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Wet Pond Calcs" sheetId="2" r:id="rId2"/>
    <sheet name="Area 1" sheetId="3" r:id="rId3"/>
    <sheet name="Chain of Lakes" sheetId="4" r:id="rId4"/>
    <sheet name="Draa" sheetId="5" r:id="rId5"/>
    <sheet name="St. Johns" sheetId="6" r:id="rId6"/>
    <sheet name="Spaceview Park" sheetId="8" r:id="rId7"/>
    <sheet name="Street Sweeping" sheetId="9" r:id="rId8"/>
    <sheet name="TP Factor" sheetId="10" r:id="rId9"/>
  </sheets>
  <definedNames>
    <definedName name="_xlnm._FilterDatabase" localSheetId="2" hidden="1">'Area 1'!$A$1:$AG$299</definedName>
    <definedName name="_xlnm._FilterDatabase" localSheetId="3" hidden="1">'Chain of Lakes'!$A$1:$AG$269</definedName>
    <definedName name="_xlnm._FilterDatabase" localSheetId="4" hidden="1">Draa!$A$1:$AG$183</definedName>
    <definedName name="_xlnm._FilterDatabase" localSheetId="6" hidden="1">'Spaceview Park'!$A$1:$AG$100</definedName>
    <definedName name="_xlnm._FilterDatabase" localSheetId="5" hidden="1">'St. Johns'!$A$1:$AG$495</definedName>
    <definedName name="_xlnm.Print_Area" localSheetId="0">Summary!$A$1:$K$12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K3" i="1"/>
  <c r="H3"/>
  <c r="K2"/>
  <c r="H2"/>
  <c r="K6" l="1"/>
  <c r="I6"/>
  <c r="H6"/>
  <c r="F6"/>
  <c r="K5"/>
  <c r="H5"/>
  <c r="E6"/>
  <c r="I5"/>
  <c r="F5"/>
  <c r="E5"/>
  <c r="AB496" i="6"/>
  <c r="AD496"/>
  <c r="AG496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G350"/>
  <c r="AG351"/>
  <c r="AG352"/>
  <c r="AG353"/>
  <c r="AG354"/>
  <c r="AG355"/>
  <c r="AG356"/>
  <c r="AG357"/>
  <c r="AG358"/>
  <c r="AG359"/>
  <c r="AG360"/>
  <c r="AG361"/>
  <c r="AG362"/>
  <c r="AG363"/>
  <c r="AG364"/>
  <c r="AG365"/>
  <c r="AG366"/>
  <c r="AG367"/>
  <c r="AG368"/>
  <c r="AG369"/>
  <c r="AG370"/>
  <c r="AG371"/>
  <c r="AG372"/>
  <c r="AG373"/>
  <c r="AG374"/>
  <c r="AG375"/>
  <c r="AG376"/>
  <c r="AG377"/>
  <c r="AG378"/>
  <c r="AG379"/>
  <c r="AG380"/>
  <c r="AG381"/>
  <c r="AG382"/>
  <c r="AG383"/>
  <c r="AG384"/>
  <c r="AG385"/>
  <c r="AG386"/>
  <c r="AG387"/>
  <c r="AG388"/>
  <c r="AG389"/>
  <c r="AG390"/>
  <c r="AG391"/>
  <c r="AG392"/>
  <c r="AG393"/>
  <c r="AG394"/>
  <c r="AG395"/>
  <c r="AG396"/>
  <c r="AG397"/>
  <c r="AG398"/>
  <c r="AG399"/>
  <c r="AG400"/>
  <c r="AG401"/>
  <c r="AG402"/>
  <c r="AG403"/>
  <c r="AG404"/>
  <c r="AG405"/>
  <c r="AG406"/>
  <c r="AG407"/>
  <c r="AG408"/>
  <c r="AG409"/>
  <c r="AG410"/>
  <c r="AG411"/>
  <c r="AG412"/>
  <c r="AG413"/>
  <c r="AG414"/>
  <c r="AG415"/>
  <c r="AG416"/>
  <c r="AG417"/>
  <c r="AG418"/>
  <c r="AG419"/>
  <c r="AG420"/>
  <c r="AG421"/>
  <c r="AG422"/>
  <c r="AG423"/>
  <c r="AG424"/>
  <c r="AG425"/>
  <c r="AG426"/>
  <c r="AG427"/>
  <c r="AG428"/>
  <c r="AG429"/>
  <c r="AG430"/>
  <c r="AG431"/>
  <c r="AG432"/>
  <c r="AG433"/>
  <c r="AG434"/>
  <c r="AG435"/>
  <c r="AG436"/>
  <c r="AG437"/>
  <c r="AG438"/>
  <c r="AG439"/>
  <c r="AG440"/>
  <c r="AG441"/>
  <c r="AG442"/>
  <c r="AG443"/>
  <c r="AG444"/>
  <c r="AG445"/>
  <c r="AG446"/>
  <c r="AG447"/>
  <c r="AG448"/>
  <c r="AG449"/>
  <c r="AG450"/>
  <c r="AG451"/>
  <c r="AG452"/>
  <c r="AG453"/>
  <c r="AG454"/>
  <c r="AG455"/>
  <c r="AG456"/>
  <c r="AG457"/>
  <c r="AG458"/>
  <c r="AG459"/>
  <c r="AG460"/>
  <c r="AG461"/>
  <c r="AG462"/>
  <c r="AG463"/>
  <c r="AG464"/>
  <c r="AG465"/>
  <c r="AG466"/>
  <c r="AG467"/>
  <c r="AG468"/>
  <c r="AG469"/>
  <c r="AG470"/>
  <c r="AG471"/>
  <c r="AG472"/>
  <c r="AG473"/>
  <c r="AG474"/>
  <c r="AG475"/>
  <c r="AG476"/>
  <c r="AG477"/>
  <c r="AG478"/>
  <c r="AG479"/>
  <c r="AG480"/>
  <c r="AG481"/>
  <c r="AG482"/>
  <c r="AG483"/>
  <c r="AG484"/>
  <c r="AG485"/>
  <c r="AG486"/>
  <c r="AG487"/>
  <c r="AG488"/>
  <c r="AG489"/>
  <c r="AG490"/>
  <c r="AG491"/>
  <c r="AG492"/>
  <c r="AG493"/>
  <c r="AG494"/>
  <c r="AG495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F270"/>
  <c r="AF271"/>
  <c r="AF272"/>
  <c r="AF273"/>
  <c r="AF274"/>
  <c r="AF275"/>
  <c r="AF276"/>
  <c r="AF277"/>
  <c r="AF278"/>
  <c r="AF279"/>
  <c r="AF280"/>
  <c r="AF281"/>
  <c r="AF282"/>
  <c r="AF283"/>
  <c r="AF284"/>
  <c r="AF285"/>
  <c r="AF286"/>
  <c r="AF287"/>
  <c r="AF288"/>
  <c r="AF289"/>
  <c r="AF290"/>
  <c r="AF291"/>
  <c r="AF292"/>
  <c r="AF293"/>
  <c r="AF294"/>
  <c r="AF295"/>
  <c r="AF296"/>
  <c r="AF297"/>
  <c r="AF298"/>
  <c r="AF299"/>
  <c r="AF300"/>
  <c r="AF301"/>
  <c r="AF302"/>
  <c r="AF303"/>
  <c r="AF304"/>
  <c r="AF305"/>
  <c r="AF306"/>
  <c r="AF307"/>
  <c r="AF308"/>
  <c r="AF309"/>
  <c r="AF310"/>
  <c r="AF311"/>
  <c r="AF312"/>
  <c r="AF313"/>
  <c r="AF314"/>
  <c r="AF315"/>
  <c r="AF316"/>
  <c r="AF317"/>
  <c r="AF318"/>
  <c r="AF319"/>
  <c r="AF320"/>
  <c r="AF321"/>
  <c r="AF322"/>
  <c r="AF323"/>
  <c r="AF324"/>
  <c r="AF325"/>
  <c r="AF326"/>
  <c r="AF327"/>
  <c r="AF328"/>
  <c r="AF329"/>
  <c r="AF330"/>
  <c r="AF331"/>
  <c r="AF332"/>
  <c r="AF333"/>
  <c r="AF334"/>
  <c r="AF335"/>
  <c r="AF336"/>
  <c r="AF337"/>
  <c r="AF338"/>
  <c r="AF339"/>
  <c r="AF340"/>
  <c r="AF341"/>
  <c r="AF342"/>
  <c r="AF343"/>
  <c r="AF344"/>
  <c r="AF345"/>
  <c r="AF346"/>
  <c r="AF347"/>
  <c r="AF348"/>
  <c r="AF349"/>
  <c r="AF350"/>
  <c r="AF351"/>
  <c r="AF352"/>
  <c r="AF353"/>
  <c r="AF354"/>
  <c r="AF355"/>
  <c r="AF356"/>
  <c r="AF357"/>
  <c r="AF358"/>
  <c r="AF359"/>
  <c r="AF360"/>
  <c r="AF361"/>
  <c r="AF362"/>
  <c r="AF363"/>
  <c r="AF364"/>
  <c r="AF365"/>
  <c r="AF366"/>
  <c r="AF367"/>
  <c r="AF368"/>
  <c r="AF369"/>
  <c r="AF370"/>
  <c r="AF371"/>
  <c r="AF372"/>
  <c r="AF373"/>
  <c r="AF374"/>
  <c r="AF375"/>
  <c r="AF376"/>
  <c r="AF377"/>
  <c r="AF378"/>
  <c r="AF379"/>
  <c r="AF380"/>
  <c r="AF381"/>
  <c r="AF382"/>
  <c r="AF383"/>
  <c r="AF384"/>
  <c r="AF385"/>
  <c r="AF386"/>
  <c r="AF387"/>
  <c r="AF388"/>
  <c r="AF389"/>
  <c r="AF390"/>
  <c r="AF391"/>
  <c r="AF392"/>
  <c r="AF393"/>
  <c r="AF394"/>
  <c r="AF395"/>
  <c r="AF396"/>
  <c r="AF397"/>
  <c r="AF398"/>
  <c r="AF399"/>
  <c r="AF400"/>
  <c r="AF401"/>
  <c r="AF402"/>
  <c r="AF403"/>
  <c r="AF404"/>
  <c r="AF405"/>
  <c r="AF406"/>
  <c r="AF407"/>
  <c r="AF408"/>
  <c r="AF409"/>
  <c r="AF410"/>
  <c r="AF411"/>
  <c r="AF412"/>
  <c r="AF413"/>
  <c r="AF414"/>
  <c r="AF415"/>
  <c r="AF416"/>
  <c r="AF417"/>
  <c r="AF418"/>
  <c r="AF419"/>
  <c r="AF420"/>
  <c r="AF421"/>
  <c r="AF422"/>
  <c r="AF423"/>
  <c r="AF424"/>
  <c r="AF425"/>
  <c r="AF426"/>
  <c r="AF427"/>
  <c r="AF428"/>
  <c r="AF429"/>
  <c r="AF430"/>
  <c r="AF431"/>
  <c r="AF432"/>
  <c r="AF433"/>
  <c r="AF434"/>
  <c r="AF435"/>
  <c r="AF436"/>
  <c r="AF437"/>
  <c r="AF438"/>
  <c r="AF439"/>
  <c r="AF440"/>
  <c r="AF441"/>
  <c r="AF442"/>
  <c r="AF443"/>
  <c r="AF444"/>
  <c r="AF445"/>
  <c r="AF446"/>
  <c r="AF447"/>
  <c r="AF448"/>
  <c r="AF449"/>
  <c r="AF450"/>
  <c r="AF451"/>
  <c r="AF452"/>
  <c r="AF453"/>
  <c r="AF454"/>
  <c r="AF455"/>
  <c r="AF456"/>
  <c r="AF457"/>
  <c r="AF458"/>
  <c r="AF459"/>
  <c r="AF460"/>
  <c r="AF461"/>
  <c r="AF462"/>
  <c r="AF463"/>
  <c r="AF464"/>
  <c r="AF465"/>
  <c r="AF466"/>
  <c r="AF467"/>
  <c r="AF468"/>
  <c r="AF469"/>
  <c r="AF470"/>
  <c r="AF471"/>
  <c r="AF472"/>
  <c r="AF473"/>
  <c r="AF474"/>
  <c r="AF475"/>
  <c r="AF476"/>
  <c r="AF477"/>
  <c r="AF478"/>
  <c r="AF479"/>
  <c r="AF480"/>
  <c r="AF481"/>
  <c r="AF482"/>
  <c r="AF483"/>
  <c r="AF484"/>
  <c r="AF485"/>
  <c r="AF486"/>
  <c r="AF487"/>
  <c r="AF488"/>
  <c r="AF489"/>
  <c r="AF490"/>
  <c r="AF491"/>
  <c r="AF492"/>
  <c r="AF493"/>
  <c r="AF494"/>
  <c r="AF495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E309"/>
  <c r="AE310"/>
  <c r="AE311"/>
  <c r="AE312"/>
  <c r="AE313"/>
  <c r="AE314"/>
  <c r="AE315"/>
  <c r="AE316"/>
  <c r="AE317"/>
  <c r="AE318"/>
  <c r="AE319"/>
  <c r="AE320"/>
  <c r="AE321"/>
  <c r="AE322"/>
  <c r="AE323"/>
  <c r="AE324"/>
  <c r="AE325"/>
  <c r="AE326"/>
  <c r="AE327"/>
  <c r="AE328"/>
  <c r="AE329"/>
  <c r="AE330"/>
  <c r="AE331"/>
  <c r="AE332"/>
  <c r="AE333"/>
  <c r="AE334"/>
  <c r="AE335"/>
  <c r="AE336"/>
  <c r="AE337"/>
  <c r="AE338"/>
  <c r="AE339"/>
  <c r="AE340"/>
  <c r="AE341"/>
  <c r="AE342"/>
  <c r="AE343"/>
  <c r="AE344"/>
  <c r="AE345"/>
  <c r="AE346"/>
  <c r="AE347"/>
  <c r="AE348"/>
  <c r="AE349"/>
  <c r="AE350"/>
  <c r="AE351"/>
  <c r="AE352"/>
  <c r="AE353"/>
  <c r="AE354"/>
  <c r="AE355"/>
  <c r="AE356"/>
  <c r="AE357"/>
  <c r="AE358"/>
  <c r="AE359"/>
  <c r="AE360"/>
  <c r="AE361"/>
  <c r="AE362"/>
  <c r="AE363"/>
  <c r="AE364"/>
  <c r="AE365"/>
  <c r="AE366"/>
  <c r="AE367"/>
  <c r="AE368"/>
  <c r="AE369"/>
  <c r="AE370"/>
  <c r="AE371"/>
  <c r="AE372"/>
  <c r="AE373"/>
  <c r="AE374"/>
  <c r="AE375"/>
  <c r="AE376"/>
  <c r="AE377"/>
  <c r="AE378"/>
  <c r="AE379"/>
  <c r="AE380"/>
  <c r="AE381"/>
  <c r="AE382"/>
  <c r="AE383"/>
  <c r="AE384"/>
  <c r="AE385"/>
  <c r="AE386"/>
  <c r="AE387"/>
  <c r="AE388"/>
  <c r="AE389"/>
  <c r="AE390"/>
  <c r="AE391"/>
  <c r="AE392"/>
  <c r="AE393"/>
  <c r="AE394"/>
  <c r="AE395"/>
  <c r="AE396"/>
  <c r="AE397"/>
  <c r="AE398"/>
  <c r="AE399"/>
  <c r="AE400"/>
  <c r="AE401"/>
  <c r="AE402"/>
  <c r="AE403"/>
  <c r="AE404"/>
  <c r="AE405"/>
  <c r="AE406"/>
  <c r="AE407"/>
  <c r="AE408"/>
  <c r="AE409"/>
  <c r="AE410"/>
  <c r="AE411"/>
  <c r="AE412"/>
  <c r="AE413"/>
  <c r="AE414"/>
  <c r="AE415"/>
  <c r="AE416"/>
  <c r="AE417"/>
  <c r="AE418"/>
  <c r="AE419"/>
  <c r="AE420"/>
  <c r="AE421"/>
  <c r="AE422"/>
  <c r="AE423"/>
  <c r="AE424"/>
  <c r="AE425"/>
  <c r="AE426"/>
  <c r="AE427"/>
  <c r="AE428"/>
  <c r="AE429"/>
  <c r="AE430"/>
  <c r="AE431"/>
  <c r="AE432"/>
  <c r="AE433"/>
  <c r="AE434"/>
  <c r="AE435"/>
  <c r="AE436"/>
  <c r="AE437"/>
  <c r="AE438"/>
  <c r="AE439"/>
  <c r="AE440"/>
  <c r="AE441"/>
  <c r="AE442"/>
  <c r="AE443"/>
  <c r="AE444"/>
  <c r="AE445"/>
  <c r="AE446"/>
  <c r="AE447"/>
  <c r="AE448"/>
  <c r="AE449"/>
  <c r="AE450"/>
  <c r="AE451"/>
  <c r="AE452"/>
  <c r="AE453"/>
  <c r="AE454"/>
  <c r="AE455"/>
  <c r="AE456"/>
  <c r="AE457"/>
  <c r="AE458"/>
  <c r="AE459"/>
  <c r="AE460"/>
  <c r="AE461"/>
  <c r="AE462"/>
  <c r="AE463"/>
  <c r="AE464"/>
  <c r="AE465"/>
  <c r="AE466"/>
  <c r="AE467"/>
  <c r="AE468"/>
  <c r="AE469"/>
  <c r="AE470"/>
  <c r="AE471"/>
  <c r="AE472"/>
  <c r="AE473"/>
  <c r="AE474"/>
  <c r="AE475"/>
  <c r="AE476"/>
  <c r="AE477"/>
  <c r="AE478"/>
  <c r="AE479"/>
  <c r="AE480"/>
  <c r="AE481"/>
  <c r="AE482"/>
  <c r="AE483"/>
  <c r="AE484"/>
  <c r="AE485"/>
  <c r="AE486"/>
  <c r="AE487"/>
  <c r="AE488"/>
  <c r="AE489"/>
  <c r="AE490"/>
  <c r="AE491"/>
  <c r="AE492"/>
  <c r="AE493"/>
  <c r="AE494"/>
  <c r="AE495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70"/>
  <c r="AC271"/>
  <c r="AC272"/>
  <c r="AC273"/>
  <c r="AC274"/>
  <c r="AC275"/>
  <c r="AC276"/>
  <c r="AC277"/>
  <c r="AC278"/>
  <c r="AC279"/>
  <c r="AC280"/>
  <c r="AC281"/>
  <c r="AC282"/>
  <c r="AC283"/>
  <c r="AC284"/>
  <c r="AC285"/>
  <c r="AC286"/>
  <c r="AC287"/>
  <c r="AC288"/>
  <c r="AC289"/>
  <c r="AC290"/>
  <c r="AC291"/>
  <c r="AC292"/>
  <c r="AC293"/>
  <c r="AC294"/>
  <c r="AC295"/>
  <c r="AC296"/>
  <c r="AC297"/>
  <c r="AC298"/>
  <c r="AC299"/>
  <c r="AC300"/>
  <c r="AC301"/>
  <c r="AC302"/>
  <c r="AC303"/>
  <c r="AC304"/>
  <c r="AC305"/>
  <c r="AC306"/>
  <c r="AC307"/>
  <c r="AC308"/>
  <c r="AC309"/>
  <c r="AC310"/>
  <c r="AC311"/>
  <c r="AC312"/>
  <c r="AC313"/>
  <c r="AC314"/>
  <c r="AC315"/>
  <c r="AC316"/>
  <c r="AC317"/>
  <c r="AC318"/>
  <c r="AC319"/>
  <c r="AC320"/>
  <c r="AC321"/>
  <c r="AC322"/>
  <c r="AC323"/>
  <c r="AC324"/>
  <c r="AC325"/>
  <c r="AC326"/>
  <c r="AC327"/>
  <c r="AC328"/>
  <c r="AC329"/>
  <c r="AC330"/>
  <c r="AC331"/>
  <c r="AC332"/>
  <c r="AC333"/>
  <c r="AC334"/>
  <c r="AC335"/>
  <c r="AC336"/>
  <c r="AC337"/>
  <c r="AC338"/>
  <c r="AC339"/>
  <c r="AC340"/>
  <c r="AC341"/>
  <c r="AC342"/>
  <c r="AC343"/>
  <c r="AC344"/>
  <c r="AC345"/>
  <c r="AC346"/>
  <c r="AC347"/>
  <c r="AC348"/>
  <c r="AC349"/>
  <c r="AC350"/>
  <c r="AC351"/>
  <c r="AC352"/>
  <c r="AC353"/>
  <c r="AC354"/>
  <c r="AC355"/>
  <c r="AC356"/>
  <c r="AC357"/>
  <c r="AC358"/>
  <c r="AC359"/>
  <c r="AC360"/>
  <c r="AC361"/>
  <c r="AC362"/>
  <c r="AC363"/>
  <c r="AC364"/>
  <c r="AC365"/>
  <c r="AC366"/>
  <c r="AC367"/>
  <c r="AC368"/>
  <c r="AC369"/>
  <c r="AC370"/>
  <c r="AC371"/>
  <c r="AC372"/>
  <c r="AC373"/>
  <c r="AC374"/>
  <c r="AC375"/>
  <c r="AC376"/>
  <c r="AC377"/>
  <c r="AC378"/>
  <c r="AC379"/>
  <c r="AC380"/>
  <c r="AC381"/>
  <c r="AC382"/>
  <c r="AC383"/>
  <c r="AC384"/>
  <c r="AC385"/>
  <c r="AC386"/>
  <c r="AC387"/>
  <c r="AC388"/>
  <c r="AC389"/>
  <c r="AC390"/>
  <c r="AC391"/>
  <c r="AC392"/>
  <c r="AC393"/>
  <c r="AC394"/>
  <c r="AC395"/>
  <c r="AC396"/>
  <c r="AC397"/>
  <c r="AC398"/>
  <c r="AC399"/>
  <c r="AC400"/>
  <c r="AC401"/>
  <c r="AC402"/>
  <c r="AC403"/>
  <c r="AC404"/>
  <c r="AC405"/>
  <c r="AC406"/>
  <c r="AC407"/>
  <c r="AC408"/>
  <c r="AC409"/>
  <c r="AC410"/>
  <c r="AC411"/>
  <c r="AC412"/>
  <c r="AC413"/>
  <c r="AC414"/>
  <c r="AC415"/>
  <c r="AC416"/>
  <c r="AC417"/>
  <c r="AC418"/>
  <c r="AC419"/>
  <c r="AC420"/>
  <c r="AC421"/>
  <c r="AC422"/>
  <c r="AC423"/>
  <c r="AC424"/>
  <c r="AC425"/>
  <c r="AC426"/>
  <c r="AC427"/>
  <c r="AC428"/>
  <c r="AC429"/>
  <c r="AC430"/>
  <c r="AC431"/>
  <c r="AC432"/>
  <c r="AC433"/>
  <c r="AC434"/>
  <c r="AC435"/>
  <c r="AC436"/>
  <c r="AC437"/>
  <c r="AC438"/>
  <c r="AC439"/>
  <c r="AC440"/>
  <c r="AC441"/>
  <c r="AC442"/>
  <c r="AC443"/>
  <c r="AC444"/>
  <c r="AC445"/>
  <c r="AC446"/>
  <c r="AC447"/>
  <c r="AC448"/>
  <c r="AC449"/>
  <c r="AC450"/>
  <c r="AC451"/>
  <c r="AC452"/>
  <c r="AC453"/>
  <c r="AC454"/>
  <c r="AC455"/>
  <c r="AC456"/>
  <c r="AC457"/>
  <c r="AC458"/>
  <c r="AC459"/>
  <c r="AC460"/>
  <c r="AC461"/>
  <c r="AC462"/>
  <c r="AC463"/>
  <c r="AC464"/>
  <c r="AC465"/>
  <c r="AC466"/>
  <c r="AC467"/>
  <c r="AC468"/>
  <c r="AC469"/>
  <c r="AC470"/>
  <c r="AC471"/>
  <c r="AC472"/>
  <c r="AC473"/>
  <c r="AC474"/>
  <c r="AC475"/>
  <c r="AC476"/>
  <c r="AC477"/>
  <c r="AC478"/>
  <c r="AC479"/>
  <c r="AC480"/>
  <c r="AC481"/>
  <c r="AC482"/>
  <c r="AC483"/>
  <c r="AC484"/>
  <c r="AC485"/>
  <c r="AC486"/>
  <c r="AC487"/>
  <c r="AC488"/>
  <c r="AC489"/>
  <c r="AC490"/>
  <c r="AC491"/>
  <c r="AC492"/>
  <c r="AC493"/>
  <c r="AC494"/>
  <c r="AC495"/>
  <c r="AD2"/>
  <c r="AC2"/>
  <c r="AE2" s="1"/>
  <c r="AG2" s="1"/>
  <c r="Y326"/>
  <c r="Z326"/>
  <c r="Y327"/>
  <c r="Z327"/>
  <c r="Y328"/>
  <c r="Z328"/>
  <c r="Y329"/>
  <c r="Z329"/>
  <c r="Y330"/>
  <c r="Z330"/>
  <c r="Y331"/>
  <c r="Z331"/>
  <c r="Y332"/>
  <c r="Z332"/>
  <c r="Y333"/>
  <c r="Z333"/>
  <c r="Y334"/>
  <c r="Z334"/>
  <c r="Y335"/>
  <c r="Z335"/>
  <c r="Y336"/>
  <c r="Z336"/>
  <c r="Y337"/>
  <c r="Z337"/>
  <c r="Y338"/>
  <c r="Z338"/>
  <c r="Y339"/>
  <c r="Z339"/>
  <c r="Y340"/>
  <c r="Z340"/>
  <c r="Y341"/>
  <c r="Z341"/>
  <c r="Y342"/>
  <c r="Z342"/>
  <c r="Y343"/>
  <c r="Z343"/>
  <c r="Y344"/>
  <c r="Z344"/>
  <c r="Y345"/>
  <c r="Z345"/>
  <c r="Y346"/>
  <c r="Z346"/>
  <c r="Y347"/>
  <c r="Z347"/>
  <c r="Y348"/>
  <c r="Z348"/>
  <c r="Y349"/>
  <c r="Z349"/>
  <c r="Y350"/>
  <c r="Z350"/>
  <c r="Y351"/>
  <c r="Z351"/>
  <c r="Y352"/>
  <c r="Z352"/>
  <c r="Y353"/>
  <c r="Z353"/>
  <c r="Y354"/>
  <c r="Z354"/>
  <c r="Y355"/>
  <c r="Z355"/>
  <c r="Y356"/>
  <c r="Z356"/>
  <c r="Y357"/>
  <c r="Z357"/>
  <c r="Y358"/>
  <c r="Z358"/>
  <c r="Y359"/>
  <c r="Z359"/>
  <c r="Y360"/>
  <c r="Z360"/>
  <c r="Y361"/>
  <c r="Z361"/>
  <c r="Y362"/>
  <c r="Z362"/>
  <c r="Y363"/>
  <c r="Z363"/>
  <c r="Y364"/>
  <c r="Z364"/>
  <c r="Y365"/>
  <c r="Z365"/>
  <c r="Y366"/>
  <c r="Z366"/>
  <c r="Y367"/>
  <c r="Z367"/>
  <c r="Y368"/>
  <c r="Z368"/>
  <c r="Y369"/>
  <c r="Z369"/>
  <c r="Y370"/>
  <c r="Z370"/>
  <c r="Y371"/>
  <c r="Z371"/>
  <c r="Y372"/>
  <c r="Z372"/>
  <c r="Y373"/>
  <c r="Z373"/>
  <c r="Y374"/>
  <c r="Z374"/>
  <c r="Y375"/>
  <c r="Z375"/>
  <c r="Y376"/>
  <c r="Z376"/>
  <c r="Y377"/>
  <c r="Z377"/>
  <c r="Y378"/>
  <c r="Z378"/>
  <c r="Y379"/>
  <c r="Z379"/>
  <c r="Y380"/>
  <c r="Z380"/>
  <c r="Y381"/>
  <c r="Z381"/>
  <c r="Y382"/>
  <c r="Z382"/>
  <c r="Y383"/>
  <c r="Z383"/>
  <c r="Y384"/>
  <c r="Z384"/>
  <c r="Y385"/>
  <c r="Z385"/>
  <c r="Y386"/>
  <c r="Z386"/>
  <c r="Y387"/>
  <c r="Z387"/>
  <c r="Y388"/>
  <c r="Z388"/>
  <c r="Y389"/>
  <c r="Z389"/>
  <c r="Y390"/>
  <c r="Z390"/>
  <c r="Y391"/>
  <c r="Z391"/>
  <c r="Y392"/>
  <c r="Z392"/>
  <c r="Y393"/>
  <c r="Z393"/>
  <c r="Y394"/>
  <c r="Z394"/>
  <c r="Y395"/>
  <c r="Z395"/>
  <c r="Y396"/>
  <c r="Z396"/>
  <c r="Y397"/>
  <c r="Z397"/>
  <c r="Y398"/>
  <c r="Z398"/>
  <c r="Y399"/>
  <c r="Z399"/>
  <c r="Y400"/>
  <c r="Z400"/>
  <c r="Y401"/>
  <c r="Z401"/>
  <c r="Y402"/>
  <c r="Z402"/>
  <c r="Y403"/>
  <c r="Z403"/>
  <c r="Y404"/>
  <c r="Z404"/>
  <c r="Y405"/>
  <c r="Z405"/>
  <c r="Y406"/>
  <c r="Z406"/>
  <c r="Y407"/>
  <c r="Z407"/>
  <c r="Y408"/>
  <c r="Z408"/>
  <c r="Y409"/>
  <c r="Z409"/>
  <c r="Y410"/>
  <c r="Z410"/>
  <c r="Y411"/>
  <c r="Z411"/>
  <c r="Y412"/>
  <c r="Z412"/>
  <c r="Y413"/>
  <c r="Z413"/>
  <c r="Y414"/>
  <c r="Z414"/>
  <c r="Y415"/>
  <c r="Z415"/>
  <c r="Y416"/>
  <c r="Z416"/>
  <c r="Y417"/>
  <c r="Z417"/>
  <c r="Y418"/>
  <c r="Z418"/>
  <c r="Y419"/>
  <c r="Z419"/>
  <c r="Y420"/>
  <c r="Z420"/>
  <c r="Y421"/>
  <c r="Z421"/>
  <c r="Y422"/>
  <c r="Z422"/>
  <c r="Y423"/>
  <c r="Z423"/>
  <c r="Y424"/>
  <c r="Z424"/>
  <c r="Y425"/>
  <c r="Z425"/>
  <c r="Y426"/>
  <c r="Z426"/>
  <c r="Y427"/>
  <c r="Z427"/>
  <c r="Y428"/>
  <c r="Z428"/>
  <c r="Y429"/>
  <c r="Z429"/>
  <c r="Y430"/>
  <c r="Z430"/>
  <c r="Y431"/>
  <c r="Z431"/>
  <c r="Y432"/>
  <c r="Z432"/>
  <c r="Y433"/>
  <c r="Z433"/>
  <c r="Y434"/>
  <c r="Z434"/>
  <c r="Y435"/>
  <c r="Z435"/>
  <c r="Y436"/>
  <c r="Z436"/>
  <c r="Y437"/>
  <c r="Z437"/>
  <c r="Y438"/>
  <c r="Z438"/>
  <c r="Y439"/>
  <c r="Z439"/>
  <c r="Y440"/>
  <c r="Z440"/>
  <c r="Y441"/>
  <c r="Z441"/>
  <c r="Y442"/>
  <c r="Z442"/>
  <c r="Y443"/>
  <c r="Z443"/>
  <c r="Y444"/>
  <c r="Z444"/>
  <c r="Y445"/>
  <c r="Z445"/>
  <c r="Y446"/>
  <c r="Z446"/>
  <c r="Y447"/>
  <c r="Z447"/>
  <c r="Y448"/>
  <c r="Z448"/>
  <c r="Y449"/>
  <c r="Z449"/>
  <c r="Y450"/>
  <c r="Z450"/>
  <c r="Y451"/>
  <c r="Z451"/>
  <c r="Y452"/>
  <c r="Z452"/>
  <c r="Y453"/>
  <c r="Z453"/>
  <c r="Y454"/>
  <c r="Z454"/>
  <c r="Y455"/>
  <c r="Z455"/>
  <c r="Y456"/>
  <c r="Z456"/>
  <c r="Y457"/>
  <c r="Z457"/>
  <c r="Y458"/>
  <c r="Z458"/>
  <c r="Y459"/>
  <c r="Z459"/>
  <c r="Y460"/>
  <c r="Z460"/>
  <c r="Y461"/>
  <c r="Z461"/>
  <c r="Y462"/>
  <c r="Z462"/>
  <c r="Y463"/>
  <c r="Z463"/>
  <c r="Y464"/>
  <c r="Z464"/>
  <c r="Y465"/>
  <c r="Z465"/>
  <c r="Y466"/>
  <c r="Z466"/>
  <c r="Y467"/>
  <c r="Z467"/>
  <c r="Y468"/>
  <c r="Z468"/>
  <c r="Y469"/>
  <c r="Z469"/>
  <c r="Y470"/>
  <c r="Z470"/>
  <c r="Y471"/>
  <c r="Z471"/>
  <c r="Y472"/>
  <c r="Z472"/>
  <c r="Y473"/>
  <c r="Z473"/>
  <c r="Y474"/>
  <c r="Z474"/>
  <c r="Y475"/>
  <c r="Z475"/>
  <c r="Y476"/>
  <c r="Z476"/>
  <c r="Y477"/>
  <c r="Z477"/>
  <c r="Y478"/>
  <c r="Z478"/>
  <c r="Y479"/>
  <c r="Z479"/>
  <c r="Y480"/>
  <c r="Z480"/>
  <c r="Y481"/>
  <c r="Z481"/>
  <c r="Y482"/>
  <c r="Z482"/>
  <c r="Y483"/>
  <c r="Z483"/>
  <c r="Y484"/>
  <c r="Z484"/>
  <c r="Y485"/>
  <c r="Z485"/>
  <c r="Y486"/>
  <c r="Z486"/>
  <c r="Y487"/>
  <c r="Z487"/>
  <c r="Y488"/>
  <c r="Z488"/>
  <c r="Y489"/>
  <c r="Z489"/>
  <c r="Y490"/>
  <c r="Z490"/>
  <c r="Y491"/>
  <c r="Z491"/>
  <c r="Y492"/>
  <c r="Z492"/>
  <c r="Y493"/>
  <c r="Z493"/>
  <c r="Y494"/>
  <c r="Z494"/>
  <c r="Y495"/>
  <c r="Z495"/>
  <c r="Z325"/>
  <c r="Y325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Y300"/>
  <c r="Z300"/>
  <c r="Y301"/>
  <c r="Z301"/>
  <c r="Y302"/>
  <c r="Z302"/>
  <c r="Y303"/>
  <c r="Z303"/>
  <c r="Y304"/>
  <c r="Z304"/>
  <c r="Y305"/>
  <c r="Z305"/>
  <c r="Y306"/>
  <c r="Z306"/>
  <c r="Y307"/>
  <c r="Z307"/>
  <c r="Y308"/>
  <c r="Z308"/>
  <c r="Y309"/>
  <c r="Z309"/>
  <c r="Y310"/>
  <c r="Z310"/>
  <c r="Y311"/>
  <c r="Z311"/>
  <c r="Y312"/>
  <c r="Z312"/>
  <c r="Y313"/>
  <c r="Z313"/>
  <c r="Y314"/>
  <c r="Z314"/>
  <c r="Y315"/>
  <c r="Z315"/>
  <c r="Y316"/>
  <c r="Z316"/>
  <c r="Y317"/>
  <c r="Z317"/>
  <c r="Y318"/>
  <c r="Z318"/>
  <c r="Y319"/>
  <c r="Z319"/>
  <c r="Y320"/>
  <c r="Z320"/>
  <c r="Y321"/>
  <c r="Z321"/>
  <c r="Y322"/>
  <c r="Z322"/>
  <c r="Y323"/>
  <c r="Z323"/>
  <c r="Y324"/>
  <c r="Z324"/>
  <c r="Z2"/>
  <c r="Y2"/>
  <c r="B18" i="9"/>
  <c r="B17"/>
  <c r="K9" i="1"/>
  <c r="H9"/>
  <c r="A13" i="9"/>
  <c r="A14" s="1"/>
  <c r="A9"/>
  <c r="A10" s="1"/>
  <c r="A2" l="1"/>
  <c r="J2" i="1"/>
  <c r="G2"/>
  <c r="B5" i="2"/>
  <c r="B4"/>
  <c r="K8" i="1" l="1"/>
  <c r="H8"/>
  <c r="I3" l="1"/>
  <c r="F3"/>
  <c r="E3"/>
  <c r="AB270" i="4"/>
  <c r="AD270"/>
  <c r="AG270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F2"/>
  <c r="AC2"/>
  <c r="AD2" s="1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Z209"/>
  <c r="Y209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Z2"/>
  <c r="Y2"/>
  <c r="K7" i="1"/>
  <c r="H7"/>
  <c r="I7"/>
  <c r="F7"/>
  <c r="E7"/>
  <c r="AB101" i="8"/>
  <c r="AD101"/>
  <c r="AG101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F100"/>
  <c r="AF99"/>
  <c r="AF98"/>
  <c r="AF97"/>
  <c r="AF96"/>
  <c r="AF95"/>
  <c r="AF94"/>
  <c r="AF93"/>
  <c r="AF82"/>
  <c r="AF79"/>
  <c r="AF78"/>
  <c r="AF77"/>
  <c r="AF76"/>
  <c r="AF75"/>
  <c r="AF74"/>
  <c r="AF73"/>
  <c r="AF72"/>
  <c r="AF71"/>
  <c r="AF70"/>
  <c r="AF69"/>
  <c r="AF68"/>
  <c r="AF67"/>
  <c r="AF66"/>
  <c r="AF65"/>
  <c r="AF64"/>
  <c r="AF63"/>
  <c r="AF62"/>
  <c r="AF61"/>
  <c r="AF60"/>
  <c r="AF59"/>
  <c r="AF58"/>
  <c r="AF57"/>
  <c r="AF56"/>
  <c r="AF55"/>
  <c r="AF54"/>
  <c r="AF53"/>
  <c r="AF52"/>
  <c r="AF51"/>
  <c r="AF50"/>
  <c r="AF45"/>
  <c r="AF35"/>
  <c r="AF31"/>
  <c r="AF3"/>
  <c r="AF4"/>
  <c r="AF5"/>
  <c r="AF6"/>
  <c r="AF7"/>
  <c r="AF2"/>
  <c r="AF92"/>
  <c r="AF91"/>
  <c r="AF90"/>
  <c r="AF89"/>
  <c r="AF88"/>
  <c r="AF87"/>
  <c r="AF86"/>
  <c r="AF85"/>
  <c r="AF84"/>
  <c r="AF83"/>
  <c r="AF81"/>
  <c r="AF80"/>
  <c r="AF49"/>
  <c r="AF48"/>
  <c r="AF47"/>
  <c r="AF46"/>
  <c r="AF44"/>
  <c r="AF43"/>
  <c r="AF42"/>
  <c r="AF41"/>
  <c r="AF40"/>
  <c r="AF39"/>
  <c r="AF38"/>
  <c r="AF37"/>
  <c r="AF36"/>
  <c r="AF34"/>
  <c r="AF33"/>
  <c r="AF32"/>
  <c r="AF30"/>
  <c r="AF29"/>
  <c r="AF28"/>
  <c r="AF27"/>
  <c r="AF26"/>
  <c r="AF25"/>
  <c r="AF24"/>
  <c r="AF23"/>
  <c r="AF22"/>
  <c r="AF21"/>
  <c r="AF20"/>
  <c r="AF19"/>
  <c r="AF18"/>
  <c r="AF17"/>
  <c r="AF16"/>
  <c r="AF15"/>
  <c r="AF14"/>
  <c r="AF13"/>
  <c r="AF12"/>
  <c r="AF11"/>
  <c r="AF10"/>
  <c r="AF9"/>
  <c r="AF8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2"/>
  <c r="Y80"/>
  <c r="AD80" s="1"/>
  <c r="Z80"/>
  <c r="AE80" s="1"/>
  <c r="Y81"/>
  <c r="AD81" s="1"/>
  <c r="Z81"/>
  <c r="Y82"/>
  <c r="AD82" s="1"/>
  <c r="Z82"/>
  <c r="AE82" s="1"/>
  <c r="Y83"/>
  <c r="AD83" s="1"/>
  <c r="Z83"/>
  <c r="Y84"/>
  <c r="AD84" s="1"/>
  <c r="Z84"/>
  <c r="AE84" s="1"/>
  <c r="Y85"/>
  <c r="AD85" s="1"/>
  <c r="Z85"/>
  <c r="Y86"/>
  <c r="AD86" s="1"/>
  <c r="Z86"/>
  <c r="AE86" s="1"/>
  <c r="Y87"/>
  <c r="AD87" s="1"/>
  <c r="Z87"/>
  <c r="Y88"/>
  <c r="AD88" s="1"/>
  <c r="Z88"/>
  <c r="AE88" s="1"/>
  <c r="Y89"/>
  <c r="AD89" s="1"/>
  <c r="Z89"/>
  <c r="Y90"/>
  <c r="AD90" s="1"/>
  <c r="Z90"/>
  <c r="AE90" s="1"/>
  <c r="Y91"/>
  <c r="AD91" s="1"/>
  <c r="Z91"/>
  <c r="Y92"/>
  <c r="AD92" s="1"/>
  <c r="Z92"/>
  <c r="AE92" s="1"/>
  <c r="Y93"/>
  <c r="AD93" s="1"/>
  <c r="Z93"/>
  <c r="Y94"/>
  <c r="AD94" s="1"/>
  <c r="Z94"/>
  <c r="AE94" s="1"/>
  <c r="Y95"/>
  <c r="AD95" s="1"/>
  <c r="Z95"/>
  <c r="Y96"/>
  <c r="AD96" s="1"/>
  <c r="Z96"/>
  <c r="AE96" s="1"/>
  <c r="Y97"/>
  <c r="AD97" s="1"/>
  <c r="Z97"/>
  <c r="Y98"/>
  <c r="AD98" s="1"/>
  <c r="Z98"/>
  <c r="AE98" s="1"/>
  <c r="Y99"/>
  <c r="AD99" s="1"/>
  <c r="Z99"/>
  <c r="Y100"/>
  <c r="AD100" s="1"/>
  <c r="Z100"/>
  <c r="AE100" s="1"/>
  <c r="Z79"/>
  <c r="AE79" s="1"/>
  <c r="Y79"/>
  <c r="Y3"/>
  <c r="AD3" s="1"/>
  <c r="Z3"/>
  <c r="Y4"/>
  <c r="AD4" s="1"/>
  <c r="Z4"/>
  <c r="AE4" s="1"/>
  <c r="Y5"/>
  <c r="AD5" s="1"/>
  <c r="Z5"/>
  <c r="Y6"/>
  <c r="AD6" s="1"/>
  <c r="Z6"/>
  <c r="AE6" s="1"/>
  <c r="Y7"/>
  <c r="AD7" s="1"/>
  <c r="Z7"/>
  <c r="Y8"/>
  <c r="AD8" s="1"/>
  <c r="Z8"/>
  <c r="AE8" s="1"/>
  <c r="Y9"/>
  <c r="AD9" s="1"/>
  <c r="Z9"/>
  <c r="Y10"/>
  <c r="AD10" s="1"/>
  <c r="Z10"/>
  <c r="AE10" s="1"/>
  <c r="Y11"/>
  <c r="AD11" s="1"/>
  <c r="Z11"/>
  <c r="Y12"/>
  <c r="AD12" s="1"/>
  <c r="Z12"/>
  <c r="AE12" s="1"/>
  <c r="Y13"/>
  <c r="AD13" s="1"/>
  <c r="Z13"/>
  <c r="Y14"/>
  <c r="AD14" s="1"/>
  <c r="Z14"/>
  <c r="AE14" s="1"/>
  <c r="Y15"/>
  <c r="AD15" s="1"/>
  <c r="Z15"/>
  <c r="Y16"/>
  <c r="AD16" s="1"/>
  <c r="Z16"/>
  <c r="AE16" s="1"/>
  <c r="Y17"/>
  <c r="AD17" s="1"/>
  <c r="Z17"/>
  <c r="Y18"/>
  <c r="AD18" s="1"/>
  <c r="Z18"/>
  <c r="AE18" s="1"/>
  <c r="Y19"/>
  <c r="AD19" s="1"/>
  <c r="Z19"/>
  <c r="Y20"/>
  <c r="AD20" s="1"/>
  <c r="Z20"/>
  <c r="AE20" s="1"/>
  <c r="Y21"/>
  <c r="AD21" s="1"/>
  <c r="Z21"/>
  <c r="Y22"/>
  <c r="AD22" s="1"/>
  <c r="Z22"/>
  <c r="AE22" s="1"/>
  <c r="Y23"/>
  <c r="AD23" s="1"/>
  <c r="Z23"/>
  <c r="Y24"/>
  <c r="AD24" s="1"/>
  <c r="Z24"/>
  <c r="AE24" s="1"/>
  <c r="Y25"/>
  <c r="AD25" s="1"/>
  <c r="Z25"/>
  <c r="Y26"/>
  <c r="AD26" s="1"/>
  <c r="Z26"/>
  <c r="AE26" s="1"/>
  <c r="Y27"/>
  <c r="AD27" s="1"/>
  <c r="Z27"/>
  <c r="Y28"/>
  <c r="AD28" s="1"/>
  <c r="Z28"/>
  <c r="AE28" s="1"/>
  <c r="Y29"/>
  <c r="AD29" s="1"/>
  <c r="Z29"/>
  <c r="Y30"/>
  <c r="AD30" s="1"/>
  <c r="Z30"/>
  <c r="AE30" s="1"/>
  <c r="Y31"/>
  <c r="AD31" s="1"/>
  <c r="Z31"/>
  <c r="Y32"/>
  <c r="AD32" s="1"/>
  <c r="Z32"/>
  <c r="AE32" s="1"/>
  <c r="Y33"/>
  <c r="AD33" s="1"/>
  <c r="Z33"/>
  <c r="Y34"/>
  <c r="AD34" s="1"/>
  <c r="Z34"/>
  <c r="AE34" s="1"/>
  <c r="Y35"/>
  <c r="AD35" s="1"/>
  <c r="Z35"/>
  <c r="Y36"/>
  <c r="AD36" s="1"/>
  <c r="Z36"/>
  <c r="AE36" s="1"/>
  <c r="Y37"/>
  <c r="AD37" s="1"/>
  <c r="Z37"/>
  <c r="Y38"/>
  <c r="AD38" s="1"/>
  <c r="Z38"/>
  <c r="AE38" s="1"/>
  <c r="Y39"/>
  <c r="AD39" s="1"/>
  <c r="Z39"/>
  <c r="Y40"/>
  <c r="AD40" s="1"/>
  <c r="Z40"/>
  <c r="AE40" s="1"/>
  <c r="Y41"/>
  <c r="AD41" s="1"/>
  <c r="Z41"/>
  <c r="Y42"/>
  <c r="AD42" s="1"/>
  <c r="Z42"/>
  <c r="AE42" s="1"/>
  <c r="Y43"/>
  <c r="AD43" s="1"/>
  <c r="Z43"/>
  <c r="Y44"/>
  <c r="AD44" s="1"/>
  <c r="Z44"/>
  <c r="AE44" s="1"/>
  <c r="Y45"/>
  <c r="AD45" s="1"/>
  <c r="Z45"/>
  <c r="Y46"/>
  <c r="AD46" s="1"/>
  <c r="Z46"/>
  <c r="AE46" s="1"/>
  <c r="Y47"/>
  <c r="AD47" s="1"/>
  <c r="Z47"/>
  <c r="Y48"/>
  <c r="AD48" s="1"/>
  <c r="Z48"/>
  <c r="AE48" s="1"/>
  <c r="Y49"/>
  <c r="AD49" s="1"/>
  <c r="Z49"/>
  <c r="Y50"/>
  <c r="AD50" s="1"/>
  <c r="Z50"/>
  <c r="AE50" s="1"/>
  <c r="Y51"/>
  <c r="AD51" s="1"/>
  <c r="Z51"/>
  <c r="Y52"/>
  <c r="AD52" s="1"/>
  <c r="Z52"/>
  <c r="AE52" s="1"/>
  <c r="Y53"/>
  <c r="AD53" s="1"/>
  <c r="Z53"/>
  <c r="Y54"/>
  <c r="AD54" s="1"/>
  <c r="Z54"/>
  <c r="AE54" s="1"/>
  <c r="Y55"/>
  <c r="AD55" s="1"/>
  <c r="Z55"/>
  <c r="Y56"/>
  <c r="AD56" s="1"/>
  <c r="Z56"/>
  <c r="AE56" s="1"/>
  <c r="Y57"/>
  <c r="AD57" s="1"/>
  <c r="Z57"/>
  <c r="Y58"/>
  <c r="AD58" s="1"/>
  <c r="Z58"/>
  <c r="AE58" s="1"/>
  <c r="Y59"/>
  <c r="AD59" s="1"/>
  <c r="Z59"/>
  <c r="Y60"/>
  <c r="AD60" s="1"/>
  <c r="Z60"/>
  <c r="AE60" s="1"/>
  <c r="Y61"/>
  <c r="AD61" s="1"/>
  <c r="Z61"/>
  <c r="Y62"/>
  <c r="AD62" s="1"/>
  <c r="Z62"/>
  <c r="AE62" s="1"/>
  <c r="Y63"/>
  <c r="AD63" s="1"/>
  <c r="Z63"/>
  <c r="Y64"/>
  <c r="AD64" s="1"/>
  <c r="Z64"/>
  <c r="AE64" s="1"/>
  <c r="Y65"/>
  <c r="AD65" s="1"/>
  <c r="Z65"/>
  <c r="Y66"/>
  <c r="AD66" s="1"/>
  <c r="Z66"/>
  <c r="AE66" s="1"/>
  <c r="Y67"/>
  <c r="AD67" s="1"/>
  <c r="Z67"/>
  <c r="Y68"/>
  <c r="AD68" s="1"/>
  <c r="Z68"/>
  <c r="AE68" s="1"/>
  <c r="Y69"/>
  <c r="AD69" s="1"/>
  <c r="Z69"/>
  <c r="Y70"/>
  <c r="AD70" s="1"/>
  <c r="Z70"/>
  <c r="AE70" s="1"/>
  <c r="Y71"/>
  <c r="AD71" s="1"/>
  <c r="Z71"/>
  <c r="Y72"/>
  <c r="AD72" s="1"/>
  <c r="Z72"/>
  <c r="AE72" s="1"/>
  <c r="Y73"/>
  <c r="AD73" s="1"/>
  <c r="Z73"/>
  <c r="Y74"/>
  <c r="AD74" s="1"/>
  <c r="Z74"/>
  <c r="AE74" s="1"/>
  <c r="Y75"/>
  <c r="AD75" s="1"/>
  <c r="Z75"/>
  <c r="Y76"/>
  <c r="AD76" s="1"/>
  <c r="Z76"/>
  <c r="AE76" s="1"/>
  <c r="Y77"/>
  <c r="AD77" s="1"/>
  <c r="Z77"/>
  <c r="Y78"/>
  <c r="AD78" s="1"/>
  <c r="Z78"/>
  <c r="AE78" s="1"/>
  <c r="Z2"/>
  <c r="Y2"/>
  <c r="H4" i="1"/>
  <c r="I4"/>
  <c r="K4" s="1"/>
  <c r="F4"/>
  <c r="E4"/>
  <c r="AB184" i="5"/>
  <c r="AD184"/>
  <c r="AG184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F2"/>
  <c r="AD2"/>
  <c r="AC2"/>
  <c r="AE2" s="1"/>
  <c r="AG2" s="1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Z136"/>
  <c r="Y136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Z2"/>
  <c r="Y2"/>
  <c r="I2" i="1"/>
  <c r="F2"/>
  <c r="E2"/>
  <c r="AB300" i="3"/>
  <c r="AD300"/>
  <c r="AG300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F270"/>
  <c r="AF271"/>
  <c r="AF272"/>
  <c r="AF273"/>
  <c r="AF274"/>
  <c r="AF275"/>
  <c r="AF276"/>
  <c r="AF277"/>
  <c r="AF278"/>
  <c r="AF279"/>
  <c r="AF280"/>
  <c r="AF281"/>
  <c r="AF282"/>
  <c r="AF283"/>
  <c r="AF284"/>
  <c r="AF285"/>
  <c r="AF286"/>
  <c r="AF287"/>
  <c r="AF288"/>
  <c r="AF289"/>
  <c r="AF290"/>
  <c r="AF291"/>
  <c r="AF292"/>
  <c r="AF293"/>
  <c r="AF294"/>
  <c r="AF295"/>
  <c r="AF296"/>
  <c r="AF297"/>
  <c r="AF298"/>
  <c r="AF299"/>
  <c r="AF2"/>
  <c r="D7" i="10"/>
  <c r="D6"/>
  <c r="D5"/>
  <c r="D4"/>
  <c r="D3"/>
  <c r="D2"/>
  <c r="AE3" i="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70"/>
  <c r="AC271"/>
  <c r="AC272"/>
  <c r="AC273"/>
  <c r="AC274"/>
  <c r="AC275"/>
  <c r="AC276"/>
  <c r="AC277"/>
  <c r="AC278"/>
  <c r="AC279"/>
  <c r="AC280"/>
  <c r="AC281"/>
  <c r="AC282"/>
  <c r="AC283"/>
  <c r="AC284"/>
  <c r="AC285"/>
  <c r="AC286"/>
  <c r="AC287"/>
  <c r="AC288"/>
  <c r="AC289"/>
  <c r="AC290"/>
  <c r="AC291"/>
  <c r="AC292"/>
  <c r="AC293"/>
  <c r="AC294"/>
  <c r="AC295"/>
  <c r="AC296"/>
  <c r="AC297"/>
  <c r="AC298"/>
  <c r="AC299"/>
  <c r="AC2"/>
  <c r="AD2" s="1"/>
  <c r="AE2" i="4" l="1"/>
  <c r="AG2" s="1"/>
  <c r="AE99" i="8"/>
  <c r="AE97"/>
  <c r="AE95"/>
  <c r="AE93"/>
  <c r="AE91"/>
  <c r="AE89"/>
  <c r="AE87"/>
  <c r="AE85"/>
  <c r="AE83"/>
  <c r="AE81"/>
  <c r="AD79"/>
  <c r="AE77"/>
  <c r="AE75"/>
  <c r="AE73"/>
  <c r="AE71"/>
  <c r="AE69"/>
  <c r="AE67"/>
  <c r="AE65"/>
  <c r="AE63"/>
  <c r="AE61"/>
  <c r="AE59"/>
  <c r="AE57"/>
  <c r="AE55"/>
  <c r="AE53"/>
  <c r="AE51"/>
  <c r="AE49"/>
  <c r="AE47"/>
  <c r="AE45"/>
  <c r="AE43"/>
  <c r="AE41"/>
  <c r="AE39"/>
  <c r="AE37"/>
  <c r="AE35"/>
  <c r="AE33"/>
  <c r="AE31"/>
  <c r="AE29"/>
  <c r="AE27"/>
  <c r="AE25"/>
  <c r="AE23"/>
  <c r="AE21"/>
  <c r="AE19"/>
  <c r="AE17"/>
  <c r="AE15"/>
  <c r="AE13"/>
  <c r="AE11"/>
  <c r="AE9"/>
  <c r="AE7"/>
  <c r="AE5"/>
  <c r="AE3"/>
  <c r="AD2"/>
  <c r="AE2"/>
  <c r="AG2" s="1"/>
  <c r="AE2" i="3"/>
  <c r="AG2" s="1"/>
  <c r="Y192" l="1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Z191"/>
  <c r="Y191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Z2"/>
  <c r="Y2"/>
  <c r="D18" i="2"/>
  <c r="D17"/>
  <c r="B18"/>
  <c r="F18" s="1"/>
  <c r="J5" i="1" s="1"/>
  <c r="B17" i="2"/>
  <c r="F17" s="1"/>
  <c r="G5" i="1" s="1"/>
  <c r="B11" i="2"/>
  <c r="J3" i="1" s="1"/>
  <c r="B10" i="2"/>
  <c r="G3" i="1" s="1"/>
  <c r="K12" l="1"/>
  <c r="K14" s="1"/>
  <c r="H12"/>
  <c r="H14" s="1"/>
</calcChain>
</file>

<file path=xl/sharedStrings.xml><?xml version="1.0" encoding="utf-8"?>
<sst xmlns="http://schemas.openxmlformats.org/spreadsheetml/2006/main" count="9124" uniqueCount="240">
  <si>
    <t>Project Name</t>
  </si>
  <si>
    <t>Project Number</t>
  </si>
  <si>
    <t>Treated Acres</t>
  </si>
  <si>
    <t>Area 1 Stormwater Improvements</t>
  </si>
  <si>
    <t>Chain of Lakes Regional Stormwater Pond</t>
  </si>
  <si>
    <t>Draa Field Stormwater Park</t>
  </si>
  <si>
    <t>St. Johns Basin Stormwater Improvements</t>
  </si>
  <si>
    <t>N/A</t>
  </si>
  <si>
    <t>Street Sweeping</t>
  </si>
  <si>
    <t>Spaceview Park</t>
  </si>
  <si>
    <t>TV-1</t>
  </si>
  <si>
    <t>TV-2</t>
  </si>
  <si>
    <t>TV-3</t>
  </si>
  <si>
    <t>TV-4</t>
  </si>
  <si>
    <t>TV-5</t>
  </si>
  <si>
    <t>TV-6</t>
  </si>
  <si>
    <t>TV-7</t>
  </si>
  <si>
    <t>Wet detention pond</t>
  </si>
  <si>
    <t>Dry detention pond</t>
  </si>
  <si>
    <t>Alum treatment</t>
  </si>
  <si>
    <t>Education</t>
  </si>
  <si>
    <t>Street sweeping</t>
  </si>
  <si>
    <t>PSAs, pamphlets, pet waste stations, illict discharge program, newsletter, website</t>
  </si>
  <si>
    <t>Project Type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</si>
  <si>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</si>
  <si>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</si>
  <si>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</si>
  <si>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</si>
  <si>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</si>
  <si>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</si>
  <si>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</si>
  <si>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</si>
  <si>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Project Zone</t>
  </si>
  <si>
    <t>North A</t>
  </si>
  <si>
    <t>TV-8</t>
  </si>
  <si>
    <t>TN Base Load (lbs/yr)</t>
  </si>
  <si>
    <t>Provided</t>
  </si>
  <si>
    <t>residence time</t>
  </si>
  <si>
    <t>days</t>
  </si>
  <si>
    <t>TN efficiency</t>
  </si>
  <si>
    <t>TP efficiency</t>
  </si>
  <si>
    <t>2nd generation baffle box</t>
  </si>
  <si>
    <t>Required</t>
  </si>
  <si>
    <t>Difference</t>
  </si>
  <si>
    <t>ppv volume</t>
  </si>
  <si>
    <t>ac-ft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</si>
  <si>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</si>
  <si>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</si>
  <si>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</si>
  <si>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</si>
  <si>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</si>
  <si>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</si>
  <si>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</si>
  <si>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</si>
  <si>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</si>
  <si>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</si>
  <si>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</si>
  <si>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</si>
  <si>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</si>
  <si>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</si>
  <si>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</si>
  <si>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</si>
  <si>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</si>
  <si>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</si>
  <si>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</si>
  <si>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</si>
  <si>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</si>
  <si>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</si>
  <si>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</si>
  <si>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</si>
  <si>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</si>
  <si>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</si>
  <si>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Titusville</t>
  </si>
  <si>
    <t>Titusville-NWSO</t>
  </si>
  <si>
    <t>No</t>
  </si>
  <si>
    <t>IR4</t>
  </si>
  <si>
    <t>IRL North</t>
  </si>
  <si>
    <t>D</t>
  </si>
  <si>
    <t>1700 D</t>
  </si>
  <si>
    <t>A</t>
  </si>
  <si>
    <t>1300 A</t>
  </si>
  <si>
    <t>B/D</t>
  </si>
  <si>
    <t>1700 B/D</t>
  </si>
  <si>
    <t>4340 B/D</t>
  </si>
  <si>
    <t>2210 A</t>
  </si>
  <si>
    <t>1100 D</t>
  </si>
  <si>
    <t>1100 B/D</t>
  </si>
  <si>
    <t>8140 B/D</t>
  </si>
  <si>
    <t>6460 B/D</t>
  </si>
  <si>
    <t>6460 D</t>
  </si>
  <si>
    <t>U</t>
  </si>
  <si>
    <t>8120 U</t>
  </si>
  <si>
    <t>8110 A</t>
  </si>
  <si>
    <t>1100 A</t>
  </si>
  <si>
    <t>1300 B/D</t>
  </si>
  <si>
    <t>8110 B/D</t>
  </si>
  <si>
    <t>8120 A</t>
  </si>
  <si>
    <t>C</t>
  </si>
  <si>
    <t>8120 C</t>
  </si>
  <si>
    <t>4340 A</t>
  </si>
  <si>
    <t>4340 C</t>
  </si>
  <si>
    <t>1700 C</t>
  </si>
  <si>
    <t>1700 A</t>
  </si>
  <si>
    <t>4340 D</t>
  </si>
  <si>
    <t>3100 D</t>
  </si>
  <si>
    <t>3100 A</t>
  </si>
  <si>
    <t>8120 B/D</t>
  </si>
  <si>
    <t>2210 B/D</t>
  </si>
  <si>
    <t>8120 D</t>
  </si>
  <si>
    <t>3100 B/D</t>
  </si>
  <si>
    <t>8140 A</t>
  </si>
  <si>
    <t>1300 C</t>
  </si>
  <si>
    <t>8140 U</t>
  </si>
  <si>
    <t>4340 U</t>
  </si>
  <si>
    <t>1100 C</t>
  </si>
  <si>
    <t>1400 U</t>
  </si>
  <si>
    <t>1400 C</t>
  </si>
  <si>
    <t>8110 U</t>
  </si>
  <si>
    <t>1300 U</t>
  </si>
  <si>
    <t>8110 C</t>
  </si>
  <si>
    <t>1300 D</t>
  </si>
  <si>
    <t>1850 A</t>
  </si>
  <si>
    <t>1850 C</t>
  </si>
  <si>
    <t>1300 W</t>
  </si>
  <si>
    <t>5300 B/D</t>
  </si>
  <si>
    <t>5300 W</t>
  </si>
  <si>
    <t>6300 B/D</t>
  </si>
  <si>
    <t>1400 B/D</t>
  </si>
  <si>
    <t>1840 A</t>
  </si>
  <si>
    <t>1400 A</t>
  </si>
  <si>
    <t>W</t>
  </si>
  <si>
    <t>4340 W</t>
  </si>
  <si>
    <t>6170 B/D</t>
  </si>
  <si>
    <t>6300 A</t>
  </si>
  <si>
    <t>8340 B/D</t>
  </si>
  <si>
    <t>8340 A</t>
  </si>
  <si>
    <t>8340 W</t>
  </si>
  <si>
    <t>5300 A</t>
  </si>
  <si>
    <t>1840 B/D</t>
  </si>
  <si>
    <t>6170 W</t>
  </si>
  <si>
    <t>6170 A</t>
  </si>
  <si>
    <t>1850 B/D</t>
  </si>
  <si>
    <t>8130 B/D</t>
  </si>
  <si>
    <t>8130 U</t>
  </si>
  <si>
    <t>6170 D</t>
  </si>
  <si>
    <t>8140 C</t>
  </si>
  <si>
    <t>1480 A</t>
  </si>
  <si>
    <t>1870 U</t>
  </si>
  <si>
    <t>1840 D</t>
  </si>
  <si>
    <t>8140 D</t>
  </si>
  <si>
    <t>1400 D</t>
  </si>
  <si>
    <t>1200 B/D</t>
  </si>
  <si>
    <t>1200 D</t>
  </si>
  <si>
    <t>1200 C</t>
  </si>
  <si>
    <t>1200 U</t>
  </si>
  <si>
    <t>8130 A</t>
  </si>
  <si>
    <t>1200 A</t>
  </si>
  <si>
    <t>1870 A</t>
  </si>
  <si>
    <t>1100 U</t>
  </si>
  <si>
    <t>IR5</t>
  </si>
  <si>
    <t>1562 U</t>
  </si>
  <si>
    <t>1800 U</t>
  </si>
  <si>
    <t>1800 C</t>
  </si>
  <si>
    <t>1800 A</t>
  </si>
  <si>
    <t>3100 W</t>
  </si>
  <si>
    <t>1562 C</t>
  </si>
  <si>
    <t>1550 B/D</t>
  </si>
  <si>
    <t>1550 C</t>
  </si>
  <si>
    <t>3100 U</t>
  </si>
  <si>
    <t>1700 U</t>
  </si>
  <si>
    <t>TN EMC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</si>
  <si>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</si>
  <si>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</si>
  <si>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</si>
  <si>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</si>
  <si>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</si>
  <si>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</si>
  <si>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</si>
  <si>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</si>
  <si>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</si>
  <si>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IR6-7</t>
  </si>
  <si>
    <t>IR8</t>
  </si>
  <si>
    <t>IR9-11</t>
  </si>
  <si>
    <t>6300 D</t>
  </si>
  <si>
    <t>C/D</t>
  </si>
  <si>
    <t>1100 C/D</t>
  </si>
  <si>
    <t>2240 B/D</t>
  </si>
  <si>
    <t>2240 C/D</t>
  </si>
  <si>
    <t>2240 D</t>
  </si>
  <si>
    <t>6300 C/D</t>
  </si>
  <si>
    <t>2240 A</t>
  </si>
  <si>
    <t>2210 D</t>
  </si>
  <si>
    <t>3300 D</t>
  </si>
  <si>
    <t>2150 D</t>
  </si>
  <si>
    <t>2150 B/D</t>
  </si>
  <si>
    <t>3100 C/D</t>
  </si>
  <si>
    <t>8120 C/D</t>
  </si>
  <si>
    <t>3300 A</t>
  </si>
  <si>
    <t>3300 B/D</t>
  </si>
  <si>
    <t>2150 C/D</t>
  </si>
  <si>
    <t>6300 U</t>
  </si>
  <si>
    <t>6460 A</t>
  </si>
  <si>
    <t>6430 D</t>
  </si>
  <si>
    <t>15% Required Reductions</t>
  </si>
  <si>
    <t>Reductions Remaining</t>
  </si>
  <si>
    <t>tons/yr dry</t>
  </si>
  <si>
    <t>kg/yr dry</t>
  </si>
  <si>
    <t>TP (mg/kg)</t>
  </si>
  <si>
    <t>TN (mg/kg)</t>
  </si>
  <si>
    <t>TN reduction</t>
  </si>
  <si>
    <t>mg/yr</t>
  </si>
  <si>
    <t>lbs/yr</t>
  </si>
  <si>
    <t>TP reduction</t>
  </si>
  <si>
    <t>From FSA study for street sweeping residential areas (median values)</t>
  </si>
  <si>
    <t xml:space="preserve">TN </t>
  </si>
  <si>
    <t>TP</t>
  </si>
  <si>
    <t>98.5% in North A</t>
  </si>
  <si>
    <t>1550 U</t>
  </si>
  <si>
    <t>4200 B/D</t>
  </si>
  <si>
    <t>4200 A</t>
  </si>
  <si>
    <t>4110 B/D</t>
  </si>
  <si>
    <t>4110 A</t>
  </si>
  <si>
    <t>1400 W</t>
  </si>
  <si>
    <t>6170 C</t>
  </si>
  <si>
    <t>6300 C</t>
  </si>
  <si>
    <t>4110 C</t>
  </si>
  <si>
    <t>1200 W</t>
  </si>
  <si>
    <t>8180 U</t>
  </si>
  <si>
    <t>8180 C</t>
  </si>
  <si>
    <t>3100 C</t>
  </si>
  <si>
    <t>6460 C</t>
  </si>
  <si>
    <t>6110 B/D</t>
  </si>
  <si>
    <t>6110 A</t>
  </si>
  <si>
    <t>7400 B/D</t>
  </si>
  <si>
    <t>6460 W</t>
  </si>
  <si>
    <t>St. Johns</t>
  </si>
  <si>
    <t>Chain of Lakes</t>
  </si>
  <si>
    <t>Area 1</t>
  </si>
  <si>
    <t>Part of Chain of Lakes project - determine how to split credit with Brevard County (currently split in half)</t>
  </si>
  <si>
    <t>Also included on Brevard County table - determine how to split credit (currently split in half)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</si>
</sst>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#,##0.0"/>
    <numFmt numFmtId="166" formatCode="0.0"/>
    <numFmt numFmtId="167" formatCode="0.00000000000"/>
    <numFmt numFmtId="168" formatCode="0.000000"/>
    <numFmt numFmtId="169" formatCode="0.00000000000000000"/>
  </numFmts>
  <fonts count="9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Fill="1" applyBorder="1" applyAlignment="1">
      <alignment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wrapText="1"/>
    </xf>
    <xf numFmtId="164" fontId="4" fillId="0" borderId="3" xfId="0" applyNumberFormat="1" applyFont="1" applyBorder="1" applyAlignment="1">
      <alignment horizontal="right"/>
    </xf>
    <xf numFmtId="164" fontId="0" fillId="0" borderId="0" xfId="0" applyNumberFormat="1"/>
    <xf numFmtId="0" fontId="6" fillId="0" borderId="0" xfId="0" applyFont="1"/>
    <xf numFmtId="0" fontId="7" fillId="0" borderId="0" xfId="0" applyFont="1"/>
    <xf numFmtId="165" fontId="2" fillId="2" borderId="3" xfId="0" applyNumberFormat="1" applyFont="1" applyFill="1" applyBorder="1" applyAlignment="1">
      <alignment horizontal="center" wrapText="1"/>
    </xf>
    <xf numFmtId="165" fontId="4" fillId="0" borderId="3" xfId="0" applyNumberFormat="1" applyFont="1" applyBorder="1" applyAlignment="1">
      <alignment horizontal="right"/>
    </xf>
    <xf numFmtId="165" fontId="4" fillId="0" borderId="0" xfId="0" applyNumberFormat="1" applyFont="1" applyBorder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2" fillId="2" borderId="3" xfId="0" applyNumberFormat="1" applyFont="1" applyFill="1" applyBorder="1" applyAlignment="1">
      <alignment horizontal="center" wrapText="1"/>
    </xf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/>
    <xf numFmtId="1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" fontId="0" fillId="0" borderId="0" xfId="0" applyNumberFormat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0" fillId="0" borderId="3" xfId="0" applyBorder="1"/>
    <xf numFmtId="165" fontId="0" fillId="0" borderId="3" xfId="0" applyNumberFormat="1" applyBorder="1"/>
    <xf numFmtId="3" fontId="0" fillId="0" borderId="3" xfId="0" applyNumberFormat="1" applyBorder="1"/>
    <xf numFmtId="165" fontId="3" fillId="2" borderId="2" xfId="0" applyNumberFormat="1" applyFont="1" applyFill="1" applyBorder="1" applyAlignment="1">
      <alignment horizontal="center" wrapText="1"/>
    </xf>
    <xf numFmtId="165" fontId="5" fillId="0" borderId="3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wrapText="1"/>
    </xf>
    <xf numFmtId="165" fontId="0" fillId="0" borderId="0" xfId="0" applyNumberFormat="1" applyFont="1" applyAlignment="1">
      <alignment horizontal="right"/>
    </xf>
    <xf numFmtId="168" fontId="6" fillId="0" borderId="0" xfId="0" applyNumberFormat="1" applyFont="1"/>
    <xf numFmtId="165" fontId="4" fillId="0" borderId="3" xfId="0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wrapText="1"/>
    </xf>
    <xf numFmtId="3" fontId="5" fillId="4" borderId="3" xfId="0" applyNumberFormat="1" applyFont="1" applyFill="1" applyBorder="1" applyAlignment="1">
      <alignment horizontal="right" wrapText="1"/>
    </xf>
    <xf numFmtId="3" fontId="4" fillId="4" borderId="3" xfId="0" applyNumberFormat="1" applyFont="1" applyFill="1" applyBorder="1" applyAlignment="1">
      <alignment horizontal="right"/>
    </xf>
    <xf numFmtId="165" fontId="4" fillId="4" borderId="3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/>
    <xf numFmtId="0" fontId="3" fillId="0" borderId="0" xfId="0" applyFont="1" applyBorder="1"/>
    <xf numFmtId="165" fontId="5" fillId="4" borderId="3" xfId="0" applyNumberFormat="1" applyFont="1" applyFill="1" applyBorder="1" applyAlignment="1">
      <alignment horizontal="right"/>
    </xf>
    <xf numFmtId="164" fontId="4" fillId="4" borderId="3" xfId="0" applyNumberFormat="1" applyFont="1" applyFill="1" applyBorder="1" applyAlignment="1">
      <alignment horizontal="right"/>
    </xf>
    <xf numFmtId="0" fontId="4" fillId="4" borderId="0" xfId="0" applyFont="1" applyFill="1" applyBorder="1"/>
    <xf numFmtId="0" fontId="5" fillId="0" borderId="3" xfId="0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164" fontId="4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3"/>
  <sheetViews>
    <sheetView tabSelected="1" zoomScaleNormal="100" zoomScaleSheetLayoutView="75" workbookViewId="0">
      <selection activeCell="K4" sqref="K4"/>
    </sheetView>
  </sheetViews>
  <sheetFormatPr defaultRowHeight="15"/>
  <cols>
    <col min="1" max="1" width="10.28515625" style="2" customWidth="1"/>
    <col min="2" max="2" width="25.7109375" style="2" customWidth="1"/>
    <col min="3" max="4" width="15.7109375" style="2" customWidth="1"/>
    <col min="5" max="5" width="13.140625" style="18" customWidth="1"/>
    <col min="6" max="6" width="13.140625" style="23" customWidth="1"/>
    <col min="7" max="7" width="13.5703125" style="2" customWidth="1"/>
    <col min="8" max="8" width="11.140625" style="23" customWidth="1"/>
    <col min="9" max="9" width="13.28515625" style="18" customWidth="1"/>
    <col min="10" max="10" width="12.85546875" style="2" customWidth="1"/>
    <col min="11" max="11" width="9.140625" style="18"/>
    <col min="12" max="16384" width="9.140625" style="2"/>
  </cols>
  <sheetData>
    <row r="1" spans="1:21" s="1" customFormat="1" ht="30">
      <c r="A1" s="4" t="s">
        <v>1</v>
      </c>
      <c r="B1" s="4" t="s">
        <v>0</v>
      </c>
      <c r="C1" s="4" t="s">
        <v>23</v>
      </c>
      <c r="D1" s="5" t="s">
        <v>32</v>
      </c>
      <c r="E1" s="35" t="s">
        <v>2</v>
      </c>
      <c r="F1" s="21" t="s">
        <v>35</v>
      </c>
      <c r="G1" s="6" t="s">
        <v>24</v>
      </c>
      <c r="H1" s="21" t="s">
        <v>25</v>
      </c>
      <c r="I1" s="16" t="s">
        <v>26</v>
      </c>
      <c r="J1" s="6" t="s">
        <v>27</v>
      </c>
      <c r="K1" s="16" t="s">
        <v>28</v>
      </c>
    </row>
    <row r="2" spans="1:21" ht="30">
      <c r="A2" s="43" t="s">
        <v>10</v>
      </c>
      <c r="B2" s="44" t="s">
        <v>3</v>
      </c>
      <c r="C2" s="44" t="s">
        <v>17</v>
      </c>
      <c r="D2" s="44" t="s">
        <v>33</v>
      </c>
      <c r="E2" s="52">
        <f>'Area 1'!AB300</f>
        <v>432.24433042852974</v>
      </c>
      <c r="F2" s="45">
        <f>'Area 1'!AD300</f>
        <v>6123</v>
      </c>
      <c r="G2" s="53">
        <f>'Wet Pond Calcs'!B4</f>
        <v>0.33299999999999996</v>
      </c>
      <c r="H2" s="46">
        <f>ROUND(F2*G2*0.5,0)</f>
        <v>1019</v>
      </c>
      <c r="I2" s="47">
        <f>'Area 1'!AG300</f>
        <v>1332.5999999999995</v>
      </c>
      <c r="J2" s="53">
        <f>'Wet Pond Calcs'!B5</f>
        <v>0.61799999999999999</v>
      </c>
      <c r="K2" s="47">
        <f>ROUND(I2*J2*0.5,1)</f>
        <v>411.8</v>
      </c>
      <c r="L2" s="54" t="s">
        <v>238</v>
      </c>
      <c r="M2" s="54"/>
      <c r="N2" s="54"/>
      <c r="O2" s="54"/>
      <c r="P2" s="54"/>
      <c r="Q2" s="54"/>
      <c r="R2" s="54"/>
      <c r="S2" s="54"/>
      <c r="T2" s="54"/>
      <c r="U2" s="54"/>
    </row>
    <row r="3" spans="1:21" ht="30">
      <c r="A3" s="43" t="s">
        <v>11</v>
      </c>
      <c r="B3" s="44" t="s">
        <v>4</v>
      </c>
      <c r="C3" s="44" t="s">
        <v>17</v>
      </c>
      <c r="D3" s="44" t="s">
        <v>33</v>
      </c>
      <c r="E3" s="52">
        <f>'Chain of Lakes'!AB270</f>
        <v>339.78585805306221</v>
      </c>
      <c r="F3" s="45">
        <f>'Chain of Lakes'!AD270</f>
        <v>2163</v>
      </c>
      <c r="G3" s="53">
        <f>'Wet Pond Calcs'!B10</f>
        <v>0.33299999999999996</v>
      </c>
      <c r="H3" s="46">
        <f>ROUND(F3*G3*0.5,0)</f>
        <v>360</v>
      </c>
      <c r="I3" s="47">
        <f>'Chain of Lakes'!AG270</f>
        <v>516.40000000000032</v>
      </c>
      <c r="J3" s="53">
        <f>'Wet Pond Calcs'!B11</f>
        <v>0.61799999999999999</v>
      </c>
      <c r="K3" s="47">
        <f>ROUND(I3*J3*0.5,1)</f>
        <v>159.6</v>
      </c>
      <c r="L3" s="54" t="s">
        <v>239</v>
      </c>
      <c r="M3" s="54"/>
      <c r="N3" s="54"/>
      <c r="O3" s="54"/>
      <c r="P3" s="54"/>
      <c r="Q3" s="54"/>
      <c r="R3" s="54"/>
      <c r="S3" s="54"/>
      <c r="T3" s="54"/>
      <c r="U3" s="54"/>
    </row>
    <row r="4" spans="1:21" ht="30">
      <c r="A4" s="10" t="s">
        <v>12</v>
      </c>
      <c r="B4" s="11" t="s">
        <v>5</v>
      </c>
      <c r="C4" s="11" t="s">
        <v>18</v>
      </c>
      <c r="D4" s="11" t="s">
        <v>33</v>
      </c>
      <c r="E4" s="36">
        <f>Draa!AB184</f>
        <v>281.40489769350768</v>
      </c>
      <c r="F4" s="38">
        <f>Draa!AD184</f>
        <v>4139</v>
      </c>
      <c r="G4" s="12">
        <v>0.1</v>
      </c>
      <c r="H4" s="22">
        <f>ROUND(F4*G4,0)</f>
        <v>414</v>
      </c>
      <c r="I4" s="17">
        <f>Draa!AG184</f>
        <v>912.60000000000036</v>
      </c>
      <c r="J4" s="12">
        <v>0.1</v>
      </c>
      <c r="K4" s="17">
        <f>ROUND(I4*J4,1)</f>
        <v>91.3</v>
      </c>
    </row>
    <row r="5" spans="1:21" ht="30">
      <c r="A5" s="10" t="s">
        <v>13</v>
      </c>
      <c r="B5" s="11" t="s">
        <v>6</v>
      </c>
      <c r="C5" s="11" t="s">
        <v>17</v>
      </c>
      <c r="D5" s="57" t="s">
        <v>33</v>
      </c>
      <c r="E5" s="36">
        <f>'St. Johns'!AB496</f>
        <v>882.14199512137293</v>
      </c>
      <c r="F5" s="38">
        <f>'St. Johns'!AD496</f>
        <v>7926</v>
      </c>
      <c r="G5" s="58">
        <f>'Wet Pond Calcs'!F17</f>
        <v>1.0000000000000009E-2</v>
      </c>
      <c r="H5" s="56">
        <f>ROUND(F5*G5,0)</f>
        <v>79</v>
      </c>
      <c r="I5" s="42">
        <f>'St. Johns'!AG496</f>
        <v>1392.6999999999975</v>
      </c>
      <c r="J5" s="58">
        <f>'Wet Pond Calcs'!F18</f>
        <v>9.000000000000008E-3</v>
      </c>
      <c r="K5" s="17">
        <f>ROUND(I5*J5,1)</f>
        <v>12.5</v>
      </c>
    </row>
    <row r="6" spans="1:21" ht="30">
      <c r="A6" s="10" t="s">
        <v>14</v>
      </c>
      <c r="B6" s="11" t="s">
        <v>6</v>
      </c>
      <c r="C6" s="11" t="s">
        <v>41</v>
      </c>
      <c r="D6" s="11" t="s">
        <v>33</v>
      </c>
      <c r="E6" s="36">
        <f>'St. Johns'!AB496</f>
        <v>882.14199512137293</v>
      </c>
      <c r="F6" s="38">
        <f>'St. Johns'!AD496-H5</f>
        <v>7847</v>
      </c>
      <c r="G6" s="58">
        <v>0.1905</v>
      </c>
      <c r="H6" s="56">
        <f>ROUND(F6*G6,0)</f>
        <v>1495</v>
      </c>
      <c r="I6" s="42">
        <f>'St. Johns'!AG496-K5</f>
        <v>1380.1999999999975</v>
      </c>
      <c r="J6" s="58">
        <v>0.155</v>
      </c>
      <c r="K6" s="17">
        <f>ROUND(I6*J6,1)</f>
        <v>213.9</v>
      </c>
    </row>
    <row r="7" spans="1:21">
      <c r="A7" s="10" t="s">
        <v>15</v>
      </c>
      <c r="B7" s="11" t="s">
        <v>9</v>
      </c>
      <c r="C7" s="11" t="s">
        <v>19</v>
      </c>
      <c r="D7" s="11" t="s">
        <v>33</v>
      </c>
      <c r="E7" s="36">
        <f>'Spaceview Park'!AB101</f>
        <v>110.5655903997843</v>
      </c>
      <c r="F7" s="38">
        <f>'Spaceview Park'!AD101</f>
        <v>2306</v>
      </c>
      <c r="G7" s="12">
        <v>0.5</v>
      </c>
      <c r="H7" s="22">
        <f>ROUND(F7*G7,0)</f>
        <v>1153</v>
      </c>
      <c r="I7" s="17">
        <f>'Spaceview Park'!AG101</f>
        <v>419.90000000000003</v>
      </c>
      <c r="J7" s="12">
        <v>0.9</v>
      </c>
      <c r="K7" s="17">
        <f>ROUND(I7*J7,1)</f>
        <v>377.9</v>
      </c>
    </row>
    <row r="8" spans="1:21" ht="60">
      <c r="A8" s="10" t="s">
        <v>16</v>
      </c>
      <c r="B8" s="11" t="s">
        <v>22</v>
      </c>
      <c r="C8" s="11" t="s">
        <v>20</v>
      </c>
      <c r="D8" s="11" t="s">
        <v>33</v>
      </c>
      <c r="E8" s="36" t="s">
        <v>7</v>
      </c>
      <c r="F8" s="38">
        <v>60874</v>
      </c>
      <c r="G8" s="12">
        <v>0.01</v>
      </c>
      <c r="H8" s="22">
        <f>ROUND(F8*G8,0)</f>
        <v>609</v>
      </c>
      <c r="I8" s="42">
        <v>11716.1</v>
      </c>
      <c r="J8" s="12">
        <v>0.01</v>
      </c>
      <c r="K8" s="17">
        <f>ROUND(I8*J8,1)</f>
        <v>117.2</v>
      </c>
    </row>
    <row r="9" spans="1:21">
      <c r="A9" s="10" t="s">
        <v>34</v>
      </c>
      <c r="B9" s="11" t="s">
        <v>8</v>
      </c>
      <c r="C9" s="11" t="s">
        <v>21</v>
      </c>
      <c r="D9" s="11" t="s">
        <v>33</v>
      </c>
      <c r="E9" s="36" t="s">
        <v>7</v>
      </c>
      <c r="F9" s="38" t="s">
        <v>7</v>
      </c>
      <c r="G9" s="55" t="s">
        <v>7</v>
      </c>
      <c r="H9" s="56">
        <f>ROUND('Street Sweeping'!B17,0)</f>
        <v>1699</v>
      </c>
      <c r="I9" s="36" t="s">
        <v>7</v>
      </c>
      <c r="J9" s="55" t="s">
        <v>7</v>
      </c>
      <c r="K9" s="42">
        <f>ROUND('Street Sweeping'!B18,1)</f>
        <v>765</v>
      </c>
    </row>
    <row r="10" spans="1:21">
      <c r="B10" s="3"/>
      <c r="C10" s="3"/>
      <c r="D10" s="3"/>
      <c r="E10" s="37"/>
      <c r="F10" s="39"/>
    </row>
    <row r="11" spans="1:21">
      <c r="B11" s="3"/>
      <c r="C11" s="3"/>
      <c r="D11" s="3"/>
      <c r="E11" s="37"/>
      <c r="F11" s="39"/>
      <c r="G11" s="7"/>
      <c r="H11" s="9" t="s">
        <v>29</v>
      </c>
      <c r="I11" s="40"/>
      <c r="J11" s="7"/>
      <c r="K11" s="19" t="s">
        <v>30</v>
      </c>
    </row>
    <row r="12" spans="1:21">
      <c r="B12" s="3"/>
      <c r="C12" s="3"/>
      <c r="D12" s="3"/>
      <c r="E12" s="37"/>
      <c r="F12" s="39"/>
      <c r="G12" s="8" t="s">
        <v>31</v>
      </c>
      <c r="H12" s="9">
        <f>SUM(H2:H9)</f>
        <v>6828</v>
      </c>
      <c r="I12" s="40"/>
      <c r="J12" s="7"/>
      <c r="K12" s="20">
        <f>SUM(K2:K9)</f>
        <v>2149.1999999999998</v>
      </c>
    </row>
    <row r="13" spans="1:21">
      <c r="B13" s="3"/>
      <c r="C13" s="3"/>
      <c r="D13" s="3"/>
      <c r="E13" s="37"/>
      <c r="F13" s="48"/>
      <c r="G13" s="49" t="s">
        <v>203</v>
      </c>
      <c r="H13" s="50">
        <v>6604.6</v>
      </c>
      <c r="I13" s="50"/>
      <c r="J13" s="51"/>
      <c r="K13" s="50">
        <v>1447.6</v>
      </c>
      <c r="L13" s="51"/>
    </row>
    <row r="14" spans="1:21">
      <c r="B14" s="3"/>
      <c r="C14" s="3"/>
      <c r="D14" s="3"/>
      <c r="E14" s="37"/>
      <c r="F14" s="48"/>
      <c r="G14" s="49" t="s">
        <v>204</v>
      </c>
      <c r="H14" s="50">
        <f>H13-H12</f>
        <v>-223.39999999999964</v>
      </c>
      <c r="I14" s="50"/>
      <c r="J14" s="51"/>
      <c r="K14" s="50">
        <f>K13-K12</f>
        <v>-701.59999999999991</v>
      </c>
      <c r="L14" s="51"/>
    </row>
    <row r="15" spans="1:21">
      <c r="B15" s="3"/>
      <c r="C15" s="3"/>
      <c r="D15" s="3"/>
      <c r="E15" s="37"/>
      <c r="F15" s="39"/>
    </row>
    <row r="16" spans="1:21">
      <c r="B16" s="3"/>
      <c r="C16" s="3"/>
      <c r="D16" s="3"/>
      <c r="E16" s="37"/>
      <c r="F16" s="39"/>
    </row>
    <row r="17" spans="1:6">
      <c r="A17" s="3"/>
      <c r="B17" s="3"/>
      <c r="C17" s="3"/>
      <c r="D17" s="3"/>
      <c r="E17" s="37"/>
      <c r="F17" s="39"/>
    </row>
    <row r="18" spans="1:6">
      <c r="A18" s="3"/>
      <c r="B18" s="3"/>
      <c r="C18" s="3"/>
      <c r="D18" s="3"/>
      <c r="E18" s="37"/>
      <c r="F18" s="39"/>
    </row>
    <row r="19" spans="1:6">
      <c r="A19" s="3"/>
      <c r="B19" s="3"/>
      <c r="C19" s="3"/>
      <c r="D19" s="3"/>
      <c r="E19" s="37"/>
      <c r="F19" s="39"/>
    </row>
    <row r="20" spans="1:6">
      <c r="A20" s="3"/>
      <c r="B20" s="3"/>
      <c r="C20" s="3"/>
      <c r="D20" s="3"/>
      <c r="E20" s="37"/>
      <c r="F20" s="39"/>
    </row>
    <row r="21" spans="1:6">
      <c r="A21" s="3"/>
      <c r="B21" s="3"/>
      <c r="C21" s="3"/>
      <c r="D21" s="3"/>
      <c r="E21" s="37"/>
      <c r="F21" s="39"/>
    </row>
    <row r="22" spans="1:6">
      <c r="A22" s="3"/>
      <c r="B22" s="3"/>
      <c r="C22" s="3"/>
      <c r="D22" s="3"/>
      <c r="E22" s="37"/>
      <c r="F22" s="39"/>
    </row>
    <row r="23" spans="1:6">
      <c r="A23" s="3"/>
      <c r="B23" s="3"/>
      <c r="C23" s="3"/>
      <c r="D23" s="3"/>
      <c r="E23" s="37"/>
      <c r="F23" s="39"/>
    </row>
    <row r="24" spans="1:6">
      <c r="A24" s="3"/>
      <c r="B24" s="3"/>
      <c r="C24" s="3"/>
      <c r="D24" s="3"/>
      <c r="E24" s="37"/>
      <c r="F24" s="39"/>
    </row>
    <row r="25" spans="1:6">
      <c r="A25" s="3"/>
      <c r="B25" s="3"/>
      <c r="C25" s="3"/>
      <c r="D25" s="3"/>
      <c r="E25" s="37"/>
      <c r="F25" s="39"/>
    </row>
    <row r="26" spans="1:6">
      <c r="A26" s="3"/>
      <c r="B26" s="3"/>
      <c r="C26" s="3"/>
      <c r="D26" s="3"/>
      <c r="E26" s="37"/>
      <c r="F26" s="39"/>
    </row>
    <row r="27" spans="1:6">
      <c r="A27" s="3"/>
      <c r="B27" s="3"/>
      <c r="C27" s="3"/>
      <c r="D27" s="3"/>
      <c r="E27" s="37"/>
      <c r="F27" s="39"/>
    </row>
    <row r="28" spans="1:6">
      <c r="A28" s="3"/>
      <c r="B28" s="3"/>
      <c r="C28" s="3"/>
      <c r="D28" s="3"/>
      <c r="E28" s="37"/>
      <c r="F28" s="39"/>
    </row>
    <row r="29" spans="1:6">
      <c r="A29" s="3"/>
      <c r="B29" s="3"/>
      <c r="C29" s="3"/>
      <c r="D29" s="3"/>
      <c r="E29" s="37"/>
      <c r="F29" s="39"/>
    </row>
    <row r="30" spans="1:6">
      <c r="A30" s="3"/>
      <c r="B30" s="3"/>
      <c r="C30" s="3"/>
      <c r="D30" s="3"/>
      <c r="E30" s="37"/>
      <c r="F30" s="39"/>
    </row>
    <row r="31" spans="1:6">
      <c r="A31" s="3"/>
      <c r="B31" s="3"/>
      <c r="C31" s="3"/>
      <c r="D31" s="3"/>
      <c r="E31" s="37"/>
      <c r="F31" s="39"/>
    </row>
    <row r="32" spans="1:6">
      <c r="A32" s="3"/>
      <c r="B32" s="3"/>
      <c r="C32" s="3"/>
      <c r="D32" s="3"/>
      <c r="E32" s="37"/>
      <c r="F32" s="39"/>
    </row>
    <row r="33" spans="1:6">
      <c r="A33" s="3"/>
      <c r="B33" s="3"/>
      <c r="C33" s="3"/>
      <c r="D33" s="3"/>
      <c r="E33" s="37"/>
      <c r="F33" s="39"/>
    </row>
    <row r="34" spans="1:6">
      <c r="A34" s="3"/>
      <c r="B34" s="3"/>
      <c r="C34" s="3"/>
      <c r="D34" s="3"/>
      <c r="E34" s="37"/>
      <c r="F34" s="39"/>
    </row>
    <row r="35" spans="1:6">
      <c r="A35" s="3"/>
      <c r="B35" s="3"/>
      <c r="C35" s="3"/>
      <c r="D35" s="3"/>
      <c r="E35" s="37"/>
      <c r="F35" s="39"/>
    </row>
    <row r="36" spans="1:6">
      <c r="A36" s="3"/>
      <c r="B36" s="3"/>
      <c r="C36" s="3"/>
      <c r="D36" s="3"/>
      <c r="E36" s="37"/>
      <c r="F36" s="39"/>
    </row>
    <row r="37" spans="1:6">
      <c r="A37" s="3"/>
      <c r="B37" s="3"/>
      <c r="C37" s="3"/>
      <c r="D37" s="3"/>
      <c r="E37" s="37"/>
      <c r="F37" s="39"/>
    </row>
    <row r="38" spans="1:6">
      <c r="A38" s="3"/>
      <c r="B38" s="3"/>
      <c r="C38" s="3"/>
      <c r="D38" s="3"/>
      <c r="E38" s="37"/>
      <c r="F38" s="39"/>
    </row>
    <row r="39" spans="1:6">
      <c r="A39" s="3"/>
      <c r="B39" s="3"/>
      <c r="C39" s="3"/>
      <c r="D39" s="3"/>
      <c r="E39" s="37"/>
      <c r="F39" s="39"/>
    </row>
    <row r="40" spans="1:6">
      <c r="A40" s="3"/>
      <c r="B40" s="3"/>
      <c r="C40" s="3"/>
      <c r="D40" s="3"/>
      <c r="E40" s="37"/>
      <c r="F40" s="39"/>
    </row>
    <row r="41" spans="1:6">
      <c r="A41" s="3"/>
      <c r="B41" s="3"/>
      <c r="C41" s="3"/>
      <c r="D41" s="3"/>
      <c r="E41" s="37"/>
      <c r="F41" s="39"/>
    </row>
    <row r="42" spans="1:6">
      <c r="A42" s="3"/>
      <c r="B42" s="3"/>
      <c r="C42" s="3"/>
      <c r="D42" s="3"/>
      <c r="E42" s="37"/>
      <c r="F42" s="39"/>
    </row>
    <row r="43" spans="1:6">
      <c r="A43" s="3"/>
      <c r="B43" s="3"/>
      <c r="C43" s="3"/>
      <c r="D43" s="3"/>
      <c r="E43" s="37"/>
      <c r="F43" s="39"/>
    </row>
    <row r="44" spans="1:6">
      <c r="A44" s="3"/>
      <c r="B44" s="3"/>
      <c r="C44" s="3"/>
      <c r="D44" s="3"/>
      <c r="E44" s="37"/>
      <c r="F44" s="39"/>
    </row>
    <row r="45" spans="1:6">
      <c r="A45" s="3"/>
      <c r="B45" s="3"/>
      <c r="C45" s="3"/>
      <c r="D45" s="3"/>
      <c r="E45" s="37"/>
      <c r="F45" s="39"/>
    </row>
    <row r="46" spans="1:6">
      <c r="A46" s="3"/>
      <c r="B46" s="3"/>
      <c r="C46" s="3"/>
      <c r="D46" s="3"/>
      <c r="E46" s="37"/>
      <c r="F46" s="39"/>
    </row>
    <row r="47" spans="1:6">
      <c r="A47" s="3"/>
      <c r="B47" s="3"/>
      <c r="C47" s="3"/>
      <c r="D47" s="3"/>
      <c r="E47" s="37"/>
      <c r="F47" s="39"/>
    </row>
    <row r="48" spans="1:6">
      <c r="A48" s="3"/>
      <c r="B48" s="3"/>
      <c r="C48" s="3"/>
      <c r="D48" s="3"/>
      <c r="E48" s="37"/>
      <c r="F48" s="39"/>
    </row>
    <row r="49" spans="1:6">
      <c r="A49" s="3"/>
      <c r="B49" s="3"/>
      <c r="C49" s="3"/>
      <c r="D49" s="3"/>
      <c r="E49" s="37"/>
      <c r="F49" s="39"/>
    </row>
    <row r="50" spans="1:6">
      <c r="A50" s="3"/>
      <c r="B50" s="3"/>
      <c r="C50" s="3"/>
      <c r="D50" s="3"/>
      <c r="E50" s="37"/>
      <c r="F50" s="39"/>
    </row>
    <row r="51" spans="1:6">
      <c r="A51" s="3"/>
      <c r="B51" s="3"/>
      <c r="C51" s="3"/>
      <c r="D51" s="3"/>
      <c r="E51" s="37"/>
      <c r="F51" s="39"/>
    </row>
    <row r="52" spans="1:6">
      <c r="A52" s="3"/>
      <c r="B52" s="3"/>
      <c r="C52" s="3"/>
      <c r="D52" s="3"/>
      <c r="E52" s="37"/>
      <c r="F52" s="39"/>
    </row>
    <row r="53" spans="1:6">
      <c r="A53" s="3"/>
      <c r="B53" s="3"/>
      <c r="C53" s="3"/>
      <c r="D53" s="3"/>
      <c r="E53" s="37"/>
      <c r="F53" s="39"/>
    </row>
    <row r="54" spans="1:6">
      <c r="A54" s="3"/>
      <c r="B54" s="3"/>
      <c r="C54" s="3"/>
      <c r="D54" s="3"/>
      <c r="E54" s="37"/>
      <c r="F54" s="39"/>
    </row>
    <row r="55" spans="1:6">
      <c r="A55" s="3"/>
      <c r="B55" s="3"/>
      <c r="C55" s="3"/>
      <c r="D55" s="3"/>
      <c r="E55" s="37"/>
      <c r="F55" s="39"/>
    </row>
    <row r="56" spans="1:6">
      <c r="A56" s="3"/>
      <c r="B56" s="3"/>
      <c r="C56" s="3"/>
      <c r="D56" s="3"/>
      <c r="E56" s="37"/>
      <c r="F56" s="39"/>
    </row>
    <row r="57" spans="1:6">
      <c r="A57" s="3"/>
      <c r="B57" s="3"/>
      <c r="C57" s="3"/>
      <c r="D57" s="3"/>
      <c r="E57" s="37"/>
      <c r="F57" s="39"/>
    </row>
    <row r="58" spans="1:6">
      <c r="A58" s="3"/>
      <c r="B58" s="3"/>
      <c r="C58" s="3"/>
      <c r="D58" s="3"/>
      <c r="E58" s="37"/>
      <c r="F58" s="39"/>
    </row>
    <row r="59" spans="1:6">
      <c r="A59" s="3"/>
      <c r="B59" s="3"/>
      <c r="C59" s="3"/>
      <c r="D59" s="3"/>
      <c r="E59" s="37"/>
      <c r="F59" s="39"/>
    </row>
    <row r="60" spans="1:6">
      <c r="A60" s="3"/>
      <c r="B60" s="3"/>
      <c r="C60" s="3"/>
      <c r="D60" s="3"/>
      <c r="E60" s="37"/>
      <c r="F60" s="39"/>
    </row>
    <row r="61" spans="1:6">
      <c r="A61" s="3"/>
      <c r="B61" s="3"/>
      <c r="C61" s="3"/>
      <c r="D61" s="3"/>
      <c r="E61" s="37"/>
      <c r="F61" s="39"/>
    </row>
    <row r="62" spans="1:6">
      <c r="A62" s="3"/>
      <c r="B62" s="3"/>
      <c r="C62" s="3"/>
      <c r="D62" s="3"/>
      <c r="E62" s="37"/>
      <c r="F62" s="39"/>
    </row>
    <row r="63" spans="1:6">
      <c r="A63" s="3"/>
      <c r="B63" s="3"/>
      <c r="C63" s="3"/>
      <c r="D63" s="3"/>
      <c r="E63" s="37"/>
      <c r="F63" s="39"/>
    </row>
    <row r="64" spans="1:6">
      <c r="A64" s="3"/>
      <c r="B64" s="3"/>
      <c r="C64" s="3"/>
      <c r="D64" s="3"/>
      <c r="E64" s="37"/>
      <c r="F64" s="39"/>
    </row>
    <row r="65" spans="1:6">
      <c r="A65" s="3"/>
      <c r="B65" s="3"/>
      <c r="C65" s="3"/>
      <c r="D65" s="3"/>
      <c r="E65" s="37"/>
      <c r="F65" s="39"/>
    </row>
    <row r="66" spans="1:6">
      <c r="A66" s="3"/>
      <c r="B66" s="3"/>
      <c r="C66" s="3"/>
      <c r="D66" s="3"/>
      <c r="E66" s="37"/>
      <c r="F66" s="39"/>
    </row>
    <row r="67" spans="1:6">
      <c r="A67" s="3"/>
      <c r="B67" s="3"/>
      <c r="C67" s="3"/>
      <c r="D67" s="3"/>
      <c r="E67" s="37"/>
      <c r="F67" s="39"/>
    </row>
    <row r="68" spans="1:6">
      <c r="A68" s="3"/>
      <c r="B68" s="3"/>
      <c r="C68" s="3"/>
      <c r="D68" s="3"/>
      <c r="E68" s="37"/>
      <c r="F68" s="39"/>
    </row>
    <row r="69" spans="1:6">
      <c r="A69" s="3"/>
      <c r="B69" s="3"/>
      <c r="C69" s="3"/>
      <c r="D69" s="3"/>
      <c r="E69" s="37"/>
      <c r="F69" s="39"/>
    </row>
    <row r="70" spans="1:6">
      <c r="A70" s="3"/>
      <c r="B70" s="3"/>
      <c r="C70" s="3"/>
      <c r="D70" s="3"/>
      <c r="E70" s="37"/>
      <c r="F70" s="39"/>
    </row>
    <row r="71" spans="1:6">
      <c r="A71" s="3"/>
      <c r="B71" s="3"/>
      <c r="C71" s="3"/>
      <c r="D71" s="3"/>
      <c r="E71" s="37"/>
      <c r="F71" s="39"/>
    </row>
    <row r="72" spans="1:6">
      <c r="A72" s="3"/>
      <c r="B72" s="3"/>
      <c r="C72" s="3"/>
      <c r="D72" s="3"/>
      <c r="E72" s="37"/>
      <c r="F72" s="39"/>
    </row>
    <row r="73" spans="1:6">
      <c r="A73" s="3"/>
      <c r="B73" s="3"/>
      <c r="C73" s="3"/>
      <c r="D73" s="3"/>
      <c r="E73" s="37"/>
      <c r="F73" s="39"/>
    </row>
  </sheetData>
  <phoneticPr fontId="1" type="noConversion"/>
  <printOptions gridLines="1"/>
  <pageMargins left="0.5" right="0.25" top="1" bottom="1" header="0.5" footer="0.5"/>
  <pageSetup scale="86" fitToWidth="0" fitToHeight="0" orientation="landscape" blackAndWhite="1" r:id="rId1"/>
  <headerFooter alignWithMargins="0">
    <oddHeader>&amp;C&amp;"Arial,Bold"North IRL Project Zone A
Titusville Projects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A2" sqref="A2"/>
    </sheetView>
  </sheetViews>
  <sheetFormatPr defaultRowHeight="12.75"/>
  <cols>
    <col min="1" max="1" width="13.28515625" bestFit="1" customWidth="1"/>
    <col min="2" max="2" width="8" bestFit="1" customWidth="1"/>
  </cols>
  <sheetData>
    <row r="1" spans="1:6">
      <c r="A1" s="15" t="s">
        <v>237</v>
      </c>
    </row>
    <row r="2" spans="1:6">
      <c r="B2" t="s">
        <v>36</v>
      </c>
    </row>
    <row r="3" spans="1:6">
      <c r="A3" t="s">
        <v>37</v>
      </c>
      <c r="B3">
        <v>14</v>
      </c>
      <c r="C3" t="s">
        <v>38</v>
      </c>
    </row>
    <row r="4" spans="1:6">
      <c r="A4" t="s">
        <v>39</v>
      </c>
      <c r="B4" s="13">
        <f>(ROUND((43.75*B3)/(4.38+B3),1))/100</f>
        <v>0.33299999999999996</v>
      </c>
    </row>
    <row r="5" spans="1:6">
      <c r="A5" t="s">
        <v>40</v>
      </c>
      <c r="B5" s="13">
        <f>(ROUND(44.53+6.146*LN(B3)+0.145*(LN(B3)^2),1))/100</f>
        <v>0.61799999999999999</v>
      </c>
    </row>
    <row r="6" spans="1:6" ht="15.75" customHeight="1"/>
    <row r="7" spans="1:6">
      <c r="A7" s="15" t="s">
        <v>236</v>
      </c>
    </row>
    <row r="8" spans="1:6">
      <c r="B8" t="s">
        <v>36</v>
      </c>
    </row>
    <row r="9" spans="1:6">
      <c r="A9" t="s">
        <v>37</v>
      </c>
      <c r="B9">
        <v>14</v>
      </c>
      <c r="C9" t="s">
        <v>38</v>
      </c>
    </row>
    <row r="10" spans="1:6">
      <c r="A10" t="s">
        <v>39</v>
      </c>
      <c r="B10" s="13">
        <f>(ROUND((43.75*B9)/(4.38+B9),1))/100</f>
        <v>0.33299999999999996</v>
      </c>
    </row>
    <row r="11" spans="1:6">
      <c r="A11" t="s">
        <v>40</v>
      </c>
      <c r="B11" s="13">
        <f>(ROUND(44.53+6.146*LN(B9)+0.145*(LN(B9)^2),1))/100</f>
        <v>0.61799999999999999</v>
      </c>
    </row>
    <row r="13" spans="1:6">
      <c r="A13" s="15" t="s">
        <v>235</v>
      </c>
    </row>
    <row r="14" spans="1:6">
      <c r="B14" t="s">
        <v>36</v>
      </c>
      <c r="D14" s="14" t="s">
        <v>42</v>
      </c>
      <c r="F14" s="14" t="s">
        <v>43</v>
      </c>
    </row>
    <row r="15" spans="1:6">
      <c r="A15" s="14" t="s">
        <v>44</v>
      </c>
      <c r="B15">
        <v>22.25</v>
      </c>
      <c r="C15" s="14" t="s">
        <v>45</v>
      </c>
      <c r="D15" s="14">
        <v>19.41</v>
      </c>
      <c r="E15" s="14" t="s">
        <v>45</v>
      </c>
      <c r="F15" s="14"/>
    </row>
    <row r="16" spans="1:6">
      <c r="A16" t="s">
        <v>37</v>
      </c>
      <c r="B16">
        <v>16</v>
      </c>
      <c r="C16" t="s">
        <v>38</v>
      </c>
      <c r="D16">
        <v>14</v>
      </c>
      <c r="E16" t="s">
        <v>38</v>
      </c>
    </row>
    <row r="17" spans="1:6">
      <c r="A17" t="s">
        <v>39</v>
      </c>
      <c r="B17" s="13">
        <f>(ROUND((43.75*B16)/(4.38+B16),1))/100</f>
        <v>0.34299999999999997</v>
      </c>
      <c r="D17" s="13">
        <f>(ROUND((43.75*D16)/(4.38+D16),1))/100</f>
        <v>0.33299999999999996</v>
      </c>
      <c r="F17" s="13">
        <f>B17-D17</f>
        <v>1.0000000000000009E-2</v>
      </c>
    </row>
    <row r="18" spans="1:6">
      <c r="A18" t="s">
        <v>40</v>
      </c>
      <c r="B18" s="13">
        <f>(ROUND(44.53+6.146*LN(B16)+0.145*(LN(B16)^2),1))/100</f>
        <v>0.627</v>
      </c>
      <c r="D18" s="13">
        <f>(ROUND(44.53+6.146*LN(D16)+0.145*(LN(D16)^2),1))/100</f>
        <v>0.61799999999999999</v>
      </c>
      <c r="F18" s="13">
        <f>B18-D18</f>
        <v>9.000000000000008E-3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300"/>
  <sheetViews>
    <sheetView topLeftCell="N1" workbookViewId="0">
      <pane ySplit="1" topLeftCell="A264" activePane="bottomLeft" state="frozen"/>
      <selection activeCell="J1" sqref="J1"/>
      <selection pane="bottomLeft" activeCell="AC1" sqref="AC1:AG2"/>
    </sheetView>
  </sheetViews>
  <sheetFormatPr defaultRowHeight="12.75"/>
  <cols>
    <col min="1" max="1" width="8.7109375" style="24" bestFit="1" customWidth="1"/>
    <col min="2" max="2" width="11.28515625" style="24" bestFit="1" customWidth="1"/>
    <col min="3" max="3" width="14.5703125" style="24" bestFit="1" customWidth="1"/>
    <col min="4" max="4" width="10.28515625" style="25" bestFit="1" customWidth="1"/>
    <col min="5" max="5" width="10" style="24" bestFit="1" customWidth="1"/>
    <col min="6" max="6" width="11" style="24" bestFit="1" customWidth="1"/>
    <col min="7" max="7" width="10.5703125" style="26" bestFit="1" customWidth="1"/>
    <col min="8" max="8" width="8.42578125" style="24" bestFit="1" customWidth="1"/>
    <col min="9" max="9" width="11.42578125" style="24" bestFit="1" customWidth="1"/>
    <col min="10" max="10" width="12" style="24" bestFit="1" customWidth="1"/>
    <col min="11" max="11" width="16.7109375" style="27" bestFit="1" customWidth="1"/>
    <col min="12" max="12" width="18.85546875" style="27" bestFit="1" customWidth="1"/>
    <col min="13" max="14" width="7" style="25" bestFit="1" customWidth="1"/>
    <col min="15" max="16" width="6" style="24" bestFit="1" customWidth="1"/>
    <col min="17" max="17" width="12.5703125" style="28" bestFit="1" customWidth="1"/>
    <col min="18" max="18" width="11.5703125" style="28" bestFit="1" customWidth="1"/>
    <col min="19" max="19" width="10" style="24" bestFit="1" customWidth="1"/>
    <col min="20" max="20" width="10.85546875" style="24" bestFit="1" customWidth="1"/>
    <col min="21" max="21" width="14" style="28" bestFit="1" customWidth="1"/>
    <col min="22" max="22" width="13.42578125" style="28" bestFit="1" customWidth="1"/>
    <col min="23" max="24" width="8.5703125" style="28" bestFit="1" customWidth="1"/>
    <col min="25" max="26" width="8.5703125" style="28" customWidth="1"/>
    <col min="27" max="27" width="8.5703125" style="28" bestFit="1" customWidth="1"/>
    <col min="28" max="28" width="22" style="29" bestFit="1" customWidth="1"/>
    <col min="29" max="29" width="13.85546875" customWidth="1"/>
    <col min="33" max="33" width="11.7109375" customWidth="1"/>
  </cols>
  <sheetData>
    <row r="1" spans="1:33" ht="25.5">
      <c r="A1" s="24" t="s">
        <v>46</v>
      </c>
      <c r="B1" s="24" t="s">
        <v>47</v>
      </c>
      <c r="C1" s="24" t="s">
        <v>48</v>
      </c>
      <c r="D1" s="25" t="s">
        <v>49</v>
      </c>
      <c r="E1" s="24" t="s">
        <v>50</v>
      </c>
      <c r="F1" s="24" t="s">
        <v>51</v>
      </c>
      <c r="G1" s="26" t="s">
        <v>52</v>
      </c>
      <c r="H1" s="24" t="s">
        <v>53</v>
      </c>
      <c r="I1" s="24" t="s">
        <v>54</v>
      </c>
      <c r="J1" s="24" t="s">
        <v>55</v>
      </c>
      <c r="K1" s="27" t="s">
        <v>56</v>
      </c>
      <c r="L1" s="27" t="s">
        <v>57</v>
      </c>
      <c r="M1" s="25" t="s">
        <v>58</v>
      </c>
      <c r="N1" s="25" t="s">
        <v>59</v>
      </c>
      <c r="O1" s="24" t="s">
        <v>60</v>
      </c>
      <c r="P1" s="24" t="s">
        <v>61</v>
      </c>
      <c r="Q1" s="28" t="s">
        <v>62</v>
      </c>
      <c r="R1" s="28" t="s">
        <v>63</v>
      </c>
      <c r="S1" s="24" t="s">
        <v>64</v>
      </c>
      <c r="T1" s="24" t="s">
        <v>65</v>
      </c>
      <c r="U1" s="28" t="s">
        <v>66</v>
      </c>
      <c r="V1" s="28" t="s">
        <v>67</v>
      </c>
      <c r="W1" s="28" t="s">
        <v>68</v>
      </c>
      <c r="X1" s="28" t="s">
        <v>69</v>
      </c>
      <c r="Y1" s="28" t="s">
        <v>170</v>
      </c>
      <c r="Z1" s="28" t="s">
        <v>171</v>
      </c>
      <c r="AA1" s="28" t="s">
        <v>70</v>
      </c>
      <c r="AB1" s="29" t="s">
        <v>71</v>
      </c>
      <c r="AC1" s="30" t="s">
        <v>172</v>
      </c>
      <c r="AD1" s="30" t="s">
        <v>173</v>
      </c>
      <c r="AE1" s="30" t="s">
        <v>174</v>
      </c>
      <c r="AF1" s="30" t="s">
        <v>175</v>
      </c>
      <c r="AG1" s="30" t="s">
        <v>176</v>
      </c>
    </row>
    <row r="2" spans="1:33">
      <c r="A2" s="24" t="s">
        <v>72</v>
      </c>
      <c r="B2" s="24">
        <v>27</v>
      </c>
      <c r="C2" s="24" t="s">
        <v>73</v>
      </c>
      <c r="D2" s="25">
        <v>33.090000000000003</v>
      </c>
      <c r="E2" s="24" t="s">
        <v>74</v>
      </c>
      <c r="F2" s="24">
        <v>1234</v>
      </c>
      <c r="G2" s="26">
        <v>102.5</v>
      </c>
      <c r="H2" s="24" t="s">
        <v>75</v>
      </c>
      <c r="I2" s="24" t="s">
        <v>76</v>
      </c>
      <c r="J2" s="24">
        <v>37868</v>
      </c>
      <c r="K2" s="27">
        <v>2696.7289427199998</v>
      </c>
      <c r="L2" s="27">
        <v>117924.095409</v>
      </c>
      <c r="M2" s="25">
        <v>79.52</v>
      </c>
      <c r="N2" s="25">
        <v>19.54</v>
      </c>
      <c r="O2" s="24">
        <v>21171</v>
      </c>
      <c r="P2" s="24">
        <v>20716</v>
      </c>
      <c r="Q2" s="28">
        <v>21171</v>
      </c>
      <c r="R2" s="28">
        <v>1300</v>
      </c>
      <c r="S2" s="24" t="s">
        <v>79</v>
      </c>
      <c r="T2" s="24" t="s">
        <v>80</v>
      </c>
      <c r="U2" s="28">
        <v>54.65</v>
      </c>
      <c r="V2" s="28">
        <v>1</v>
      </c>
      <c r="W2" s="28">
        <v>2.42</v>
      </c>
      <c r="X2" s="28">
        <v>0.51600000000000001</v>
      </c>
      <c r="Y2" s="28">
        <f>W2</f>
        <v>2.42</v>
      </c>
      <c r="Z2" s="28">
        <f>X2</f>
        <v>0.51600000000000001</v>
      </c>
      <c r="AA2" s="28">
        <v>0.63100000000000001</v>
      </c>
      <c r="AB2" s="29">
        <v>2.69832771934934</v>
      </c>
      <c r="AC2">
        <f>ROUND(AB2*AA2*U2*102.79,0)</f>
        <v>9565</v>
      </c>
      <c r="AD2">
        <f>ROUND(Y2*AC2*0.002205,0)</f>
        <v>51</v>
      </c>
      <c r="AE2">
        <f>ROUND(Z2*AC2*0.002205,1)</f>
        <v>10.9</v>
      </c>
      <c r="AF2">
        <f>'TP Factor'!$D$3</f>
        <v>1.168489000131735</v>
      </c>
      <c r="AG2">
        <f>ROUND(AE2*AF2,1)</f>
        <v>12.7</v>
      </c>
    </row>
    <row r="3" spans="1:33">
      <c r="A3" s="24" t="s">
        <v>72</v>
      </c>
      <c r="B3" s="24">
        <v>27</v>
      </c>
      <c r="C3" s="24" t="s">
        <v>73</v>
      </c>
      <c r="D3" s="25">
        <v>33.090000000000003</v>
      </c>
      <c r="E3" s="24" t="s">
        <v>74</v>
      </c>
      <c r="F3" s="24">
        <v>1234</v>
      </c>
      <c r="G3" s="26">
        <v>98</v>
      </c>
      <c r="H3" s="24" t="s">
        <v>75</v>
      </c>
      <c r="I3" s="24" t="s">
        <v>76</v>
      </c>
      <c r="J3" s="24">
        <v>1011</v>
      </c>
      <c r="K3" s="27">
        <v>312.70753519499999</v>
      </c>
      <c r="L3" s="27">
        <v>2679.8636810799999</v>
      </c>
      <c r="M3" s="25">
        <v>1.82</v>
      </c>
      <c r="N3" s="25">
        <v>0.48</v>
      </c>
      <c r="O3" s="24">
        <v>21174</v>
      </c>
      <c r="P3" s="24">
        <v>20719</v>
      </c>
      <c r="Q3" s="28">
        <v>21174</v>
      </c>
      <c r="R3" s="28">
        <v>1700</v>
      </c>
      <c r="S3" s="24" t="s">
        <v>81</v>
      </c>
      <c r="T3" s="24" t="s">
        <v>82</v>
      </c>
      <c r="U3" s="28">
        <v>54.65</v>
      </c>
      <c r="V3" s="28">
        <v>1</v>
      </c>
      <c r="W3" s="28">
        <v>1.8</v>
      </c>
      <c r="X3" s="28">
        <v>0.47799999999999998</v>
      </c>
      <c r="Y3" s="28">
        <f t="shared" ref="Y3:Y66" si="0">W3</f>
        <v>1.8</v>
      </c>
      <c r="Z3" s="28">
        <f t="shared" ref="Z3:Z66" si="1">X3</f>
        <v>0.47799999999999998</v>
      </c>
      <c r="AA3" s="28">
        <v>0.72399999999999998</v>
      </c>
      <c r="AB3" s="29">
        <v>0.66220608836280803</v>
      </c>
      <c r="AC3">
        <f t="shared" ref="AC3:AC66" si="2">ROUND(AB3*AA3*U3*102.79,0)</f>
        <v>2693</v>
      </c>
      <c r="AD3">
        <f t="shared" ref="AD3:AD66" si="3">ROUND(Y3*AC3*0.002205,0)</f>
        <v>11</v>
      </c>
      <c r="AE3">
        <f t="shared" ref="AE3:AE66" si="4">ROUND(Z3*AC3*0.002205,1)</f>
        <v>2.8</v>
      </c>
      <c r="AF3">
        <f>'TP Factor'!$D$3</f>
        <v>1.168489000131735</v>
      </c>
      <c r="AG3">
        <f t="shared" ref="AG3:AG66" si="5">ROUND(AE3*AF3,1)</f>
        <v>3.3</v>
      </c>
    </row>
    <row r="4" spans="1:33">
      <c r="A4" s="24" t="s">
        <v>72</v>
      </c>
      <c r="B4" s="24">
        <v>27</v>
      </c>
      <c r="C4" s="24" t="s">
        <v>73</v>
      </c>
      <c r="D4" s="25">
        <v>33.090000000000003</v>
      </c>
      <c r="E4" s="24" t="s">
        <v>74</v>
      </c>
      <c r="F4" s="24">
        <v>3456</v>
      </c>
      <c r="G4" s="26">
        <v>3</v>
      </c>
      <c r="H4" s="24" t="s">
        <v>75</v>
      </c>
      <c r="I4" s="24" t="s">
        <v>76</v>
      </c>
      <c r="J4" s="24">
        <v>3347</v>
      </c>
      <c r="K4" s="27">
        <v>565.34725139900002</v>
      </c>
      <c r="L4" s="27">
        <v>15922.347587599999</v>
      </c>
      <c r="M4" s="25">
        <v>2.34</v>
      </c>
      <c r="N4" s="25">
        <v>0.3</v>
      </c>
      <c r="O4" s="24">
        <v>21188</v>
      </c>
      <c r="P4" s="24">
        <v>20733</v>
      </c>
      <c r="Q4" s="28">
        <v>21188</v>
      </c>
      <c r="R4" s="28">
        <v>4340</v>
      </c>
      <c r="S4" s="24" t="s">
        <v>81</v>
      </c>
      <c r="T4" s="24" t="s">
        <v>83</v>
      </c>
      <c r="U4" s="28">
        <v>54.65</v>
      </c>
      <c r="V4" s="28">
        <v>1</v>
      </c>
      <c r="W4" s="28">
        <v>0.7</v>
      </c>
      <c r="X4" s="28">
        <v>0.09</v>
      </c>
      <c r="Y4" s="28">
        <f t="shared" si="0"/>
        <v>0.7</v>
      </c>
      <c r="Z4" s="28">
        <f t="shared" si="1"/>
        <v>0.09</v>
      </c>
      <c r="AA4" s="28">
        <v>0.41299999999999998</v>
      </c>
      <c r="AB4" s="29">
        <v>3.93448203649994</v>
      </c>
      <c r="AC4">
        <f t="shared" si="2"/>
        <v>9128</v>
      </c>
      <c r="AD4">
        <f t="shared" si="3"/>
        <v>14</v>
      </c>
      <c r="AE4">
        <f t="shared" si="4"/>
        <v>1.8</v>
      </c>
      <c r="AF4">
        <f>'TP Factor'!$D$3</f>
        <v>1.168489000131735</v>
      </c>
      <c r="AG4">
        <f t="shared" si="5"/>
        <v>2.1</v>
      </c>
    </row>
    <row r="5" spans="1:33">
      <c r="A5" s="24" t="s">
        <v>72</v>
      </c>
      <c r="B5" s="24">
        <v>27</v>
      </c>
      <c r="C5" s="24" t="s">
        <v>73</v>
      </c>
      <c r="D5" s="25">
        <v>33.090000000000003</v>
      </c>
      <c r="E5" s="24" t="s">
        <v>74</v>
      </c>
      <c r="F5" s="24">
        <v>3456</v>
      </c>
      <c r="G5" s="26">
        <v>30.5</v>
      </c>
      <c r="H5" s="24" t="s">
        <v>75</v>
      </c>
      <c r="I5" s="24" t="s">
        <v>76</v>
      </c>
      <c r="J5" s="24">
        <v>144</v>
      </c>
      <c r="K5" s="27">
        <v>150.99689162600001</v>
      </c>
      <c r="L5" s="27">
        <v>1129.2598591599999</v>
      </c>
      <c r="M5" s="25">
        <v>0.28000000000000003</v>
      </c>
      <c r="N5" s="25">
        <v>7.0000000000000007E-2</v>
      </c>
      <c r="O5" s="24">
        <v>21191</v>
      </c>
      <c r="P5" s="24">
        <v>20736</v>
      </c>
      <c r="Q5" s="28">
        <v>21191</v>
      </c>
      <c r="R5" s="28">
        <v>2210</v>
      </c>
      <c r="S5" s="24" t="s">
        <v>79</v>
      </c>
      <c r="T5" s="24" t="s">
        <v>84</v>
      </c>
      <c r="U5" s="28">
        <v>54.65</v>
      </c>
      <c r="V5" s="28">
        <v>1</v>
      </c>
      <c r="W5" s="28">
        <v>1.92</v>
      </c>
      <c r="X5" s="28">
        <v>0.50600000000000001</v>
      </c>
      <c r="Y5" s="28">
        <f t="shared" si="0"/>
        <v>1.92</v>
      </c>
      <c r="Z5" s="28">
        <f t="shared" si="1"/>
        <v>0.50600000000000001</v>
      </c>
      <c r="AA5" s="28">
        <v>0.251</v>
      </c>
      <c r="AB5" s="29">
        <v>0.27904507209222101</v>
      </c>
      <c r="AC5">
        <f t="shared" si="2"/>
        <v>393</v>
      </c>
      <c r="AD5">
        <f t="shared" si="3"/>
        <v>2</v>
      </c>
      <c r="AE5">
        <f t="shared" si="4"/>
        <v>0.4</v>
      </c>
      <c r="AF5">
        <f>'TP Factor'!$D$3</f>
        <v>1.168489000131735</v>
      </c>
      <c r="AG5">
        <f t="shared" si="5"/>
        <v>0.5</v>
      </c>
    </row>
    <row r="6" spans="1:33">
      <c r="A6" s="24" t="s">
        <v>72</v>
      </c>
      <c r="B6" s="24">
        <v>27</v>
      </c>
      <c r="C6" s="24" t="s">
        <v>73</v>
      </c>
      <c r="D6" s="25">
        <v>33.090000000000003</v>
      </c>
      <c r="E6" s="24" t="s">
        <v>74</v>
      </c>
      <c r="F6" s="24">
        <v>1234</v>
      </c>
      <c r="G6" s="26">
        <v>13</v>
      </c>
      <c r="H6" s="24" t="s">
        <v>75</v>
      </c>
      <c r="I6" s="24" t="s">
        <v>76</v>
      </c>
      <c r="J6" s="24">
        <v>1884</v>
      </c>
      <c r="K6" s="27">
        <v>447.33865134299998</v>
      </c>
      <c r="L6" s="27">
        <v>10823.9034299</v>
      </c>
      <c r="M6" s="25">
        <v>3.49</v>
      </c>
      <c r="N6" s="25">
        <v>0.41</v>
      </c>
      <c r="O6" s="24">
        <v>21193</v>
      </c>
      <c r="P6" s="24">
        <v>20738</v>
      </c>
      <c r="Q6" s="28">
        <v>21193</v>
      </c>
      <c r="R6" s="28">
        <v>1100</v>
      </c>
      <c r="S6" s="24" t="s">
        <v>77</v>
      </c>
      <c r="T6" s="24" t="s">
        <v>85</v>
      </c>
      <c r="U6" s="28">
        <v>54.65</v>
      </c>
      <c r="V6" s="28">
        <v>1</v>
      </c>
      <c r="W6" s="28">
        <v>1.85</v>
      </c>
      <c r="X6" s="28">
        <v>0.22</v>
      </c>
      <c r="Y6" s="28">
        <f t="shared" si="0"/>
        <v>1.85</v>
      </c>
      <c r="Z6" s="28">
        <f t="shared" si="1"/>
        <v>0.22</v>
      </c>
      <c r="AA6" s="28">
        <v>0.34200000000000003</v>
      </c>
      <c r="AB6" s="29">
        <v>2.67463408742596</v>
      </c>
      <c r="AC6">
        <f t="shared" si="2"/>
        <v>5138</v>
      </c>
      <c r="AD6">
        <f t="shared" si="3"/>
        <v>21</v>
      </c>
      <c r="AE6">
        <f t="shared" si="4"/>
        <v>2.5</v>
      </c>
      <c r="AF6">
        <f>'TP Factor'!$D$3</f>
        <v>1.168489000131735</v>
      </c>
      <c r="AG6">
        <f t="shared" si="5"/>
        <v>2.9</v>
      </c>
    </row>
    <row r="7" spans="1:33">
      <c r="A7" s="24" t="s">
        <v>72</v>
      </c>
      <c r="B7" s="24">
        <v>27</v>
      </c>
      <c r="C7" s="24" t="s">
        <v>73</v>
      </c>
      <c r="D7" s="25">
        <v>33.090000000000003</v>
      </c>
      <c r="E7" s="24" t="s">
        <v>74</v>
      </c>
      <c r="F7" s="24">
        <v>1234</v>
      </c>
      <c r="G7" s="26">
        <v>13</v>
      </c>
      <c r="H7" s="24" t="s">
        <v>75</v>
      </c>
      <c r="I7" s="24" t="s">
        <v>76</v>
      </c>
      <c r="J7" s="24">
        <v>1728</v>
      </c>
      <c r="K7" s="27">
        <v>458.10166550500003</v>
      </c>
      <c r="L7" s="27">
        <v>9930.1577904000005</v>
      </c>
      <c r="M7" s="25">
        <v>3.2</v>
      </c>
      <c r="N7" s="25">
        <v>0.38</v>
      </c>
      <c r="O7" s="24">
        <v>21198</v>
      </c>
      <c r="P7" s="24">
        <v>20743</v>
      </c>
      <c r="Q7" s="28">
        <v>21198</v>
      </c>
      <c r="R7" s="28">
        <v>1100</v>
      </c>
      <c r="S7" s="24" t="s">
        <v>81</v>
      </c>
      <c r="T7" s="24" t="s">
        <v>86</v>
      </c>
      <c r="U7" s="28">
        <v>54.65</v>
      </c>
      <c r="V7" s="28">
        <v>1</v>
      </c>
      <c r="W7" s="28">
        <v>1.85</v>
      </c>
      <c r="X7" s="28">
        <v>0.22</v>
      </c>
      <c r="Y7" s="28">
        <f t="shared" si="0"/>
        <v>1.85</v>
      </c>
      <c r="Z7" s="28">
        <f t="shared" si="1"/>
        <v>0.22</v>
      </c>
      <c r="AA7" s="28">
        <v>0.34200000000000003</v>
      </c>
      <c r="AB7" s="29">
        <v>2.4537856136795502</v>
      </c>
      <c r="AC7">
        <f t="shared" si="2"/>
        <v>4714</v>
      </c>
      <c r="AD7">
        <f t="shared" si="3"/>
        <v>19</v>
      </c>
      <c r="AE7">
        <f t="shared" si="4"/>
        <v>2.2999999999999998</v>
      </c>
      <c r="AF7">
        <f>'TP Factor'!$D$3</f>
        <v>1.168489000131735</v>
      </c>
      <c r="AG7">
        <f t="shared" si="5"/>
        <v>2.7</v>
      </c>
    </row>
    <row r="8" spans="1:33">
      <c r="A8" s="24" t="s">
        <v>72</v>
      </c>
      <c r="B8" s="24">
        <v>27</v>
      </c>
      <c r="C8" s="24" t="s">
        <v>73</v>
      </c>
      <c r="D8" s="25">
        <v>33.090000000000003</v>
      </c>
      <c r="E8" s="24" t="s">
        <v>74</v>
      </c>
      <c r="F8" s="24">
        <v>1234</v>
      </c>
      <c r="G8" s="26">
        <v>45</v>
      </c>
      <c r="H8" s="24" t="s">
        <v>75</v>
      </c>
      <c r="I8" s="24" t="s">
        <v>76</v>
      </c>
      <c r="J8" s="24">
        <v>1201</v>
      </c>
      <c r="K8" s="27">
        <v>263.67358905200001</v>
      </c>
      <c r="L8" s="27">
        <v>3357.81728905</v>
      </c>
      <c r="M8" s="25">
        <v>1.44</v>
      </c>
      <c r="N8" s="25">
        <v>0.57999999999999996</v>
      </c>
      <c r="O8" s="24">
        <v>21208</v>
      </c>
      <c r="P8" s="24">
        <v>20752</v>
      </c>
      <c r="Q8" s="28">
        <v>21208</v>
      </c>
      <c r="R8" s="28">
        <v>8140</v>
      </c>
      <c r="S8" s="24" t="s">
        <v>81</v>
      </c>
      <c r="T8" s="24" t="s">
        <v>87</v>
      </c>
      <c r="U8" s="28">
        <v>54.65</v>
      </c>
      <c r="V8" s="28">
        <v>1</v>
      </c>
      <c r="W8" s="28">
        <v>1.18</v>
      </c>
      <c r="X8" s="28">
        <v>0.48</v>
      </c>
      <c r="Y8" s="28">
        <f t="shared" si="0"/>
        <v>1.18</v>
      </c>
      <c r="Z8" s="28">
        <f t="shared" si="1"/>
        <v>0.48</v>
      </c>
      <c r="AA8" s="28">
        <v>0.70299999999999996</v>
      </c>
      <c r="AB8" s="29">
        <v>1.8637136589372001E-2</v>
      </c>
      <c r="AC8">
        <f t="shared" si="2"/>
        <v>74</v>
      </c>
      <c r="AD8">
        <f t="shared" si="3"/>
        <v>0</v>
      </c>
      <c r="AE8">
        <f t="shared" si="4"/>
        <v>0.1</v>
      </c>
      <c r="AF8">
        <f>'TP Factor'!$D$3</f>
        <v>1.168489000131735</v>
      </c>
      <c r="AG8">
        <f t="shared" si="5"/>
        <v>0.1</v>
      </c>
    </row>
    <row r="9" spans="1:33">
      <c r="A9" s="24" t="s">
        <v>72</v>
      </c>
      <c r="B9" s="24">
        <v>27</v>
      </c>
      <c r="C9" s="24" t="s">
        <v>73</v>
      </c>
      <c r="D9" s="25">
        <v>33.090000000000003</v>
      </c>
      <c r="E9" s="24" t="s">
        <v>74</v>
      </c>
      <c r="F9" s="24">
        <v>3456</v>
      </c>
      <c r="G9" s="26">
        <v>3</v>
      </c>
      <c r="H9" s="24" t="s">
        <v>75</v>
      </c>
      <c r="I9" s="24" t="s">
        <v>76</v>
      </c>
      <c r="J9" s="24">
        <v>104</v>
      </c>
      <c r="K9" s="27">
        <v>135.92534345000001</v>
      </c>
      <c r="L9" s="27">
        <v>492.48400030900001</v>
      </c>
      <c r="M9" s="25">
        <v>7.0000000000000007E-2</v>
      </c>
      <c r="N9" s="25">
        <v>0.01</v>
      </c>
      <c r="O9" s="24">
        <v>21219</v>
      </c>
      <c r="P9" s="24">
        <v>20763</v>
      </c>
      <c r="Q9" s="28">
        <v>21219</v>
      </c>
      <c r="R9" s="28">
        <v>4340</v>
      </c>
      <c r="S9" s="24" t="s">
        <v>81</v>
      </c>
      <c r="T9" s="24" t="s">
        <v>83</v>
      </c>
      <c r="U9" s="28">
        <v>54.65</v>
      </c>
      <c r="V9" s="28">
        <v>1</v>
      </c>
      <c r="W9" s="28">
        <v>0.7</v>
      </c>
      <c r="X9" s="28">
        <v>0.09</v>
      </c>
      <c r="Y9" s="28">
        <f t="shared" si="0"/>
        <v>0.7</v>
      </c>
      <c r="Z9" s="28">
        <f t="shared" si="1"/>
        <v>0.09</v>
      </c>
      <c r="AA9" s="28">
        <v>0.41299999999999998</v>
      </c>
      <c r="AB9" s="29">
        <v>2.31570385139E-6</v>
      </c>
      <c r="AC9">
        <f t="shared" si="2"/>
        <v>0</v>
      </c>
      <c r="AD9">
        <f t="shared" si="3"/>
        <v>0</v>
      </c>
      <c r="AE9">
        <f t="shared" si="4"/>
        <v>0</v>
      </c>
      <c r="AF9">
        <f>'TP Factor'!$D$3</f>
        <v>1.168489000131735</v>
      </c>
      <c r="AG9">
        <f t="shared" si="5"/>
        <v>0</v>
      </c>
    </row>
    <row r="10" spans="1:33">
      <c r="A10" s="24" t="s">
        <v>72</v>
      </c>
      <c r="B10" s="24">
        <v>27</v>
      </c>
      <c r="C10" s="24" t="s">
        <v>73</v>
      </c>
      <c r="D10" s="25">
        <v>33.090000000000003</v>
      </c>
      <c r="E10" s="24" t="s">
        <v>74</v>
      </c>
      <c r="F10" s="24">
        <v>3456</v>
      </c>
      <c r="G10" s="26">
        <v>0</v>
      </c>
      <c r="H10" s="24" t="s">
        <v>75</v>
      </c>
      <c r="I10" s="24" t="s">
        <v>76</v>
      </c>
      <c r="J10" s="24">
        <v>21</v>
      </c>
      <c r="K10" s="27">
        <v>110.949515757</v>
      </c>
      <c r="L10" s="27">
        <v>133.29663921100001</v>
      </c>
      <c r="M10" s="25">
        <v>0</v>
      </c>
      <c r="N10" s="25">
        <v>0</v>
      </c>
      <c r="O10" s="24">
        <v>21224</v>
      </c>
      <c r="P10" s="24">
        <v>20768</v>
      </c>
      <c r="Q10" s="28">
        <v>21224</v>
      </c>
      <c r="R10" s="28">
        <v>6460</v>
      </c>
      <c r="S10" s="24" t="s">
        <v>81</v>
      </c>
      <c r="T10" s="24" t="s">
        <v>88</v>
      </c>
      <c r="U10" s="28">
        <v>54.65</v>
      </c>
      <c r="V10" s="28">
        <v>1</v>
      </c>
      <c r="W10" s="28">
        <v>0</v>
      </c>
      <c r="X10" s="28">
        <v>0</v>
      </c>
      <c r="Y10" s="28">
        <f t="shared" si="0"/>
        <v>0</v>
      </c>
      <c r="Z10" s="28">
        <f t="shared" si="1"/>
        <v>0</v>
      </c>
      <c r="AA10" s="28">
        <v>0.30299999999999999</v>
      </c>
      <c r="AB10" s="29">
        <v>2.9134865240646999E-3</v>
      </c>
      <c r="AC10">
        <f t="shared" si="2"/>
        <v>5</v>
      </c>
      <c r="AD10">
        <f t="shared" si="3"/>
        <v>0</v>
      </c>
      <c r="AE10">
        <f t="shared" si="4"/>
        <v>0</v>
      </c>
      <c r="AF10">
        <f>'TP Factor'!$D$3</f>
        <v>1.168489000131735</v>
      </c>
      <c r="AG10">
        <f t="shared" si="5"/>
        <v>0</v>
      </c>
    </row>
    <row r="11" spans="1:33">
      <c r="A11" s="24" t="s">
        <v>72</v>
      </c>
      <c r="B11" s="24">
        <v>27</v>
      </c>
      <c r="C11" s="24" t="s">
        <v>73</v>
      </c>
      <c r="D11" s="25">
        <v>33.090000000000003</v>
      </c>
      <c r="E11" s="24" t="s">
        <v>74</v>
      </c>
      <c r="F11" s="24">
        <v>3456</v>
      </c>
      <c r="G11" s="26">
        <v>0</v>
      </c>
      <c r="H11" s="24" t="s">
        <v>75</v>
      </c>
      <c r="I11" s="24" t="s">
        <v>76</v>
      </c>
      <c r="J11" s="24">
        <v>436</v>
      </c>
      <c r="K11" s="27">
        <v>256.23188263499998</v>
      </c>
      <c r="L11" s="27">
        <v>2827.3955671099998</v>
      </c>
      <c r="M11" s="25">
        <v>0</v>
      </c>
      <c r="N11" s="25">
        <v>0</v>
      </c>
      <c r="O11" s="24">
        <v>21225</v>
      </c>
      <c r="P11" s="24">
        <v>20769</v>
      </c>
      <c r="Q11" s="28">
        <v>21225</v>
      </c>
      <c r="R11" s="28">
        <v>6460</v>
      </c>
      <c r="S11" s="24" t="s">
        <v>77</v>
      </c>
      <c r="T11" s="24" t="s">
        <v>89</v>
      </c>
      <c r="U11" s="28">
        <v>54.65</v>
      </c>
      <c r="V11" s="28">
        <v>1</v>
      </c>
      <c r="W11" s="28">
        <v>0</v>
      </c>
      <c r="X11" s="28">
        <v>0</v>
      </c>
      <c r="Y11" s="28">
        <f t="shared" si="0"/>
        <v>0</v>
      </c>
      <c r="Z11" s="28">
        <f t="shared" si="1"/>
        <v>0</v>
      </c>
      <c r="AA11" s="28">
        <v>0.30299999999999999</v>
      </c>
      <c r="AB11" s="29">
        <v>6.1522827631801003E-4</v>
      </c>
      <c r="AC11">
        <f t="shared" si="2"/>
        <v>1</v>
      </c>
      <c r="AD11">
        <f t="shared" si="3"/>
        <v>0</v>
      </c>
      <c r="AE11">
        <f t="shared" si="4"/>
        <v>0</v>
      </c>
      <c r="AF11">
        <f>'TP Factor'!$D$3</f>
        <v>1.168489000131735</v>
      </c>
      <c r="AG11">
        <f t="shared" si="5"/>
        <v>0</v>
      </c>
    </row>
    <row r="12" spans="1:33">
      <c r="A12" s="24" t="s">
        <v>72</v>
      </c>
      <c r="B12" s="24">
        <v>27</v>
      </c>
      <c r="C12" s="24" t="s">
        <v>73</v>
      </c>
      <c r="D12" s="25">
        <v>33.090000000000003</v>
      </c>
      <c r="E12" s="24" t="s">
        <v>74</v>
      </c>
      <c r="F12" s="24">
        <v>1234</v>
      </c>
      <c r="G12" s="26">
        <v>11.1</v>
      </c>
      <c r="H12" s="24" t="s">
        <v>75</v>
      </c>
      <c r="I12" s="24" t="s">
        <v>76</v>
      </c>
      <c r="J12" s="24">
        <v>1296</v>
      </c>
      <c r="K12" s="27">
        <v>1061.5719766499999</v>
      </c>
      <c r="L12" s="27">
        <v>9264.1358607599996</v>
      </c>
      <c r="M12" s="25">
        <v>1.62</v>
      </c>
      <c r="N12" s="25">
        <v>7.0000000000000007E-2</v>
      </c>
      <c r="O12" s="24">
        <v>21228</v>
      </c>
      <c r="P12" s="24">
        <v>20772</v>
      </c>
      <c r="Q12" s="28">
        <v>21228</v>
      </c>
      <c r="R12" s="28">
        <v>8120</v>
      </c>
      <c r="S12" s="24" t="s">
        <v>90</v>
      </c>
      <c r="T12" s="24" t="s">
        <v>91</v>
      </c>
      <c r="U12" s="28">
        <v>54.65</v>
      </c>
      <c r="V12" s="28">
        <v>1</v>
      </c>
      <c r="W12" s="28">
        <v>1.25</v>
      </c>
      <c r="X12" s="28">
        <v>5.2999999999999999E-2</v>
      </c>
      <c r="Y12" s="28">
        <f t="shared" si="0"/>
        <v>1.25</v>
      </c>
      <c r="Z12" s="28">
        <f t="shared" si="1"/>
        <v>5.2999999999999999E-2</v>
      </c>
      <c r="AA12" s="28">
        <v>0.27500000000000002</v>
      </c>
      <c r="AB12" s="29">
        <v>2.2892086689251898</v>
      </c>
      <c r="AC12">
        <f t="shared" si="2"/>
        <v>3536</v>
      </c>
      <c r="AD12">
        <f t="shared" si="3"/>
        <v>10</v>
      </c>
      <c r="AE12">
        <f t="shared" si="4"/>
        <v>0.4</v>
      </c>
      <c r="AF12">
        <f>'TP Factor'!$D$3</f>
        <v>1.168489000131735</v>
      </c>
      <c r="AG12">
        <f t="shared" si="5"/>
        <v>0.5</v>
      </c>
    </row>
    <row r="13" spans="1:33">
      <c r="A13" s="24" t="s">
        <v>72</v>
      </c>
      <c r="B13" s="24">
        <v>27</v>
      </c>
      <c r="C13" s="24" t="s">
        <v>73</v>
      </c>
      <c r="D13" s="25">
        <v>33.090000000000003</v>
      </c>
      <c r="E13" s="24" t="s">
        <v>74</v>
      </c>
      <c r="F13" s="24">
        <v>1234</v>
      </c>
      <c r="G13" s="26">
        <v>13</v>
      </c>
      <c r="H13" s="24" t="s">
        <v>75</v>
      </c>
      <c r="I13" s="24" t="s">
        <v>76</v>
      </c>
      <c r="J13" s="24">
        <v>51</v>
      </c>
      <c r="K13" s="27">
        <v>104.96761666899999</v>
      </c>
      <c r="L13" s="27">
        <v>576.21162771700006</v>
      </c>
      <c r="M13" s="25">
        <v>0.09</v>
      </c>
      <c r="N13" s="25">
        <v>0.01</v>
      </c>
      <c r="O13" s="24">
        <v>21268</v>
      </c>
      <c r="P13" s="24">
        <v>20811</v>
      </c>
      <c r="Q13" s="28">
        <v>21268</v>
      </c>
      <c r="R13" s="28">
        <v>1100</v>
      </c>
      <c r="S13" s="24" t="s">
        <v>79</v>
      </c>
      <c r="T13" s="24" t="s">
        <v>93</v>
      </c>
      <c r="U13" s="28">
        <v>54.65</v>
      </c>
      <c r="V13" s="28">
        <v>1</v>
      </c>
      <c r="W13" s="28">
        <v>1.85</v>
      </c>
      <c r="X13" s="28">
        <v>0.22</v>
      </c>
      <c r="Y13" s="28">
        <f t="shared" si="0"/>
        <v>1.85</v>
      </c>
      <c r="Z13" s="28">
        <f t="shared" si="1"/>
        <v>0.22</v>
      </c>
      <c r="AA13" s="28">
        <v>0.17399999999999999</v>
      </c>
      <c r="AB13" s="29">
        <v>0.142384424535731</v>
      </c>
      <c r="AC13">
        <f t="shared" si="2"/>
        <v>139</v>
      </c>
      <c r="AD13">
        <f t="shared" si="3"/>
        <v>1</v>
      </c>
      <c r="AE13">
        <f t="shared" si="4"/>
        <v>0.1</v>
      </c>
      <c r="AF13">
        <f>'TP Factor'!$D$3</f>
        <v>1.168489000131735</v>
      </c>
      <c r="AG13">
        <f t="shared" si="5"/>
        <v>0.1</v>
      </c>
    </row>
    <row r="14" spans="1:33">
      <c r="A14" s="24" t="s">
        <v>72</v>
      </c>
      <c r="B14" s="24">
        <v>27</v>
      </c>
      <c r="C14" s="24" t="s">
        <v>73</v>
      </c>
      <c r="D14" s="25">
        <v>33.090000000000003</v>
      </c>
      <c r="E14" s="24" t="s">
        <v>74</v>
      </c>
      <c r="F14" s="24">
        <v>1234</v>
      </c>
      <c r="G14" s="26">
        <v>102.5</v>
      </c>
      <c r="H14" s="24" t="s">
        <v>75</v>
      </c>
      <c r="I14" s="24" t="s">
        <v>76</v>
      </c>
      <c r="J14" s="24">
        <v>2100</v>
      </c>
      <c r="K14" s="27">
        <v>487.66095921499999</v>
      </c>
      <c r="L14" s="27">
        <v>6232.5579636499997</v>
      </c>
      <c r="M14" s="25">
        <v>4.41</v>
      </c>
      <c r="N14" s="25">
        <v>1.08</v>
      </c>
      <c r="O14" s="24">
        <v>21291</v>
      </c>
      <c r="P14" s="24">
        <v>20833</v>
      </c>
      <c r="Q14" s="28">
        <v>21291</v>
      </c>
      <c r="R14" s="28">
        <v>1300</v>
      </c>
      <c r="S14" s="24" t="s">
        <v>81</v>
      </c>
      <c r="T14" s="24" t="s">
        <v>94</v>
      </c>
      <c r="U14" s="28">
        <v>54.65</v>
      </c>
      <c r="V14" s="28">
        <v>1</v>
      </c>
      <c r="W14" s="28">
        <v>2.42</v>
      </c>
      <c r="X14" s="28">
        <v>0.51600000000000001</v>
      </c>
      <c r="Y14" s="28">
        <f t="shared" si="0"/>
        <v>2.42</v>
      </c>
      <c r="Z14" s="28">
        <f t="shared" si="1"/>
        <v>0.51600000000000001</v>
      </c>
      <c r="AA14" s="28">
        <v>0.66200000000000003</v>
      </c>
      <c r="AB14" s="29">
        <v>1.5400924526947799</v>
      </c>
      <c r="AC14">
        <f t="shared" si="2"/>
        <v>5727</v>
      </c>
      <c r="AD14">
        <f t="shared" si="3"/>
        <v>31</v>
      </c>
      <c r="AE14">
        <f t="shared" si="4"/>
        <v>6.5</v>
      </c>
      <c r="AF14">
        <f>'TP Factor'!$D$3</f>
        <v>1.168489000131735</v>
      </c>
      <c r="AG14">
        <f t="shared" si="5"/>
        <v>7.6</v>
      </c>
    </row>
    <row r="15" spans="1:33">
      <c r="A15" s="24" t="s">
        <v>72</v>
      </c>
      <c r="B15" s="24">
        <v>27</v>
      </c>
      <c r="C15" s="24" t="s">
        <v>73</v>
      </c>
      <c r="D15" s="25">
        <v>33.090000000000003</v>
      </c>
      <c r="E15" s="24" t="s">
        <v>74</v>
      </c>
      <c r="F15" s="24">
        <v>1234</v>
      </c>
      <c r="G15" s="26">
        <v>40</v>
      </c>
      <c r="H15" s="24" t="s">
        <v>75</v>
      </c>
      <c r="I15" s="24" t="s">
        <v>76</v>
      </c>
      <c r="J15" s="24">
        <v>19</v>
      </c>
      <c r="K15" s="27">
        <v>79.800079138000001</v>
      </c>
      <c r="L15" s="27">
        <v>92.419315745000006</v>
      </c>
      <c r="M15" s="25">
        <v>0.02</v>
      </c>
      <c r="N15" s="25">
        <v>0</v>
      </c>
      <c r="O15" s="24">
        <v>21315</v>
      </c>
      <c r="P15" s="24">
        <v>20857</v>
      </c>
      <c r="Q15" s="28">
        <v>21315</v>
      </c>
      <c r="R15" s="28">
        <v>8110</v>
      </c>
      <c r="S15" s="24" t="s">
        <v>81</v>
      </c>
      <c r="T15" s="24" t="s">
        <v>95</v>
      </c>
      <c r="U15" s="28">
        <v>54.65</v>
      </c>
      <c r="V15" s="28">
        <v>1</v>
      </c>
      <c r="W15" s="28">
        <v>1.58</v>
      </c>
      <c r="X15" s="28">
        <v>0.15</v>
      </c>
      <c r="Y15" s="28">
        <f t="shared" si="0"/>
        <v>1.58</v>
      </c>
      <c r="Z15" s="28">
        <f t="shared" si="1"/>
        <v>0.15</v>
      </c>
      <c r="AA15" s="28">
        <v>0.70299999999999996</v>
      </c>
      <c r="AB15" s="29">
        <v>1.54762297700504E-2</v>
      </c>
      <c r="AC15">
        <f t="shared" si="2"/>
        <v>61</v>
      </c>
      <c r="AD15">
        <f t="shared" si="3"/>
        <v>0</v>
      </c>
      <c r="AE15">
        <f t="shared" si="4"/>
        <v>0</v>
      </c>
      <c r="AF15">
        <f>'TP Factor'!$D$3</f>
        <v>1.168489000131735</v>
      </c>
      <c r="AG15">
        <f t="shared" si="5"/>
        <v>0</v>
      </c>
    </row>
    <row r="16" spans="1:33">
      <c r="A16" s="24" t="s">
        <v>72</v>
      </c>
      <c r="B16" s="24">
        <v>27</v>
      </c>
      <c r="C16" s="24" t="s">
        <v>73</v>
      </c>
      <c r="D16" s="25">
        <v>33.090000000000003</v>
      </c>
      <c r="E16" s="24" t="s">
        <v>74</v>
      </c>
      <c r="F16" s="24">
        <v>1234</v>
      </c>
      <c r="G16" s="26">
        <v>11.1</v>
      </c>
      <c r="H16" s="24" t="s">
        <v>75</v>
      </c>
      <c r="I16" s="24" t="s">
        <v>76</v>
      </c>
      <c r="J16" s="24">
        <v>633</v>
      </c>
      <c r="K16" s="27">
        <v>537.03089233499998</v>
      </c>
      <c r="L16" s="27">
        <v>6216.62495597</v>
      </c>
      <c r="M16" s="25">
        <v>0.79</v>
      </c>
      <c r="N16" s="25">
        <v>0.03</v>
      </c>
      <c r="O16" s="24">
        <v>22254</v>
      </c>
      <c r="P16" s="24">
        <v>21781</v>
      </c>
      <c r="Q16" s="28">
        <v>22254</v>
      </c>
      <c r="R16" s="28">
        <v>8120</v>
      </c>
      <c r="S16" s="24" t="s">
        <v>79</v>
      </c>
      <c r="T16" s="24" t="s">
        <v>96</v>
      </c>
      <c r="U16" s="28">
        <v>54.65</v>
      </c>
      <c r="V16" s="28">
        <v>1</v>
      </c>
      <c r="W16" s="28">
        <v>1.25</v>
      </c>
      <c r="X16" s="28">
        <v>5.2999999999999999E-2</v>
      </c>
      <c r="Y16" s="28">
        <f t="shared" si="0"/>
        <v>1.25</v>
      </c>
      <c r="Z16" s="28">
        <f t="shared" si="1"/>
        <v>5.2999999999999999E-2</v>
      </c>
      <c r="AA16" s="28">
        <v>0.2</v>
      </c>
      <c r="AB16" s="29">
        <v>2.0789766888846699E-2</v>
      </c>
      <c r="AC16">
        <f t="shared" si="2"/>
        <v>23</v>
      </c>
      <c r="AD16">
        <f t="shared" si="3"/>
        <v>0</v>
      </c>
      <c r="AE16">
        <f t="shared" si="4"/>
        <v>0</v>
      </c>
      <c r="AF16">
        <f>'TP Factor'!$D$3</f>
        <v>1.168489000131735</v>
      </c>
      <c r="AG16">
        <f t="shared" si="5"/>
        <v>0</v>
      </c>
    </row>
    <row r="17" spans="1:33">
      <c r="A17" s="24" t="s">
        <v>72</v>
      </c>
      <c r="B17" s="24">
        <v>27</v>
      </c>
      <c r="C17" s="24" t="s">
        <v>73</v>
      </c>
      <c r="D17" s="25">
        <v>33.090000000000003</v>
      </c>
      <c r="E17" s="24" t="s">
        <v>74</v>
      </c>
      <c r="F17" s="24">
        <v>1234</v>
      </c>
      <c r="G17" s="26">
        <v>13</v>
      </c>
      <c r="H17" s="24" t="s">
        <v>75</v>
      </c>
      <c r="I17" s="24" t="s">
        <v>76</v>
      </c>
      <c r="J17" s="24">
        <v>1762</v>
      </c>
      <c r="K17" s="27">
        <v>918.89557095999999</v>
      </c>
      <c r="L17" s="27">
        <v>19898.206513699999</v>
      </c>
      <c r="M17" s="25">
        <v>3.26</v>
      </c>
      <c r="N17" s="25">
        <v>0.39</v>
      </c>
      <c r="O17" s="24">
        <v>22383</v>
      </c>
      <c r="P17" s="24">
        <v>21907</v>
      </c>
      <c r="Q17" s="28">
        <v>22383</v>
      </c>
      <c r="R17" s="28">
        <v>1100</v>
      </c>
      <c r="S17" s="24" t="s">
        <v>79</v>
      </c>
      <c r="T17" s="24" t="s">
        <v>93</v>
      </c>
      <c r="U17" s="28">
        <v>54.65</v>
      </c>
      <c r="V17" s="28">
        <v>1</v>
      </c>
      <c r="W17" s="28">
        <v>1.85</v>
      </c>
      <c r="X17" s="28">
        <v>0.22</v>
      </c>
      <c r="Y17" s="28">
        <f t="shared" si="0"/>
        <v>1.85</v>
      </c>
      <c r="Z17" s="28">
        <f t="shared" si="1"/>
        <v>0.22</v>
      </c>
      <c r="AA17" s="28">
        <v>0.17399999999999999</v>
      </c>
      <c r="AB17" s="29">
        <v>0.492438668625166</v>
      </c>
      <c r="AC17">
        <f t="shared" si="2"/>
        <v>481</v>
      </c>
      <c r="AD17">
        <f t="shared" si="3"/>
        <v>2</v>
      </c>
      <c r="AE17">
        <f t="shared" si="4"/>
        <v>0.2</v>
      </c>
      <c r="AF17">
        <f>'TP Factor'!$D$3</f>
        <v>1.168489000131735</v>
      </c>
      <c r="AG17">
        <f t="shared" si="5"/>
        <v>0.2</v>
      </c>
    </row>
    <row r="18" spans="1:33">
      <c r="A18" s="24" t="s">
        <v>72</v>
      </c>
      <c r="B18" s="24">
        <v>27</v>
      </c>
      <c r="C18" s="24" t="s">
        <v>73</v>
      </c>
      <c r="D18" s="25">
        <v>33.090000000000003</v>
      </c>
      <c r="E18" s="24" t="s">
        <v>74</v>
      </c>
      <c r="F18" s="24">
        <v>1234</v>
      </c>
      <c r="G18" s="26">
        <v>11.1</v>
      </c>
      <c r="H18" s="24" t="s">
        <v>75</v>
      </c>
      <c r="I18" s="24" t="s">
        <v>76</v>
      </c>
      <c r="J18" s="24">
        <v>743</v>
      </c>
      <c r="K18" s="27">
        <v>477.23926355899999</v>
      </c>
      <c r="L18" s="27">
        <v>4866.1470040200002</v>
      </c>
      <c r="M18" s="25">
        <v>0.93</v>
      </c>
      <c r="N18" s="25">
        <v>0.04</v>
      </c>
      <c r="O18" s="24">
        <v>22554</v>
      </c>
      <c r="P18" s="24">
        <v>22077</v>
      </c>
      <c r="Q18" s="28">
        <v>22554</v>
      </c>
      <c r="R18" s="28">
        <v>8120</v>
      </c>
      <c r="S18" s="24" t="s">
        <v>97</v>
      </c>
      <c r="T18" s="24" t="s">
        <v>98</v>
      </c>
      <c r="U18" s="28">
        <v>54.65</v>
      </c>
      <c r="V18" s="28">
        <v>1</v>
      </c>
      <c r="W18" s="28">
        <v>1.25</v>
      </c>
      <c r="X18" s="28">
        <v>5.2999999999999999E-2</v>
      </c>
      <c r="Y18" s="28">
        <f t="shared" si="0"/>
        <v>1.25</v>
      </c>
      <c r="Z18" s="28">
        <f t="shared" si="1"/>
        <v>5.2999999999999999E-2</v>
      </c>
      <c r="AA18" s="28">
        <v>0.3</v>
      </c>
      <c r="AB18" s="29">
        <v>0.30322143732107498</v>
      </c>
      <c r="AC18">
        <f t="shared" si="2"/>
        <v>511</v>
      </c>
      <c r="AD18">
        <f t="shared" si="3"/>
        <v>1</v>
      </c>
      <c r="AE18">
        <f t="shared" si="4"/>
        <v>0.1</v>
      </c>
      <c r="AF18">
        <f>'TP Factor'!$D$3</f>
        <v>1.168489000131735</v>
      </c>
      <c r="AG18">
        <f t="shared" si="5"/>
        <v>0.1</v>
      </c>
    </row>
    <row r="19" spans="1:33">
      <c r="A19" s="24" t="s">
        <v>72</v>
      </c>
      <c r="B19" s="24">
        <v>27</v>
      </c>
      <c r="C19" s="24" t="s">
        <v>73</v>
      </c>
      <c r="D19" s="25">
        <v>33.090000000000003</v>
      </c>
      <c r="E19" s="24" t="s">
        <v>74</v>
      </c>
      <c r="F19" s="24">
        <v>3456</v>
      </c>
      <c r="G19" s="26">
        <v>3</v>
      </c>
      <c r="H19" s="24" t="s">
        <v>75</v>
      </c>
      <c r="I19" s="24" t="s">
        <v>76</v>
      </c>
      <c r="J19" s="24">
        <v>203</v>
      </c>
      <c r="K19" s="27">
        <v>336.66161225000002</v>
      </c>
      <c r="L19" s="27">
        <v>3904.53762009</v>
      </c>
      <c r="M19" s="25">
        <v>0.14000000000000001</v>
      </c>
      <c r="N19" s="25">
        <v>0.02</v>
      </c>
      <c r="O19" s="24">
        <v>22569</v>
      </c>
      <c r="P19" s="24">
        <v>22091</v>
      </c>
      <c r="Q19" s="28">
        <v>22569</v>
      </c>
      <c r="R19" s="28">
        <v>4340</v>
      </c>
      <c r="S19" s="24" t="s">
        <v>79</v>
      </c>
      <c r="T19" s="24" t="s">
        <v>99</v>
      </c>
      <c r="U19" s="28">
        <v>54.65</v>
      </c>
      <c r="V19" s="28">
        <v>1</v>
      </c>
      <c r="W19" s="28">
        <v>0.7</v>
      </c>
      <c r="X19" s="28">
        <v>0.09</v>
      </c>
      <c r="Y19" s="28">
        <f t="shared" si="0"/>
        <v>0.7</v>
      </c>
      <c r="Z19" s="28">
        <f t="shared" si="1"/>
        <v>0.09</v>
      </c>
      <c r="AA19" s="28">
        <v>0.10199999999999999</v>
      </c>
      <c r="AB19" s="29">
        <v>0.53558605053852204</v>
      </c>
      <c r="AC19">
        <f t="shared" si="2"/>
        <v>307</v>
      </c>
      <c r="AD19">
        <f t="shared" si="3"/>
        <v>0</v>
      </c>
      <c r="AE19">
        <f t="shared" si="4"/>
        <v>0.1</v>
      </c>
      <c r="AF19">
        <f>'TP Factor'!$D$3</f>
        <v>1.168489000131735</v>
      </c>
      <c r="AG19">
        <f t="shared" si="5"/>
        <v>0.1</v>
      </c>
    </row>
    <row r="20" spans="1:33">
      <c r="A20" s="24" t="s">
        <v>72</v>
      </c>
      <c r="B20" s="24">
        <v>27</v>
      </c>
      <c r="C20" s="24" t="s">
        <v>73</v>
      </c>
      <c r="D20" s="25">
        <v>33.090000000000003</v>
      </c>
      <c r="E20" s="24" t="s">
        <v>74</v>
      </c>
      <c r="F20" s="24">
        <v>3456</v>
      </c>
      <c r="G20" s="26">
        <v>3</v>
      </c>
      <c r="H20" s="24" t="s">
        <v>75</v>
      </c>
      <c r="I20" s="24" t="s">
        <v>76</v>
      </c>
      <c r="J20" s="24">
        <v>90</v>
      </c>
      <c r="K20" s="27">
        <v>129.81680591899999</v>
      </c>
      <c r="L20" s="27">
        <v>573.49503062999997</v>
      </c>
      <c r="M20" s="25">
        <v>0.06</v>
      </c>
      <c r="N20" s="25">
        <v>0.01</v>
      </c>
      <c r="O20" s="24">
        <v>22608</v>
      </c>
      <c r="P20" s="24">
        <v>22129</v>
      </c>
      <c r="Q20" s="28">
        <v>22608</v>
      </c>
      <c r="R20" s="28">
        <v>4340</v>
      </c>
      <c r="S20" s="24" t="s">
        <v>97</v>
      </c>
      <c r="T20" s="24" t="s">
        <v>100</v>
      </c>
      <c r="U20" s="28">
        <v>54.65</v>
      </c>
      <c r="V20" s="28">
        <v>1</v>
      </c>
      <c r="W20" s="28">
        <v>0.7</v>
      </c>
      <c r="X20" s="28">
        <v>0.09</v>
      </c>
      <c r="Y20" s="28">
        <f t="shared" si="0"/>
        <v>0.7</v>
      </c>
      <c r="Z20" s="28">
        <f t="shared" si="1"/>
        <v>0.09</v>
      </c>
      <c r="AA20" s="28">
        <v>0.309</v>
      </c>
      <c r="AB20" s="29">
        <v>0.140713763515461</v>
      </c>
      <c r="AC20">
        <f t="shared" si="2"/>
        <v>244</v>
      </c>
      <c r="AD20">
        <f t="shared" si="3"/>
        <v>0</v>
      </c>
      <c r="AE20">
        <f t="shared" si="4"/>
        <v>0</v>
      </c>
      <c r="AF20">
        <f>'TP Factor'!$D$3</f>
        <v>1.168489000131735</v>
      </c>
      <c r="AG20">
        <f t="shared" si="5"/>
        <v>0</v>
      </c>
    </row>
    <row r="21" spans="1:33">
      <c r="A21" s="24" t="s">
        <v>72</v>
      </c>
      <c r="B21" s="24">
        <v>27</v>
      </c>
      <c r="C21" s="24" t="s">
        <v>73</v>
      </c>
      <c r="D21" s="25">
        <v>33.090000000000003</v>
      </c>
      <c r="E21" s="24" t="s">
        <v>74</v>
      </c>
      <c r="F21" s="24">
        <v>3456</v>
      </c>
      <c r="G21" s="26">
        <v>3</v>
      </c>
      <c r="H21" s="24" t="s">
        <v>75</v>
      </c>
      <c r="I21" s="24" t="s">
        <v>76</v>
      </c>
      <c r="J21" s="24">
        <v>2533</v>
      </c>
      <c r="K21" s="27">
        <v>693.46037660299999</v>
      </c>
      <c r="L21" s="27">
        <v>12051.539876000001</v>
      </c>
      <c r="M21" s="25">
        <v>1.77</v>
      </c>
      <c r="N21" s="25">
        <v>0.23</v>
      </c>
      <c r="O21" s="24">
        <v>22632</v>
      </c>
      <c r="P21" s="24">
        <v>22152</v>
      </c>
      <c r="Q21" s="28">
        <v>22632</v>
      </c>
      <c r="R21" s="28">
        <v>4340</v>
      </c>
      <c r="S21" s="24" t="s">
        <v>81</v>
      </c>
      <c r="T21" s="24" t="s">
        <v>83</v>
      </c>
      <c r="U21" s="28">
        <v>54.65</v>
      </c>
      <c r="V21" s="28">
        <v>1</v>
      </c>
      <c r="W21" s="28">
        <v>0.7</v>
      </c>
      <c r="X21" s="28">
        <v>0.09</v>
      </c>
      <c r="Y21" s="28">
        <f t="shared" si="0"/>
        <v>0.7</v>
      </c>
      <c r="Z21" s="28">
        <f t="shared" si="1"/>
        <v>0.09</v>
      </c>
      <c r="AA21" s="28">
        <v>0.41299999999999998</v>
      </c>
      <c r="AB21" s="29">
        <v>2.0720132100398998</v>
      </c>
      <c r="AC21">
        <f t="shared" si="2"/>
        <v>4807</v>
      </c>
      <c r="AD21">
        <f t="shared" si="3"/>
        <v>7</v>
      </c>
      <c r="AE21">
        <f t="shared" si="4"/>
        <v>1</v>
      </c>
      <c r="AF21">
        <f>'TP Factor'!$D$3</f>
        <v>1.168489000131735</v>
      </c>
      <c r="AG21">
        <f t="shared" si="5"/>
        <v>1.2</v>
      </c>
    </row>
    <row r="22" spans="1:33">
      <c r="A22" s="24" t="s">
        <v>72</v>
      </c>
      <c r="B22" s="24">
        <v>27</v>
      </c>
      <c r="C22" s="24" t="s">
        <v>73</v>
      </c>
      <c r="D22" s="25">
        <v>33.090000000000003</v>
      </c>
      <c r="E22" s="24" t="s">
        <v>74</v>
      </c>
      <c r="F22" s="24">
        <v>1234</v>
      </c>
      <c r="G22" s="26">
        <v>13</v>
      </c>
      <c r="H22" s="24" t="s">
        <v>75</v>
      </c>
      <c r="I22" s="24" t="s">
        <v>76</v>
      </c>
      <c r="J22" s="24">
        <v>75</v>
      </c>
      <c r="K22" s="27">
        <v>107.905022735</v>
      </c>
      <c r="L22" s="27">
        <v>432.56600928</v>
      </c>
      <c r="M22" s="25">
        <v>0.14000000000000001</v>
      </c>
      <c r="N22" s="25">
        <v>0.02</v>
      </c>
      <c r="O22" s="24">
        <v>22642</v>
      </c>
      <c r="P22" s="24">
        <v>22162</v>
      </c>
      <c r="Q22" s="28">
        <v>22642</v>
      </c>
      <c r="R22" s="28">
        <v>1100</v>
      </c>
      <c r="S22" s="24" t="s">
        <v>81</v>
      </c>
      <c r="T22" s="24" t="s">
        <v>86</v>
      </c>
      <c r="U22" s="28">
        <v>54.65</v>
      </c>
      <c r="V22" s="28">
        <v>1</v>
      </c>
      <c r="W22" s="28">
        <v>1.85</v>
      </c>
      <c r="X22" s="28">
        <v>0.22</v>
      </c>
      <c r="Y22" s="28">
        <f t="shared" si="0"/>
        <v>1.85</v>
      </c>
      <c r="Z22" s="28">
        <f t="shared" si="1"/>
        <v>0.22</v>
      </c>
      <c r="AA22" s="28">
        <v>0.34200000000000003</v>
      </c>
      <c r="AB22" s="29">
        <v>3.0186801995222101E-3</v>
      </c>
      <c r="AC22">
        <f t="shared" si="2"/>
        <v>6</v>
      </c>
      <c r="AD22">
        <f t="shared" si="3"/>
        <v>0</v>
      </c>
      <c r="AE22">
        <f t="shared" si="4"/>
        <v>0</v>
      </c>
      <c r="AF22">
        <f>'TP Factor'!$D$3</f>
        <v>1.168489000131735</v>
      </c>
      <c r="AG22">
        <f t="shared" si="5"/>
        <v>0</v>
      </c>
    </row>
    <row r="23" spans="1:33">
      <c r="A23" s="24" t="s">
        <v>72</v>
      </c>
      <c r="B23" s="24">
        <v>27</v>
      </c>
      <c r="C23" s="24" t="s">
        <v>73</v>
      </c>
      <c r="D23" s="25">
        <v>33.090000000000003</v>
      </c>
      <c r="E23" s="24" t="s">
        <v>74</v>
      </c>
      <c r="F23" s="24">
        <v>1234</v>
      </c>
      <c r="G23" s="26">
        <v>98</v>
      </c>
      <c r="H23" s="24" t="s">
        <v>75</v>
      </c>
      <c r="I23" s="24" t="s">
        <v>76</v>
      </c>
      <c r="J23" s="24">
        <v>2891</v>
      </c>
      <c r="K23" s="27">
        <v>371.07161988399997</v>
      </c>
      <c r="L23" s="27">
        <v>7227.2916932099997</v>
      </c>
      <c r="M23" s="25">
        <v>5.2</v>
      </c>
      <c r="N23" s="25">
        <v>1.38</v>
      </c>
      <c r="O23" s="24">
        <v>22645</v>
      </c>
      <c r="P23" s="24">
        <v>22165</v>
      </c>
      <c r="Q23" s="28">
        <v>22645</v>
      </c>
      <c r="R23" s="28">
        <v>1700</v>
      </c>
      <c r="S23" s="24" t="s">
        <v>97</v>
      </c>
      <c r="T23" s="24" t="s">
        <v>101</v>
      </c>
      <c r="U23" s="28">
        <v>54.65</v>
      </c>
      <c r="V23" s="28">
        <v>1</v>
      </c>
      <c r="W23" s="28">
        <v>1.8</v>
      </c>
      <c r="X23" s="28">
        <v>0.47799999999999998</v>
      </c>
      <c r="Y23" s="28">
        <f t="shared" si="0"/>
        <v>1.8</v>
      </c>
      <c r="Z23" s="28">
        <f t="shared" si="1"/>
        <v>0.47799999999999998</v>
      </c>
      <c r="AA23" s="28">
        <v>0.76800000000000002</v>
      </c>
      <c r="AB23" s="29">
        <v>1.7858955272118999</v>
      </c>
      <c r="AC23">
        <f t="shared" si="2"/>
        <v>7705</v>
      </c>
      <c r="AD23">
        <f t="shared" si="3"/>
        <v>31</v>
      </c>
      <c r="AE23">
        <f t="shared" si="4"/>
        <v>8.1</v>
      </c>
      <c r="AF23">
        <f>'TP Factor'!$D$3</f>
        <v>1.168489000131735</v>
      </c>
      <c r="AG23">
        <f t="shared" si="5"/>
        <v>9.5</v>
      </c>
    </row>
    <row r="24" spans="1:33">
      <c r="A24" s="24" t="s">
        <v>72</v>
      </c>
      <c r="B24" s="24">
        <v>27</v>
      </c>
      <c r="C24" s="24" t="s">
        <v>73</v>
      </c>
      <c r="D24" s="25">
        <v>33.090000000000003</v>
      </c>
      <c r="E24" s="24" t="s">
        <v>74</v>
      </c>
      <c r="F24" s="24">
        <v>1234</v>
      </c>
      <c r="G24" s="26">
        <v>98</v>
      </c>
      <c r="H24" s="24" t="s">
        <v>75</v>
      </c>
      <c r="I24" s="24" t="s">
        <v>76</v>
      </c>
      <c r="J24" s="24">
        <v>3175</v>
      </c>
      <c r="K24" s="27">
        <v>510.07368308299999</v>
      </c>
      <c r="L24" s="27">
        <v>8420.2608605500009</v>
      </c>
      <c r="M24" s="25">
        <v>5.71</v>
      </c>
      <c r="N24" s="25">
        <v>1.52</v>
      </c>
      <c r="O24" s="24">
        <v>22677</v>
      </c>
      <c r="P24" s="24">
        <v>22195</v>
      </c>
      <c r="Q24" s="28">
        <v>22677</v>
      </c>
      <c r="R24" s="28">
        <v>1700</v>
      </c>
      <c r="S24" s="24" t="s">
        <v>81</v>
      </c>
      <c r="T24" s="24" t="s">
        <v>82</v>
      </c>
      <c r="U24" s="28">
        <v>54.65</v>
      </c>
      <c r="V24" s="28">
        <v>1</v>
      </c>
      <c r="W24" s="28">
        <v>1.8</v>
      </c>
      <c r="X24" s="28">
        <v>0.47799999999999998</v>
      </c>
      <c r="Y24" s="28">
        <f t="shared" si="0"/>
        <v>1.8</v>
      </c>
      <c r="Z24" s="28">
        <f t="shared" si="1"/>
        <v>0.47799999999999998</v>
      </c>
      <c r="AA24" s="28">
        <v>0.72399999999999998</v>
      </c>
      <c r="AB24" s="29">
        <v>2.0806834492526201</v>
      </c>
      <c r="AC24">
        <f t="shared" si="2"/>
        <v>8462</v>
      </c>
      <c r="AD24">
        <f t="shared" si="3"/>
        <v>34</v>
      </c>
      <c r="AE24">
        <f t="shared" si="4"/>
        <v>8.9</v>
      </c>
      <c r="AF24">
        <f>'TP Factor'!$D$3</f>
        <v>1.168489000131735</v>
      </c>
      <c r="AG24">
        <f t="shared" si="5"/>
        <v>10.4</v>
      </c>
    </row>
    <row r="25" spans="1:33">
      <c r="A25" s="24" t="s">
        <v>72</v>
      </c>
      <c r="B25" s="24">
        <v>27</v>
      </c>
      <c r="C25" s="24" t="s">
        <v>73</v>
      </c>
      <c r="D25" s="25">
        <v>33.090000000000003</v>
      </c>
      <c r="E25" s="24" t="s">
        <v>74</v>
      </c>
      <c r="F25" s="24">
        <v>3456</v>
      </c>
      <c r="G25" s="26">
        <v>3</v>
      </c>
      <c r="H25" s="24" t="s">
        <v>75</v>
      </c>
      <c r="I25" s="24" t="s">
        <v>76</v>
      </c>
      <c r="J25" s="24">
        <v>7</v>
      </c>
      <c r="K25" s="27">
        <v>67.971559549700004</v>
      </c>
      <c r="L25" s="27">
        <v>127.191299534</v>
      </c>
      <c r="M25" s="25">
        <v>0</v>
      </c>
      <c r="N25" s="25">
        <v>0</v>
      </c>
      <c r="O25" s="24">
        <v>22685</v>
      </c>
      <c r="P25" s="24">
        <v>22203</v>
      </c>
      <c r="Q25" s="28">
        <v>22685</v>
      </c>
      <c r="R25" s="28">
        <v>4340</v>
      </c>
      <c r="S25" s="24" t="s">
        <v>79</v>
      </c>
      <c r="T25" s="24" t="s">
        <v>99</v>
      </c>
      <c r="U25" s="28">
        <v>54.65</v>
      </c>
      <c r="V25" s="28">
        <v>1</v>
      </c>
      <c r="W25" s="28">
        <v>0.7</v>
      </c>
      <c r="X25" s="28">
        <v>0.09</v>
      </c>
      <c r="Y25" s="28">
        <f t="shared" si="0"/>
        <v>0.7</v>
      </c>
      <c r="Z25" s="28">
        <f t="shared" si="1"/>
        <v>0.09</v>
      </c>
      <c r="AA25" s="28">
        <v>0.10199999999999999</v>
      </c>
      <c r="AB25" s="29">
        <v>2.3923052482127199E-2</v>
      </c>
      <c r="AC25">
        <f t="shared" si="2"/>
        <v>14</v>
      </c>
      <c r="AD25">
        <f t="shared" si="3"/>
        <v>0</v>
      </c>
      <c r="AE25">
        <f t="shared" si="4"/>
        <v>0</v>
      </c>
      <c r="AF25">
        <f>'TP Factor'!$D$3</f>
        <v>1.168489000131735</v>
      </c>
      <c r="AG25">
        <f t="shared" si="5"/>
        <v>0</v>
      </c>
    </row>
    <row r="26" spans="1:33">
      <c r="A26" s="24" t="s">
        <v>72</v>
      </c>
      <c r="B26" s="24">
        <v>27</v>
      </c>
      <c r="C26" s="24" t="s">
        <v>73</v>
      </c>
      <c r="D26" s="25">
        <v>33.090000000000003</v>
      </c>
      <c r="E26" s="24" t="s">
        <v>74</v>
      </c>
      <c r="F26" s="24">
        <v>1234</v>
      </c>
      <c r="G26" s="26">
        <v>98</v>
      </c>
      <c r="H26" s="24" t="s">
        <v>75</v>
      </c>
      <c r="I26" s="24" t="s">
        <v>76</v>
      </c>
      <c r="J26" s="24">
        <v>3443</v>
      </c>
      <c r="K26" s="27">
        <v>475.88894441500003</v>
      </c>
      <c r="L26" s="27">
        <v>7904.4317468600002</v>
      </c>
      <c r="M26" s="25">
        <v>6.2</v>
      </c>
      <c r="N26" s="25">
        <v>1.65</v>
      </c>
      <c r="O26" s="24">
        <v>22770</v>
      </c>
      <c r="P26" s="24">
        <v>22285</v>
      </c>
      <c r="Q26" s="28">
        <v>22770</v>
      </c>
      <c r="R26" s="28">
        <v>1700</v>
      </c>
      <c r="S26" s="24" t="s">
        <v>77</v>
      </c>
      <c r="T26" s="24" t="s">
        <v>78</v>
      </c>
      <c r="U26" s="28">
        <v>54.65</v>
      </c>
      <c r="V26" s="28">
        <v>1</v>
      </c>
      <c r="W26" s="28">
        <v>1.8</v>
      </c>
      <c r="X26" s="28">
        <v>0.47799999999999998</v>
      </c>
      <c r="Y26" s="28">
        <f t="shared" si="0"/>
        <v>1.8</v>
      </c>
      <c r="Z26" s="28">
        <f t="shared" si="1"/>
        <v>0.47799999999999998</v>
      </c>
      <c r="AA26" s="28">
        <v>0.83599999999999997</v>
      </c>
      <c r="AB26" s="29">
        <v>1.95321980918291</v>
      </c>
      <c r="AC26">
        <f t="shared" si="2"/>
        <v>9173</v>
      </c>
      <c r="AD26">
        <f t="shared" si="3"/>
        <v>36</v>
      </c>
      <c r="AE26">
        <f t="shared" si="4"/>
        <v>9.6999999999999993</v>
      </c>
      <c r="AF26">
        <f>'TP Factor'!$D$3</f>
        <v>1.168489000131735</v>
      </c>
      <c r="AG26">
        <f t="shared" si="5"/>
        <v>11.3</v>
      </c>
    </row>
    <row r="27" spans="1:33">
      <c r="A27" s="24" t="s">
        <v>72</v>
      </c>
      <c r="B27" s="24">
        <v>27</v>
      </c>
      <c r="C27" s="24" t="s">
        <v>73</v>
      </c>
      <c r="D27" s="25">
        <v>33.090000000000003</v>
      </c>
      <c r="E27" s="24" t="s">
        <v>74</v>
      </c>
      <c r="F27" s="24">
        <v>1234</v>
      </c>
      <c r="G27" s="26">
        <v>13</v>
      </c>
      <c r="H27" s="24" t="s">
        <v>75</v>
      </c>
      <c r="I27" s="24" t="s">
        <v>76</v>
      </c>
      <c r="J27" s="24">
        <v>348</v>
      </c>
      <c r="K27" s="27">
        <v>366.84068119</v>
      </c>
      <c r="L27" s="27">
        <v>3935.0267770800001</v>
      </c>
      <c r="M27" s="25">
        <v>0.64</v>
      </c>
      <c r="N27" s="25">
        <v>0.08</v>
      </c>
      <c r="O27" s="24">
        <v>22824</v>
      </c>
      <c r="P27" s="24">
        <v>22339</v>
      </c>
      <c r="Q27" s="28">
        <v>22824</v>
      </c>
      <c r="R27" s="28">
        <v>1100</v>
      </c>
      <c r="S27" s="24" t="s">
        <v>79</v>
      </c>
      <c r="T27" s="24" t="s">
        <v>93</v>
      </c>
      <c r="U27" s="28">
        <v>54.65</v>
      </c>
      <c r="V27" s="28">
        <v>1</v>
      </c>
      <c r="W27" s="28">
        <v>1.85</v>
      </c>
      <c r="X27" s="28">
        <v>0.22</v>
      </c>
      <c r="Y27" s="28">
        <f t="shared" si="0"/>
        <v>1.85</v>
      </c>
      <c r="Z27" s="28">
        <f t="shared" si="1"/>
        <v>0.22</v>
      </c>
      <c r="AA27" s="28">
        <v>0.17399999999999999</v>
      </c>
      <c r="AB27" s="29">
        <v>0.31520257411145503</v>
      </c>
      <c r="AC27">
        <f t="shared" si="2"/>
        <v>308</v>
      </c>
      <c r="AD27">
        <f t="shared" si="3"/>
        <v>1</v>
      </c>
      <c r="AE27">
        <f t="shared" si="4"/>
        <v>0.1</v>
      </c>
      <c r="AF27">
        <f>'TP Factor'!$D$3</f>
        <v>1.168489000131735</v>
      </c>
      <c r="AG27">
        <f t="shared" si="5"/>
        <v>0.1</v>
      </c>
    </row>
    <row r="28" spans="1:33">
      <c r="A28" s="24" t="s">
        <v>72</v>
      </c>
      <c r="B28" s="24">
        <v>27</v>
      </c>
      <c r="C28" s="24" t="s">
        <v>73</v>
      </c>
      <c r="D28" s="25">
        <v>33.090000000000003</v>
      </c>
      <c r="E28" s="24" t="s">
        <v>74</v>
      </c>
      <c r="F28" s="24">
        <v>1234</v>
      </c>
      <c r="G28" s="26">
        <v>98</v>
      </c>
      <c r="H28" s="24" t="s">
        <v>75</v>
      </c>
      <c r="I28" s="24" t="s">
        <v>76</v>
      </c>
      <c r="J28" s="24">
        <v>6402</v>
      </c>
      <c r="K28" s="27">
        <v>750.79666671899997</v>
      </c>
      <c r="L28" s="27">
        <v>18073.361651300002</v>
      </c>
      <c r="M28" s="25">
        <v>11.52</v>
      </c>
      <c r="N28" s="25">
        <v>3.06</v>
      </c>
      <c r="O28" s="24">
        <v>22838</v>
      </c>
      <c r="P28" s="24">
        <v>22353</v>
      </c>
      <c r="Q28" s="28">
        <v>22838</v>
      </c>
      <c r="R28" s="28">
        <v>1700</v>
      </c>
      <c r="S28" s="24" t="s">
        <v>79</v>
      </c>
      <c r="T28" s="24" t="s">
        <v>102</v>
      </c>
      <c r="U28" s="28">
        <v>54.65</v>
      </c>
      <c r="V28" s="28">
        <v>1</v>
      </c>
      <c r="W28" s="28">
        <v>1.8</v>
      </c>
      <c r="X28" s="28">
        <v>0.47799999999999998</v>
      </c>
      <c r="Y28" s="28">
        <f t="shared" si="0"/>
        <v>1.8</v>
      </c>
      <c r="Z28" s="28">
        <f t="shared" si="1"/>
        <v>0.47799999999999998</v>
      </c>
      <c r="AA28" s="28">
        <v>0.68</v>
      </c>
      <c r="AB28" s="29">
        <v>4.4660070611077698</v>
      </c>
      <c r="AC28">
        <f t="shared" si="2"/>
        <v>17060</v>
      </c>
      <c r="AD28">
        <f t="shared" si="3"/>
        <v>68</v>
      </c>
      <c r="AE28">
        <f t="shared" si="4"/>
        <v>18</v>
      </c>
      <c r="AF28">
        <f>'TP Factor'!$D$3</f>
        <v>1.168489000131735</v>
      </c>
      <c r="AG28">
        <f t="shared" si="5"/>
        <v>21</v>
      </c>
    </row>
    <row r="29" spans="1:33">
      <c r="A29" s="24" t="s">
        <v>72</v>
      </c>
      <c r="B29" s="24">
        <v>27</v>
      </c>
      <c r="C29" s="24" t="s">
        <v>73</v>
      </c>
      <c r="D29" s="25">
        <v>33.090000000000003</v>
      </c>
      <c r="E29" s="24" t="s">
        <v>74</v>
      </c>
      <c r="F29" s="24">
        <v>1234</v>
      </c>
      <c r="G29" s="26">
        <v>11.1</v>
      </c>
      <c r="H29" s="24" t="s">
        <v>75</v>
      </c>
      <c r="I29" s="24" t="s">
        <v>76</v>
      </c>
      <c r="J29" s="24">
        <v>287</v>
      </c>
      <c r="K29" s="27">
        <v>302.38423674500001</v>
      </c>
      <c r="L29" s="27">
        <v>2816.7301262999999</v>
      </c>
      <c r="M29" s="25">
        <v>0.36</v>
      </c>
      <c r="N29" s="25">
        <v>0.02</v>
      </c>
      <c r="O29" s="24">
        <v>22841</v>
      </c>
      <c r="P29" s="24">
        <v>22356</v>
      </c>
      <c r="Q29" s="28">
        <v>22841</v>
      </c>
      <c r="R29" s="28">
        <v>8120</v>
      </c>
      <c r="S29" s="24" t="s">
        <v>79</v>
      </c>
      <c r="T29" s="24" t="s">
        <v>96</v>
      </c>
      <c r="U29" s="28">
        <v>54.65</v>
      </c>
      <c r="V29" s="28">
        <v>1</v>
      </c>
      <c r="W29" s="28">
        <v>1.25</v>
      </c>
      <c r="X29" s="28">
        <v>5.2999999999999999E-2</v>
      </c>
      <c r="Y29" s="28">
        <f t="shared" si="0"/>
        <v>1.25</v>
      </c>
      <c r="Z29" s="28">
        <f t="shared" si="1"/>
        <v>5.2999999999999999E-2</v>
      </c>
      <c r="AA29" s="28">
        <v>0.2</v>
      </c>
      <c r="AB29" s="29">
        <v>0.37374342727673099</v>
      </c>
      <c r="AC29">
        <f t="shared" si="2"/>
        <v>420</v>
      </c>
      <c r="AD29">
        <f t="shared" si="3"/>
        <v>1</v>
      </c>
      <c r="AE29">
        <f t="shared" si="4"/>
        <v>0</v>
      </c>
      <c r="AF29">
        <f>'TP Factor'!$D$3</f>
        <v>1.168489000131735</v>
      </c>
      <c r="AG29">
        <f t="shared" si="5"/>
        <v>0</v>
      </c>
    </row>
    <row r="30" spans="1:33">
      <c r="A30" s="24" t="s">
        <v>72</v>
      </c>
      <c r="B30" s="24">
        <v>27</v>
      </c>
      <c r="C30" s="24" t="s">
        <v>73</v>
      </c>
      <c r="D30" s="25">
        <v>33.090000000000003</v>
      </c>
      <c r="E30" s="24" t="s">
        <v>74</v>
      </c>
      <c r="F30" s="24">
        <v>3456</v>
      </c>
      <c r="G30" s="26">
        <v>3</v>
      </c>
      <c r="H30" s="24" t="s">
        <v>75</v>
      </c>
      <c r="I30" s="24" t="s">
        <v>76</v>
      </c>
      <c r="J30" s="24">
        <v>2756</v>
      </c>
      <c r="K30" s="27">
        <v>577.21964628900002</v>
      </c>
      <c r="L30" s="27">
        <v>13114.403999300001</v>
      </c>
      <c r="M30" s="25">
        <v>1.93</v>
      </c>
      <c r="N30" s="25">
        <v>0.25</v>
      </c>
      <c r="O30" s="24">
        <v>22932</v>
      </c>
      <c r="P30" s="24">
        <v>22446</v>
      </c>
      <c r="Q30" s="28">
        <v>22932</v>
      </c>
      <c r="R30" s="28">
        <v>4340</v>
      </c>
      <c r="S30" s="24" t="s">
        <v>77</v>
      </c>
      <c r="T30" s="24" t="s">
        <v>103</v>
      </c>
      <c r="U30" s="28">
        <v>54.65</v>
      </c>
      <c r="V30" s="28">
        <v>1</v>
      </c>
      <c r="W30" s="28">
        <v>0.7</v>
      </c>
      <c r="X30" s="28">
        <v>0.09</v>
      </c>
      <c r="Y30" s="28">
        <f t="shared" si="0"/>
        <v>0.7</v>
      </c>
      <c r="Z30" s="28">
        <f t="shared" si="1"/>
        <v>0.09</v>
      </c>
      <c r="AA30" s="28">
        <v>0.41299999999999998</v>
      </c>
      <c r="AB30" s="29">
        <v>3.2406268404336198</v>
      </c>
      <c r="AC30">
        <f t="shared" si="2"/>
        <v>7518</v>
      </c>
      <c r="AD30">
        <f t="shared" si="3"/>
        <v>12</v>
      </c>
      <c r="AE30">
        <f t="shared" si="4"/>
        <v>1.5</v>
      </c>
      <c r="AF30">
        <f>'TP Factor'!$D$3</f>
        <v>1.168489000131735</v>
      </c>
      <c r="AG30">
        <f t="shared" si="5"/>
        <v>1.8</v>
      </c>
    </row>
    <row r="31" spans="1:33">
      <c r="A31" s="24" t="s">
        <v>72</v>
      </c>
      <c r="B31" s="24">
        <v>27</v>
      </c>
      <c r="C31" s="24" t="s">
        <v>73</v>
      </c>
      <c r="D31" s="25">
        <v>33.090000000000003</v>
      </c>
      <c r="E31" s="24" t="s">
        <v>74</v>
      </c>
      <c r="F31" s="24">
        <v>3456</v>
      </c>
      <c r="G31" s="26">
        <v>3</v>
      </c>
      <c r="H31" s="24" t="s">
        <v>75</v>
      </c>
      <c r="I31" s="24" t="s">
        <v>76</v>
      </c>
      <c r="J31" s="24">
        <v>351</v>
      </c>
      <c r="K31" s="27">
        <v>564.44806341100002</v>
      </c>
      <c r="L31" s="27">
        <v>6770.0263222699996</v>
      </c>
      <c r="M31" s="25">
        <v>0.25</v>
      </c>
      <c r="N31" s="25">
        <v>0.03</v>
      </c>
      <c r="O31" s="24">
        <v>22938</v>
      </c>
      <c r="P31" s="24">
        <v>22452</v>
      </c>
      <c r="Q31" s="28">
        <v>22938</v>
      </c>
      <c r="R31" s="28">
        <v>4340</v>
      </c>
      <c r="S31" s="24" t="s">
        <v>79</v>
      </c>
      <c r="T31" s="24" t="s">
        <v>99</v>
      </c>
      <c r="U31" s="28">
        <v>54.65</v>
      </c>
      <c r="V31" s="28">
        <v>1</v>
      </c>
      <c r="W31" s="28">
        <v>0.7</v>
      </c>
      <c r="X31" s="28">
        <v>0.09</v>
      </c>
      <c r="Y31" s="28">
        <f t="shared" si="0"/>
        <v>0.7</v>
      </c>
      <c r="Z31" s="28">
        <f t="shared" si="1"/>
        <v>0.09</v>
      </c>
      <c r="AA31" s="28">
        <v>0.10199999999999999</v>
      </c>
      <c r="AB31" s="29">
        <v>1.2606839579490801</v>
      </c>
      <c r="AC31">
        <f t="shared" si="2"/>
        <v>722</v>
      </c>
      <c r="AD31">
        <f t="shared" si="3"/>
        <v>1</v>
      </c>
      <c r="AE31">
        <f t="shared" si="4"/>
        <v>0.1</v>
      </c>
      <c r="AF31">
        <f>'TP Factor'!$D$3</f>
        <v>1.168489000131735</v>
      </c>
      <c r="AG31">
        <f t="shared" si="5"/>
        <v>0.1</v>
      </c>
    </row>
    <row r="32" spans="1:33">
      <c r="A32" s="24" t="s">
        <v>72</v>
      </c>
      <c r="B32" s="24">
        <v>27</v>
      </c>
      <c r="C32" s="24" t="s">
        <v>73</v>
      </c>
      <c r="D32" s="25">
        <v>33.090000000000003</v>
      </c>
      <c r="E32" s="24" t="s">
        <v>74</v>
      </c>
      <c r="F32" s="24">
        <v>1234</v>
      </c>
      <c r="G32" s="26">
        <v>11.1</v>
      </c>
      <c r="H32" s="24" t="s">
        <v>75</v>
      </c>
      <c r="I32" s="24" t="s">
        <v>76</v>
      </c>
      <c r="J32" s="24">
        <v>200</v>
      </c>
      <c r="K32" s="27">
        <v>252.843812224</v>
      </c>
      <c r="L32" s="27">
        <v>1961.3141252</v>
      </c>
      <c r="M32" s="25">
        <v>0.25</v>
      </c>
      <c r="N32" s="25">
        <v>0.01</v>
      </c>
      <c r="O32" s="24">
        <v>22972</v>
      </c>
      <c r="P32" s="24">
        <v>22486</v>
      </c>
      <c r="Q32" s="28">
        <v>22972</v>
      </c>
      <c r="R32" s="28">
        <v>8120</v>
      </c>
      <c r="S32" s="24" t="s">
        <v>79</v>
      </c>
      <c r="T32" s="24" t="s">
        <v>96</v>
      </c>
      <c r="U32" s="28">
        <v>54.65</v>
      </c>
      <c r="V32" s="28">
        <v>1</v>
      </c>
      <c r="W32" s="28">
        <v>1.25</v>
      </c>
      <c r="X32" s="28">
        <v>5.2999999999999999E-2</v>
      </c>
      <c r="Y32" s="28">
        <f t="shared" si="0"/>
        <v>1.25</v>
      </c>
      <c r="Z32" s="28">
        <f t="shared" si="1"/>
        <v>5.2999999999999999E-2</v>
      </c>
      <c r="AA32" s="28">
        <v>0.2</v>
      </c>
      <c r="AB32" s="29">
        <v>0.26908870348247099</v>
      </c>
      <c r="AC32">
        <f t="shared" si="2"/>
        <v>302</v>
      </c>
      <c r="AD32">
        <f t="shared" si="3"/>
        <v>1</v>
      </c>
      <c r="AE32">
        <f t="shared" si="4"/>
        <v>0</v>
      </c>
      <c r="AF32">
        <f>'TP Factor'!$D$3</f>
        <v>1.168489000131735</v>
      </c>
      <c r="AG32">
        <f t="shared" si="5"/>
        <v>0</v>
      </c>
    </row>
    <row r="33" spans="1:33">
      <c r="A33" s="24" t="s">
        <v>72</v>
      </c>
      <c r="B33" s="24">
        <v>27</v>
      </c>
      <c r="C33" s="24" t="s">
        <v>73</v>
      </c>
      <c r="D33" s="25">
        <v>33.090000000000003</v>
      </c>
      <c r="E33" s="24" t="s">
        <v>74</v>
      </c>
      <c r="F33" s="24">
        <v>1234</v>
      </c>
      <c r="G33" s="26">
        <v>102.5</v>
      </c>
      <c r="H33" s="24" t="s">
        <v>75</v>
      </c>
      <c r="I33" s="24" t="s">
        <v>76</v>
      </c>
      <c r="J33" s="24">
        <v>86764</v>
      </c>
      <c r="K33" s="27">
        <v>2820.0223470800001</v>
      </c>
      <c r="L33" s="27">
        <v>257540.338969</v>
      </c>
      <c r="M33" s="25">
        <v>182.2</v>
      </c>
      <c r="N33" s="25">
        <v>44.77</v>
      </c>
      <c r="O33" s="24">
        <v>22975</v>
      </c>
      <c r="P33" s="24">
        <v>22488</v>
      </c>
      <c r="Q33" s="28">
        <v>22975</v>
      </c>
      <c r="R33" s="28">
        <v>1300</v>
      </c>
      <c r="S33" s="24" t="s">
        <v>81</v>
      </c>
      <c r="T33" s="24" t="s">
        <v>94</v>
      </c>
      <c r="U33" s="28">
        <v>54.65</v>
      </c>
      <c r="V33" s="28">
        <v>1</v>
      </c>
      <c r="W33" s="28">
        <v>2.42</v>
      </c>
      <c r="X33" s="28">
        <v>0.51600000000000001</v>
      </c>
      <c r="Y33" s="28">
        <f t="shared" si="0"/>
        <v>2.42</v>
      </c>
      <c r="Z33" s="28">
        <f t="shared" si="1"/>
        <v>0.51600000000000001</v>
      </c>
      <c r="AA33" s="28">
        <v>0.66200000000000003</v>
      </c>
      <c r="AB33" s="29">
        <v>58.313736388800002</v>
      </c>
      <c r="AC33">
        <f t="shared" si="2"/>
        <v>216855</v>
      </c>
      <c r="AD33">
        <f t="shared" si="3"/>
        <v>1157</v>
      </c>
      <c r="AE33">
        <f t="shared" si="4"/>
        <v>246.7</v>
      </c>
      <c r="AF33">
        <f>'TP Factor'!$D$3</f>
        <v>1.168489000131735</v>
      </c>
      <c r="AG33">
        <f t="shared" si="5"/>
        <v>288.3</v>
      </c>
    </row>
    <row r="34" spans="1:33">
      <c r="A34" s="24" t="s">
        <v>72</v>
      </c>
      <c r="B34" s="24">
        <v>27</v>
      </c>
      <c r="C34" s="24" t="s">
        <v>73</v>
      </c>
      <c r="D34" s="25">
        <v>33.090000000000003</v>
      </c>
      <c r="E34" s="24" t="s">
        <v>74</v>
      </c>
      <c r="F34" s="24">
        <v>1234</v>
      </c>
      <c r="G34" s="26">
        <v>13</v>
      </c>
      <c r="H34" s="24" t="s">
        <v>75</v>
      </c>
      <c r="I34" s="24" t="s">
        <v>76</v>
      </c>
      <c r="J34" s="24">
        <v>160</v>
      </c>
      <c r="K34" s="27">
        <v>271.88457658599998</v>
      </c>
      <c r="L34" s="27">
        <v>1805.15043874</v>
      </c>
      <c r="M34" s="25">
        <v>0.3</v>
      </c>
      <c r="N34" s="25">
        <v>0.04</v>
      </c>
      <c r="O34" s="24">
        <v>22977</v>
      </c>
      <c r="P34" s="24">
        <v>22490</v>
      </c>
      <c r="Q34" s="28">
        <v>22977</v>
      </c>
      <c r="R34" s="28">
        <v>1100</v>
      </c>
      <c r="S34" s="24" t="s">
        <v>79</v>
      </c>
      <c r="T34" s="24" t="s">
        <v>93</v>
      </c>
      <c r="U34" s="28">
        <v>54.65</v>
      </c>
      <c r="V34" s="28">
        <v>1</v>
      </c>
      <c r="W34" s="28">
        <v>1.85</v>
      </c>
      <c r="X34" s="28">
        <v>0.22</v>
      </c>
      <c r="Y34" s="28">
        <f t="shared" si="0"/>
        <v>1.85</v>
      </c>
      <c r="Z34" s="28">
        <f t="shared" si="1"/>
        <v>0.22</v>
      </c>
      <c r="AA34" s="28">
        <v>0.17399999999999999</v>
      </c>
      <c r="AB34" s="29">
        <v>0.375976305481734</v>
      </c>
      <c r="AC34">
        <f t="shared" si="2"/>
        <v>367</v>
      </c>
      <c r="AD34">
        <f t="shared" si="3"/>
        <v>1</v>
      </c>
      <c r="AE34">
        <f t="shared" si="4"/>
        <v>0.2</v>
      </c>
      <c r="AF34">
        <f>'TP Factor'!$D$3</f>
        <v>1.168489000131735</v>
      </c>
      <c r="AG34">
        <f t="shared" si="5"/>
        <v>0.2</v>
      </c>
    </row>
    <row r="35" spans="1:33">
      <c r="A35" s="24" t="s">
        <v>72</v>
      </c>
      <c r="B35" s="24">
        <v>27</v>
      </c>
      <c r="C35" s="24" t="s">
        <v>73</v>
      </c>
      <c r="D35" s="25">
        <v>33.090000000000003</v>
      </c>
      <c r="E35" s="24" t="s">
        <v>74</v>
      </c>
      <c r="F35" s="24">
        <v>1234</v>
      </c>
      <c r="G35" s="26">
        <v>98</v>
      </c>
      <c r="H35" s="24" t="s">
        <v>75</v>
      </c>
      <c r="I35" s="24" t="s">
        <v>76</v>
      </c>
      <c r="J35" s="24">
        <v>2265</v>
      </c>
      <c r="K35" s="27">
        <v>375.12681849500001</v>
      </c>
      <c r="L35" s="27">
        <v>6394.8387616800001</v>
      </c>
      <c r="M35" s="25">
        <v>4.08</v>
      </c>
      <c r="N35" s="25">
        <v>1.08</v>
      </c>
      <c r="O35" s="24">
        <v>22991</v>
      </c>
      <c r="P35" s="24">
        <v>22504</v>
      </c>
      <c r="Q35" s="28">
        <v>22991</v>
      </c>
      <c r="R35" s="28">
        <v>1700</v>
      </c>
      <c r="S35" s="24" t="s">
        <v>79</v>
      </c>
      <c r="T35" s="24" t="s">
        <v>102</v>
      </c>
      <c r="U35" s="28">
        <v>54.65</v>
      </c>
      <c r="V35" s="28">
        <v>1</v>
      </c>
      <c r="W35" s="28">
        <v>1.8</v>
      </c>
      <c r="X35" s="28">
        <v>0.47799999999999998</v>
      </c>
      <c r="Y35" s="28">
        <f t="shared" si="0"/>
        <v>1.8</v>
      </c>
      <c r="Z35" s="28">
        <f t="shared" si="1"/>
        <v>0.47799999999999998</v>
      </c>
      <c r="AA35" s="28">
        <v>0.68</v>
      </c>
      <c r="AB35" s="29">
        <v>1.5801927508432201</v>
      </c>
      <c r="AC35">
        <f t="shared" si="2"/>
        <v>6036</v>
      </c>
      <c r="AD35">
        <f t="shared" si="3"/>
        <v>24</v>
      </c>
      <c r="AE35">
        <f t="shared" si="4"/>
        <v>6.4</v>
      </c>
      <c r="AF35">
        <f>'TP Factor'!$D$3</f>
        <v>1.168489000131735</v>
      </c>
      <c r="AG35">
        <f t="shared" si="5"/>
        <v>7.5</v>
      </c>
    </row>
    <row r="36" spans="1:33">
      <c r="A36" s="24" t="s">
        <v>72</v>
      </c>
      <c r="B36" s="24">
        <v>27</v>
      </c>
      <c r="C36" s="24" t="s">
        <v>73</v>
      </c>
      <c r="D36" s="25">
        <v>33.090000000000003</v>
      </c>
      <c r="E36" s="24" t="s">
        <v>74</v>
      </c>
      <c r="F36" s="24">
        <v>1234</v>
      </c>
      <c r="G36" s="26">
        <v>98</v>
      </c>
      <c r="H36" s="24" t="s">
        <v>75</v>
      </c>
      <c r="I36" s="24" t="s">
        <v>76</v>
      </c>
      <c r="J36" s="24">
        <v>31</v>
      </c>
      <c r="K36" s="27">
        <v>60.044512375399997</v>
      </c>
      <c r="L36" s="27">
        <v>87.9621379047</v>
      </c>
      <c r="M36" s="25">
        <v>0.06</v>
      </c>
      <c r="N36" s="25">
        <v>0.01</v>
      </c>
      <c r="O36" s="24">
        <v>23035</v>
      </c>
      <c r="P36" s="24">
        <v>22547</v>
      </c>
      <c r="Q36" s="28">
        <v>23035</v>
      </c>
      <c r="R36" s="28">
        <v>1700</v>
      </c>
      <c r="S36" s="24" t="s">
        <v>79</v>
      </c>
      <c r="T36" s="24" t="s">
        <v>102</v>
      </c>
      <c r="U36" s="28">
        <v>54.65</v>
      </c>
      <c r="V36" s="28">
        <v>1</v>
      </c>
      <c r="W36" s="28">
        <v>1.8</v>
      </c>
      <c r="X36" s="28">
        <v>0.47799999999999998</v>
      </c>
      <c r="Y36" s="28">
        <f t="shared" si="0"/>
        <v>1.8</v>
      </c>
      <c r="Z36" s="28">
        <f t="shared" si="1"/>
        <v>0.47799999999999998</v>
      </c>
      <c r="AA36" s="28">
        <v>0.68</v>
      </c>
      <c r="AB36" s="29">
        <v>2.1735830693258001E-2</v>
      </c>
      <c r="AC36">
        <f t="shared" si="2"/>
        <v>83</v>
      </c>
      <c r="AD36">
        <f t="shared" si="3"/>
        <v>0</v>
      </c>
      <c r="AE36">
        <f t="shared" si="4"/>
        <v>0.1</v>
      </c>
      <c r="AF36">
        <f>'TP Factor'!$D$3</f>
        <v>1.168489000131735</v>
      </c>
      <c r="AG36">
        <f t="shared" si="5"/>
        <v>0.1</v>
      </c>
    </row>
    <row r="37" spans="1:33">
      <c r="A37" s="24" t="s">
        <v>72</v>
      </c>
      <c r="B37" s="24">
        <v>27</v>
      </c>
      <c r="C37" s="24" t="s">
        <v>73</v>
      </c>
      <c r="D37" s="25">
        <v>33.090000000000003</v>
      </c>
      <c r="E37" s="24" t="s">
        <v>74</v>
      </c>
      <c r="F37" s="24">
        <v>3456</v>
      </c>
      <c r="G37" s="26">
        <v>4</v>
      </c>
      <c r="H37" s="24" t="s">
        <v>75</v>
      </c>
      <c r="I37" s="24" t="s">
        <v>76</v>
      </c>
      <c r="J37" s="24">
        <v>748</v>
      </c>
      <c r="K37" s="27">
        <v>339.59264820200002</v>
      </c>
      <c r="L37" s="27">
        <v>3577.3609819399999</v>
      </c>
      <c r="M37" s="25">
        <v>0.9</v>
      </c>
      <c r="N37" s="25">
        <v>0.05</v>
      </c>
      <c r="O37" s="24">
        <v>23041</v>
      </c>
      <c r="P37" s="24">
        <v>22553</v>
      </c>
      <c r="Q37" s="28">
        <v>23041</v>
      </c>
      <c r="R37" s="28">
        <v>3100</v>
      </c>
      <c r="S37" s="24" t="s">
        <v>77</v>
      </c>
      <c r="T37" s="24" t="s">
        <v>104</v>
      </c>
      <c r="U37" s="28">
        <v>54.65</v>
      </c>
      <c r="V37" s="28">
        <v>1</v>
      </c>
      <c r="W37" s="28">
        <v>1.25</v>
      </c>
      <c r="X37" s="28">
        <v>6.4000000000000001E-2</v>
      </c>
      <c r="Y37" s="28">
        <f t="shared" si="0"/>
        <v>1.25</v>
      </c>
      <c r="Z37" s="28">
        <f t="shared" si="1"/>
        <v>6.4000000000000001E-2</v>
      </c>
      <c r="AA37" s="28">
        <v>0.41099999999999998</v>
      </c>
      <c r="AB37" s="29">
        <v>0.88398161415057597</v>
      </c>
      <c r="AC37">
        <f t="shared" si="2"/>
        <v>2041</v>
      </c>
      <c r="AD37">
        <f t="shared" si="3"/>
        <v>6</v>
      </c>
      <c r="AE37">
        <f t="shared" si="4"/>
        <v>0.3</v>
      </c>
      <c r="AF37">
        <f>'TP Factor'!$D$3</f>
        <v>1.168489000131735</v>
      </c>
      <c r="AG37">
        <f t="shared" si="5"/>
        <v>0.4</v>
      </c>
    </row>
    <row r="38" spans="1:33">
      <c r="A38" s="24" t="s">
        <v>72</v>
      </c>
      <c r="B38" s="24">
        <v>27</v>
      </c>
      <c r="C38" s="24" t="s">
        <v>73</v>
      </c>
      <c r="D38" s="25">
        <v>33.090000000000003</v>
      </c>
      <c r="E38" s="24" t="s">
        <v>74</v>
      </c>
      <c r="F38" s="24">
        <v>3456</v>
      </c>
      <c r="G38" s="26">
        <v>3</v>
      </c>
      <c r="H38" s="24" t="s">
        <v>75</v>
      </c>
      <c r="I38" s="24" t="s">
        <v>76</v>
      </c>
      <c r="J38" s="24">
        <v>1058</v>
      </c>
      <c r="K38" s="27">
        <v>716.26171876499996</v>
      </c>
      <c r="L38" s="27">
        <v>20377.1826148</v>
      </c>
      <c r="M38" s="25">
        <v>0.74</v>
      </c>
      <c r="N38" s="25">
        <v>0.1</v>
      </c>
      <c r="O38" s="24">
        <v>23042</v>
      </c>
      <c r="P38" s="24">
        <v>22554</v>
      </c>
      <c r="Q38" s="28">
        <v>23042</v>
      </c>
      <c r="R38" s="28">
        <v>4340</v>
      </c>
      <c r="S38" s="24" t="s">
        <v>79</v>
      </c>
      <c r="T38" s="24" t="s">
        <v>99</v>
      </c>
      <c r="U38" s="28">
        <v>54.65</v>
      </c>
      <c r="V38" s="28">
        <v>1</v>
      </c>
      <c r="W38" s="28">
        <v>0.7</v>
      </c>
      <c r="X38" s="28">
        <v>0.09</v>
      </c>
      <c r="Y38" s="28">
        <f t="shared" si="0"/>
        <v>0.7</v>
      </c>
      <c r="Z38" s="28">
        <f t="shared" si="1"/>
        <v>0.09</v>
      </c>
      <c r="AA38" s="28">
        <v>0.10199999999999999</v>
      </c>
      <c r="AB38" s="29">
        <v>5.03529134201285</v>
      </c>
      <c r="AC38">
        <f t="shared" si="2"/>
        <v>2885</v>
      </c>
      <c r="AD38">
        <f t="shared" si="3"/>
        <v>4</v>
      </c>
      <c r="AE38">
        <f t="shared" si="4"/>
        <v>0.6</v>
      </c>
      <c r="AF38">
        <f>'TP Factor'!$D$3</f>
        <v>1.168489000131735</v>
      </c>
      <c r="AG38">
        <f t="shared" si="5"/>
        <v>0.7</v>
      </c>
    </row>
    <row r="39" spans="1:33">
      <c r="A39" s="24" t="s">
        <v>72</v>
      </c>
      <c r="B39" s="24">
        <v>27</v>
      </c>
      <c r="C39" s="24" t="s">
        <v>73</v>
      </c>
      <c r="D39" s="25">
        <v>33.090000000000003</v>
      </c>
      <c r="E39" s="24" t="s">
        <v>74</v>
      </c>
      <c r="F39" s="24">
        <v>3456</v>
      </c>
      <c r="G39" s="26">
        <v>4</v>
      </c>
      <c r="H39" s="24" t="s">
        <v>75</v>
      </c>
      <c r="I39" s="24" t="s">
        <v>76</v>
      </c>
      <c r="J39" s="24">
        <v>185</v>
      </c>
      <c r="K39" s="27">
        <v>260.62565250199998</v>
      </c>
      <c r="L39" s="27">
        <v>3643.0815347399998</v>
      </c>
      <c r="M39" s="25">
        <v>0.22</v>
      </c>
      <c r="N39" s="25">
        <v>0.01</v>
      </c>
      <c r="O39" s="24">
        <v>23050</v>
      </c>
      <c r="P39" s="24">
        <v>22562</v>
      </c>
      <c r="Q39" s="28">
        <v>23050</v>
      </c>
      <c r="R39" s="28">
        <v>3100</v>
      </c>
      <c r="S39" s="24" t="s">
        <v>79</v>
      </c>
      <c r="T39" s="24" t="s">
        <v>105</v>
      </c>
      <c r="U39" s="28">
        <v>54.65</v>
      </c>
      <c r="V39" s="28">
        <v>1</v>
      </c>
      <c r="W39" s="28">
        <v>1.25</v>
      </c>
      <c r="X39" s="28">
        <v>6.4000000000000001E-2</v>
      </c>
      <c r="Y39" s="28">
        <f t="shared" si="0"/>
        <v>1.25</v>
      </c>
      <c r="Z39" s="28">
        <f t="shared" si="1"/>
        <v>6.4000000000000001E-2</v>
      </c>
      <c r="AA39" s="28">
        <v>0.1</v>
      </c>
      <c r="AB39" s="29">
        <v>0.90022145146239596</v>
      </c>
      <c r="AC39">
        <f t="shared" si="2"/>
        <v>506</v>
      </c>
      <c r="AD39">
        <f t="shared" si="3"/>
        <v>1</v>
      </c>
      <c r="AE39">
        <f t="shared" si="4"/>
        <v>0.1</v>
      </c>
      <c r="AF39">
        <f>'TP Factor'!$D$3</f>
        <v>1.168489000131735</v>
      </c>
      <c r="AG39">
        <f t="shared" si="5"/>
        <v>0.1</v>
      </c>
    </row>
    <row r="40" spans="1:33">
      <c r="A40" s="24" t="s">
        <v>72</v>
      </c>
      <c r="B40" s="24">
        <v>27</v>
      </c>
      <c r="C40" s="24" t="s">
        <v>73</v>
      </c>
      <c r="D40" s="25">
        <v>33.090000000000003</v>
      </c>
      <c r="E40" s="24" t="s">
        <v>74</v>
      </c>
      <c r="F40" s="24">
        <v>3456</v>
      </c>
      <c r="G40" s="26">
        <v>3</v>
      </c>
      <c r="H40" s="24" t="s">
        <v>75</v>
      </c>
      <c r="I40" s="24" t="s">
        <v>76</v>
      </c>
      <c r="J40" s="24">
        <v>54</v>
      </c>
      <c r="K40" s="27">
        <v>176.09508661199999</v>
      </c>
      <c r="L40" s="27">
        <v>1036.2525417700001</v>
      </c>
      <c r="M40" s="25">
        <v>0.04</v>
      </c>
      <c r="N40" s="25">
        <v>0</v>
      </c>
      <c r="O40" s="24">
        <v>23057</v>
      </c>
      <c r="P40" s="24">
        <v>22569</v>
      </c>
      <c r="Q40" s="28">
        <v>23057</v>
      </c>
      <c r="R40" s="28">
        <v>4340</v>
      </c>
      <c r="S40" s="24" t="s">
        <v>79</v>
      </c>
      <c r="T40" s="24" t="s">
        <v>99</v>
      </c>
      <c r="U40" s="28">
        <v>54.65</v>
      </c>
      <c r="V40" s="28">
        <v>1</v>
      </c>
      <c r="W40" s="28">
        <v>0.7</v>
      </c>
      <c r="X40" s="28">
        <v>0.09</v>
      </c>
      <c r="Y40" s="28">
        <f t="shared" si="0"/>
        <v>0.7</v>
      </c>
      <c r="Z40" s="28">
        <f t="shared" si="1"/>
        <v>0.09</v>
      </c>
      <c r="AA40" s="28">
        <v>0.10199999999999999</v>
      </c>
      <c r="AB40" s="29">
        <v>0.25606255538729</v>
      </c>
      <c r="AC40">
        <f t="shared" si="2"/>
        <v>147</v>
      </c>
      <c r="AD40">
        <f t="shared" si="3"/>
        <v>0</v>
      </c>
      <c r="AE40">
        <f t="shared" si="4"/>
        <v>0</v>
      </c>
      <c r="AF40">
        <f>'TP Factor'!$D$3</f>
        <v>1.168489000131735</v>
      </c>
      <c r="AG40">
        <f t="shared" si="5"/>
        <v>0</v>
      </c>
    </row>
    <row r="41" spans="1:33">
      <c r="A41" s="24" t="s">
        <v>72</v>
      </c>
      <c r="B41" s="24">
        <v>27</v>
      </c>
      <c r="C41" s="24" t="s">
        <v>73</v>
      </c>
      <c r="D41" s="25">
        <v>33.090000000000003</v>
      </c>
      <c r="E41" s="24" t="s">
        <v>74</v>
      </c>
      <c r="F41" s="24">
        <v>1234</v>
      </c>
      <c r="G41" s="26">
        <v>13</v>
      </c>
      <c r="H41" s="24" t="s">
        <v>75</v>
      </c>
      <c r="I41" s="24" t="s">
        <v>76</v>
      </c>
      <c r="J41" s="24">
        <v>130</v>
      </c>
      <c r="K41" s="27">
        <v>247.30162652199999</v>
      </c>
      <c r="L41" s="27">
        <v>1464.31159845</v>
      </c>
      <c r="M41" s="25">
        <v>0.24</v>
      </c>
      <c r="N41" s="25">
        <v>0.03</v>
      </c>
      <c r="O41" s="24">
        <v>23087</v>
      </c>
      <c r="P41" s="24">
        <v>22599</v>
      </c>
      <c r="Q41" s="28">
        <v>23087</v>
      </c>
      <c r="R41" s="28">
        <v>1100</v>
      </c>
      <c r="S41" s="24" t="s">
        <v>79</v>
      </c>
      <c r="T41" s="24" t="s">
        <v>93</v>
      </c>
      <c r="U41" s="28">
        <v>54.65</v>
      </c>
      <c r="V41" s="28">
        <v>1</v>
      </c>
      <c r="W41" s="28">
        <v>1.85</v>
      </c>
      <c r="X41" s="28">
        <v>0.22</v>
      </c>
      <c r="Y41" s="28">
        <f t="shared" si="0"/>
        <v>1.85</v>
      </c>
      <c r="Z41" s="28">
        <f t="shared" si="1"/>
        <v>0.22</v>
      </c>
      <c r="AA41" s="28">
        <v>0.17399999999999999</v>
      </c>
      <c r="AB41" s="29">
        <v>0.101190019257468</v>
      </c>
      <c r="AC41">
        <f t="shared" si="2"/>
        <v>99</v>
      </c>
      <c r="AD41">
        <f t="shared" si="3"/>
        <v>0</v>
      </c>
      <c r="AE41">
        <f t="shared" si="4"/>
        <v>0</v>
      </c>
      <c r="AF41">
        <f>'TP Factor'!$D$3</f>
        <v>1.168489000131735</v>
      </c>
      <c r="AG41">
        <f t="shared" si="5"/>
        <v>0</v>
      </c>
    </row>
    <row r="42" spans="1:33">
      <c r="A42" s="24" t="s">
        <v>72</v>
      </c>
      <c r="B42" s="24">
        <v>27</v>
      </c>
      <c r="C42" s="24" t="s">
        <v>73</v>
      </c>
      <c r="D42" s="25">
        <v>33.090000000000003</v>
      </c>
      <c r="E42" s="24" t="s">
        <v>74</v>
      </c>
      <c r="F42" s="24">
        <v>1234</v>
      </c>
      <c r="G42" s="26">
        <v>13</v>
      </c>
      <c r="H42" s="24" t="s">
        <v>75</v>
      </c>
      <c r="I42" s="24" t="s">
        <v>76</v>
      </c>
      <c r="J42" s="24">
        <v>14</v>
      </c>
      <c r="K42" s="27">
        <v>64.008193828499998</v>
      </c>
      <c r="L42" s="27">
        <v>156.18008088299999</v>
      </c>
      <c r="M42" s="25">
        <v>0.03</v>
      </c>
      <c r="N42" s="25">
        <v>0</v>
      </c>
      <c r="O42" s="24">
        <v>23139</v>
      </c>
      <c r="P42" s="24">
        <v>22651</v>
      </c>
      <c r="Q42" s="28">
        <v>23139</v>
      </c>
      <c r="R42" s="28">
        <v>1100</v>
      </c>
      <c r="S42" s="24" t="s">
        <v>79</v>
      </c>
      <c r="T42" s="24" t="s">
        <v>93</v>
      </c>
      <c r="U42" s="28">
        <v>54.65</v>
      </c>
      <c r="V42" s="28">
        <v>1</v>
      </c>
      <c r="W42" s="28">
        <v>1.85</v>
      </c>
      <c r="X42" s="28">
        <v>0.22</v>
      </c>
      <c r="Y42" s="28">
        <f t="shared" si="0"/>
        <v>1.85</v>
      </c>
      <c r="Z42" s="28">
        <f t="shared" si="1"/>
        <v>0.22</v>
      </c>
      <c r="AA42" s="28">
        <v>0.17399999999999999</v>
      </c>
      <c r="AB42" s="29">
        <v>3.8592784095265398E-2</v>
      </c>
      <c r="AC42">
        <f t="shared" si="2"/>
        <v>38</v>
      </c>
      <c r="AD42">
        <f t="shared" si="3"/>
        <v>0</v>
      </c>
      <c r="AE42">
        <f t="shared" si="4"/>
        <v>0</v>
      </c>
      <c r="AF42">
        <f>'TP Factor'!$D$3</f>
        <v>1.168489000131735</v>
      </c>
      <c r="AG42">
        <f t="shared" si="5"/>
        <v>0</v>
      </c>
    </row>
    <row r="43" spans="1:33">
      <c r="A43" s="24" t="s">
        <v>72</v>
      </c>
      <c r="B43" s="24">
        <v>27</v>
      </c>
      <c r="C43" s="24" t="s">
        <v>73</v>
      </c>
      <c r="D43" s="25">
        <v>33.090000000000003</v>
      </c>
      <c r="E43" s="24" t="s">
        <v>74</v>
      </c>
      <c r="F43" s="24">
        <v>1234</v>
      </c>
      <c r="G43" s="26">
        <v>13</v>
      </c>
      <c r="H43" s="24" t="s">
        <v>75</v>
      </c>
      <c r="I43" s="24" t="s">
        <v>76</v>
      </c>
      <c r="J43" s="24">
        <v>4</v>
      </c>
      <c r="K43" s="27">
        <v>42.6377120784</v>
      </c>
      <c r="L43" s="27">
        <v>43.724484118100001</v>
      </c>
      <c r="M43" s="25">
        <v>0.01</v>
      </c>
      <c r="N43" s="25">
        <v>0</v>
      </c>
      <c r="O43" s="24">
        <v>23142</v>
      </c>
      <c r="P43" s="24">
        <v>22654</v>
      </c>
      <c r="Q43" s="28">
        <v>23142</v>
      </c>
      <c r="R43" s="28">
        <v>1100</v>
      </c>
      <c r="S43" s="24" t="s">
        <v>79</v>
      </c>
      <c r="T43" s="24" t="s">
        <v>93</v>
      </c>
      <c r="U43" s="28">
        <v>54.65</v>
      </c>
      <c r="V43" s="28">
        <v>1</v>
      </c>
      <c r="W43" s="28">
        <v>1.85</v>
      </c>
      <c r="X43" s="28">
        <v>0.22</v>
      </c>
      <c r="Y43" s="28">
        <f t="shared" si="0"/>
        <v>1.85</v>
      </c>
      <c r="Z43" s="28">
        <f t="shared" si="1"/>
        <v>0.22</v>
      </c>
      <c r="AA43" s="28">
        <v>0.17399999999999999</v>
      </c>
      <c r="AB43" s="29">
        <v>1.0804512108025801E-2</v>
      </c>
      <c r="AC43">
        <f t="shared" si="2"/>
        <v>11</v>
      </c>
      <c r="AD43">
        <f t="shared" si="3"/>
        <v>0</v>
      </c>
      <c r="AE43">
        <f t="shared" si="4"/>
        <v>0</v>
      </c>
      <c r="AF43">
        <f>'TP Factor'!$D$3</f>
        <v>1.168489000131735</v>
      </c>
      <c r="AG43">
        <f t="shared" si="5"/>
        <v>0</v>
      </c>
    </row>
    <row r="44" spans="1:33">
      <c r="A44" s="24" t="s">
        <v>72</v>
      </c>
      <c r="B44" s="24">
        <v>27</v>
      </c>
      <c r="C44" s="24" t="s">
        <v>73</v>
      </c>
      <c r="D44" s="25">
        <v>33.090000000000003</v>
      </c>
      <c r="E44" s="24" t="s">
        <v>74</v>
      </c>
      <c r="F44" s="24">
        <v>1234</v>
      </c>
      <c r="G44" s="26">
        <v>13</v>
      </c>
      <c r="H44" s="24" t="s">
        <v>75</v>
      </c>
      <c r="I44" s="24" t="s">
        <v>76</v>
      </c>
      <c r="J44" s="24">
        <v>24</v>
      </c>
      <c r="K44" s="27">
        <v>79.612762791600005</v>
      </c>
      <c r="L44" s="27">
        <v>267.37110829</v>
      </c>
      <c r="M44" s="25">
        <v>0.04</v>
      </c>
      <c r="N44" s="25">
        <v>0.01</v>
      </c>
      <c r="O44" s="24">
        <v>23150</v>
      </c>
      <c r="P44" s="24">
        <v>22662</v>
      </c>
      <c r="Q44" s="28">
        <v>23150</v>
      </c>
      <c r="R44" s="28">
        <v>1100</v>
      </c>
      <c r="S44" s="24" t="s">
        <v>79</v>
      </c>
      <c r="T44" s="24" t="s">
        <v>93</v>
      </c>
      <c r="U44" s="28">
        <v>54.65</v>
      </c>
      <c r="V44" s="28">
        <v>1</v>
      </c>
      <c r="W44" s="28">
        <v>1.85</v>
      </c>
      <c r="X44" s="28">
        <v>0.22</v>
      </c>
      <c r="Y44" s="28">
        <f t="shared" si="0"/>
        <v>1.85</v>
      </c>
      <c r="Z44" s="28">
        <f t="shared" si="1"/>
        <v>0.22</v>
      </c>
      <c r="AA44" s="28">
        <v>0.17399999999999999</v>
      </c>
      <c r="AB44" s="29">
        <v>6.6068575426750195E-2</v>
      </c>
      <c r="AC44">
        <f t="shared" si="2"/>
        <v>65</v>
      </c>
      <c r="AD44">
        <f t="shared" si="3"/>
        <v>0</v>
      </c>
      <c r="AE44">
        <f t="shared" si="4"/>
        <v>0</v>
      </c>
      <c r="AF44">
        <f>'TP Factor'!$D$3</f>
        <v>1.168489000131735</v>
      </c>
      <c r="AG44">
        <f t="shared" si="5"/>
        <v>0</v>
      </c>
    </row>
    <row r="45" spans="1:33">
      <c r="A45" s="24" t="s">
        <v>72</v>
      </c>
      <c r="B45" s="24">
        <v>27</v>
      </c>
      <c r="C45" s="24" t="s">
        <v>73</v>
      </c>
      <c r="D45" s="25">
        <v>33.090000000000003</v>
      </c>
      <c r="E45" s="24" t="s">
        <v>74</v>
      </c>
      <c r="F45" s="24">
        <v>1234</v>
      </c>
      <c r="G45" s="26">
        <v>11.1</v>
      </c>
      <c r="H45" s="24" t="s">
        <v>75</v>
      </c>
      <c r="I45" s="24" t="s">
        <v>76</v>
      </c>
      <c r="J45" s="24">
        <v>500</v>
      </c>
      <c r="K45" s="27">
        <v>412.61004710100002</v>
      </c>
      <c r="L45" s="27">
        <v>3933.1364339400002</v>
      </c>
      <c r="M45" s="25">
        <v>0.63</v>
      </c>
      <c r="N45" s="25">
        <v>0.03</v>
      </c>
      <c r="O45" s="24">
        <v>23167</v>
      </c>
      <c r="P45" s="24">
        <v>22679</v>
      </c>
      <c r="Q45" s="28">
        <v>23167</v>
      </c>
      <c r="R45" s="28">
        <v>8120</v>
      </c>
      <c r="S45" s="24" t="s">
        <v>81</v>
      </c>
      <c r="T45" s="24" t="s">
        <v>106</v>
      </c>
      <c r="U45" s="28">
        <v>54.65</v>
      </c>
      <c r="V45" s="28">
        <v>1</v>
      </c>
      <c r="W45" s="28">
        <v>1.25</v>
      </c>
      <c r="X45" s="28">
        <v>5.2999999999999999E-2</v>
      </c>
      <c r="Y45" s="28">
        <f t="shared" si="0"/>
        <v>1.25</v>
      </c>
      <c r="Z45" s="28">
        <f t="shared" si="1"/>
        <v>5.2999999999999999E-2</v>
      </c>
      <c r="AA45" s="28">
        <v>0.25</v>
      </c>
      <c r="AB45" s="29">
        <v>0.73301810046015803</v>
      </c>
      <c r="AC45">
        <f t="shared" si="2"/>
        <v>1029</v>
      </c>
      <c r="AD45">
        <f t="shared" si="3"/>
        <v>3</v>
      </c>
      <c r="AE45">
        <f t="shared" si="4"/>
        <v>0.1</v>
      </c>
      <c r="AF45">
        <f>'TP Factor'!$D$3</f>
        <v>1.168489000131735</v>
      </c>
      <c r="AG45">
        <f t="shared" si="5"/>
        <v>0.1</v>
      </c>
    </row>
    <row r="46" spans="1:33">
      <c r="A46" s="24" t="s">
        <v>72</v>
      </c>
      <c r="B46" s="24">
        <v>27</v>
      </c>
      <c r="C46" s="24" t="s">
        <v>73</v>
      </c>
      <c r="D46" s="25">
        <v>33.090000000000003</v>
      </c>
      <c r="E46" s="24" t="s">
        <v>74</v>
      </c>
      <c r="F46" s="24">
        <v>3456</v>
      </c>
      <c r="G46" s="26">
        <v>4</v>
      </c>
      <c r="H46" s="24" t="s">
        <v>75</v>
      </c>
      <c r="I46" s="24" t="s">
        <v>76</v>
      </c>
      <c r="J46" s="24">
        <v>140</v>
      </c>
      <c r="K46" s="27">
        <v>215.08809497199999</v>
      </c>
      <c r="L46" s="27">
        <v>2757.6618825999999</v>
      </c>
      <c r="M46" s="25">
        <v>0.17</v>
      </c>
      <c r="N46" s="25">
        <v>0.01</v>
      </c>
      <c r="O46" s="24">
        <v>23168</v>
      </c>
      <c r="P46" s="24">
        <v>22680</v>
      </c>
      <c r="Q46" s="28">
        <v>23168</v>
      </c>
      <c r="R46" s="28">
        <v>3100</v>
      </c>
      <c r="S46" s="24" t="s">
        <v>79</v>
      </c>
      <c r="T46" s="24" t="s">
        <v>105</v>
      </c>
      <c r="U46" s="28">
        <v>54.65</v>
      </c>
      <c r="V46" s="28">
        <v>1</v>
      </c>
      <c r="W46" s="28">
        <v>1.25</v>
      </c>
      <c r="X46" s="28">
        <v>6.4000000000000001E-2</v>
      </c>
      <c r="Y46" s="28">
        <f t="shared" si="0"/>
        <v>1.25</v>
      </c>
      <c r="Z46" s="28">
        <f t="shared" si="1"/>
        <v>6.4000000000000001E-2</v>
      </c>
      <c r="AA46" s="28">
        <v>0.1</v>
      </c>
      <c r="AB46" s="29">
        <v>0.68143036573525195</v>
      </c>
      <c r="AC46">
        <f t="shared" si="2"/>
        <v>383</v>
      </c>
      <c r="AD46">
        <f t="shared" si="3"/>
        <v>1</v>
      </c>
      <c r="AE46">
        <f t="shared" si="4"/>
        <v>0.1</v>
      </c>
      <c r="AF46">
        <f>'TP Factor'!$D$3</f>
        <v>1.168489000131735</v>
      </c>
      <c r="AG46">
        <f t="shared" si="5"/>
        <v>0.1</v>
      </c>
    </row>
    <row r="47" spans="1:33">
      <c r="A47" s="24" t="s">
        <v>72</v>
      </c>
      <c r="B47" s="24">
        <v>27</v>
      </c>
      <c r="C47" s="24" t="s">
        <v>73</v>
      </c>
      <c r="D47" s="25">
        <v>33.090000000000003</v>
      </c>
      <c r="E47" s="24" t="s">
        <v>74</v>
      </c>
      <c r="F47" s="24">
        <v>1234</v>
      </c>
      <c r="G47" s="26">
        <v>13</v>
      </c>
      <c r="H47" s="24" t="s">
        <v>75</v>
      </c>
      <c r="I47" s="24" t="s">
        <v>76</v>
      </c>
      <c r="J47" s="24">
        <v>31</v>
      </c>
      <c r="K47" s="27">
        <v>63.097000118300002</v>
      </c>
      <c r="L47" s="27">
        <v>177.78012571400001</v>
      </c>
      <c r="M47" s="25">
        <v>0.06</v>
      </c>
      <c r="N47" s="25">
        <v>0.01</v>
      </c>
      <c r="O47" s="24">
        <v>23170</v>
      </c>
      <c r="P47" s="24">
        <v>22682</v>
      </c>
      <c r="Q47" s="28">
        <v>23170</v>
      </c>
      <c r="R47" s="28">
        <v>1100</v>
      </c>
      <c r="S47" s="24" t="s">
        <v>81</v>
      </c>
      <c r="T47" s="24" t="s">
        <v>86</v>
      </c>
      <c r="U47" s="28">
        <v>54.65</v>
      </c>
      <c r="V47" s="28">
        <v>1</v>
      </c>
      <c r="W47" s="28">
        <v>1.85</v>
      </c>
      <c r="X47" s="28">
        <v>0.22</v>
      </c>
      <c r="Y47" s="28">
        <f t="shared" si="0"/>
        <v>1.85</v>
      </c>
      <c r="Z47" s="28">
        <f t="shared" si="1"/>
        <v>0.22</v>
      </c>
      <c r="AA47" s="28">
        <v>0.34200000000000003</v>
      </c>
      <c r="AB47" s="29">
        <v>4.3930250060390398E-2</v>
      </c>
      <c r="AC47">
        <f t="shared" si="2"/>
        <v>84</v>
      </c>
      <c r="AD47">
        <f t="shared" si="3"/>
        <v>0</v>
      </c>
      <c r="AE47">
        <f t="shared" si="4"/>
        <v>0</v>
      </c>
      <c r="AF47">
        <f>'TP Factor'!$D$3</f>
        <v>1.168489000131735</v>
      </c>
      <c r="AG47">
        <f t="shared" si="5"/>
        <v>0</v>
      </c>
    </row>
    <row r="48" spans="1:33">
      <c r="A48" s="24" t="s">
        <v>72</v>
      </c>
      <c r="B48" s="24">
        <v>27</v>
      </c>
      <c r="C48" s="24" t="s">
        <v>73</v>
      </c>
      <c r="D48" s="25">
        <v>33.090000000000003</v>
      </c>
      <c r="E48" s="24" t="s">
        <v>74</v>
      </c>
      <c r="F48" s="24">
        <v>1234</v>
      </c>
      <c r="G48" s="26">
        <v>13</v>
      </c>
      <c r="H48" s="24" t="s">
        <v>75</v>
      </c>
      <c r="I48" s="24" t="s">
        <v>76</v>
      </c>
      <c r="J48" s="24">
        <v>1840</v>
      </c>
      <c r="K48" s="27">
        <v>572.74079078299997</v>
      </c>
      <c r="L48" s="27">
        <v>10570.3199845</v>
      </c>
      <c r="M48" s="25">
        <v>3.4</v>
      </c>
      <c r="N48" s="25">
        <v>0.4</v>
      </c>
      <c r="O48" s="24">
        <v>23238</v>
      </c>
      <c r="P48" s="24">
        <v>22750</v>
      </c>
      <c r="Q48" s="28">
        <v>23238</v>
      </c>
      <c r="R48" s="28">
        <v>1100</v>
      </c>
      <c r="S48" s="24" t="s">
        <v>81</v>
      </c>
      <c r="T48" s="24" t="s">
        <v>86</v>
      </c>
      <c r="U48" s="28">
        <v>54.65</v>
      </c>
      <c r="V48" s="28">
        <v>1</v>
      </c>
      <c r="W48" s="28">
        <v>1.85</v>
      </c>
      <c r="X48" s="28">
        <v>0.22</v>
      </c>
      <c r="Y48" s="28">
        <f t="shared" si="0"/>
        <v>1.85</v>
      </c>
      <c r="Z48" s="28">
        <f t="shared" si="1"/>
        <v>0.22</v>
      </c>
      <c r="AA48" s="28">
        <v>0.34200000000000003</v>
      </c>
      <c r="AB48" s="29">
        <v>2.6119725040477801</v>
      </c>
      <c r="AC48">
        <f t="shared" si="2"/>
        <v>5018</v>
      </c>
      <c r="AD48">
        <f t="shared" si="3"/>
        <v>20</v>
      </c>
      <c r="AE48">
        <f t="shared" si="4"/>
        <v>2.4</v>
      </c>
      <c r="AF48">
        <f>'TP Factor'!$D$3</f>
        <v>1.168489000131735</v>
      </c>
      <c r="AG48">
        <f t="shared" si="5"/>
        <v>2.8</v>
      </c>
    </row>
    <row r="49" spans="1:33">
      <c r="A49" s="24" t="s">
        <v>72</v>
      </c>
      <c r="B49" s="24">
        <v>27</v>
      </c>
      <c r="C49" s="24" t="s">
        <v>73</v>
      </c>
      <c r="D49" s="25">
        <v>33.090000000000003</v>
      </c>
      <c r="E49" s="24" t="s">
        <v>74</v>
      </c>
      <c r="F49" s="24">
        <v>1234</v>
      </c>
      <c r="G49" s="26">
        <v>102.5</v>
      </c>
      <c r="H49" s="24" t="s">
        <v>75</v>
      </c>
      <c r="I49" s="24" t="s">
        <v>76</v>
      </c>
      <c r="J49" s="24">
        <v>314</v>
      </c>
      <c r="K49" s="27">
        <v>132.95569094999999</v>
      </c>
      <c r="L49" s="27">
        <v>931.95918992300005</v>
      </c>
      <c r="M49" s="25">
        <v>0.66</v>
      </c>
      <c r="N49" s="25">
        <v>0.16</v>
      </c>
      <c r="O49" s="24">
        <v>23258</v>
      </c>
      <c r="P49" s="24">
        <v>22769</v>
      </c>
      <c r="Q49" s="28">
        <v>23258</v>
      </c>
      <c r="R49" s="28">
        <v>1300</v>
      </c>
      <c r="S49" s="24" t="s">
        <v>81</v>
      </c>
      <c r="T49" s="24" t="s">
        <v>94</v>
      </c>
      <c r="U49" s="28">
        <v>54.65</v>
      </c>
      <c r="V49" s="28">
        <v>1</v>
      </c>
      <c r="W49" s="28">
        <v>2.42</v>
      </c>
      <c r="X49" s="28">
        <v>0.51600000000000001</v>
      </c>
      <c r="Y49" s="28">
        <f t="shared" si="0"/>
        <v>2.42</v>
      </c>
      <c r="Z49" s="28">
        <f t="shared" si="1"/>
        <v>0.51600000000000001</v>
      </c>
      <c r="AA49" s="28">
        <v>0.66200000000000003</v>
      </c>
      <c r="AB49" s="29">
        <v>0.23029120997254601</v>
      </c>
      <c r="AC49">
        <f t="shared" si="2"/>
        <v>856</v>
      </c>
      <c r="AD49">
        <f t="shared" si="3"/>
        <v>5</v>
      </c>
      <c r="AE49">
        <f t="shared" si="4"/>
        <v>1</v>
      </c>
      <c r="AF49">
        <f>'TP Factor'!$D$3</f>
        <v>1.168489000131735</v>
      </c>
      <c r="AG49">
        <f t="shared" si="5"/>
        <v>1.2</v>
      </c>
    </row>
    <row r="50" spans="1:33">
      <c r="A50" s="24" t="s">
        <v>72</v>
      </c>
      <c r="B50" s="24">
        <v>27</v>
      </c>
      <c r="C50" s="24" t="s">
        <v>73</v>
      </c>
      <c r="D50" s="25">
        <v>33.090000000000003</v>
      </c>
      <c r="E50" s="24" t="s">
        <v>74</v>
      </c>
      <c r="F50" s="24">
        <v>1234</v>
      </c>
      <c r="G50" s="26">
        <v>13</v>
      </c>
      <c r="H50" s="24" t="s">
        <v>75</v>
      </c>
      <c r="I50" s="24" t="s">
        <v>76</v>
      </c>
      <c r="J50" s="24">
        <v>4</v>
      </c>
      <c r="K50" s="27">
        <v>35.063568797400002</v>
      </c>
      <c r="L50" s="27">
        <v>45.023577177</v>
      </c>
      <c r="M50" s="25">
        <v>0.01</v>
      </c>
      <c r="N50" s="25">
        <v>0</v>
      </c>
      <c r="O50" s="24">
        <v>23262</v>
      </c>
      <c r="P50" s="24">
        <v>22773</v>
      </c>
      <c r="Q50" s="28">
        <v>23262</v>
      </c>
      <c r="R50" s="28">
        <v>1100</v>
      </c>
      <c r="S50" s="24" t="s">
        <v>79</v>
      </c>
      <c r="T50" s="24" t="s">
        <v>93</v>
      </c>
      <c r="U50" s="28">
        <v>54.65</v>
      </c>
      <c r="V50" s="28">
        <v>1</v>
      </c>
      <c r="W50" s="28">
        <v>1.85</v>
      </c>
      <c r="X50" s="28">
        <v>0.22</v>
      </c>
      <c r="Y50" s="28">
        <f t="shared" si="0"/>
        <v>1.85</v>
      </c>
      <c r="Z50" s="28">
        <f t="shared" si="1"/>
        <v>0.22</v>
      </c>
      <c r="AA50" s="28">
        <v>0.17399999999999999</v>
      </c>
      <c r="AB50" s="29">
        <v>1.11255237129789E-2</v>
      </c>
      <c r="AC50">
        <f t="shared" si="2"/>
        <v>11</v>
      </c>
      <c r="AD50">
        <f t="shared" si="3"/>
        <v>0</v>
      </c>
      <c r="AE50">
        <f t="shared" si="4"/>
        <v>0</v>
      </c>
      <c r="AF50">
        <f>'TP Factor'!$D$3</f>
        <v>1.168489000131735</v>
      </c>
      <c r="AG50">
        <f t="shared" si="5"/>
        <v>0</v>
      </c>
    </row>
    <row r="51" spans="1:33">
      <c r="A51" s="24" t="s">
        <v>72</v>
      </c>
      <c r="B51" s="24">
        <v>27</v>
      </c>
      <c r="C51" s="24" t="s">
        <v>73</v>
      </c>
      <c r="D51" s="25">
        <v>33.090000000000003</v>
      </c>
      <c r="E51" s="24" t="s">
        <v>74</v>
      </c>
      <c r="F51" s="24">
        <v>3456</v>
      </c>
      <c r="G51" s="26">
        <v>3</v>
      </c>
      <c r="H51" s="24" t="s">
        <v>75</v>
      </c>
      <c r="I51" s="24" t="s">
        <v>76</v>
      </c>
      <c r="J51" s="24">
        <v>809</v>
      </c>
      <c r="K51" s="27">
        <v>415.198339578</v>
      </c>
      <c r="L51" s="27">
        <v>3849.8760917899999</v>
      </c>
      <c r="M51" s="25">
        <v>0.56999999999999995</v>
      </c>
      <c r="N51" s="25">
        <v>7.0000000000000007E-2</v>
      </c>
      <c r="O51" s="24">
        <v>23279</v>
      </c>
      <c r="P51" s="24">
        <v>22790</v>
      </c>
      <c r="Q51" s="28">
        <v>23279</v>
      </c>
      <c r="R51" s="28">
        <v>4340</v>
      </c>
      <c r="S51" s="24" t="s">
        <v>81</v>
      </c>
      <c r="T51" s="24" t="s">
        <v>83</v>
      </c>
      <c r="U51" s="28">
        <v>54.65</v>
      </c>
      <c r="V51" s="28">
        <v>1</v>
      </c>
      <c r="W51" s="28">
        <v>0.7</v>
      </c>
      <c r="X51" s="28">
        <v>0.09</v>
      </c>
      <c r="Y51" s="28">
        <f t="shared" si="0"/>
        <v>0.7</v>
      </c>
      <c r="Z51" s="28">
        <f t="shared" si="1"/>
        <v>0.09</v>
      </c>
      <c r="AA51" s="28">
        <v>0.41299999999999998</v>
      </c>
      <c r="AB51" s="29">
        <v>0.95132129499344498</v>
      </c>
      <c r="AC51">
        <f t="shared" si="2"/>
        <v>2207</v>
      </c>
      <c r="AD51">
        <f t="shared" si="3"/>
        <v>3</v>
      </c>
      <c r="AE51">
        <f t="shared" si="4"/>
        <v>0.4</v>
      </c>
      <c r="AF51">
        <f>'TP Factor'!$D$3</f>
        <v>1.168489000131735</v>
      </c>
      <c r="AG51">
        <f t="shared" si="5"/>
        <v>0.5</v>
      </c>
    </row>
    <row r="52" spans="1:33">
      <c r="A52" s="24" t="s">
        <v>72</v>
      </c>
      <c r="B52" s="24">
        <v>27</v>
      </c>
      <c r="C52" s="24" t="s">
        <v>73</v>
      </c>
      <c r="D52" s="25">
        <v>33.090000000000003</v>
      </c>
      <c r="E52" s="24" t="s">
        <v>74</v>
      </c>
      <c r="F52" s="24">
        <v>3456</v>
      </c>
      <c r="G52" s="26">
        <v>3</v>
      </c>
      <c r="H52" s="24" t="s">
        <v>75</v>
      </c>
      <c r="I52" s="24" t="s">
        <v>76</v>
      </c>
      <c r="J52" s="24">
        <v>38</v>
      </c>
      <c r="K52" s="27">
        <v>365.12558914700003</v>
      </c>
      <c r="L52" s="27">
        <v>726.39388078399998</v>
      </c>
      <c r="M52" s="25">
        <v>0.03</v>
      </c>
      <c r="N52" s="25">
        <v>0</v>
      </c>
      <c r="O52" s="24">
        <v>23289</v>
      </c>
      <c r="P52" s="24">
        <v>22800</v>
      </c>
      <c r="Q52" s="28">
        <v>23289</v>
      </c>
      <c r="R52" s="28">
        <v>4340</v>
      </c>
      <c r="S52" s="24" t="s">
        <v>79</v>
      </c>
      <c r="T52" s="24" t="s">
        <v>99</v>
      </c>
      <c r="U52" s="28">
        <v>54.65</v>
      </c>
      <c r="V52" s="28">
        <v>1</v>
      </c>
      <c r="W52" s="28">
        <v>0.7</v>
      </c>
      <c r="X52" s="28">
        <v>0.09</v>
      </c>
      <c r="Y52" s="28">
        <f t="shared" si="0"/>
        <v>0.7</v>
      </c>
      <c r="Z52" s="28">
        <f t="shared" si="1"/>
        <v>0.09</v>
      </c>
      <c r="AA52" s="28">
        <v>0.10199999999999999</v>
      </c>
      <c r="AB52" s="29">
        <v>2.2351221725669699E-2</v>
      </c>
      <c r="AC52">
        <f t="shared" si="2"/>
        <v>13</v>
      </c>
      <c r="AD52">
        <f t="shared" si="3"/>
        <v>0</v>
      </c>
      <c r="AE52">
        <f t="shared" si="4"/>
        <v>0</v>
      </c>
      <c r="AF52">
        <f>'TP Factor'!$D$3</f>
        <v>1.168489000131735</v>
      </c>
      <c r="AG52">
        <f t="shared" si="5"/>
        <v>0</v>
      </c>
    </row>
    <row r="53" spans="1:33">
      <c r="A53" s="24" t="s">
        <v>72</v>
      </c>
      <c r="B53" s="24">
        <v>27</v>
      </c>
      <c r="C53" s="24" t="s">
        <v>73</v>
      </c>
      <c r="D53" s="25">
        <v>33.090000000000003</v>
      </c>
      <c r="E53" s="24" t="s">
        <v>74</v>
      </c>
      <c r="F53" s="24">
        <v>1234</v>
      </c>
      <c r="G53" s="26">
        <v>102.5</v>
      </c>
      <c r="H53" s="24" t="s">
        <v>75</v>
      </c>
      <c r="I53" s="24" t="s">
        <v>76</v>
      </c>
      <c r="J53" s="24">
        <v>14053</v>
      </c>
      <c r="K53" s="27">
        <v>1846.6210471100001</v>
      </c>
      <c r="L53" s="27">
        <v>43762.994546599999</v>
      </c>
      <c r="M53" s="25">
        <v>29.51</v>
      </c>
      <c r="N53" s="25">
        <v>7.25</v>
      </c>
      <c r="O53" s="24">
        <v>23293</v>
      </c>
      <c r="P53" s="24">
        <v>22804</v>
      </c>
      <c r="Q53" s="28">
        <v>23293</v>
      </c>
      <c r="R53" s="28">
        <v>1300</v>
      </c>
      <c r="S53" s="24" t="s">
        <v>79</v>
      </c>
      <c r="T53" s="24" t="s">
        <v>80</v>
      </c>
      <c r="U53" s="28">
        <v>54.65</v>
      </c>
      <c r="V53" s="28">
        <v>1</v>
      </c>
      <c r="W53" s="28">
        <v>2.42</v>
      </c>
      <c r="X53" s="28">
        <v>0.51600000000000001</v>
      </c>
      <c r="Y53" s="28">
        <f t="shared" si="0"/>
        <v>2.42</v>
      </c>
      <c r="Z53" s="28">
        <f t="shared" si="1"/>
        <v>0.51600000000000001</v>
      </c>
      <c r="AA53" s="28">
        <v>0.63100000000000001</v>
      </c>
      <c r="AB53" s="29">
        <v>6.6101936191309099</v>
      </c>
      <c r="AC53">
        <f t="shared" si="2"/>
        <v>23431</v>
      </c>
      <c r="AD53">
        <f t="shared" si="3"/>
        <v>125</v>
      </c>
      <c r="AE53">
        <f t="shared" si="4"/>
        <v>26.7</v>
      </c>
      <c r="AF53">
        <f>'TP Factor'!$D$3</f>
        <v>1.168489000131735</v>
      </c>
      <c r="AG53">
        <f t="shared" si="5"/>
        <v>31.2</v>
      </c>
    </row>
    <row r="54" spans="1:33">
      <c r="A54" s="24" t="s">
        <v>72</v>
      </c>
      <c r="B54" s="24">
        <v>27</v>
      </c>
      <c r="C54" s="24" t="s">
        <v>73</v>
      </c>
      <c r="D54" s="25">
        <v>33.090000000000003</v>
      </c>
      <c r="E54" s="24" t="s">
        <v>74</v>
      </c>
      <c r="F54" s="24">
        <v>3456</v>
      </c>
      <c r="G54" s="26">
        <v>30.5</v>
      </c>
      <c r="H54" s="24" t="s">
        <v>75</v>
      </c>
      <c r="I54" s="24" t="s">
        <v>76</v>
      </c>
      <c r="J54" s="24">
        <v>600</v>
      </c>
      <c r="K54" s="27">
        <v>332.46994086500001</v>
      </c>
      <c r="L54" s="27">
        <v>4397.2869729000004</v>
      </c>
      <c r="M54" s="25">
        <v>1.1499999999999999</v>
      </c>
      <c r="N54" s="25">
        <v>0.3</v>
      </c>
      <c r="O54" s="24">
        <v>23301</v>
      </c>
      <c r="P54" s="24">
        <v>22812</v>
      </c>
      <c r="Q54" s="28">
        <v>23301</v>
      </c>
      <c r="R54" s="28">
        <v>2210</v>
      </c>
      <c r="S54" s="24" t="s">
        <v>81</v>
      </c>
      <c r="T54" s="24" t="s">
        <v>107</v>
      </c>
      <c r="U54" s="28">
        <v>54.65</v>
      </c>
      <c r="V54" s="28">
        <v>1</v>
      </c>
      <c r="W54" s="28">
        <v>1.92</v>
      </c>
      <c r="X54" s="28">
        <v>0.50600000000000001</v>
      </c>
      <c r="Y54" s="28">
        <f t="shared" si="0"/>
        <v>1.92</v>
      </c>
      <c r="Z54" s="28">
        <f t="shared" si="1"/>
        <v>0.50600000000000001</v>
      </c>
      <c r="AA54" s="28">
        <v>0.26800000000000002</v>
      </c>
      <c r="AB54" s="29">
        <v>1.0865889284922301</v>
      </c>
      <c r="AC54">
        <f t="shared" si="2"/>
        <v>1636</v>
      </c>
      <c r="AD54">
        <f t="shared" si="3"/>
        <v>7</v>
      </c>
      <c r="AE54">
        <f t="shared" si="4"/>
        <v>1.8</v>
      </c>
      <c r="AF54">
        <f>'TP Factor'!$D$3</f>
        <v>1.168489000131735</v>
      </c>
      <c r="AG54">
        <f t="shared" si="5"/>
        <v>2.1</v>
      </c>
    </row>
    <row r="55" spans="1:33">
      <c r="A55" s="24" t="s">
        <v>72</v>
      </c>
      <c r="B55" s="24">
        <v>27</v>
      </c>
      <c r="C55" s="24" t="s">
        <v>73</v>
      </c>
      <c r="D55" s="25">
        <v>33.090000000000003</v>
      </c>
      <c r="E55" s="24" t="s">
        <v>74</v>
      </c>
      <c r="F55" s="24">
        <v>3456</v>
      </c>
      <c r="G55" s="26">
        <v>3</v>
      </c>
      <c r="H55" s="24" t="s">
        <v>75</v>
      </c>
      <c r="I55" s="24" t="s">
        <v>76</v>
      </c>
      <c r="J55" s="24">
        <v>493</v>
      </c>
      <c r="K55" s="27">
        <v>441.98613299300001</v>
      </c>
      <c r="L55" s="27">
        <v>9505.5103839300009</v>
      </c>
      <c r="M55" s="25">
        <v>0.35</v>
      </c>
      <c r="N55" s="25">
        <v>0.04</v>
      </c>
      <c r="O55" s="24">
        <v>23310</v>
      </c>
      <c r="P55" s="24">
        <v>22821</v>
      </c>
      <c r="Q55" s="28">
        <v>23310</v>
      </c>
      <c r="R55" s="28">
        <v>4340</v>
      </c>
      <c r="S55" s="24" t="s">
        <v>79</v>
      </c>
      <c r="T55" s="24" t="s">
        <v>99</v>
      </c>
      <c r="U55" s="28">
        <v>54.65</v>
      </c>
      <c r="V55" s="28">
        <v>1</v>
      </c>
      <c r="W55" s="28">
        <v>0.7</v>
      </c>
      <c r="X55" s="28">
        <v>0.09</v>
      </c>
      <c r="Y55" s="28">
        <f t="shared" si="0"/>
        <v>0.7</v>
      </c>
      <c r="Z55" s="28">
        <f t="shared" si="1"/>
        <v>0.09</v>
      </c>
      <c r="AA55" s="28">
        <v>0.10199999999999999</v>
      </c>
      <c r="AB55" s="29">
        <v>2.2051672062078298</v>
      </c>
      <c r="AC55">
        <f t="shared" si="2"/>
        <v>1264</v>
      </c>
      <c r="AD55">
        <f t="shared" si="3"/>
        <v>2</v>
      </c>
      <c r="AE55">
        <f t="shared" si="4"/>
        <v>0.3</v>
      </c>
      <c r="AF55">
        <f>'TP Factor'!$D$3</f>
        <v>1.168489000131735</v>
      </c>
      <c r="AG55">
        <f t="shared" si="5"/>
        <v>0.4</v>
      </c>
    </row>
    <row r="56" spans="1:33">
      <c r="A56" s="24" t="s">
        <v>72</v>
      </c>
      <c r="B56" s="24">
        <v>27</v>
      </c>
      <c r="C56" s="24" t="s">
        <v>73</v>
      </c>
      <c r="D56" s="25">
        <v>33.090000000000003</v>
      </c>
      <c r="E56" s="24" t="s">
        <v>74</v>
      </c>
      <c r="F56" s="24">
        <v>1234</v>
      </c>
      <c r="G56" s="26">
        <v>13</v>
      </c>
      <c r="H56" s="24" t="s">
        <v>75</v>
      </c>
      <c r="I56" s="24" t="s">
        <v>76</v>
      </c>
      <c r="J56" s="24">
        <v>2</v>
      </c>
      <c r="K56" s="27">
        <v>16.533397046600001</v>
      </c>
      <c r="L56" s="27">
        <v>10.808907833999999</v>
      </c>
      <c r="M56" s="25">
        <v>0</v>
      </c>
      <c r="N56" s="25">
        <v>0</v>
      </c>
      <c r="O56" s="24">
        <v>23422</v>
      </c>
      <c r="P56" s="24">
        <v>22927</v>
      </c>
      <c r="Q56" s="28">
        <v>23422</v>
      </c>
      <c r="R56" s="28">
        <v>1100</v>
      </c>
      <c r="S56" s="24" t="s">
        <v>81</v>
      </c>
      <c r="T56" s="24" t="s">
        <v>86</v>
      </c>
      <c r="U56" s="28">
        <v>54.65</v>
      </c>
      <c r="V56" s="28">
        <v>1</v>
      </c>
      <c r="W56" s="28">
        <v>1.85</v>
      </c>
      <c r="X56" s="28">
        <v>0.22</v>
      </c>
      <c r="Y56" s="28">
        <f t="shared" si="0"/>
        <v>1.85</v>
      </c>
      <c r="Z56" s="28">
        <f t="shared" si="1"/>
        <v>0.22</v>
      </c>
      <c r="AA56" s="28">
        <v>0.34200000000000003</v>
      </c>
      <c r="AB56" s="29">
        <v>2.6709286110810099E-3</v>
      </c>
      <c r="AC56">
        <f t="shared" si="2"/>
        <v>5</v>
      </c>
      <c r="AD56">
        <f t="shared" si="3"/>
        <v>0</v>
      </c>
      <c r="AE56">
        <f t="shared" si="4"/>
        <v>0</v>
      </c>
      <c r="AF56">
        <f>'TP Factor'!$D$3</f>
        <v>1.168489000131735</v>
      </c>
      <c r="AG56">
        <f t="shared" si="5"/>
        <v>0</v>
      </c>
    </row>
    <row r="57" spans="1:33">
      <c r="A57" s="24" t="s">
        <v>72</v>
      </c>
      <c r="B57" s="24">
        <v>27</v>
      </c>
      <c r="C57" s="24" t="s">
        <v>73</v>
      </c>
      <c r="D57" s="25">
        <v>33.090000000000003</v>
      </c>
      <c r="E57" s="24" t="s">
        <v>74</v>
      </c>
      <c r="F57" s="24">
        <v>1234</v>
      </c>
      <c r="G57" s="26">
        <v>11.1</v>
      </c>
      <c r="H57" s="24" t="s">
        <v>75</v>
      </c>
      <c r="I57" s="24" t="s">
        <v>76</v>
      </c>
      <c r="J57" s="24">
        <v>326</v>
      </c>
      <c r="K57" s="27">
        <v>301.07518625500001</v>
      </c>
      <c r="L57" s="27">
        <v>1827.60667734</v>
      </c>
      <c r="M57" s="25">
        <v>0.41</v>
      </c>
      <c r="N57" s="25">
        <v>0.02</v>
      </c>
      <c r="O57" s="24">
        <v>23437</v>
      </c>
      <c r="P57" s="24">
        <v>22942</v>
      </c>
      <c r="Q57" s="28">
        <v>23437</v>
      </c>
      <c r="R57" s="28">
        <v>8120</v>
      </c>
      <c r="S57" s="24" t="s">
        <v>77</v>
      </c>
      <c r="T57" s="24" t="s">
        <v>108</v>
      </c>
      <c r="U57" s="28">
        <v>54.65</v>
      </c>
      <c r="V57" s="28">
        <v>1</v>
      </c>
      <c r="W57" s="28">
        <v>1.25</v>
      </c>
      <c r="X57" s="28">
        <v>5.2999999999999999E-2</v>
      </c>
      <c r="Y57" s="28">
        <f t="shared" si="0"/>
        <v>1.25</v>
      </c>
      <c r="Z57" s="28">
        <f t="shared" si="1"/>
        <v>5.2999999999999999E-2</v>
      </c>
      <c r="AA57" s="28">
        <v>0.35</v>
      </c>
      <c r="AB57" s="29">
        <v>0.43770198823697298</v>
      </c>
      <c r="AC57">
        <f t="shared" si="2"/>
        <v>861</v>
      </c>
      <c r="AD57">
        <f t="shared" si="3"/>
        <v>2</v>
      </c>
      <c r="AE57">
        <f t="shared" si="4"/>
        <v>0.1</v>
      </c>
      <c r="AF57">
        <f>'TP Factor'!$D$3</f>
        <v>1.168489000131735</v>
      </c>
      <c r="AG57">
        <f t="shared" si="5"/>
        <v>0.1</v>
      </c>
    </row>
    <row r="58" spans="1:33">
      <c r="A58" s="24" t="s">
        <v>72</v>
      </c>
      <c r="B58" s="24">
        <v>27</v>
      </c>
      <c r="C58" s="24" t="s">
        <v>73</v>
      </c>
      <c r="D58" s="25">
        <v>33.090000000000003</v>
      </c>
      <c r="E58" s="24" t="s">
        <v>74</v>
      </c>
      <c r="F58" s="24">
        <v>1234</v>
      </c>
      <c r="G58" s="26">
        <v>11.1</v>
      </c>
      <c r="H58" s="24" t="s">
        <v>75</v>
      </c>
      <c r="I58" s="24" t="s">
        <v>76</v>
      </c>
      <c r="J58" s="24">
        <v>101</v>
      </c>
      <c r="K58" s="27">
        <v>270.77300787799999</v>
      </c>
      <c r="L58" s="27">
        <v>990.93448755099996</v>
      </c>
      <c r="M58" s="25">
        <v>0.13</v>
      </c>
      <c r="N58" s="25">
        <v>0.01</v>
      </c>
      <c r="O58" s="24">
        <v>23449</v>
      </c>
      <c r="P58" s="24">
        <v>22953</v>
      </c>
      <c r="Q58" s="28">
        <v>23449</v>
      </c>
      <c r="R58" s="28">
        <v>8120</v>
      </c>
      <c r="S58" s="24" t="s">
        <v>79</v>
      </c>
      <c r="T58" s="24" t="s">
        <v>96</v>
      </c>
      <c r="U58" s="28">
        <v>54.65</v>
      </c>
      <c r="V58" s="28">
        <v>1</v>
      </c>
      <c r="W58" s="28">
        <v>1.25</v>
      </c>
      <c r="X58" s="28">
        <v>5.2999999999999999E-2</v>
      </c>
      <c r="Y58" s="28">
        <f t="shared" si="0"/>
        <v>1.25</v>
      </c>
      <c r="Z58" s="28">
        <f t="shared" si="1"/>
        <v>5.2999999999999999E-2</v>
      </c>
      <c r="AA58" s="28">
        <v>0.2</v>
      </c>
      <c r="AB58" s="29">
        <v>0.163156638352319</v>
      </c>
      <c r="AC58">
        <f t="shared" si="2"/>
        <v>183</v>
      </c>
      <c r="AD58">
        <f t="shared" si="3"/>
        <v>1</v>
      </c>
      <c r="AE58">
        <f t="shared" si="4"/>
        <v>0</v>
      </c>
      <c r="AF58">
        <f>'TP Factor'!$D$3</f>
        <v>1.168489000131735</v>
      </c>
      <c r="AG58">
        <f t="shared" si="5"/>
        <v>0</v>
      </c>
    </row>
    <row r="59" spans="1:33">
      <c r="A59" s="24" t="s">
        <v>72</v>
      </c>
      <c r="B59" s="24">
        <v>27</v>
      </c>
      <c r="C59" s="24" t="s">
        <v>73</v>
      </c>
      <c r="D59" s="25">
        <v>33.090000000000003</v>
      </c>
      <c r="E59" s="24" t="s">
        <v>74</v>
      </c>
      <c r="F59" s="24">
        <v>1234</v>
      </c>
      <c r="G59" s="26">
        <v>13</v>
      </c>
      <c r="H59" s="24" t="s">
        <v>75</v>
      </c>
      <c r="I59" s="24" t="s">
        <v>76</v>
      </c>
      <c r="J59" s="24">
        <v>126</v>
      </c>
      <c r="K59" s="27">
        <v>134.21004321699999</v>
      </c>
      <c r="L59" s="27">
        <v>722.60220984399996</v>
      </c>
      <c r="M59" s="25">
        <v>0.23</v>
      </c>
      <c r="N59" s="25">
        <v>0.03</v>
      </c>
      <c r="O59" s="24">
        <v>23459</v>
      </c>
      <c r="P59" s="24">
        <v>22963</v>
      </c>
      <c r="Q59" s="28">
        <v>23459</v>
      </c>
      <c r="R59" s="28">
        <v>1100</v>
      </c>
      <c r="S59" s="24" t="s">
        <v>81</v>
      </c>
      <c r="T59" s="24" t="s">
        <v>86</v>
      </c>
      <c r="U59" s="28">
        <v>54.65</v>
      </c>
      <c r="V59" s="28">
        <v>1</v>
      </c>
      <c r="W59" s="28">
        <v>1.85</v>
      </c>
      <c r="X59" s="28">
        <v>0.22</v>
      </c>
      <c r="Y59" s="28">
        <f t="shared" si="0"/>
        <v>1.85</v>
      </c>
      <c r="Z59" s="28">
        <f t="shared" si="1"/>
        <v>0.22</v>
      </c>
      <c r="AA59" s="28">
        <v>0.34200000000000003</v>
      </c>
      <c r="AB59" s="29">
        <v>0.17855818049064701</v>
      </c>
      <c r="AC59">
        <f t="shared" si="2"/>
        <v>343</v>
      </c>
      <c r="AD59">
        <f t="shared" si="3"/>
        <v>1</v>
      </c>
      <c r="AE59">
        <f t="shared" si="4"/>
        <v>0.2</v>
      </c>
      <c r="AF59">
        <f>'TP Factor'!$D$3</f>
        <v>1.168489000131735</v>
      </c>
      <c r="AG59">
        <f t="shared" si="5"/>
        <v>0.2</v>
      </c>
    </row>
    <row r="60" spans="1:33">
      <c r="A60" s="24" t="s">
        <v>72</v>
      </c>
      <c r="B60" s="24">
        <v>27</v>
      </c>
      <c r="C60" s="24" t="s">
        <v>73</v>
      </c>
      <c r="D60" s="25">
        <v>33.090000000000003</v>
      </c>
      <c r="E60" s="24" t="s">
        <v>74</v>
      </c>
      <c r="F60" s="24">
        <v>1234</v>
      </c>
      <c r="G60" s="26">
        <v>13</v>
      </c>
      <c r="H60" s="24" t="s">
        <v>75</v>
      </c>
      <c r="I60" s="24" t="s">
        <v>76</v>
      </c>
      <c r="J60" s="24">
        <v>974</v>
      </c>
      <c r="K60" s="27">
        <v>329.37570706999998</v>
      </c>
      <c r="L60" s="27">
        <v>5596.9453991</v>
      </c>
      <c r="M60" s="25">
        <v>1.8</v>
      </c>
      <c r="N60" s="25">
        <v>0.21</v>
      </c>
      <c r="O60" s="24">
        <v>23472</v>
      </c>
      <c r="P60" s="24">
        <v>22976</v>
      </c>
      <c r="Q60" s="28">
        <v>23472</v>
      </c>
      <c r="R60" s="28">
        <v>1100</v>
      </c>
      <c r="S60" s="24" t="s">
        <v>81</v>
      </c>
      <c r="T60" s="24" t="s">
        <v>86</v>
      </c>
      <c r="U60" s="28">
        <v>54.65</v>
      </c>
      <c r="V60" s="28">
        <v>1</v>
      </c>
      <c r="W60" s="28">
        <v>1.85</v>
      </c>
      <c r="X60" s="28">
        <v>0.22</v>
      </c>
      <c r="Y60" s="28">
        <f t="shared" si="0"/>
        <v>1.85</v>
      </c>
      <c r="Z60" s="28">
        <f t="shared" si="1"/>
        <v>0.22</v>
      </c>
      <c r="AA60" s="28">
        <v>0.34200000000000003</v>
      </c>
      <c r="AB60" s="29">
        <v>1.38302979578826</v>
      </c>
      <c r="AC60">
        <f t="shared" si="2"/>
        <v>2657</v>
      </c>
      <c r="AD60">
        <f t="shared" si="3"/>
        <v>11</v>
      </c>
      <c r="AE60">
        <f t="shared" si="4"/>
        <v>1.3</v>
      </c>
      <c r="AF60">
        <f>'TP Factor'!$D$3</f>
        <v>1.168489000131735</v>
      </c>
      <c r="AG60">
        <f t="shared" si="5"/>
        <v>1.5</v>
      </c>
    </row>
    <row r="61" spans="1:33">
      <c r="A61" s="24" t="s">
        <v>72</v>
      </c>
      <c r="B61" s="24">
        <v>27</v>
      </c>
      <c r="C61" s="24" t="s">
        <v>73</v>
      </c>
      <c r="D61" s="25">
        <v>33.090000000000003</v>
      </c>
      <c r="E61" s="24" t="s">
        <v>74</v>
      </c>
      <c r="F61" s="24">
        <v>3456</v>
      </c>
      <c r="G61" s="26">
        <v>3</v>
      </c>
      <c r="H61" s="24" t="s">
        <v>75</v>
      </c>
      <c r="I61" s="24" t="s">
        <v>76</v>
      </c>
      <c r="J61" s="24">
        <v>17</v>
      </c>
      <c r="K61" s="27">
        <v>55.567336437100003</v>
      </c>
      <c r="L61" s="27">
        <v>81.066341344400001</v>
      </c>
      <c r="M61" s="25">
        <v>0.01</v>
      </c>
      <c r="N61" s="25">
        <v>0</v>
      </c>
      <c r="O61" s="24">
        <v>23528</v>
      </c>
      <c r="P61" s="24">
        <v>23032</v>
      </c>
      <c r="Q61" s="28">
        <v>23528</v>
      </c>
      <c r="R61" s="28">
        <v>4340</v>
      </c>
      <c r="S61" s="24" t="s">
        <v>81</v>
      </c>
      <c r="T61" s="24" t="s">
        <v>83</v>
      </c>
      <c r="U61" s="28">
        <v>54.65</v>
      </c>
      <c r="V61" s="28">
        <v>1</v>
      </c>
      <c r="W61" s="28">
        <v>0.7</v>
      </c>
      <c r="X61" s="28">
        <v>0.09</v>
      </c>
      <c r="Y61" s="28">
        <f t="shared" si="0"/>
        <v>0.7</v>
      </c>
      <c r="Z61" s="28">
        <f t="shared" si="1"/>
        <v>0.09</v>
      </c>
      <c r="AA61" s="28">
        <v>0.41299999999999998</v>
      </c>
      <c r="AB61" s="29">
        <v>2.0031849078075301E-2</v>
      </c>
      <c r="AC61">
        <f t="shared" si="2"/>
        <v>46</v>
      </c>
      <c r="AD61">
        <f t="shared" si="3"/>
        <v>0</v>
      </c>
      <c r="AE61">
        <f t="shared" si="4"/>
        <v>0</v>
      </c>
      <c r="AF61">
        <f>'TP Factor'!$D$3</f>
        <v>1.168489000131735</v>
      </c>
      <c r="AG61">
        <f t="shared" si="5"/>
        <v>0</v>
      </c>
    </row>
    <row r="62" spans="1:33">
      <c r="A62" s="24" t="s">
        <v>72</v>
      </c>
      <c r="B62" s="24">
        <v>27</v>
      </c>
      <c r="C62" s="24" t="s">
        <v>73</v>
      </c>
      <c r="D62" s="25">
        <v>33.090000000000003</v>
      </c>
      <c r="E62" s="24" t="s">
        <v>74</v>
      </c>
      <c r="F62" s="24">
        <v>3456</v>
      </c>
      <c r="G62" s="26">
        <v>4</v>
      </c>
      <c r="H62" s="24" t="s">
        <v>75</v>
      </c>
      <c r="I62" s="24" t="s">
        <v>76</v>
      </c>
      <c r="J62" s="24">
        <v>2804</v>
      </c>
      <c r="K62" s="27">
        <v>690.14156813099999</v>
      </c>
      <c r="L62" s="27">
        <v>13405.6093045</v>
      </c>
      <c r="M62" s="25">
        <v>3.36</v>
      </c>
      <c r="N62" s="25">
        <v>0.18</v>
      </c>
      <c r="O62" s="24">
        <v>23587</v>
      </c>
      <c r="P62" s="24">
        <v>23089</v>
      </c>
      <c r="Q62" s="28">
        <v>23587</v>
      </c>
      <c r="R62" s="28">
        <v>3100</v>
      </c>
      <c r="S62" s="24" t="s">
        <v>81</v>
      </c>
      <c r="T62" s="24" t="s">
        <v>109</v>
      </c>
      <c r="U62" s="28">
        <v>54.65</v>
      </c>
      <c r="V62" s="28">
        <v>1</v>
      </c>
      <c r="W62" s="28">
        <v>1.25</v>
      </c>
      <c r="X62" s="28">
        <v>6.4000000000000001E-2</v>
      </c>
      <c r="Y62" s="28">
        <f t="shared" si="0"/>
        <v>1.25</v>
      </c>
      <c r="Z62" s="28">
        <f t="shared" si="1"/>
        <v>6.4000000000000001E-2</v>
      </c>
      <c r="AA62" s="28">
        <v>0.41099999999999998</v>
      </c>
      <c r="AB62" s="29">
        <v>3.3125849506643501</v>
      </c>
      <c r="AC62">
        <f t="shared" si="2"/>
        <v>7648</v>
      </c>
      <c r="AD62">
        <f t="shared" si="3"/>
        <v>21</v>
      </c>
      <c r="AE62">
        <f t="shared" si="4"/>
        <v>1.1000000000000001</v>
      </c>
      <c r="AF62">
        <f>'TP Factor'!$D$3</f>
        <v>1.168489000131735</v>
      </c>
      <c r="AG62">
        <f t="shared" si="5"/>
        <v>1.3</v>
      </c>
    </row>
    <row r="63" spans="1:33">
      <c r="A63" s="24" t="s">
        <v>72</v>
      </c>
      <c r="B63" s="24">
        <v>27</v>
      </c>
      <c r="C63" s="24" t="s">
        <v>73</v>
      </c>
      <c r="D63" s="25">
        <v>33.090000000000003</v>
      </c>
      <c r="E63" s="24" t="s">
        <v>74</v>
      </c>
      <c r="F63" s="24">
        <v>3456</v>
      </c>
      <c r="G63" s="26">
        <v>4</v>
      </c>
      <c r="H63" s="24" t="s">
        <v>75</v>
      </c>
      <c r="I63" s="24" t="s">
        <v>76</v>
      </c>
      <c r="J63" s="24">
        <v>107</v>
      </c>
      <c r="K63" s="27">
        <v>202.35219159499999</v>
      </c>
      <c r="L63" s="27">
        <v>2093.0992576899998</v>
      </c>
      <c r="M63" s="25">
        <v>0.13</v>
      </c>
      <c r="N63" s="25">
        <v>0.01</v>
      </c>
      <c r="O63" s="24">
        <v>23592</v>
      </c>
      <c r="P63" s="24">
        <v>23094</v>
      </c>
      <c r="Q63" s="28">
        <v>23592</v>
      </c>
      <c r="R63" s="28">
        <v>3100</v>
      </c>
      <c r="S63" s="24" t="s">
        <v>79</v>
      </c>
      <c r="T63" s="24" t="s">
        <v>105</v>
      </c>
      <c r="U63" s="28">
        <v>54.65</v>
      </c>
      <c r="V63" s="28">
        <v>1</v>
      </c>
      <c r="W63" s="28">
        <v>1.25</v>
      </c>
      <c r="X63" s="28">
        <v>6.4000000000000001E-2</v>
      </c>
      <c r="Y63" s="28">
        <f t="shared" si="0"/>
        <v>1.25</v>
      </c>
      <c r="Z63" s="28">
        <f t="shared" si="1"/>
        <v>6.4000000000000001E-2</v>
      </c>
      <c r="AA63" s="28">
        <v>0.1</v>
      </c>
      <c r="AB63" s="29">
        <v>0.51721402163864805</v>
      </c>
      <c r="AC63">
        <f t="shared" si="2"/>
        <v>291</v>
      </c>
      <c r="AD63">
        <f t="shared" si="3"/>
        <v>1</v>
      </c>
      <c r="AE63">
        <f t="shared" si="4"/>
        <v>0</v>
      </c>
      <c r="AF63">
        <f>'TP Factor'!$D$3</f>
        <v>1.168489000131735</v>
      </c>
      <c r="AG63">
        <f t="shared" si="5"/>
        <v>0</v>
      </c>
    </row>
    <row r="64" spans="1:33">
      <c r="A64" s="24" t="s">
        <v>72</v>
      </c>
      <c r="B64" s="24">
        <v>27</v>
      </c>
      <c r="C64" s="24" t="s">
        <v>73</v>
      </c>
      <c r="D64" s="25">
        <v>33.090000000000003</v>
      </c>
      <c r="E64" s="24" t="s">
        <v>74</v>
      </c>
      <c r="F64" s="24">
        <v>3456</v>
      </c>
      <c r="G64" s="26">
        <v>4</v>
      </c>
      <c r="H64" s="24" t="s">
        <v>75</v>
      </c>
      <c r="I64" s="24" t="s">
        <v>76</v>
      </c>
      <c r="J64" s="24">
        <v>289</v>
      </c>
      <c r="K64" s="27">
        <v>361.52686486800002</v>
      </c>
      <c r="L64" s="27">
        <v>5678.9812927399998</v>
      </c>
      <c r="M64" s="25">
        <v>0.35</v>
      </c>
      <c r="N64" s="25">
        <v>0.02</v>
      </c>
      <c r="O64" s="24">
        <v>23599</v>
      </c>
      <c r="P64" s="24">
        <v>23101</v>
      </c>
      <c r="Q64" s="28">
        <v>23599</v>
      </c>
      <c r="R64" s="28">
        <v>3100</v>
      </c>
      <c r="S64" s="24" t="s">
        <v>79</v>
      </c>
      <c r="T64" s="24" t="s">
        <v>105</v>
      </c>
      <c r="U64" s="28">
        <v>54.65</v>
      </c>
      <c r="V64" s="28">
        <v>1</v>
      </c>
      <c r="W64" s="28">
        <v>1.25</v>
      </c>
      <c r="X64" s="28">
        <v>6.4000000000000001E-2</v>
      </c>
      <c r="Y64" s="28">
        <f t="shared" si="0"/>
        <v>1.25</v>
      </c>
      <c r="Z64" s="28">
        <f t="shared" si="1"/>
        <v>6.4000000000000001E-2</v>
      </c>
      <c r="AA64" s="28">
        <v>0.1</v>
      </c>
      <c r="AB64" s="29">
        <v>1.4033012254595501</v>
      </c>
      <c r="AC64">
        <f t="shared" si="2"/>
        <v>788</v>
      </c>
      <c r="AD64">
        <f t="shared" si="3"/>
        <v>2</v>
      </c>
      <c r="AE64">
        <f t="shared" si="4"/>
        <v>0.1</v>
      </c>
      <c r="AF64">
        <f>'TP Factor'!$D$3</f>
        <v>1.168489000131735</v>
      </c>
      <c r="AG64">
        <f t="shared" si="5"/>
        <v>0.1</v>
      </c>
    </row>
    <row r="65" spans="1:33">
      <c r="A65" s="24" t="s">
        <v>72</v>
      </c>
      <c r="B65" s="24">
        <v>27</v>
      </c>
      <c r="C65" s="24" t="s">
        <v>73</v>
      </c>
      <c r="D65" s="25">
        <v>33.090000000000003</v>
      </c>
      <c r="E65" s="24" t="s">
        <v>74</v>
      </c>
      <c r="F65" s="24">
        <v>1234</v>
      </c>
      <c r="G65" s="26">
        <v>13</v>
      </c>
      <c r="H65" s="24" t="s">
        <v>75</v>
      </c>
      <c r="I65" s="24" t="s">
        <v>76</v>
      </c>
      <c r="J65" s="24">
        <v>83</v>
      </c>
      <c r="K65" s="27">
        <v>112.080432376</v>
      </c>
      <c r="L65" s="27">
        <v>474.68795236900002</v>
      </c>
      <c r="M65" s="25">
        <v>0.15</v>
      </c>
      <c r="N65" s="25">
        <v>0.02</v>
      </c>
      <c r="O65" s="24">
        <v>23600</v>
      </c>
      <c r="P65" s="24">
        <v>23102</v>
      </c>
      <c r="Q65" s="28">
        <v>23600</v>
      </c>
      <c r="R65" s="28">
        <v>1100</v>
      </c>
      <c r="S65" s="24" t="s">
        <v>81</v>
      </c>
      <c r="T65" s="24" t="s">
        <v>86</v>
      </c>
      <c r="U65" s="28">
        <v>54.65</v>
      </c>
      <c r="V65" s="28">
        <v>1</v>
      </c>
      <c r="W65" s="28">
        <v>1.85</v>
      </c>
      <c r="X65" s="28">
        <v>0.22</v>
      </c>
      <c r="Y65" s="28">
        <f t="shared" si="0"/>
        <v>1.85</v>
      </c>
      <c r="Z65" s="28">
        <f t="shared" si="1"/>
        <v>0.22</v>
      </c>
      <c r="AA65" s="28">
        <v>0.34200000000000003</v>
      </c>
      <c r="AB65" s="29">
        <v>0.117297478359372</v>
      </c>
      <c r="AC65">
        <f t="shared" si="2"/>
        <v>225</v>
      </c>
      <c r="AD65">
        <f t="shared" si="3"/>
        <v>1</v>
      </c>
      <c r="AE65">
        <f t="shared" si="4"/>
        <v>0.1</v>
      </c>
      <c r="AF65">
        <f>'TP Factor'!$D$3</f>
        <v>1.168489000131735</v>
      </c>
      <c r="AG65">
        <f t="shared" si="5"/>
        <v>0.1</v>
      </c>
    </row>
    <row r="66" spans="1:33">
      <c r="A66" s="24" t="s">
        <v>72</v>
      </c>
      <c r="B66" s="24">
        <v>27</v>
      </c>
      <c r="C66" s="24" t="s">
        <v>73</v>
      </c>
      <c r="D66" s="25">
        <v>33.090000000000003</v>
      </c>
      <c r="E66" s="24" t="s">
        <v>74</v>
      </c>
      <c r="F66" s="24">
        <v>1234</v>
      </c>
      <c r="G66" s="26">
        <v>45</v>
      </c>
      <c r="H66" s="24" t="s">
        <v>75</v>
      </c>
      <c r="I66" s="24" t="s">
        <v>76</v>
      </c>
      <c r="J66" s="24">
        <v>1606</v>
      </c>
      <c r="K66" s="27">
        <v>330.74208472399999</v>
      </c>
      <c r="L66" s="27">
        <v>5008.1200570600004</v>
      </c>
      <c r="M66" s="25">
        <v>1.93</v>
      </c>
      <c r="N66" s="25">
        <v>0.77</v>
      </c>
      <c r="O66" s="24">
        <v>23608</v>
      </c>
      <c r="P66" s="24">
        <v>23110</v>
      </c>
      <c r="Q66" s="28">
        <v>23608</v>
      </c>
      <c r="R66" s="28">
        <v>8140</v>
      </c>
      <c r="S66" s="24" t="s">
        <v>79</v>
      </c>
      <c r="T66" s="24" t="s">
        <v>110</v>
      </c>
      <c r="U66" s="28">
        <v>54.65</v>
      </c>
      <c r="V66" s="28">
        <v>1</v>
      </c>
      <c r="W66" s="28">
        <v>1.18</v>
      </c>
      <c r="X66" s="28">
        <v>0.48</v>
      </c>
      <c r="Y66" s="28">
        <f t="shared" si="0"/>
        <v>1.18</v>
      </c>
      <c r="Z66" s="28">
        <f t="shared" si="1"/>
        <v>0.48</v>
      </c>
      <c r="AA66" s="28">
        <v>0.63</v>
      </c>
      <c r="AB66" s="29">
        <v>4.1516036368999999E-6</v>
      </c>
      <c r="AC66">
        <f t="shared" si="2"/>
        <v>0</v>
      </c>
      <c r="AD66">
        <f t="shared" si="3"/>
        <v>0</v>
      </c>
      <c r="AE66">
        <f t="shared" si="4"/>
        <v>0</v>
      </c>
      <c r="AF66">
        <f>'TP Factor'!$D$3</f>
        <v>1.168489000131735</v>
      </c>
      <c r="AG66">
        <f t="shared" si="5"/>
        <v>0</v>
      </c>
    </row>
    <row r="67" spans="1:33">
      <c r="A67" s="24" t="s">
        <v>72</v>
      </c>
      <c r="B67" s="24">
        <v>27</v>
      </c>
      <c r="C67" s="24" t="s">
        <v>73</v>
      </c>
      <c r="D67" s="25">
        <v>33.090000000000003</v>
      </c>
      <c r="E67" s="24" t="s">
        <v>74</v>
      </c>
      <c r="F67" s="24">
        <v>1234</v>
      </c>
      <c r="G67" s="26">
        <v>11.1</v>
      </c>
      <c r="H67" s="24" t="s">
        <v>75</v>
      </c>
      <c r="I67" s="24" t="s">
        <v>76</v>
      </c>
      <c r="J67" s="24">
        <v>95</v>
      </c>
      <c r="K67" s="27">
        <v>231.67005507600001</v>
      </c>
      <c r="L67" s="27">
        <v>935.08691549000002</v>
      </c>
      <c r="M67" s="25">
        <v>0.12</v>
      </c>
      <c r="N67" s="25">
        <v>0.01</v>
      </c>
      <c r="O67" s="24">
        <v>23632</v>
      </c>
      <c r="P67" s="24">
        <v>23134</v>
      </c>
      <c r="Q67" s="28">
        <v>23632</v>
      </c>
      <c r="R67" s="28">
        <v>8120</v>
      </c>
      <c r="S67" s="24" t="s">
        <v>79</v>
      </c>
      <c r="T67" s="24" t="s">
        <v>96</v>
      </c>
      <c r="U67" s="28">
        <v>54.65</v>
      </c>
      <c r="V67" s="28">
        <v>1</v>
      </c>
      <c r="W67" s="28">
        <v>1.25</v>
      </c>
      <c r="X67" s="28">
        <v>5.2999999999999999E-2</v>
      </c>
      <c r="Y67" s="28">
        <f t="shared" ref="Y67:Y130" si="6">W67</f>
        <v>1.25</v>
      </c>
      <c r="Z67" s="28">
        <f t="shared" ref="Z67:Z130" si="7">X67</f>
        <v>5.2999999999999999E-2</v>
      </c>
      <c r="AA67" s="28">
        <v>0.2</v>
      </c>
      <c r="AB67" s="29">
        <v>0.205929275224916</v>
      </c>
      <c r="AC67">
        <f t="shared" ref="AC67:AC130" si="8">ROUND(AB67*AA67*U67*102.79,0)</f>
        <v>231</v>
      </c>
      <c r="AD67">
        <f t="shared" ref="AD67:AD130" si="9">ROUND(Y67*AC67*0.002205,0)</f>
        <v>1</v>
      </c>
      <c r="AE67">
        <f t="shared" ref="AE67:AE130" si="10">ROUND(Z67*AC67*0.002205,1)</f>
        <v>0</v>
      </c>
      <c r="AF67">
        <f>'TP Factor'!$D$3</f>
        <v>1.168489000131735</v>
      </c>
      <c r="AG67">
        <f t="shared" ref="AG67:AG130" si="11">ROUND(AE67*AF67,1)</f>
        <v>0</v>
      </c>
    </row>
    <row r="68" spans="1:33">
      <c r="A68" s="24" t="s">
        <v>72</v>
      </c>
      <c r="B68" s="24">
        <v>27</v>
      </c>
      <c r="C68" s="24" t="s">
        <v>73</v>
      </c>
      <c r="D68" s="25">
        <v>33.090000000000003</v>
      </c>
      <c r="E68" s="24" t="s">
        <v>74</v>
      </c>
      <c r="F68" s="24">
        <v>3456</v>
      </c>
      <c r="G68" s="26">
        <v>4</v>
      </c>
      <c r="H68" s="24" t="s">
        <v>75</v>
      </c>
      <c r="I68" s="24" t="s">
        <v>76</v>
      </c>
      <c r="J68" s="24">
        <v>5</v>
      </c>
      <c r="K68" s="27">
        <v>41.053787811799999</v>
      </c>
      <c r="L68" s="27">
        <v>23.503307850199999</v>
      </c>
      <c r="M68" s="25">
        <v>0.01</v>
      </c>
      <c r="N68" s="25">
        <v>0</v>
      </c>
      <c r="O68" s="24">
        <v>23647</v>
      </c>
      <c r="P68" s="24">
        <v>23147</v>
      </c>
      <c r="Q68" s="28">
        <v>23647</v>
      </c>
      <c r="R68" s="28">
        <v>3100</v>
      </c>
      <c r="S68" s="24" t="s">
        <v>77</v>
      </c>
      <c r="T68" s="24" t="s">
        <v>104</v>
      </c>
      <c r="U68" s="28">
        <v>54.65</v>
      </c>
      <c r="V68" s="28">
        <v>1</v>
      </c>
      <c r="W68" s="28">
        <v>1.25</v>
      </c>
      <c r="X68" s="28">
        <v>6.4000000000000001E-2</v>
      </c>
      <c r="Y68" s="28">
        <f t="shared" si="6"/>
        <v>1.25</v>
      </c>
      <c r="Z68" s="28">
        <f t="shared" si="7"/>
        <v>6.4000000000000001E-2</v>
      </c>
      <c r="AA68" s="28">
        <v>0.41099999999999998</v>
      </c>
      <c r="AB68" s="29">
        <v>5.8077706188292997E-3</v>
      </c>
      <c r="AC68">
        <f t="shared" si="8"/>
        <v>13</v>
      </c>
      <c r="AD68">
        <f t="shared" si="9"/>
        <v>0</v>
      </c>
      <c r="AE68">
        <f t="shared" si="10"/>
        <v>0</v>
      </c>
      <c r="AF68">
        <f>'TP Factor'!$D$3</f>
        <v>1.168489000131735</v>
      </c>
      <c r="AG68">
        <f t="shared" si="11"/>
        <v>0</v>
      </c>
    </row>
    <row r="69" spans="1:33">
      <c r="A69" s="24" t="s">
        <v>72</v>
      </c>
      <c r="B69" s="24">
        <v>27</v>
      </c>
      <c r="C69" s="24" t="s">
        <v>73</v>
      </c>
      <c r="D69" s="25">
        <v>33.090000000000003</v>
      </c>
      <c r="E69" s="24" t="s">
        <v>74</v>
      </c>
      <c r="F69" s="24">
        <v>1234</v>
      </c>
      <c r="G69" s="26">
        <v>11.1</v>
      </c>
      <c r="H69" s="24" t="s">
        <v>75</v>
      </c>
      <c r="I69" s="24" t="s">
        <v>76</v>
      </c>
      <c r="J69" s="24">
        <v>382</v>
      </c>
      <c r="K69" s="27">
        <v>439.17010929100002</v>
      </c>
      <c r="L69" s="27">
        <v>2999.90977415</v>
      </c>
      <c r="M69" s="25">
        <v>0.48</v>
      </c>
      <c r="N69" s="25">
        <v>0.02</v>
      </c>
      <c r="O69" s="24">
        <v>23659</v>
      </c>
      <c r="P69" s="24">
        <v>23159</v>
      </c>
      <c r="Q69" s="28">
        <v>23659</v>
      </c>
      <c r="R69" s="28">
        <v>8120</v>
      </c>
      <c r="S69" s="24" t="s">
        <v>81</v>
      </c>
      <c r="T69" s="24" t="s">
        <v>106</v>
      </c>
      <c r="U69" s="28">
        <v>54.65</v>
      </c>
      <c r="V69" s="28">
        <v>1</v>
      </c>
      <c r="W69" s="28">
        <v>1.25</v>
      </c>
      <c r="X69" s="28">
        <v>5.2999999999999999E-2</v>
      </c>
      <c r="Y69" s="28">
        <f t="shared" si="6"/>
        <v>1.25</v>
      </c>
      <c r="Z69" s="28">
        <f t="shared" si="7"/>
        <v>5.2999999999999999E-2</v>
      </c>
      <c r="AA69" s="28">
        <v>0.25</v>
      </c>
      <c r="AB69" s="29">
        <v>0.74129088393558096</v>
      </c>
      <c r="AC69">
        <f t="shared" si="8"/>
        <v>1041</v>
      </c>
      <c r="AD69">
        <f t="shared" si="9"/>
        <v>3</v>
      </c>
      <c r="AE69">
        <f t="shared" si="10"/>
        <v>0.1</v>
      </c>
      <c r="AF69">
        <f>'TP Factor'!$D$3</f>
        <v>1.168489000131735</v>
      </c>
      <c r="AG69">
        <f t="shared" si="11"/>
        <v>0.1</v>
      </c>
    </row>
    <row r="70" spans="1:33">
      <c r="A70" s="24" t="s">
        <v>72</v>
      </c>
      <c r="B70" s="24">
        <v>27</v>
      </c>
      <c r="C70" s="24" t="s">
        <v>73</v>
      </c>
      <c r="D70" s="25">
        <v>33.090000000000003</v>
      </c>
      <c r="E70" s="24" t="s">
        <v>74</v>
      </c>
      <c r="F70" s="24">
        <v>1234</v>
      </c>
      <c r="G70" s="26">
        <v>13</v>
      </c>
      <c r="H70" s="24" t="s">
        <v>75</v>
      </c>
      <c r="I70" s="24" t="s">
        <v>76</v>
      </c>
      <c r="J70" s="24">
        <v>632</v>
      </c>
      <c r="K70" s="27">
        <v>338.93167816599998</v>
      </c>
      <c r="L70" s="27">
        <v>3629.0149879300002</v>
      </c>
      <c r="M70" s="25">
        <v>1.17</v>
      </c>
      <c r="N70" s="25">
        <v>0.14000000000000001</v>
      </c>
      <c r="O70" s="24">
        <v>23660</v>
      </c>
      <c r="P70" s="24">
        <v>23160</v>
      </c>
      <c r="Q70" s="28">
        <v>23660</v>
      </c>
      <c r="R70" s="28">
        <v>1100</v>
      </c>
      <c r="S70" s="24" t="s">
        <v>81</v>
      </c>
      <c r="T70" s="24" t="s">
        <v>86</v>
      </c>
      <c r="U70" s="28">
        <v>54.65</v>
      </c>
      <c r="V70" s="28">
        <v>1</v>
      </c>
      <c r="W70" s="28">
        <v>1.85</v>
      </c>
      <c r="X70" s="28">
        <v>0.22</v>
      </c>
      <c r="Y70" s="28">
        <f t="shared" si="6"/>
        <v>1.85</v>
      </c>
      <c r="Z70" s="28">
        <f t="shared" si="7"/>
        <v>0.22</v>
      </c>
      <c r="AA70" s="28">
        <v>0.34200000000000003</v>
      </c>
      <c r="AB70" s="29">
        <v>0.896745545962775</v>
      </c>
      <c r="AC70">
        <f t="shared" si="8"/>
        <v>1723</v>
      </c>
      <c r="AD70">
        <f t="shared" si="9"/>
        <v>7</v>
      </c>
      <c r="AE70">
        <f t="shared" si="10"/>
        <v>0.8</v>
      </c>
      <c r="AF70">
        <f>'TP Factor'!$D$3</f>
        <v>1.168489000131735</v>
      </c>
      <c r="AG70">
        <f t="shared" si="11"/>
        <v>0.9</v>
      </c>
    </row>
    <row r="71" spans="1:33">
      <c r="A71" s="24" t="s">
        <v>72</v>
      </c>
      <c r="B71" s="24">
        <v>27</v>
      </c>
      <c r="C71" s="24" t="s">
        <v>73</v>
      </c>
      <c r="D71" s="25">
        <v>33.090000000000003</v>
      </c>
      <c r="E71" s="24" t="s">
        <v>74</v>
      </c>
      <c r="F71" s="24">
        <v>3456</v>
      </c>
      <c r="G71" s="26">
        <v>4</v>
      </c>
      <c r="H71" s="24" t="s">
        <v>75</v>
      </c>
      <c r="I71" s="24" t="s">
        <v>76</v>
      </c>
      <c r="J71" s="24">
        <v>6</v>
      </c>
      <c r="K71" s="27">
        <v>52.440853492499997</v>
      </c>
      <c r="L71" s="27">
        <v>28.533700190200001</v>
      </c>
      <c r="M71" s="25">
        <v>0.01</v>
      </c>
      <c r="N71" s="25">
        <v>0</v>
      </c>
      <c r="O71" s="24">
        <v>23689</v>
      </c>
      <c r="P71" s="24">
        <v>23189</v>
      </c>
      <c r="Q71" s="28">
        <v>23689</v>
      </c>
      <c r="R71" s="28">
        <v>3100</v>
      </c>
      <c r="S71" s="24" t="s">
        <v>81</v>
      </c>
      <c r="T71" s="24" t="s">
        <v>109</v>
      </c>
      <c r="U71" s="28">
        <v>54.65</v>
      </c>
      <c r="V71" s="28">
        <v>1</v>
      </c>
      <c r="W71" s="28">
        <v>1.25</v>
      </c>
      <c r="X71" s="28">
        <v>6.4000000000000001E-2</v>
      </c>
      <c r="Y71" s="28">
        <f t="shared" si="6"/>
        <v>1.25</v>
      </c>
      <c r="Z71" s="28">
        <f t="shared" si="7"/>
        <v>6.4000000000000001E-2</v>
      </c>
      <c r="AA71" s="28">
        <v>0.41099999999999998</v>
      </c>
      <c r="AB71" s="29">
        <v>7.0508026614879201E-3</v>
      </c>
      <c r="AC71">
        <f t="shared" si="8"/>
        <v>16</v>
      </c>
      <c r="AD71">
        <f t="shared" si="9"/>
        <v>0</v>
      </c>
      <c r="AE71">
        <f t="shared" si="10"/>
        <v>0</v>
      </c>
      <c r="AF71">
        <f>'TP Factor'!$D$3</f>
        <v>1.168489000131735</v>
      </c>
      <c r="AG71">
        <f t="shared" si="11"/>
        <v>0</v>
      </c>
    </row>
    <row r="72" spans="1:33">
      <c r="A72" s="24" t="s">
        <v>72</v>
      </c>
      <c r="B72" s="24">
        <v>27</v>
      </c>
      <c r="C72" s="24" t="s">
        <v>73</v>
      </c>
      <c r="D72" s="25">
        <v>33.090000000000003</v>
      </c>
      <c r="E72" s="24" t="s">
        <v>74</v>
      </c>
      <c r="F72" s="24">
        <v>1234</v>
      </c>
      <c r="G72" s="26">
        <v>102.5</v>
      </c>
      <c r="H72" s="24" t="s">
        <v>75</v>
      </c>
      <c r="I72" s="24" t="s">
        <v>76</v>
      </c>
      <c r="J72" s="24">
        <v>237</v>
      </c>
      <c r="K72" s="27">
        <v>277.33393116500002</v>
      </c>
      <c r="L72" s="27">
        <v>702.35837663799998</v>
      </c>
      <c r="M72" s="25">
        <v>0.5</v>
      </c>
      <c r="N72" s="25">
        <v>0.12</v>
      </c>
      <c r="O72" s="24">
        <v>23691</v>
      </c>
      <c r="P72" s="24">
        <v>23191</v>
      </c>
      <c r="Q72" s="28">
        <v>23691</v>
      </c>
      <c r="R72" s="28">
        <v>1300</v>
      </c>
      <c r="S72" s="24" t="s">
        <v>81</v>
      </c>
      <c r="T72" s="24" t="s">
        <v>94</v>
      </c>
      <c r="U72" s="28">
        <v>54.65</v>
      </c>
      <c r="V72" s="28">
        <v>1</v>
      </c>
      <c r="W72" s="28">
        <v>2.42</v>
      </c>
      <c r="X72" s="28">
        <v>0.51600000000000001</v>
      </c>
      <c r="Y72" s="28">
        <f t="shared" si="6"/>
        <v>2.42</v>
      </c>
      <c r="Z72" s="28">
        <f t="shared" si="7"/>
        <v>0.51600000000000001</v>
      </c>
      <c r="AA72" s="28">
        <v>0.66200000000000003</v>
      </c>
      <c r="AB72" s="29">
        <v>4.7218990432186497E-2</v>
      </c>
      <c r="AC72">
        <f t="shared" si="8"/>
        <v>176</v>
      </c>
      <c r="AD72">
        <f t="shared" si="9"/>
        <v>1</v>
      </c>
      <c r="AE72">
        <f t="shared" si="10"/>
        <v>0.2</v>
      </c>
      <c r="AF72">
        <f>'TP Factor'!$D$3</f>
        <v>1.168489000131735</v>
      </c>
      <c r="AG72">
        <f t="shared" si="11"/>
        <v>0.2</v>
      </c>
    </row>
    <row r="73" spans="1:33">
      <c r="A73" s="24" t="s">
        <v>72</v>
      </c>
      <c r="B73" s="24">
        <v>27</v>
      </c>
      <c r="C73" s="24" t="s">
        <v>73</v>
      </c>
      <c r="D73" s="25">
        <v>33.090000000000003</v>
      </c>
      <c r="E73" s="24" t="s">
        <v>74</v>
      </c>
      <c r="F73" s="24">
        <v>3456</v>
      </c>
      <c r="G73" s="26">
        <v>3</v>
      </c>
      <c r="H73" s="24" t="s">
        <v>75</v>
      </c>
      <c r="I73" s="24" t="s">
        <v>76</v>
      </c>
      <c r="J73" s="24">
        <v>3997</v>
      </c>
      <c r="K73" s="27">
        <v>603.33348151300004</v>
      </c>
      <c r="L73" s="27">
        <v>19018.744439599999</v>
      </c>
      <c r="M73" s="25">
        <v>2.8</v>
      </c>
      <c r="N73" s="25">
        <v>0.36</v>
      </c>
      <c r="O73" s="24">
        <v>23739</v>
      </c>
      <c r="P73" s="24">
        <v>23239</v>
      </c>
      <c r="Q73" s="28">
        <v>23739</v>
      </c>
      <c r="R73" s="28">
        <v>4340</v>
      </c>
      <c r="S73" s="24" t="s">
        <v>81</v>
      </c>
      <c r="T73" s="24" t="s">
        <v>83</v>
      </c>
      <c r="U73" s="28">
        <v>54.65</v>
      </c>
      <c r="V73" s="28">
        <v>1</v>
      </c>
      <c r="W73" s="28">
        <v>0.7</v>
      </c>
      <c r="X73" s="28">
        <v>0.09</v>
      </c>
      <c r="Y73" s="28">
        <f t="shared" si="6"/>
        <v>0.7</v>
      </c>
      <c r="Z73" s="28">
        <f t="shared" si="7"/>
        <v>0.09</v>
      </c>
      <c r="AA73" s="28">
        <v>0.41299999999999998</v>
      </c>
      <c r="AB73" s="29">
        <v>4.6996153012629698</v>
      </c>
      <c r="AC73">
        <f t="shared" si="8"/>
        <v>10903</v>
      </c>
      <c r="AD73">
        <f t="shared" si="9"/>
        <v>17</v>
      </c>
      <c r="AE73">
        <f t="shared" si="10"/>
        <v>2.2000000000000002</v>
      </c>
      <c r="AF73">
        <f>'TP Factor'!$D$3</f>
        <v>1.168489000131735</v>
      </c>
      <c r="AG73">
        <f t="shared" si="11"/>
        <v>2.6</v>
      </c>
    </row>
    <row r="74" spans="1:33">
      <c r="A74" s="24" t="s">
        <v>72</v>
      </c>
      <c r="B74" s="24">
        <v>27</v>
      </c>
      <c r="C74" s="24" t="s">
        <v>73</v>
      </c>
      <c r="D74" s="25">
        <v>33.090000000000003</v>
      </c>
      <c r="E74" s="24" t="s">
        <v>74</v>
      </c>
      <c r="F74" s="24">
        <v>1234</v>
      </c>
      <c r="G74" s="26">
        <v>102.5</v>
      </c>
      <c r="H74" s="24" t="s">
        <v>75</v>
      </c>
      <c r="I74" s="24" t="s">
        <v>76</v>
      </c>
      <c r="J74" s="24">
        <v>15006</v>
      </c>
      <c r="K74" s="27">
        <v>1769.3276094299999</v>
      </c>
      <c r="L74" s="27">
        <v>44543.501848799999</v>
      </c>
      <c r="M74" s="25">
        <v>31.51</v>
      </c>
      <c r="N74" s="25">
        <v>7.74</v>
      </c>
      <c r="O74" s="24">
        <v>23741</v>
      </c>
      <c r="P74" s="24">
        <v>23241</v>
      </c>
      <c r="Q74" s="28">
        <v>23741</v>
      </c>
      <c r="R74" s="28">
        <v>1300</v>
      </c>
      <c r="S74" s="24" t="s">
        <v>81</v>
      </c>
      <c r="T74" s="24" t="s">
        <v>94</v>
      </c>
      <c r="U74" s="28">
        <v>54.65</v>
      </c>
      <c r="V74" s="28">
        <v>1</v>
      </c>
      <c r="W74" s="28">
        <v>2.42</v>
      </c>
      <c r="X74" s="28">
        <v>0.51600000000000001</v>
      </c>
      <c r="Y74" s="28">
        <f t="shared" si="6"/>
        <v>2.42</v>
      </c>
      <c r="Z74" s="28">
        <f t="shared" si="7"/>
        <v>0.51600000000000001</v>
      </c>
      <c r="AA74" s="28">
        <v>0.66200000000000003</v>
      </c>
      <c r="AB74" s="29">
        <v>11.006894988499999</v>
      </c>
      <c r="AC74">
        <f t="shared" si="8"/>
        <v>40932</v>
      </c>
      <c r="AD74">
        <f t="shared" si="9"/>
        <v>218</v>
      </c>
      <c r="AE74">
        <f t="shared" si="10"/>
        <v>46.6</v>
      </c>
      <c r="AF74">
        <f>'TP Factor'!$D$3</f>
        <v>1.168489000131735</v>
      </c>
      <c r="AG74">
        <f t="shared" si="11"/>
        <v>54.5</v>
      </c>
    </row>
    <row r="75" spans="1:33">
      <c r="A75" s="24" t="s">
        <v>72</v>
      </c>
      <c r="B75" s="24">
        <v>27</v>
      </c>
      <c r="C75" s="24" t="s">
        <v>73</v>
      </c>
      <c r="D75" s="25">
        <v>33.090000000000003</v>
      </c>
      <c r="E75" s="24" t="s">
        <v>74</v>
      </c>
      <c r="F75" s="24">
        <v>1234</v>
      </c>
      <c r="G75" s="26">
        <v>102.5</v>
      </c>
      <c r="H75" s="24" t="s">
        <v>75</v>
      </c>
      <c r="I75" s="24" t="s">
        <v>76</v>
      </c>
      <c r="J75" s="24">
        <v>6417</v>
      </c>
      <c r="K75" s="27">
        <v>863.14891653100005</v>
      </c>
      <c r="L75" s="27">
        <v>19047.641196799999</v>
      </c>
      <c r="M75" s="25">
        <v>13.48</v>
      </c>
      <c r="N75" s="25">
        <v>3.31</v>
      </c>
      <c r="O75" s="24">
        <v>23744</v>
      </c>
      <c r="P75" s="24">
        <v>23244</v>
      </c>
      <c r="Q75" s="28">
        <v>23744</v>
      </c>
      <c r="R75" s="28">
        <v>1300</v>
      </c>
      <c r="S75" s="24" t="s">
        <v>81</v>
      </c>
      <c r="T75" s="24" t="s">
        <v>94</v>
      </c>
      <c r="U75" s="28">
        <v>54.65</v>
      </c>
      <c r="V75" s="28">
        <v>1</v>
      </c>
      <c r="W75" s="28">
        <v>2.42</v>
      </c>
      <c r="X75" s="28">
        <v>0.51600000000000001</v>
      </c>
      <c r="Y75" s="28">
        <f t="shared" si="6"/>
        <v>2.42</v>
      </c>
      <c r="Z75" s="28">
        <f t="shared" si="7"/>
        <v>0.51600000000000001</v>
      </c>
      <c r="AA75" s="28">
        <v>0.66200000000000003</v>
      </c>
      <c r="AB75" s="29">
        <v>4.7067558169794399</v>
      </c>
      <c r="AC75">
        <f t="shared" si="8"/>
        <v>17503</v>
      </c>
      <c r="AD75">
        <f t="shared" si="9"/>
        <v>93</v>
      </c>
      <c r="AE75">
        <f t="shared" si="10"/>
        <v>19.899999999999999</v>
      </c>
      <c r="AF75">
        <f>'TP Factor'!$D$3</f>
        <v>1.168489000131735</v>
      </c>
      <c r="AG75">
        <f t="shared" si="11"/>
        <v>23.3</v>
      </c>
    </row>
    <row r="76" spans="1:33">
      <c r="A76" s="24" t="s">
        <v>72</v>
      </c>
      <c r="B76" s="24">
        <v>27</v>
      </c>
      <c r="C76" s="24" t="s">
        <v>73</v>
      </c>
      <c r="D76" s="25">
        <v>33.090000000000003</v>
      </c>
      <c r="E76" s="24" t="s">
        <v>74</v>
      </c>
      <c r="F76" s="24">
        <v>1234</v>
      </c>
      <c r="G76" s="26">
        <v>102.5</v>
      </c>
      <c r="H76" s="24" t="s">
        <v>75</v>
      </c>
      <c r="I76" s="24" t="s">
        <v>76</v>
      </c>
      <c r="J76" s="24">
        <v>1620</v>
      </c>
      <c r="K76" s="27">
        <v>335.05160687</v>
      </c>
      <c r="L76" s="27">
        <v>4600.5925958899998</v>
      </c>
      <c r="M76" s="25">
        <v>3.4</v>
      </c>
      <c r="N76" s="25">
        <v>0.84</v>
      </c>
      <c r="O76" s="24">
        <v>23879</v>
      </c>
      <c r="P76" s="24">
        <v>23377</v>
      </c>
      <c r="Q76" s="28">
        <v>23879</v>
      </c>
      <c r="R76" s="28">
        <v>1300</v>
      </c>
      <c r="S76" s="24" t="s">
        <v>97</v>
      </c>
      <c r="T76" s="24" t="s">
        <v>111</v>
      </c>
      <c r="U76" s="28">
        <v>54.65</v>
      </c>
      <c r="V76" s="28">
        <v>1</v>
      </c>
      <c r="W76" s="28">
        <v>2.42</v>
      </c>
      <c r="X76" s="28">
        <v>0.51600000000000001</v>
      </c>
      <c r="Y76" s="28">
        <f t="shared" si="6"/>
        <v>2.42</v>
      </c>
      <c r="Z76" s="28">
        <f t="shared" si="7"/>
        <v>0.51600000000000001</v>
      </c>
      <c r="AA76" s="28">
        <v>0.69199999999999995</v>
      </c>
      <c r="AB76" s="29">
        <v>1.13682664105877</v>
      </c>
      <c r="AC76">
        <f t="shared" si="8"/>
        <v>4419</v>
      </c>
      <c r="AD76">
        <f t="shared" si="9"/>
        <v>24</v>
      </c>
      <c r="AE76">
        <f t="shared" si="10"/>
        <v>5</v>
      </c>
      <c r="AF76">
        <f>'TP Factor'!$D$3</f>
        <v>1.168489000131735</v>
      </c>
      <c r="AG76">
        <f t="shared" si="11"/>
        <v>5.8</v>
      </c>
    </row>
    <row r="77" spans="1:33">
      <c r="A77" s="24" t="s">
        <v>72</v>
      </c>
      <c r="B77" s="24">
        <v>27</v>
      </c>
      <c r="C77" s="24" t="s">
        <v>73</v>
      </c>
      <c r="D77" s="25">
        <v>33.090000000000003</v>
      </c>
      <c r="E77" s="24" t="s">
        <v>74</v>
      </c>
      <c r="F77" s="24">
        <v>3456</v>
      </c>
      <c r="G77" s="26">
        <v>3</v>
      </c>
      <c r="H77" s="24" t="s">
        <v>75</v>
      </c>
      <c r="I77" s="24" t="s">
        <v>76</v>
      </c>
      <c r="J77" s="24">
        <v>1506</v>
      </c>
      <c r="K77" s="27">
        <v>472.57917619099999</v>
      </c>
      <c r="L77" s="27">
        <v>9575.1415633699999</v>
      </c>
      <c r="M77" s="25">
        <v>1.05</v>
      </c>
      <c r="N77" s="25">
        <v>0.14000000000000001</v>
      </c>
      <c r="O77" s="24">
        <v>23883</v>
      </c>
      <c r="P77" s="24">
        <v>23381</v>
      </c>
      <c r="Q77" s="28">
        <v>23883</v>
      </c>
      <c r="R77" s="28">
        <v>4340</v>
      </c>
      <c r="S77" s="24" t="s">
        <v>97</v>
      </c>
      <c r="T77" s="24" t="s">
        <v>100</v>
      </c>
      <c r="U77" s="28">
        <v>54.65</v>
      </c>
      <c r="V77" s="28">
        <v>1</v>
      </c>
      <c r="W77" s="28">
        <v>0.7</v>
      </c>
      <c r="X77" s="28">
        <v>0.09</v>
      </c>
      <c r="Y77" s="28">
        <f t="shared" si="6"/>
        <v>0.7</v>
      </c>
      <c r="Z77" s="28">
        <f t="shared" si="7"/>
        <v>0.09</v>
      </c>
      <c r="AA77" s="28">
        <v>0.309</v>
      </c>
      <c r="AB77" s="29">
        <v>2.3660595443349401</v>
      </c>
      <c r="AC77">
        <f t="shared" si="8"/>
        <v>4107</v>
      </c>
      <c r="AD77">
        <f t="shared" si="9"/>
        <v>6</v>
      </c>
      <c r="AE77">
        <f t="shared" si="10"/>
        <v>0.8</v>
      </c>
      <c r="AF77">
        <f>'TP Factor'!$D$3</f>
        <v>1.168489000131735</v>
      </c>
      <c r="AG77">
        <f t="shared" si="11"/>
        <v>0.9</v>
      </c>
    </row>
    <row r="78" spans="1:33">
      <c r="A78" s="24" t="s">
        <v>72</v>
      </c>
      <c r="B78" s="24">
        <v>27</v>
      </c>
      <c r="C78" s="24" t="s">
        <v>73</v>
      </c>
      <c r="D78" s="25">
        <v>33.090000000000003</v>
      </c>
      <c r="E78" s="24" t="s">
        <v>74</v>
      </c>
      <c r="F78" s="24">
        <v>1234</v>
      </c>
      <c r="G78" s="26">
        <v>13</v>
      </c>
      <c r="H78" s="24" t="s">
        <v>75</v>
      </c>
      <c r="I78" s="24" t="s">
        <v>76</v>
      </c>
      <c r="J78" s="24">
        <v>6155</v>
      </c>
      <c r="K78" s="27">
        <v>1677.5743250800001</v>
      </c>
      <c r="L78" s="27">
        <v>69509.100808899995</v>
      </c>
      <c r="M78" s="25">
        <v>11.39</v>
      </c>
      <c r="N78" s="25">
        <v>1.35</v>
      </c>
      <c r="O78" s="24">
        <v>23885</v>
      </c>
      <c r="P78" s="24">
        <v>23383</v>
      </c>
      <c r="Q78" s="28">
        <v>23885</v>
      </c>
      <c r="R78" s="28">
        <v>1100</v>
      </c>
      <c r="S78" s="24" t="s">
        <v>79</v>
      </c>
      <c r="T78" s="24" t="s">
        <v>93</v>
      </c>
      <c r="U78" s="28">
        <v>54.65</v>
      </c>
      <c r="V78" s="28">
        <v>1</v>
      </c>
      <c r="W78" s="28">
        <v>1.85</v>
      </c>
      <c r="X78" s="28">
        <v>0.22</v>
      </c>
      <c r="Y78" s="28">
        <f t="shared" si="6"/>
        <v>1.85</v>
      </c>
      <c r="Z78" s="28">
        <f t="shared" si="7"/>
        <v>0.22</v>
      </c>
      <c r="AA78" s="28">
        <v>0.17399999999999999</v>
      </c>
      <c r="AB78" s="29">
        <v>10.1331809483</v>
      </c>
      <c r="AC78">
        <f t="shared" si="8"/>
        <v>9905</v>
      </c>
      <c r="AD78">
        <f t="shared" si="9"/>
        <v>40</v>
      </c>
      <c r="AE78">
        <f t="shared" si="10"/>
        <v>4.8</v>
      </c>
      <c r="AF78">
        <f>'TP Factor'!$D$3</f>
        <v>1.168489000131735</v>
      </c>
      <c r="AG78">
        <f t="shared" si="11"/>
        <v>5.6</v>
      </c>
    </row>
    <row r="79" spans="1:33">
      <c r="A79" s="24" t="s">
        <v>72</v>
      </c>
      <c r="B79" s="24">
        <v>27</v>
      </c>
      <c r="C79" s="24" t="s">
        <v>73</v>
      </c>
      <c r="D79" s="25">
        <v>33.090000000000003</v>
      </c>
      <c r="E79" s="24" t="s">
        <v>74</v>
      </c>
      <c r="F79" s="24">
        <v>1234</v>
      </c>
      <c r="G79" s="26">
        <v>45</v>
      </c>
      <c r="H79" s="24" t="s">
        <v>75</v>
      </c>
      <c r="I79" s="24" t="s">
        <v>76</v>
      </c>
      <c r="J79" s="24">
        <v>7018</v>
      </c>
      <c r="K79" s="27">
        <v>1054.93818521</v>
      </c>
      <c r="L79" s="27">
        <v>18636.353516899999</v>
      </c>
      <c r="M79" s="25">
        <v>8.42</v>
      </c>
      <c r="N79" s="25">
        <v>3.37</v>
      </c>
      <c r="O79" s="24">
        <v>23891</v>
      </c>
      <c r="P79" s="24">
        <v>23389</v>
      </c>
      <c r="Q79" s="28">
        <v>23891</v>
      </c>
      <c r="R79" s="28">
        <v>8140</v>
      </c>
      <c r="S79" s="24" t="s">
        <v>90</v>
      </c>
      <c r="T79" s="24" t="s">
        <v>112</v>
      </c>
      <c r="U79" s="28">
        <v>54.65</v>
      </c>
      <c r="V79" s="28">
        <v>1</v>
      </c>
      <c r="W79" s="28">
        <v>1.18</v>
      </c>
      <c r="X79" s="28">
        <v>0.48</v>
      </c>
      <c r="Y79" s="28">
        <f t="shared" si="6"/>
        <v>1.18</v>
      </c>
      <c r="Z79" s="28">
        <f t="shared" si="7"/>
        <v>0.48</v>
      </c>
      <c r="AA79" s="28">
        <v>0.74</v>
      </c>
      <c r="AB79" s="29">
        <v>0.70845806224214602</v>
      </c>
      <c r="AC79">
        <f t="shared" si="8"/>
        <v>2945</v>
      </c>
      <c r="AD79">
        <f t="shared" si="9"/>
        <v>8</v>
      </c>
      <c r="AE79">
        <f t="shared" si="10"/>
        <v>3.1</v>
      </c>
      <c r="AF79">
        <f>'TP Factor'!$D$3</f>
        <v>1.168489000131735</v>
      </c>
      <c r="AG79">
        <f t="shared" si="11"/>
        <v>3.6</v>
      </c>
    </row>
    <row r="80" spans="1:33">
      <c r="A80" s="24" t="s">
        <v>72</v>
      </c>
      <c r="B80" s="24">
        <v>27</v>
      </c>
      <c r="C80" s="24" t="s">
        <v>73</v>
      </c>
      <c r="D80" s="25">
        <v>33.090000000000003</v>
      </c>
      <c r="E80" s="24" t="s">
        <v>74</v>
      </c>
      <c r="F80" s="24">
        <v>1234</v>
      </c>
      <c r="G80" s="26">
        <v>102.5</v>
      </c>
      <c r="H80" s="24" t="s">
        <v>75</v>
      </c>
      <c r="I80" s="24" t="s">
        <v>76</v>
      </c>
      <c r="J80" s="24">
        <v>13888</v>
      </c>
      <c r="K80" s="27">
        <v>825.64269664100004</v>
      </c>
      <c r="L80" s="27">
        <v>39435.264171900002</v>
      </c>
      <c r="M80" s="25">
        <v>29.16</v>
      </c>
      <c r="N80" s="25">
        <v>7.17</v>
      </c>
      <c r="O80" s="24">
        <v>23930</v>
      </c>
      <c r="P80" s="24">
        <v>23428</v>
      </c>
      <c r="Q80" s="28">
        <v>23930</v>
      </c>
      <c r="R80" s="28">
        <v>1300</v>
      </c>
      <c r="S80" s="24" t="s">
        <v>97</v>
      </c>
      <c r="T80" s="24" t="s">
        <v>111</v>
      </c>
      <c r="U80" s="28">
        <v>54.65</v>
      </c>
      <c r="V80" s="28">
        <v>1</v>
      </c>
      <c r="W80" s="28">
        <v>2.42</v>
      </c>
      <c r="X80" s="28">
        <v>0.51600000000000001</v>
      </c>
      <c r="Y80" s="28">
        <f t="shared" si="6"/>
        <v>2.42</v>
      </c>
      <c r="Z80" s="28">
        <f t="shared" si="7"/>
        <v>0.51600000000000001</v>
      </c>
      <c r="AA80" s="28">
        <v>0.69199999999999995</v>
      </c>
      <c r="AB80" s="29">
        <v>9.7444689118435992</v>
      </c>
      <c r="AC80">
        <f t="shared" si="8"/>
        <v>37880</v>
      </c>
      <c r="AD80">
        <f t="shared" si="9"/>
        <v>202</v>
      </c>
      <c r="AE80">
        <f t="shared" si="10"/>
        <v>43.1</v>
      </c>
      <c r="AF80">
        <f>'TP Factor'!$D$3</f>
        <v>1.168489000131735</v>
      </c>
      <c r="AG80">
        <f t="shared" si="11"/>
        <v>50.4</v>
      </c>
    </row>
    <row r="81" spans="1:33">
      <c r="A81" s="24" t="s">
        <v>72</v>
      </c>
      <c r="B81" s="24">
        <v>27</v>
      </c>
      <c r="C81" s="24" t="s">
        <v>73</v>
      </c>
      <c r="D81" s="25">
        <v>33.090000000000003</v>
      </c>
      <c r="E81" s="24" t="s">
        <v>74</v>
      </c>
      <c r="F81" s="24">
        <v>3456</v>
      </c>
      <c r="G81" s="26">
        <v>3</v>
      </c>
      <c r="H81" s="24" t="s">
        <v>75</v>
      </c>
      <c r="I81" s="24" t="s">
        <v>76</v>
      </c>
      <c r="J81" s="24">
        <v>515</v>
      </c>
      <c r="K81" s="27">
        <v>475.74337487600002</v>
      </c>
      <c r="L81" s="27">
        <v>3920.2189589099999</v>
      </c>
      <c r="M81" s="25">
        <v>0.36</v>
      </c>
      <c r="N81" s="25">
        <v>0.05</v>
      </c>
      <c r="O81" s="24">
        <v>23955</v>
      </c>
      <c r="P81" s="24">
        <v>23453</v>
      </c>
      <c r="Q81" s="28">
        <v>23955</v>
      </c>
      <c r="R81" s="28">
        <v>4340</v>
      </c>
      <c r="S81" s="24" t="s">
        <v>90</v>
      </c>
      <c r="T81" s="24" t="s">
        <v>113</v>
      </c>
      <c r="U81" s="28">
        <v>54.65</v>
      </c>
      <c r="V81" s="28">
        <v>1</v>
      </c>
      <c r="W81" s="28">
        <v>0.7</v>
      </c>
      <c r="X81" s="28">
        <v>0.09</v>
      </c>
      <c r="Y81" s="28">
        <f t="shared" si="6"/>
        <v>0.7</v>
      </c>
      <c r="Z81" s="28">
        <f t="shared" si="7"/>
        <v>0.09</v>
      </c>
      <c r="AA81" s="28">
        <v>0.25800000000000001</v>
      </c>
      <c r="AB81" s="29">
        <v>0.96870332644548096</v>
      </c>
      <c r="AC81">
        <f t="shared" si="8"/>
        <v>1404</v>
      </c>
      <c r="AD81">
        <f t="shared" si="9"/>
        <v>2</v>
      </c>
      <c r="AE81">
        <f t="shared" si="10"/>
        <v>0.3</v>
      </c>
      <c r="AF81">
        <f>'TP Factor'!$D$3</f>
        <v>1.168489000131735</v>
      </c>
      <c r="AG81">
        <f t="shared" si="11"/>
        <v>0.4</v>
      </c>
    </row>
    <row r="82" spans="1:33">
      <c r="A82" s="24" t="s">
        <v>72</v>
      </c>
      <c r="B82" s="24">
        <v>27</v>
      </c>
      <c r="C82" s="24" t="s">
        <v>73</v>
      </c>
      <c r="D82" s="25">
        <v>33.090000000000003</v>
      </c>
      <c r="E82" s="24" t="s">
        <v>74</v>
      </c>
      <c r="F82" s="24">
        <v>1234</v>
      </c>
      <c r="G82" s="26">
        <v>102.5</v>
      </c>
      <c r="H82" s="24" t="s">
        <v>75</v>
      </c>
      <c r="I82" s="24" t="s">
        <v>76</v>
      </c>
      <c r="J82" s="24">
        <v>4531</v>
      </c>
      <c r="K82" s="27">
        <v>552.00144873299996</v>
      </c>
      <c r="L82" s="27">
        <v>14108.7611674</v>
      </c>
      <c r="M82" s="25">
        <v>9.52</v>
      </c>
      <c r="N82" s="25">
        <v>2.34</v>
      </c>
      <c r="O82" s="24">
        <v>23986</v>
      </c>
      <c r="P82" s="24">
        <v>23483</v>
      </c>
      <c r="Q82" s="28">
        <v>23986</v>
      </c>
      <c r="R82" s="28">
        <v>1300</v>
      </c>
      <c r="S82" s="24" t="s">
        <v>79</v>
      </c>
      <c r="T82" s="24" t="s">
        <v>80</v>
      </c>
      <c r="U82" s="28">
        <v>54.65</v>
      </c>
      <c r="V82" s="28">
        <v>1</v>
      </c>
      <c r="W82" s="28">
        <v>2.42</v>
      </c>
      <c r="X82" s="28">
        <v>0.51600000000000001</v>
      </c>
      <c r="Y82" s="28">
        <f t="shared" si="6"/>
        <v>2.42</v>
      </c>
      <c r="Z82" s="28">
        <f t="shared" si="7"/>
        <v>0.51600000000000001</v>
      </c>
      <c r="AA82" s="28">
        <v>0.63100000000000001</v>
      </c>
      <c r="AB82" s="29">
        <v>3.4863368648883402</v>
      </c>
      <c r="AC82">
        <f t="shared" si="8"/>
        <v>12358</v>
      </c>
      <c r="AD82">
        <f t="shared" si="9"/>
        <v>66</v>
      </c>
      <c r="AE82">
        <f t="shared" si="10"/>
        <v>14.1</v>
      </c>
      <c r="AF82">
        <f>'TP Factor'!$D$3</f>
        <v>1.168489000131735</v>
      </c>
      <c r="AG82">
        <f t="shared" si="11"/>
        <v>16.5</v>
      </c>
    </row>
    <row r="83" spans="1:33">
      <c r="A83" s="24" t="s">
        <v>72</v>
      </c>
      <c r="B83" s="24">
        <v>27</v>
      </c>
      <c r="C83" s="24" t="s">
        <v>73</v>
      </c>
      <c r="D83" s="25">
        <v>33.090000000000003</v>
      </c>
      <c r="E83" s="24" t="s">
        <v>74</v>
      </c>
      <c r="F83" s="24">
        <v>3456</v>
      </c>
      <c r="G83" s="26">
        <v>3</v>
      </c>
      <c r="H83" s="24" t="s">
        <v>75</v>
      </c>
      <c r="I83" s="24" t="s">
        <v>76</v>
      </c>
      <c r="J83" s="24">
        <v>1092</v>
      </c>
      <c r="K83" s="27">
        <v>704.45008716400002</v>
      </c>
      <c r="L83" s="27">
        <v>21029.503719699998</v>
      </c>
      <c r="M83" s="25">
        <v>0.76</v>
      </c>
      <c r="N83" s="25">
        <v>0.1</v>
      </c>
      <c r="O83" s="24">
        <v>23993</v>
      </c>
      <c r="P83" s="24">
        <v>23490</v>
      </c>
      <c r="Q83" s="28">
        <v>23993</v>
      </c>
      <c r="R83" s="28">
        <v>4340</v>
      </c>
      <c r="S83" s="24" t="s">
        <v>79</v>
      </c>
      <c r="T83" s="24" t="s">
        <v>99</v>
      </c>
      <c r="U83" s="28">
        <v>54.65</v>
      </c>
      <c r="V83" s="28">
        <v>1</v>
      </c>
      <c r="W83" s="28">
        <v>0.7</v>
      </c>
      <c r="X83" s="28">
        <v>0.09</v>
      </c>
      <c r="Y83" s="28">
        <f t="shared" si="6"/>
        <v>0.7</v>
      </c>
      <c r="Z83" s="28">
        <f t="shared" si="7"/>
        <v>0.09</v>
      </c>
      <c r="AA83" s="28">
        <v>0.10199999999999999</v>
      </c>
      <c r="AB83" s="29">
        <v>5.1964827527266504</v>
      </c>
      <c r="AC83">
        <f t="shared" si="8"/>
        <v>2977</v>
      </c>
      <c r="AD83">
        <f t="shared" si="9"/>
        <v>5</v>
      </c>
      <c r="AE83">
        <f t="shared" si="10"/>
        <v>0.6</v>
      </c>
      <c r="AF83">
        <f>'TP Factor'!$D$3</f>
        <v>1.168489000131735</v>
      </c>
      <c r="AG83">
        <f t="shared" si="11"/>
        <v>0.7</v>
      </c>
    </row>
    <row r="84" spans="1:33">
      <c r="A84" s="24" t="s">
        <v>72</v>
      </c>
      <c r="B84" s="24">
        <v>27</v>
      </c>
      <c r="C84" s="24" t="s">
        <v>73</v>
      </c>
      <c r="D84" s="25">
        <v>33.090000000000003</v>
      </c>
      <c r="E84" s="24" t="s">
        <v>74</v>
      </c>
      <c r="F84" s="24">
        <v>3456</v>
      </c>
      <c r="G84" s="26">
        <v>0</v>
      </c>
      <c r="H84" s="24" t="s">
        <v>75</v>
      </c>
      <c r="I84" s="24" t="s">
        <v>76</v>
      </c>
      <c r="J84" s="24">
        <v>523</v>
      </c>
      <c r="K84" s="27">
        <v>392.78264802199999</v>
      </c>
      <c r="L84" s="27">
        <v>3390.2390268899999</v>
      </c>
      <c r="M84" s="25">
        <v>0</v>
      </c>
      <c r="N84" s="25">
        <v>0</v>
      </c>
      <c r="O84" s="24">
        <v>24014</v>
      </c>
      <c r="P84" s="24">
        <v>23511</v>
      </c>
      <c r="Q84" s="28">
        <v>24014</v>
      </c>
      <c r="R84" s="28">
        <v>6460</v>
      </c>
      <c r="S84" s="24" t="s">
        <v>81</v>
      </c>
      <c r="T84" s="24" t="s">
        <v>88</v>
      </c>
      <c r="U84" s="28">
        <v>54.65</v>
      </c>
      <c r="V84" s="28">
        <v>1</v>
      </c>
      <c r="W84" s="28">
        <v>0</v>
      </c>
      <c r="X84" s="28">
        <v>0</v>
      </c>
      <c r="Y84" s="28">
        <f t="shared" si="6"/>
        <v>0</v>
      </c>
      <c r="Z84" s="28">
        <f t="shared" si="7"/>
        <v>0</v>
      </c>
      <c r="AA84" s="28">
        <v>0.30299999999999999</v>
      </c>
      <c r="AB84" s="29">
        <v>3.72691155865078E-3</v>
      </c>
      <c r="AC84">
        <f t="shared" si="8"/>
        <v>6</v>
      </c>
      <c r="AD84">
        <f t="shared" si="9"/>
        <v>0</v>
      </c>
      <c r="AE84">
        <f t="shared" si="10"/>
        <v>0</v>
      </c>
      <c r="AF84">
        <f>'TP Factor'!$D$3</f>
        <v>1.168489000131735</v>
      </c>
      <c r="AG84">
        <f t="shared" si="11"/>
        <v>0</v>
      </c>
    </row>
    <row r="85" spans="1:33">
      <c r="A85" s="24" t="s">
        <v>72</v>
      </c>
      <c r="B85" s="24">
        <v>27</v>
      </c>
      <c r="C85" s="24" t="s">
        <v>73</v>
      </c>
      <c r="D85" s="25">
        <v>33.090000000000003</v>
      </c>
      <c r="E85" s="24" t="s">
        <v>74</v>
      </c>
      <c r="F85" s="24">
        <v>1234</v>
      </c>
      <c r="G85" s="26">
        <v>13</v>
      </c>
      <c r="H85" s="24" t="s">
        <v>75</v>
      </c>
      <c r="I85" s="24" t="s">
        <v>76</v>
      </c>
      <c r="J85" s="24">
        <v>15</v>
      </c>
      <c r="K85" s="27">
        <v>64.661629769300006</v>
      </c>
      <c r="L85" s="27">
        <v>166.441257866</v>
      </c>
      <c r="M85" s="25">
        <v>0.03</v>
      </c>
      <c r="N85" s="25">
        <v>0</v>
      </c>
      <c r="O85" s="24">
        <v>24021</v>
      </c>
      <c r="P85" s="24">
        <v>23517</v>
      </c>
      <c r="Q85" s="28">
        <v>24021</v>
      </c>
      <c r="R85" s="28">
        <v>1100</v>
      </c>
      <c r="S85" s="24" t="s">
        <v>79</v>
      </c>
      <c r="T85" s="24" t="s">
        <v>93</v>
      </c>
      <c r="U85" s="28">
        <v>54.65</v>
      </c>
      <c r="V85" s="28">
        <v>1</v>
      </c>
      <c r="W85" s="28">
        <v>1.85</v>
      </c>
      <c r="X85" s="28">
        <v>0.22</v>
      </c>
      <c r="Y85" s="28">
        <f t="shared" si="6"/>
        <v>1.85</v>
      </c>
      <c r="Z85" s="28">
        <f t="shared" si="7"/>
        <v>0.22</v>
      </c>
      <c r="AA85" s="28">
        <v>0.17399999999999999</v>
      </c>
      <c r="AB85" s="29">
        <v>4.1128366008035697E-2</v>
      </c>
      <c r="AC85">
        <f t="shared" si="8"/>
        <v>40</v>
      </c>
      <c r="AD85">
        <f t="shared" si="9"/>
        <v>0</v>
      </c>
      <c r="AE85">
        <f t="shared" si="10"/>
        <v>0</v>
      </c>
      <c r="AF85">
        <f>'TP Factor'!$D$3</f>
        <v>1.168489000131735</v>
      </c>
      <c r="AG85">
        <f t="shared" si="11"/>
        <v>0</v>
      </c>
    </row>
    <row r="86" spans="1:33">
      <c r="A86" s="24" t="s">
        <v>72</v>
      </c>
      <c r="B86" s="24">
        <v>27</v>
      </c>
      <c r="C86" s="24" t="s">
        <v>73</v>
      </c>
      <c r="D86" s="25">
        <v>33.090000000000003</v>
      </c>
      <c r="E86" s="24" t="s">
        <v>74</v>
      </c>
      <c r="F86" s="24">
        <v>3456</v>
      </c>
      <c r="G86" s="26">
        <v>0</v>
      </c>
      <c r="H86" s="24" t="s">
        <v>75</v>
      </c>
      <c r="I86" s="24" t="s">
        <v>76</v>
      </c>
      <c r="J86" s="24">
        <v>1</v>
      </c>
      <c r="K86" s="27">
        <v>51.3778009177</v>
      </c>
      <c r="L86" s="27">
        <v>7.1035631221099997</v>
      </c>
      <c r="M86" s="25">
        <v>0</v>
      </c>
      <c r="N86" s="25">
        <v>0</v>
      </c>
      <c r="O86" s="24">
        <v>24067</v>
      </c>
      <c r="P86" s="24">
        <v>23563</v>
      </c>
      <c r="Q86" s="28">
        <v>24067</v>
      </c>
      <c r="R86" s="28">
        <v>6460</v>
      </c>
      <c r="S86" s="24" t="s">
        <v>81</v>
      </c>
      <c r="T86" s="24" t="s">
        <v>88</v>
      </c>
      <c r="U86" s="28">
        <v>54.65</v>
      </c>
      <c r="V86" s="28">
        <v>1</v>
      </c>
      <c r="W86" s="28">
        <v>0</v>
      </c>
      <c r="X86" s="28">
        <v>0</v>
      </c>
      <c r="Y86" s="28">
        <f t="shared" si="6"/>
        <v>0</v>
      </c>
      <c r="Z86" s="28">
        <f t="shared" si="7"/>
        <v>0</v>
      </c>
      <c r="AA86" s="28">
        <v>0.30299999999999999</v>
      </c>
      <c r="AB86" s="29">
        <v>1.7553216553386501E-3</v>
      </c>
      <c r="AC86">
        <f t="shared" si="8"/>
        <v>3</v>
      </c>
      <c r="AD86">
        <f t="shared" si="9"/>
        <v>0</v>
      </c>
      <c r="AE86">
        <f t="shared" si="10"/>
        <v>0</v>
      </c>
      <c r="AF86">
        <f>'TP Factor'!$D$3</f>
        <v>1.168489000131735</v>
      </c>
      <c r="AG86">
        <f t="shared" si="11"/>
        <v>0</v>
      </c>
    </row>
    <row r="87" spans="1:33">
      <c r="A87" s="24" t="s">
        <v>72</v>
      </c>
      <c r="B87" s="24">
        <v>27</v>
      </c>
      <c r="C87" s="24" t="s">
        <v>73</v>
      </c>
      <c r="D87" s="25">
        <v>33.090000000000003</v>
      </c>
      <c r="E87" s="24" t="s">
        <v>74</v>
      </c>
      <c r="F87" s="24">
        <v>3456</v>
      </c>
      <c r="G87" s="26">
        <v>3</v>
      </c>
      <c r="H87" s="24" t="s">
        <v>75</v>
      </c>
      <c r="I87" s="24" t="s">
        <v>76</v>
      </c>
      <c r="J87" s="24">
        <v>6302</v>
      </c>
      <c r="K87" s="27">
        <v>1258.8106555899999</v>
      </c>
      <c r="L87" s="27">
        <v>29983.3625197</v>
      </c>
      <c r="M87" s="25">
        <v>4.41</v>
      </c>
      <c r="N87" s="25">
        <v>0.56999999999999995</v>
      </c>
      <c r="O87" s="24">
        <v>24122</v>
      </c>
      <c r="P87" s="24">
        <v>23618</v>
      </c>
      <c r="Q87" s="28">
        <v>24122</v>
      </c>
      <c r="R87" s="28">
        <v>4340</v>
      </c>
      <c r="S87" s="24" t="s">
        <v>81</v>
      </c>
      <c r="T87" s="24" t="s">
        <v>83</v>
      </c>
      <c r="U87" s="28">
        <v>54.65</v>
      </c>
      <c r="V87" s="28">
        <v>1</v>
      </c>
      <c r="W87" s="28">
        <v>0.7</v>
      </c>
      <c r="X87" s="28">
        <v>0.09</v>
      </c>
      <c r="Y87" s="28">
        <f t="shared" si="6"/>
        <v>0.7</v>
      </c>
      <c r="Z87" s="28">
        <f t="shared" si="7"/>
        <v>0.09</v>
      </c>
      <c r="AA87" s="28">
        <v>0.41299999999999998</v>
      </c>
      <c r="AB87" s="29">
        <v>4.7378742981772401E-2</v>
      </c>
      <c r="AC87">
        <f t="shared" si="8"/>
        <v>110</v>
      </c>
      <c r="AD87">
        <f t="shared" si="9"/>
        <v>0</v>
      </c>
      <c r="AE87">
        <f t="shared" si="10"/>
        <v>0</v>
      </c>
      <c r="AF87">
        <f>'TP Factor'!$D$3</f>
        <v>1.168489000131735</v>
      </c>
      <c r="AG87">
        <f t="shared" si="11"/>
        <v>0</v>
      </c>
    </row>
    <row r="88" spans="1:33">
      <c r="A88" s="24" t="s">
        <v>72</v>
      </c>
      <c r="B88" s="24">
        <v>27</v>
      </c>
      <c r="C88" s="24" t="s">
        <v>73</v>
      </c>
      <c r="D88" s="25">
        <v>33.090000000000003</v>
      </c>
      <c r="E88" s="24" t="s">
        <v>74</v>
      </c>
      <c r="F88" s="24">
        <v>3456</v>
      </c>
      <c r="G88" s="26">
        <v>3</v>
      </c>
      <c r="H88" s="24" t="s">
        <v>75</v>
      </c>
      <c r="I88" s="24" t="s">
        <v>76</v>
      </c>
      <c r="J88" s="24">
        <v>16</v>
      </c>
      <c r="K88" s="27">
        <v>126.77601293399999</v>
      </c>
      <c r="L88" s="27">
        <v>77.210008902300004</v>
      </c>
      <c r="M88" s="25">
        <v>0.01</v>
      </c>
      <c r="N88" s="25">
        <v>0</v>
      </c>
      <c r="O88" s="24">
        <v>24125</v>
      </c>
      <c r="P88" s="24">
        <v>23621</v>
      </c>
      <c r="Q88" s="28">
        <v>24125</v>
      </c>
      <c r="R88" s="28">
        <v>4340</v>
      </c>
      <c r="S88" s="24" t="s">
        <v>81</v>
      </c>
      <c r="T88" s="24" t="s">
        <v>83</v>
      </c>
      <c r="U88" s="28">
        <v>54.65</v>
      </c>
      <c r="V88" s="28">
        <v>1</v>
      </c>
      <c r="W88" s="28">
        <v>0.7</v>
      </c>
      <c r="X88" s="28">
        <v>0.09</v>
      </c>
      <c r="Y88" s="28">
        <f t="shared" si="6"/>
        <v>0.7</v>
      </c>
      <c r="Z88" s="28">
        <f t="shared" si="7"/>
        <v>0.09</v>
      </c>
      <c r="AA88" s="28">
        <v>0.41299999999999998</v>
      </c>
      <c r="AB88" s="29">
        <v>1.6337364599277399E-2</v>
      </c>
      <c r="AC88">
        <f t="shared" si="8"/>
        <v>38</v>
      </c>
      <c r="AD88">
        <f t="shared" si="9"/>
        <v>0</v>
      </c>
      <c r="AE88">
        <f t="shared" si="10"/>
        <v>0</v>
      </c>
      <c r="AF88">
        <f>'TP Factor'!$D$3</f>
        <v>1.168489000131735</v>
      </c>
      <c r="AG88">
        <f t="shared" si="11"/>
        <v>0</v>
      </c>
    </row>
    <row r="89" spans="1:33">
      <c r="A89" s="24" t="s">
        <v>72</v>
      </c>
      <c r="B89" s="24">
        <v>27</v>
      </c>
      <c r="C89" s="24" t="s">
        <v>73</v>
      </c>
      <c r="D89" s="25">
        <v>33.090000000000003</v>
      </c>
      <c r="E89" s="24" t="s">
        <v>74</v>
      </c>
      <c r="F89" s="24">
        <v>3456</v>
      </c>
      <c r="G89" s="26">
        <v>3</v>
      </c>
      <c r="H89" s="24" t="s">
        <v>75</v>
      </c>
      <c r="I89" s="24" t="s">
        <v>76</v>
      </c>
      <c r="J89" s="24">
        <v>7</v>
      </c>
      <c r="K89" s="27">
        <v>47.3573968822</v>
      </c>
      <c r="L89" s="27">
        <v>136.29336311</v>
      </c>
      <c r="M89" s="25">
        <v>0</v>
      </c>
      <c r="N89" s="25">
        <v>0</v>
      </c>
      <c r="O89" s="24">
        <v>24166</v>
      </c>
      <c r="P89" s="24">
        <v>23662</v>
      </c>
      <c r="Q89" s="28">
        <v>24166</v>
      </c>
      <c r="R89" s="28">
        <v>4340</v>
      </c>
      <c r="S89" s="24" t="s">
        <v>79</v>
      </c>
      <c r="T89" s="24" t="s">
        <v>99</v>
      </c>
      <c r="U89" s="28">
        <v>54.65</v>
      </c>
      <c r="V89" s="28">
        <v>1</v>
      </c>
      <c r="W89" s="28">
        <v>0.7</v>
      </c>
      <c r="X89" s="28">
        <v>0.09</v>
      </c>
      <c r="Y89" s="28">
        <f t="shared" si="6"/>
        <v>0.7</v>
      </c>
      <c r="Z89" s="28">
        <f t="shared" si="7"/>
        <v>0.09</v>
      </c>
      <c r="AA89" s="28">
        <v>0.10199999999999999</v>
      </c>
      <c r="AB89" s="29">
        <v>3.3678688764130597E-2</v>
      </c>
      <c r="AC89">
        <f t="shared" si="8"/>
        <v>19</v>
      </c>
      <c r="AD89">
        <f t="shared" si="9"/>
        <v>0</v>
      </c>
      <c r="AE89">
        <f t="shared" si="10"/>
        <v>0</v>
      </c>
      <c r="AF89">
        <f>'TP Factor'!$D$3</f>
        <v>1.168489000131735</v>
      </c>
      <c r="AG89">
        <f t="shared" si="11"/>
        <v>0</v>
      </c>
    </row>
    <row r="90" spans="1:33">
      <c r="A90" s="24" t="s">
        <v>72</v>
      </c>
      <c r="B90" s="24">
        <v>27</v>
      </c>
      <c r="C90" s="24" t="s">
        <v>73</v>
      </c>
      <c r="D90" s="25">
        <v>33.090000000000003</v>
      </c>
      <c r="E90" s="24" t="s">
        <v>74</v>
      </c>
      <c r="F90" s="24">
        <v>1234</v>
      </c>
      <c r="G90" s="26">
        <v>13</v>
      </c>
      <c r="H90" s="24" t="s">
        <v>75</v>
      </c>
      <c r="I90" s="24" t="s">
        <v>76</v>
      </c>
      <c r="J90" s="24">
        <v>87</v>
      </c>
      <c r="K90" s="27">
        <v>111.200861031</v>
      </c>
      <c r="L90" s="27">
        <v>499.41582118100001</v>
      </c>
      <c r="M90" s="25">
        <v>0.16</v>
      </c>
      <c r="N90" s="25">
        <v>0.02</v>
      </c>
      <c r="O90" s="24">
        <v>24204</v>
      </c>
      <c r="P90" s="24">
        <v>23700</v>
      </c>
      <c r="Q90" s="28">
        <v>24204</v>
      </c>
      <c r="R90" s="28">
        <v>1100</v>
      </c>
      <c r="S90" s="24" t="s">
        <v>81</v>
      </c>
      <c r="T90" s="24" t="s">
        <v>86</v>
      </c>
      <c r="U90" s="28">
        <v>54.65</v>
      </c>
      <c r="V90" s="28">
        <v>1</v>
      </c>
      <c r="W90" s="28">
        <v>1.85</v>
      </c>
      <c r="X90" s="28">
        <v>0.22</v>
      </c>
      <c r="Y90" s="28">
        <f t="shared" si="6"/>
        <v>1.85</v>
      </c>
      <c r="Z90" s="28">
        <f t="shared" si="7"/>
        <v>0.22</v>
      </c>
      <c r="AA90" s="28">
        <v>0.34200000000000003</v>
      </c>
      <c r="AB90" s="29">
        <v>0.123407843379055</v>
      </c>
      <c r="AC90">
        <f t="shared" si="8"/>
        <v>237</v>
      </c>
      <c r="AD90">
        <f t="shared" si="9"/>
        <v>1</v>
      </c>
      <c r="AE90">
        <f t="shared" si="10"/>
        <v>0.1</v>
      </c>
      <c r="AF90">
        <f>'TP Factor'!$D$3</f>
        <v>1.168489000131735</v>
      </c>
      <c r="AG90">
        <f t="shared" si="11"/>
        <v>0.1</v>
      </c>
    </row>
    <row r="91" spans="1:33">
      <c r="A91" s="24" t="s">
        <v>72</v>
      </c>
      <c r="B91" s="24">
        <v>27</v>
      </c>
      <c r="C91" s="24" t="s">
        <v>73</v>
      </c>
      <c r="D91" s="25">
        <v>33.090000000000003</v>
      </c>
      <c r="E91" s="24" t="s">
        <v>74</v>
      </c>
      <c r="F91" s="24">
        <v>1234</v>
      </c>
      <c r="G91" s="26">
        <v>13</v>
      </c>
      <c r="H91" s="24" t="s">
        <v>75</v>
      </c>
      <c r="I91" s="24" t="s">
        <v>76</v>
      </c>
      <c r="J91" s="24">
        <v>394</v>
      </c>
      <c r="K91" s="27">
        <v>308.488033358</v>
      </c>
      <c r="L91" s="27">
        <v>4454.0398375599998</v>
      </c>
      <c r="M91" s="25">
        <v>0.73</v>
      </c>
      <c r="N91" s="25">
        <v>0.09</v>
      </c>
      <c r="O91" s="24">
        <v>24216</v>
      </c>
      <c r="P91" s="24">
        <v>23712</v>
      </c>
      <c r="Q91" s="28">
        <v>24216</v>
      </c>
      <c r="R91" s="28">
        <v>1100</v>
      </c>
      <c r="S91" s="24" t="s">
        <v>79</v>
      </c>
      <c r="T91" s="24" t="s">
        <v>93</v>
      </c>
      <c r="U91" s="28">
        <v>54.65</v>
      </c>
      <c r="V91" s="28">
        <v>1</v>
      </c>
      <c r="W91" s="28">
        <v>1.85</v>
      </c>
      <c r="X91" s="28">
        <v>0.22</v>
      </c>
      <c r="Y91" s="28">
        <f t="shared" si="6"/>
        <v>1.85</v>
      </c>
      <c r="Z91" s="28">
        <f t="shared" si="7"/>
        <v>0.22</v>
      </c>
      <c r="AA91" s="28">
        <v>0.17399999999999999</v>
      </c>
      <c r="AB91" s="29">
        <v>1.1006128106703099</v>
      </c>
      <c r="AC91">
        <f t="shared" si="8"/>
        <v>1076</v>
      </c>
      <c r="AD91">
        <f t="shared" si="9"/>
        <v>4</v>
      </c>
      <c r="AE91">
        <f t="shared" si="10"/>
        <v>0.5</v>
      </c>
      <c r="AF91">
        <f>'TP Factor'!$D$3</f>
        <v>1.168489000131735</v>
      </c>
      <c r="AG91">
        <f t="shared" si="11"/>
        <v>0.6</v>
      </c>
    </row>
    <row r="92" spans="1:33">
      <c r="A92" s="24" t="s">
        <v>72</v>
      </c>
      <c r="B92" s="24">
        <v>27</v>
      </c>
      <c r="C92" s="24" t="s">
        <v>73</v>
      </c>
      <c r="D92" s="25">
        <v>33.090000000000003</v>
      </c>
      <c r="E92" s="24" t="s">
        <v>74</v>
      </c>
      <c r="F92" s="24">
        <v>1234</v>
      </c>
      <c r="G92" s="26">
        <v>40</v>
      </c>
      <c r="H92" s="24" t="s">
        <v>75</v>
      </c>
      <c r="I92" s="24" t="s">
        <v>76</v>
      </c>
      <c r="J92" s="24">
        <v>5683</v>
      </c>
      <c r="K92" s="27">
        <v>951.05162123800005</v>
      </c>
      <c r="L92" s="27">
        <v>27988.108500800001</v>
      </c>
      <c r="M92" s="25">
        <v>6.54</v>
      </c>
      <c r="N92" s="25">
        <v>0.85</v>
      </c>
      <c r="O92" s="24">
        <v>24263</v>
      </c>
      <c r="P92" s="24">
        <v>23753</v>
      </c>
      <c r="Q92" s="28">
        <v>24263</v>
      </c>
      <c r="R92" s="28">
        <v>8110</v>
      </c>
      <c r="S92" s="24" t="s">
        <v>81</v>
      </c>
      <c r="T92" s="24" t="s">
        <v>95</v>
      </c>
      <c r="U92" s="28">
        <v>54.65</v>
      </c>
      <c r="V92" s="28">
        <v>1</v>
      </c>
      <c r="W92" s="28">
        <v>1.58</v>
      </c>
      <c r="X92" s="28">
        <v>0.15</v>
      </c>
      <c r="Y92" s="28">
        <f t="shared" si="6"/>
        <v>1.58</v>
      </c>
      <c r="Z92" s="28">
        <f t="shared" si="7"/>
        <v>0.15</v>
      </c>
      <c r="AA92" s="28">
        <v>0.70299999999999996</v>
      </c>
      <c r="AB92" s="29">
        <v>5.2960479709096102</v>
      </c>
      <c r="AC92">
        <f t="shared" si="8"/>
        <v>20915</v>
      </c>
      <c r="AD92">
        <f t="shared" si="9"/>
        <v>73</v>
      </c>
      <c r="AE92">
        <f t="shared" si="10"/>
        <v>6.9</v>
      </c>
      <c r="AF92">
        <f>'TP Factor'!$D$3</f>
        <v>1.168489000131735</v>
      </c>
      <c r="AG92">
        <f t="shared" si="11"/>
        <v>8.1</v>
      </c>
    </row>
    <row r="93" spans="1:33">
      <c r="A93" s="24" t="s">
        <v>72</v>
      </c>
      <c r="B93" s="24">
        <v>27</v>
      </c>
      <c r="C93" s="24" t="s">
        <v>73</v>
      </c>
      <c r="D93" s="25">
        <v>33.090000000000003</v>
      </c>
      <c r="E93" s="24" t="s">
        <v>74</v>
      </c>
      <c r="F93" s="24">
        <v>1234</v>
      </c>
      <c r="G93" s="26">
        <v>13</v>
      </c>
      <c r="H93" s="24" t="s">
        <v>75</v>
      </c>
      <c r="I93" s="24" t="s">
        <v>76</v>
      </c>
      <c r="J93" s="24">
        <v>552</v>
      </c>
      <c r="K93" s="27">
        <v>383.93725781400002</v>
      </c>
      <c r="L93" s="27">
        <v>3794.5103075000002</v>
      </c>
      <c r="M93" s="25">
        <v>1.02</v>
      </c>
      <c r="N93" s="25">
        <v>0.12</v>
      </c>
      <c r="O93" s="24">
        <v>24275</v>
      </c>
      <c r="P93" s="24">
        <v>23765</v>
      </c>
      <c r="Q93" s="28">
        <v>24275</v>
      </c>
      <c r="R93" s="28">
        <v>1100</v>
      </c>
      <c r="S93" s="24" t="s">
        <v>97</v>
      </c>
      <c r="T93" s="24" t="s">
        <v>114</v>
      </c>
      <c r="U93" s="28">
        <v>54.65</v>
      </c>
      <c r="V93" s="28">
        <v>1</v>
      </c>
      <c r="W93" s="28">
        <v>1.85</v>
      </c>
      <c r="X93" s="28">
        <v>0.22</v>
      </c>
      <c r="Y93" s="28">
        <f t="shared" si="6"/>
        <v>1.85</v>
      </c>
      <c r="Z93" s="28">
        <f t="shared" si="7"/>
        <v>0.22</v>
      </c>
      <c r="AA93" s="28">
        <v>0.28599999999999998</v>
      </c>
      <c r="AB93" s="29">
        <v>0.93764016648587201</v>
      </c>
      <c r="AC93">
        <f t="shared" si="8"/>
        <v>1506</v>
      </c>
      <c r="AD93">
        <f t="shared" si="9"/>
        <v>6</v>
      </c>
      <c r="AE93">
        <f t="shared" si="10"/>
        <v>0.7</v>
      </c>
      <c r="AF93">
        <f>'TP Factor'!$D$3</f>
        <v>1.168489000131735</v>
      </c>
      <c r="AG93">
        <f t="shared" si="11"/>
        <v>0.8</v>
      </c>
    </row>
    <row r="94" spans="1:33">
      <c r="A94" s="24" t="s">
        <v>72</v>
      </c>
      <c r="B94" s="24">
        <v>27</v>
      </c>
      <c r="C94" s="24" t="s">
        <v>73</v>
      </c>
      <c r="D94" s="25">
        <v>33.090000000000003</v>
      </c>
      <c r="E94" s="24" t="s">
        <v>74</v>
      </c>
      <c r="F94" s="24">
        <v>1234</v>
      </c>
      <c r="G94" s="26">
        <v>13</v>
      </c>
      <c r="H94" s="24" t="s">
        <v>75</v>
      </c>
      <c r="I94" s="24" t="s">
        <v>76</v>
      </c>
      <c r="J94" s="24">
        <v>1</v>
      </c>
      <c r="K94" s="27">
        <v>27.975186705799999</v>
      </c>
      <c r="L94" s="27">
        <v>15.2971032358</v>
      </c>
      <c r="M94" s="25">
        <v>0</v>
      </c>
      <c r="N94" s="25">
        <v>0</v>
      </c>
      <c r="O94" s="24">
        <v>24286</v>
      </c>
      <c r="P94" s="24">
        <v>23776</v>
      </c>
      <c r="Q94" s="28">
        <v>24286</v>
      </c>
      <c r="R94" s="28">
        <v>1100</v>
      </c>
      <c r="S94" s="24" t="s">
        <v>79</v>
      </c>
      <c r="T94" s="24" t="s">
        <v>93</v>
      </c>
      <c r="U94" s="28">
        <v>54.65</v>
      </c>
      <c r="V94" s="28">
        <v>1</v>
      </c>
      <c r="W94" s="28">
        <v>1.85</v>
      </c>
      <c r="X94" s="28">
        <v>0.22</v>
      </c>
      <c r="Y94" s="28">
        <f t="shared" si="6"/>
        <v>1.85</v>
      </c>
      <c r="Z94" s="28">
        <f t="shared" si="7"/>
        <v>0.22</v>
      </c>
      <c r="AA94" s="28">
        <v>0.17399999999999999</v>
      </c>
      <c r="AB94" s="29">
        <v>3.7799814101972902E-3</v>
      </c>
      <c r="AC94">
        <f t="shared" si="8"/>
        <v>4</v>
      </c>
      <c r="AD94">
        <f t="shared" si="9"/>
        <v>0</v>
      </c>
      <c r="AE94">
        <f t="shared" si="10"/>
        <v>0</v>
      </c>
      <c r="AF94">
        <f>'TP Factor'!$D$3</f>
        <v>1.168489000131735</v>
      </c>
      <c r="AG94">
        <f t="shared" si="11"/>
        <v>0</v>
      </c>
    </row>
    <row r="95" spans="1:33">
      <c r="A95" s="24" t="s">
        <v>72</v>
      </c>
      <c r="B95" s="24">
        <v>27</v>
      </c>
      <c r="C95" s="24" t="s">
        <v>73</v>
      </c>
      <c r="D95" s="25">
        <v>33.090000000000003</v>
      </c>
      <c r="E95" s="24" t="s">
        <v>74</v>
      </c>
      <c r="F95" s="24">
        <v>1234</v>
      </c>
      <c r="G95" s="26">
        <v>13</v>
      </c>
      <c r="H95" s="24" t="s">
        <v>75</v>
      </c>
      <c r="I95" s="24" t="s">
        <v>76</v>
      </c>
      <c r="J95" s="24">
        <v>357</v>
      </c>
      <c r="K95" s="27">
        <v>224.54145792899999</v>
      </c>
      <c r="L95" s="27">
        <v>2049.91123393</v>
      </c>
      <c r="M95" s="25">
        <v>0.66</v>
      </c>
      <c r="N95" s="25">
        <v>0.08</v>
      </c>
      <c r="O95" s="24">
        <v>24300</v>
      </c>
      <c r="P95" s="24">
        <v>23790</v>
      </c>
      <c r="Q95" s="28">
        <v>24300</v>
      </c>
      <c r="R95" s="28">
        <v>1100</v>
      </c>
      <c r="S95" s="24" t="s">
        <v>81</v>
      </c>
      <c r="T95" s="24" t="s">
        <v>86</v>
      </c>
      <c r="U95" s="28">
        <v>54.65</v>
      </c>
      <c r="V95" s="28">
        <v>1</v>
      </c>
      <c r="W95" s="28">
        <v>1.85</v>
      </c>
      <c r="X95" s="28">
        <v>0.22</v>
      </c>
      <c r="Y95" s="28">
        <f t="shared" si="6"/>
        <v>1.85</v>
      </c>
      <c r="Z95" s="28">
        <f t="shared" si="7"/>
        <v>0.22</v>
      </c>
      <c r="AA95" s="28">
        <v>0.34200000000000003</v>
      </c>
      <c r="AB95" s="29">
        <v>0.50654207127331896</v>
      </c>
      <c r="AC95">
        <f t="shared" si="8"/>
        <v>973</v>
      </c>
      <c r="AD95">
        <f t="shared" si="9"/>
        <v>4</v>
      </c>
      <c r="AE95">
        <f t="shared" si="10"/>
        <v>0.5</v>
      </c>
      <c r="AF95">
        <f>'TP Factor'!$D$3</f>
        <v>1.168489000131735</v>
      </c>
      <c r="AG95">
        <f t="shared" si="11"/>
        <v>0.6</v>
      </c>
    </row>
    <row r="96" spans="1:33">
      <c r="A96" s="24" t="s">
        <v>72</v>
      </c>
      <c r="B96" s="24">
        <v>27</v>
      </c>
      <c r="C96" s="24" t="s">
        <v>73</v>
      </c>
      <c r="D96" s="25">
        <v>33.090000000000003</v>
      </c>
      <c r="E96" s="24" t="s">
        <v>74</v>
      </c>
      <c r="F96" s="24">
        <v>1234</v>
      </c>
      <c r="G96" s="26">
        <v>102.5</v>
      </c>
      <c r="H96" s="24" t="s">
        <v>75</v>
      </c>
      <c r="I96" s="24" t="s">
        <v>76</v>
      </c>
      <c r="J96" s="24">
        <v>32</v>
      </c>
      <c r="K96" s="27">
        <v>127.232839588</v>
      </c>
      <c r="L96" s="27">
        <v>95.164186869800005</v>
      </c>
      <c r="M96" s="25">
        <v>7.0000000000000007E-2</v>
      </c>
      <c r="N96" s="25">
        <v>0.02</v>
      </c>
      <c r="O96" s="24">
        <v>24310</v>
      </c>
      <c r="P96" s="24">
        <v>23800</v>
      </c>
      <c r="Q96" s="28">
        <v>24310</v>
      </c>
      <c r="R96" s="28">
        <v>1300</v>
      </c>
      <c r="S96" s="24" t="s">
        <v>81</v>
      </c>
      <c r="T96" s="24" t="s">
        <v>94</v>
      </c>
      <c r="U96" s="28">
        <v>54.65</v>
      </c>
      <c r="V96" s="28">
        <v>1</v>
      </c>
      <c r="W96" s="28">
        <v>2.42</v>
      </c>
      <c r="X96" s="28">
        <v>0.51600000000000001</v>
      </c>
      <c r="Y96" s="28">
        <f t="shared" si="6"/>
        <v>2.42</v>
      </c>
      <c r="Z96" s="28">
        <f t="shared" si="7"/>
        <v>0.51600000000000001</v>
      </c>
      <c r="AA96" s="28">
        <v>0.66200000000000003</v>
      </c>
      <c r="AB96" s="29">
        <v>2.3515488633066298E-2</v>
      </c>
      <c r="AC96">
        <f t="shared" si="8"/>
        <v>87</v>
      </c>
      <c r="AD96">
        <f t="shared" si="9"/>
        <v>0</v>
      </c>
      <c r="AE96">
        <f t="shared" si="10"/>
        <v>0.1</v>
      </c>
      <c r="AF96">
        <f>'TP Factor'!$D$3</f>
        <v>1.168489000131735</v>
      </c>
      <c r="AG96">
        <f t="shared" si="11"/>
        <v>0.1</v>
      </c>
    </row>
    <row r="97" spans="1:33">
      <c r="A97" s="24" t="s">
        <v>72</v>
      </c>
      <c r="B97" s="24">
        <v>27</v>
      </c>
      <c r="C97" s="24" t="s">
        <v>73</v>
      </c>
      <c r="D97" s="25">
        <v>33.090000000000003</v>
      </c>
      <c r="E97" s="24" t="s">
        <v>74</v>
      </c>
      <c r="F97" s="24">
        <v>1234</v>
      </c>
      <c r="G97" s="26">
        <v>40</v>
      </c>
      <c r="H97" s="24" t="s">
        <v>75</v>
      </c>
      <c r="I97" s="24" t="s">
        <v>76</v>
      </c>
      <c r="J97" s="24">
        <v>142</v>
      </c>
      <c r="K97" s="27">
        <v>359.23958730700002</v>
      </c>
      <c r="L97" s="27">
        <v>697.44401135099997</v>
      </c>
      <c r="M97" s="25">
        <v>0.16</v>
      </c>
      <c r="N97" s="25">
        <v>0.02</v>
      </c>
      <c r="O97" s="24">
        <v>24311</v>
      </c>
      <c r="P97" s="24">
        <v>23801</v>
      </c>
      <c r="Q97" s="28">
        <v>24311</v>
      </c>
      <c r="R97" s="28">
        <v>8110</v>
      </c>
      <c r="S97" s="24" t="s">
        <v>81</v>
      </c>
      <c r="T97" s="24" t="s">
        <v>95</v>
      </c>
      <c r="U97" s="28">
        <v>54.65</v>
      </c>
      <c r="V97" s="28">
        <v>1</v>
      </c>
      <c r="W97" s="28">
        <v>1.58</v>
      </c>
      <c r="X97" s="28">
        <v>0.15</v>
      </c>
      <c r="Y97" s="28">
        <f t="shared" si="6"/>
        <v>1.58</v>
      </c>
      <c r="Z97" s="28">
        <f t="shared" si="7"/>
        <v>0.15</v>
      </c>
      <c r="AA97" s="28">
        <v>0.70299999999999996</v>
      </c>
      <c r="AB97" s="29">
        <v>0.17234147912874001</v>
      </c>
      <c r="AC97">
        <f t="shared" si="8"/>
        <v>681</v>
      </c>
      <c r="AD97">
        <f t="shared" si="9"/>
        <v>2</v>
      </c>
      <c r="AE97">
        <f t="shared" si="10"/>
        <v>0.2</v>
      </c>
      <c r="AF97">
        <f>'TP Factor'!$D$3</f>
        <v>1.168489000131735</v>
      </c>
      <c r="AG97">
        <f t="shared" si="11"/>
        <v>0.2</v>
      </c>
    </row>
    <row r="98" spans="1:33">
      <c r="A98" s="24" t="s">
        <v>72</v>
      </c>
      <c r="B98" s="24">
        <v>27</v>
      </c>
      <c r="C98" s="24" t="s">
        <v>73</v>
      </c>
      <c r="D98" s="25">
        <v>33.090000000000003</v>
      </c>
      <c r="E98" s="24" t="s">
        <v>74</v>
      </c>
      <c r="F98" s="24">
        <v>3456</v>
      </c>
      <c r="G98" s="26">
        <v>3</v>
      </c>
      <c r="H98" s="24" t="s">
        <v>75</v>
      </c>
      <c r="I98" s="24" t="s">
        <v>76</v>
      </c>
      <c r="J98" s="24">
        <v>315</v>
      </c>
      <c r="K98" s="27">
        <v>287.69848434099998</v>
      </c>
      <c r="L98" s="27">
        <v>2000.6726262499999</v>
      </c>
      <c r="M98" s="25">
        <v>0.22</v>
      </c>
      <c r="N98" s="25">
        <v>0.03</v>
      </c>
      <c r="O98" s="24">
        <v>24312</v>
      </c>
      <c r="P98" s="24">
        <v>23802</v>
      </c>
      <c r="Q98" s="28">
        <v>24312</v>
      </c>
      <c r="R98" s="28">
        <v>4340</v>
      </c>
      <c r="S98" s="24" t="s">
        <v>97</v>
      </c>
      <c r="T98" s="24" t="s">
        <v>100</v>
      </c>
      <c r="U98" s="28">
        <v>54.65</v>
      </c>
      <c r="V98" s="28">
        <v>1</v>
      </c>
      <c r="W98" s="28">
        <v>0.7</v>
      </c>
      <c r="X98" s="28">
        <v>0.09</v>
      </c>
      <c r="Y98" s="28">
        <f t="shared" si="6"/>
        <v>0.7</v>
      </c>
      <c r="Z98" s="28">
        <f t="shared" si="7"/>
        <v>0.09</v>
      </c>
      <c r="AA98" s="28">
        <v>0.309</v>
      </c>
      <c r="AB98" s="29">
        <v>0.49437499499721899</v>
      </c>
      <c r="AC98">
        <f t="shared" si="8"/>
        <v>858</v>
      </c>
      <c r="AD98">
        <f t="shared" si="9"/>
        <v>1</v>
      </c>
      <c r="AE98">
        <f t="shared" si="10"/>
        <v>0.2</v>
      </c>
      <c r="AF98">
        <f>'TP Factor'!$D$3</f>
        <v>1.168489000131735</v>
      </c>
      <c r="AG98">
        <f t="shared" si="11"/>
        <v>0.2</v>
      </c>
    </row>
    <row r="99" spans="1:33">
      <c r="A99" s="24" t="s">
        <v>72</v>
      </c>
      <c r="B99" s="24">
        <v>27</v>
      </c>
      <c r="C99" s="24" t="s">
        <v>73</v>
      </c>
      <c r="D99" s="25">
        <v>33.090000000000003</v>
      </c>
      <c r="E99" s="24" t="s">
        <v>74</v>
      </c>
      <c r="F99" s="24">
        <v>1234</v>
      </c>
      <c r="G99" s="26">
        <v>102.5</v>
      </c>
      <c r="H99" s="24" t="s">
        <v>75</v>
      </c>
      <c r="I99" s="24" t="s">
        <v>76</v>
      </c>
      <c r="J99" s="24">
        <v>5</v>
      </c>
      <c r="K99" s="27">
        <v>25.2537291919</v>
      </c>
      <c r="L99" s="27">
        <v>16.090229846700002</v>
      </c>
      <c r="M99" s="25">
        <v>0.01</v>
      </c>
      <c r="N99" s="25">
        <v>0</v>
      </c>
      <c r="O99" s="24">
        <v>24329</v>
      </c>
      <c r="P99" s="24">
        <v>23818</v>
      </c>
      <c r="Q99" s="28">
        <v>24329</v>
      </c>
      <c r="R99" s="28">
        <v>1300</v>
      </c>
      <c r="S99" s="24" t="s">
        <v>81</v>
      </c>
      <c r="T99" s="24" t="s">
        <v>94</v>
      </c>
      <c r="U99" s="28">
        <v>54.65</v>
      </c>
      <c r="V99" s="28">
        <v>1</v>
      </c>
      <c r="W99" s="28">
        <v>2.42</v>
      </c>
      <c r="X99" s="28">
        <v>0.51600000000000001</v>
      </c>
      <c r="Y99" s="28">
        <f t="shared" si="6"/>
        <v>2.42</v>
      </c>
      <c r="Z99" s="28">
        <f t="shared" si="7"/>
        <v>0.51600000000000001</v>
      </c>
      <c r="AA99" s="28">
        <v>0.66200000000000003</v>
      </c>
      <c r="AB99" s="29">
        <v>3.9759664859503304E-3</v>
      </c>
      <c r="AC99">
        <f t="shared" si="8"/>
        <v>15</v>
      </c>
      <c r="AD99">
        <f t="shared" si="9"/>
        <v>0</v>
      </c>
      <c r="AE99">
        <f t="shared" si="10"/>
        <v>0</v>
      </c>
      <c r="AF99">
        <f>'TP Factor'!$D$3</f>
        <v>1.168489000131735</v>
      </c>
      <c r="AG99">
        <f t="shared" si="11"/>
        <v>0</v>
      </c>
    </row>
    <row r="100" spans="1:33">
      <c r="A100" s="24" t="s">
        <v>72</v>
      </c>
      <c r="B100" s="24">
        <v>27</v>
      </c>
      <c r="C100" s="24" t="s">
        <v>73</v>
      </c>
      <c r="D100" s="25">
        <v>33.090000000000003</v>
      </c>
      <c r="E100" s="24" t="s">
        <v>74</v>
      </c>
      <c r="F100" s="24">
        <v>1234</v>
      </c>
      <c r="G100" s="26">
        <v>40</v>
      </c>
      <c r="H100" s="24" t="s">
        <v>75</v>
      </c>
      <c r="I100" s="24" t="s">
        <v>76</v>
      </c>
      <c r="J100" s="24">
        <v>64</v>
      </c>
      <c r="K100" s="27">
        <v>126.172896983</v>
      </c>
      <c r="L100" s="27">
        <v>315.778642687</v>
      </c>
      <c r="M100" s="25">
        <v>7.0000000000000007E-2</v>
      </c>
      <c r="N100" s="25">
        <v>0.01</v>
      </c>
      <c r="O100" s="24">
        <v>24331</v>
      </c>
      <c r="P100" s="24">
        <v>23819</v>
      </c>
      <c r="Q100" s="28">
        <v>24331</v>
      </c>
      <c r="R100" s="28">
        <v>8110</v>
      </c>
      <c r="S100" s="24" t="s">
        <v>81</v>
      </c>
      <c r="T100" s="24" t="s">
        <v>95</v>
      </c>
      <c r="U100" s="28">
        <v>54.65</v>
      </c>
      <c r="V100" s="28">
        <v>1</v>
      </c>
      <c r="W100" s="28">
        <v>1.58</v>
      </c>
      <c r="X100" s="28">
        <v>0.15</v>
      </c>
      <c r="Y100" s="28">
        <f t="shared" si="6"/>
        <v>1.58</v>
      </c>
      <c r="Z100" s="28">
        <f t="shared" si="7"/>
        <v>0.15</v>
      </c>
      <c r="AA100" s="28">
        <v>0.70299999999999996</v>
      </c>
      <c r="AB100" s="29">
        <v>7.8030289829371102E-2</v>
      </c>
      <c r="AC100">
        <f t="shared" si="8"/>
        <v>308</v>
      </c>
      <c r="AD100">
        <f t="shared" si="9"/>
        <v>1</v>
      </c>
      <c r="AE100">
        <f t="shared" si="10"/>
        <v>0.1</v>
      </c>
      <c r="AF100">
        <f>'TP Factor'!$D$3</f>
        <v>1.168489000131735</v>
      </c>
      <c r="AG100">
        <f t="shared" si="11"/>
        <v>0.1</v>
      </c>
    </row>
    <row r="101" spans="1:33">
      <c r="A101" s="24" t="s">
        <v>72</v>
      </c>
      <c r="B101" s="24">
        <v>27</v>
      </c>
      <c r="C101" s="24" t="s">
        <v>73</v>
      </c>
      <c r="D101" s="25">
        <v>33.090000000000003</v>
      </c>
      <c r="E101" s="24" t="s">
        <v>74</v>
      </c>
      <c r="F101" s="24">
        <v>1234</v>
      </c>
      <c r="G101" s="26">
        <v>98</v>
      </c>
      <c r="H101" s="24" t="s">
        <v>75</v>
      </c>
      <c r="I101" s="24" t="s">
        <v>76</v>
      </c>
      <c r="J101" s="24">
        <v>475</v>
      </c>
      <c r="K101" s="27">
        <v>171.706452883</v>
      </c>
      <c r="L101" s="27">
        <v>1188.05621369</v>
      </c>
      <c r="M101" s="25">
        <v>0.85</v>
      </c>
      <c r="N101" s="25">
        <v>0.23</v>
      </c>
      <c r="O101" s="24">
        <v>24337</v>
      </c>
      <c r="P101" s="24">
        <v>23825</v>
      </c>
      <c r="Q101" s="28">
        <v>24337</v>
      </c>
      <c r="R101" s="28">
        <v>1700</v>
      </c>
      <c r="S101" s="24" t="s">
        <v>97</v>
      </c>
      <c r="T101" s="24" t="s">
        <v>101</v>
      </c>
      <c r="U101" s="28">
        <v>54.65</v>
      </c>
      <c r="V101" s="28">
        <v>1</v>
      </c>
      <c r="W101" s="28">
        <v>1.8</v>
      </c>
      <c r="X101" s="28">
        <v>0.47799999999999998</v>
      </c>
      <c r="Y101" s="28">
        <f t="shared" si="6"/>
        <v>1.8</v>
      </c>
      <c r="Z101" s="28">
        <f t="shared" si="7"/>
        <v>0.47799999999999998</v>
      </c>
      <c r="AA101" s="28">
        <v>0.76800000000000002</v>
      </c>
      <c r="AB101" s="29">
        <v>0.29123881178071997</v>
      </c>
      <c r="AC101">
        <f t="shared" si="8"/>
        <v>1256</v>
      </c>
      <c r="AD101">
        <f t="shared" si="9"/>
        <v>5</v>
      </c>
      <c r="AE101">
        <f t="shared" si="10"/>
        <v>1.3</v>
      </c>
      <c r="AF101">
        <f>'TP Factor'!$D$3</f>
        <v>1.168489000131735</v>
      </c>
      <c r="AG101">
        <f t="shared" si="11"/>
        <v>1.5</v>
      </c>
    </row>
    <row r="102" spans="1:33">
      <c r="A102" s="24" t="s">
        <v>72</v>
      </c>
      <c r="B102" s="24">
        <v>27</v>
      </c>
      <c r="C102" s="24" t="s">
        <v>73</v>
      </c>
      <c r="D102" s="25">
        <v>33.090000000000003</v>
      </c>
      <c r="E102" s="24" t="s">
        <v>74</v>
      </c>
      <c r="F102" s="24">
        <v>1234</v>
      </c>
      <c r="G102" s="26">
        <v>102.5</v>
      </c>
      <c r="H102" s="24" t="s">
        <v>75</v>
      </c>
      <c r="I102" s="24" t="s">
        <v>76</v>
      </c>
      <c r="J102" s="24">
        <v>898</v>
      </c>
      <c r="K102" s="27">
        <v>241.38481661</v>
      </c>
      <c r="L102" s="27">
        <v>2795.6910789600001</v>
      </c>
      <c r="M102" s="25">
        <v>1.89</v>
      </c>
      <c r="N102" s="25">
        <v>0.46</v>
      </c>
      <c r="O102" s="24">
        <v>24342</v>
      </c>
      <c r="P102" s="24">
        <v>23830</v>
      </c>
      <c r="Q102" s="28">
        <v>24342</v>
      </c>
      <c r="R102" s="28">
        <v>1300</v>
      </c>
      <c r="S102" s="24" t="s">
        <v>79</v>
      </c>
      <c r="T102" s="24" t="s">
        <v>80</v>
      </c>
      <c r="U102" s="28">
        <v>54.65</v>
      </c>
      <c r="V102" s="28">
        <v>1</v>
      </c>
      <c r="W102" s="28">
        <v>2.42</v>
      </c>
      <c r="X102" s="28">
        <v>0.51600000000000001</v>
      </c>
      <c r="Y102" s="28">
        <f t="shared" si="6"/>
        <v>2.42</v>
      </c>
      <c r="Z102" s="28">
        <f t="shared" si="7"/>
        <v>0.51600000000000001</v>
      </c>
      <c r="AA102" s="28">
        <v>0.63100000000000001</v>
      </c>
      <c r="AB102" s="29">
        <v>0.69082754718866501</v>
      </c>
      <c r="AC102">
        <f t="shared" si="8"/>
        <v>2449</v>
      </c>
      <c r="AD102">
        <f t="shared" si="9"/>
        <v>13</v>
      </c>
      <c r="AE102">
        <f t="shared" si="10"/>
        <v>2.8</v>
      </c>
      <c r="AF102">
        <f>'TP Factor'!$D$3</f>
        <v>1.168489000131735</v>
      </c>
      <c r="AG102">
        <f t="shared" si="11"/>
        <v>3.3</v>
      </c>
    </row>
    <row r="103" spans="1:33">
      <c r="A103" s="24" t="s">
        <v>72</v>
      </c>
      <c r="B103" s="24">
        <v>27</v>
      </c>
      <c r="C103" s="24" t="s">
        <v>73</v>
      </c>
      <c r="D103" s="25">
        <v>33.090000000000003</v>
      </c>
      <c r="E103" s="24" t="s">
        <v>74</v>
      </c>
      <c r="F103" s="24">
        <v>1234</v>
      </c>
      <c r="G103" s="26">
        <v>102.5</v>
      </c>
      <c r="H103" s="24" t="s">
        <v>75</v>
      </c>
      <c r="I103" s="24" t="s">
        <v>76</v>
      </c>
      <c r="J103" s="24">
        <v>41</v>
      </c>
      <c r="K103" s="27">
        <v>56.402432083199997</v>
      </c>
      <c r="L103" s="27">
        <v>122.408709117</v>
      </c>
      <c r="M103" s="25">
        <v>0.09</v>
      </c>
      <c r="N103" s="25">
        <v>0.02</v>
      </c>
      <c r="O103" s="24">
        <v>24343</v>
      </c>
      <c r="P103" s="24">
        <v>23831</v>
      </c>
      <c r="Q103" s="28">
        <v>24343</v>
      </c>
      <c r="R103" s="28">
        <v>1300</v>
      </c>
      <c r="S103" s="24" t="s">
        <v>81</v>
      </c>
      <c r="T103" s="24" t="s">
        <v>94</v>
      </c>
      <c r="U103" s="28">
        <v>54.65</v>
      </c>
      <c r="V103" s="28">
        <v>1</v>
      </c>
      <c r="W103" s="28">
        <v>2.42</v>
      </c>
      <c r="X103" s="28">
        <v>0.51600000000000001</v>
      </c>
      <c r="Y103" s="28">
        <f t="shared" si="6"/>
        <v>2.42</v>
      </c>
      <c r="Z103" s="28">
        <f t="shared" si="7"/>
        <v>0.51600000000000001</v>
      </c>
      <c r="AA103" s="28">
        <v>0.66200000000000003</v>
      </c>
      <c r="AB103" s="29">
        <v>3.0247729768486799E-2</v>
      </c>
      <c r="AC103">
        <f t="shared" si="8"/>
        <v>112</v>
      </c>
      <c r="AD103">
        <f t="shared" si="9"/>
        <v>1</v>
      </c>
      <c r="AE103">
        <f t="shared" si="10"/>
        <v>0.1</v>
      </c>
      <c r="AF103">
        <f>'TP Factor'!$D$3</f>
        <v>1.168489000131735</v>
      </c>
      <c r="AG103">
        <f t="shared" si="11"/>
        <v>0.1</v>
      </c>
    </row>
    <row r="104" spans="1:33">
      <c r="A104" s="24" t="s">
        <v>72</v>
      </c>
      <c r="B104" s="24">
        <v>27</v>
      </c>
      <c r="C104" s="24" t="s">
        <v>73</v>
      </c>
      <c r="D104" s="25">
        <v>33.090000000000003</v>
      </c>
      <c r="E104" s="24" t="s">
        <v>74</v>
      </c>
      <c r="F104" s="24">
        <v>1234</v>
      </c>
      <c r="G104" s="26">
        <v>105</v>
      </c>
      <c r="H104" s="24" t="s">
        <v>75</v>
      </c>
      <c r="I104" s="24" t="s">
        <v>76</v>
      </c>
      <c r="J104" s="24">
        <v>7421</v>
      </c>
      <c r="K104" s="27">
        <v>592.80873653200001</v>
      </c>
      <c r="L104" s="27">
        <v>16385.239976699999</v>
      </c>
      <c r="M104" s="25">
        <v>14.32</v>
      </c>
      <c r="N104" s="25">
        <v>3.69</v>
      </c>
      <c r="O104" s="24">
        <v>24354</v>
      </c>
      <c r="P104" s="24">
        <v>23842</v>
      </c>
      <c r="Q104" s="28">
        <v>24354</v>
      </c>
      <c r="R104" s="28">
        <v>1400</v>
      </c>
      <c r="S104" s="24" t="s">
        <v>90</v>
      </c>
      <c r="T104" s="24" t="s">
        <v>115</v>
      </c>
      <c r="U104" s="28">
        <v>54.65</v>
      </c>
      <c r="V104" s="28">
        <v>1</v>
      </c>
      <c r="W104" s="28">
        <v>2.83</v>
      </c>
      <c r="X104" s="28">
        <v>0.497</v>
      </c>
      <c r="Y104" s="28">
        <f t="shared" si="6"/>
        <v>2.83</v>
      </c>
      <c r="Z104" s="28">
        <f t="shared" si="7"/>
        <v>0.497</v>
      </c>
      <c r="AA104" s="28">
        <v>0.89</v>
      </c>
      <c r="AB104" s="29">
        <v>4.0488647793583796</v>
      </c>
      <c r="AC104">
        <f t="shared" si="8"/>
        <v>20243</v>
      </c>
      <c r="AD104">
        <f t="shared" si="9"/>
        <v>126</v>
      </c>
      <c r="AE104">
        <f t="shared" si="10"/>
        <v>22.2</v>
      </c>
      <c r="AF104">
        <f>'TP Factor'!$D$3</f>
        <v>1.168489000131735</v>
      </c>
      <c r="AG104">
        <f t="shared" si="11"/>
        <v>25.9</v>
      </c>
    </row>
    <row r="105" spans="1:33">
      <c r="A105" s="24" t="s">
        <v>72</v>
      </c>
      <c r="B105" s="24">
        <v>27</v>
      </c>
      <c r="C105" s="24" t="s">
        <v>73</v>
      </c>
      <c r="D105" s="25">
        <v>33.090000000000003</v>
      </c>
      <c r="E105" s="24" t="s">
        <v>74</v>
      </c>
      <c r="F105" s="24">
        <v>1234</v>
      </c>
      <c r="G105" s="26">
        <v>105</v>
      </c>
      <c r="H105" s="24" t="s">
        <v>75</v>
      </c>
      <c r="I105" s="24" t="s">
        <v>76</v>
      </c>
      <c r="J105" s="24">
        <v>4109</v>
      </c>
      <c r="K105" s="27">
        <v>768.14989338600003</v>
      </c>
      <c r="L105" s="27">
        <v>9091.69671767</v>
      </c>
      <c r="M105" s="25">
        <v>7.93</v>
      </c>
      <c r="N105" s="25">
        <v>2.04</v>
      </c>
      <c r="O105" s="24">
        <v>24367</v>
      </c>
      <c r="P105" s="24">
        <v>23855</v>
      </c>
      <c r="Q105" s="28">
        <v>24367</v>
      </c>
      <c r="R105" s="28">
        <v>1400</v>
      </c>
      <c r="S105" s="24" t="s">
        <v>97</v>
      </c>
      <c r="T105" s="24" t="s">
        <v>116</v>
      </c>
      <c r="U105" s="28">
        <v>54.65</v>
      </c>
      <c r="V105" s="28">
        <v>1</v>
      </c>
      <c r="W105" s="28">
        <v>2.83</v>
      </c>
      <c r="X105" s="28">
        <v>0.497</v>
      </c>
      <c r="Y105" s="28">
        <f t="shared" si="6"/>
        <v>2.83</v>
      </c>
      <c r="Z105" s="28">
        <f t="shared" si="7"/>
        <v>0.497</v>
      </c>
      <c r="AA105" s="28">
        <v>0.88800000000000001</v>
      </c>
      <c r="AB105" s="29">
        <v>2.2465981991536399</v>
      </c>
      <c r="AC105">
        <f t="shared" si="8"/>
        <v>11207</v>
      </c>
      <c r="AD105">
        <f t="shared" si="9"/>
        <v>70</v>
      </c>
      <c r="AE105">
        <f t="shared" si="10"/>
        <v>12.3</v>
      </c>
      <c r="AF105">
        <f>'TP Factor'!$D$3</f>
        <v>1.168489000131735</v>
      </c>
      <c r="AG105">
        <f t="shared" si="11"/>
        <v>14.4</v>
      </c>
    </row>
    <row r="106" spans="1:33">
      <c r="A106" s="24" t="s">
        <v>72</v>
      </c>
      <c r="B106" s="24">
        <v>27</v>
      </c>
      <c r="C106" s="24" t="s">
        <v>73</v>
      </c>
      <c r="D106" s="25">
        <v>33.090000000000003</v>
      </c>
      <c r="E106" s="24" t="s">
        <v>74</v>
      </c>
      <c r="F106" s="24">
        <v>1234</v>
      </c>
      <c r="G106" s="26">
        <v>98</v>
      </c>
      <c r="H106" s="24" t="s">
        <v>75</v>
      </c>
      <c r="I106" s="24" t="s">
        <v>76</v>
      </c>
      <c r="J106" s="24">
        <v>261</v>
      </c>
      <c r="K106" s="27">
        <v>182.63442136200001</v>
      </c>
      <c r="L106" s="27">
        <v>737.78206064599999</v>
      </c>
      <c r="M106" s="25">
        <v>0.47</v>
      </c>
      <c r="N106" s="25">
        <v>0.12</v>
      </c>
      <c r="O106" s="24">
        <v>24376</v>
      </c>
      <c r="P106" s="24">
        <v>23863</v>
      </c>
      <c r="Q106" s="28">
        <v>24376</v>
      </c>
      <c r="R106" s="28">
        <v>1700</v>
      </c>
      <c r="S106" s="24" t="s">
        <v>79</v>
      </c>
      <c r="T106" s="24" t="s">
        <v>102</v>
      </c>
      <c r="U106" s="28">
        <v>54.65</v>
      </c>
      <c r="V106" s="28">
        <v>1</v>
      </c>
      <c r="W106" s="28">
        <v>1.8</v>
      </c>
      <c r="X106" s="28">
        <v>0.47799999999999998</v>
      </c>
      <c r="Y106" s="28">
        <f t="shared" si="6"/>
        <v>1.8</v>
      </c>
      <c r="Z106" s="28">
        <f t="shared" si="7"/>
        <v>0.47799999999999998</v>
      </c>
      <c r="AA106" s="28">
        <v>0.68</v>
      </c>
      <c r="AB106" s="29">
        <v>0.182309188307062</v>
      </c>
      <c r="AC106">
        <f t="shared" si="8"/>
        <v>696</v>
      </c>
      <c r="AD106">
        <f t="shared" si="9"/>
        <v>3</v>
      </c>
      <c r="AE106">
        <f t="shared" si="10"/>
        <v>0.7</v>
      </c>
      <c r="AF106">
        <f>'TP Factor'!$D$3</f>
        <v>1.168489000131735</v>
      </c>
      <c r="AG106">
        <f t="shared" si="11"/>
        <v>0.8</v>
      </c>
    </row>
    <row r="107" spans="1:33">
      <c r="A107" s="24" t="s">
        <v>72</v>
      </c>
      <c r="B107" s="24">
        <v>27</v>
      </c>
      <c r="C107" s="24" t="s">
        <v>73</v>
      </c>
      <c r="D107" s="25">
        <v>33.090000000000003</v>
      </c>
      <c r="E107" s="24" t="s">
        <v>74</v>
      </c>
      <c r="F107" s="24">
        <v>1234</v>
      </c>
      <c r="G107" s="26">
        <v>98</v>
      </c>
      <c r="H107" s="24" t="s">
        <v>75</v>
      </c>
      <c r="I107" s="24" t="s">
        <v>76</v>
      </c>
      <c r="J107" s="24">
        <v>1588</v>
      </c>
      <c r="K107" s="27">
        <v>272.32476347300002</v>
      </c>
      <c r="L107" s="27">
        <v>4484.0771969699999</v>
      </c>
      <c r="M107" s="25">
        <v>2.86</v>
      </c>
      <c r="N107" s="25">
        <v>0.76</v>
      </c>
      <c r="O107" s="24">
        <v>24377</v>
      </c>
      <c r="P107" s="24">
        <v>23864</v>
      </c>
      <c r="Q107" s="28">
        <v>24377</v>
      </c>
      <c r="R107" s="28">
        <v>1700</v>
      </c>
      <c r="S107" s="24" t="s">
        <v>79</v>
      </c>
      <c r="T107" s="24" t="s">
        <v>102</v>
      </c>
      <c r="U107" s="28">
        <v>54.65</v>
      </c>
      <c r="V107" s="28">
        <v>1</v>
      </c>
      <c r="W107" s="28">
        <v>1.8</v>
      </c>
      <c r="X107" s="28">
        <v>0.47799999999999998</v>
      </c>
      <c r="Y107" s="28">
        <f t="shared" si="6"/>
        <v>1.8</v>
      </c>
      <c r="Z107" s="28">
        <f t="shared" si="7"/>
        <v>0.47799999999999998</v>
      </c>
      <c r="AA107" s="28">
        <v>0.68</v>
      </c>
      <c r="AB107" s="29">
        <v>1.1009698036761999</v>
      </c>
      <c r="AC107">
        <f t="shared" si="8"/>
        <v>4206</v>
      </c>
      <c r="AD107">
        <f t="shared" si="9"/>
        <v>17</v>
      </c>
      <c r="AE107">
        <f t="shared" si="10"/>
        <v>4.4000000000000004</v>
      </c>
      <c r="AF107">
        <f>'TP Factor'!$D$3</f>
        <v>1.168489000131735</v>
      </c>
      <c r="AG107">
        <f t="shared" si="11"/>
        <v>5.0999999999999996</v>
      </c>
    </row>
    <row r="108" spans="1:33">
      <c r="A108" s="24" t="s">
        <v>72</v>
      </c>
      <c r="B108" s="24">
        <v>27</v>
      </c>
      <c r="C108" s="24" t="s">
        <v>73</v>
      </c>
      <c r="D108" s="25">
        <v>33.090000000000003</v>
      </c>
      <c r="E108" s="24" t="s">
        <v>74</v>
      </c>
      <c r="F108" s="24">
        <v>1234</v>
      </c>
      <c r="G108" s="26">
        <v>40</v>
      </c>
      <c r="H108" s="24" t="s">
        <v>75</v>
      </c>
      <c r="I108" s="24" t="s">
        <v>76</v>
      </c>
      <c r="J108" s="24">
        <v>33120</v>
      </c>
      <c r="K108" s="27">
        <v>4372.5266799700003</v>
      </c>
      <c r="L108" s="27">
        <v>199635.02666</v>
      </c>
      <c r="M108" s="25">
        <v>38.090000000000003</v>
      </c>
      <c r="N108" s="25">
        <v>4.97</v>
      </c>
      <c r="O108" s="24">
        <v>24394</v>
      </c>
      <c r="P108" s="24">
        <v>23881</v>
      </c>
      <c r="Q108" s="28">
        <v>24394</v>
      </c>
      <c r="R108" s="28">
        <v>8110</v>
      </c>
      <c r="S108" s="24" t="s">
        <v>79</v>
      </c>
      <c r="T108" s="24" t="s">
        <v>92</v>
      </c>
      <c r="U108" s="28">
        <v>54.65</v>
      </c>
      <c r="V108" s="28">
        <v>1</v>
      </c>
      <c r="W108" s="28">
        <v>1.58</v>
      </c>
      <c r="X108" s="28">
        <v>0.15</v>
      </c>
      <c r="Y108" s="28">
        <f t="shared" si="6"/>
        <v>1.58</v>
      </c>
      <c r="Z108" s="28">
        <f t="shared" si="7"/>
        <v>0.15</v>
      </c>
      <c r="AA108" s="28">
        <v>0.63</v>
      </c>
      <c r="AB108" s="29">
        <v>49.298065073799997</v>
      </c>
      <c r="AC108">
        <f t="shared" si="8"/>
        <v>174466</v>
      </c>
      <c r="AD108">
        <f t="shared" si="9"/>
        <v>608</v>
      </c>
      <c r="AE108">
        <f t="shared" si="10"/>
        <v>57.7</v>
      </c>
      <c r="AF108">
        <f>'TP Factor'!$D$3</f>
        <v>1.168489000131735</v>
      </c>
      <c r="AG108">
        <f t="shared" si="11"/>
        <v>67.400000000000006</v>
      </c>
    </row>
    <row r="109" spans="1:33">
      <c r="A109" s="24" t="s">
        <v>72</v>
      </c>
      <c r="B109" s="24">
        <v>27</v>
      </c>
      <c r="C109" s="24" t="s">
        <v>73</v>
      </c>
      <c r="D109" s="25">
        <v>33.090000000000003</v>
      </c>
      <c r="E109" s="24" t="s">
        <v>74</v>
      </c>
      <c r="F109" s="24">
        <v>1234</v>
      </c>
      <c r="G109" s="26">
        <v>102.5</v>
      </c>
      <c r="H109" s="24" t="s">
        <v>75</v>
      </c>
      <c r="I109" s="24" t="s">
        <v>76</v>
      </c>
      <c r="J109" s="24">
        <v>27757</v>
      </c>
      <c r="K109" s="27">
        <v>1495.96529502</v>
      </c>
      <c r="L109" s="27">
        <v>78819.709990200005</v>
      </c>
      <c r="M109" s="25">
        <v>58.29</v>
      </c>
      <c r="N109" s="25">
        <v>14.32</v>
      </c>
      <c r="O109" s="24">
        <v>24414</v>
      </c>
      <c r="P109" s="24">
        <v>23901</v>
      </c>
      <c r="Q109" s="28">
        <v>24414</v>
      </c>
      <c r="R109" s="28">
        <v>1300</v>
      </c>
      <c r="S109" s="24" t="s">
        <v>97</v>
      </c>
      <c r="T109" s="24" t="s">
        <v>111</v>
      </c>
      <c r="U109" s="28">
        <v>54.65</v>
      </c>
      <c r="V109" s="28">
        <v>1</v>
      </c>
      <c r="W109" s="28">
        <v>2.42</v>
      </c>
      <c r="X109" s="28">
        <v>0.51600000000000001</v>
      </c>
      <c r="Y109" s="28">
        <f t="shared" si="6"/>
        <v>2.42</v>
      </c>
      <c r="Z109" s="28">
        <f t="shared" si="7"/>
        <v>0.51600000000000001</v>
      </c>
      <c r="AA109" s="28">
        <v>0.69199999999999995</v>
      </c>
      <c r="AB109" s="29">
        <v>19.4766965972</v>
      </c>
      <c r="AC109">
        <f t="shared" si="8"/>
        <v>75712</v>
      </c>
      <c r="AD109">
        <f t="shared" si="9"/>
        <v>404</v>
      </c>
      <c r="AE109">
        <f t="shared" si="10"/>
        <v>86.1</v>
      </c>
      <c r="AF109">
        <f>'TP Factor'!$D$3</f>
        <v>1.168489000131735</v>
      </c>
      <c r="AG109">
        <f t="shared" si="11"/>
        <v>100.6</v>
      </c>
    </row>
    <row r="110" spans="1:33">
      <c r="A110" s="24" t="s">
        <v>72</v>
      </c>
      <c r="B110" s="24">
        <v>27</v>
      </c>
      <c r="C110" s="24" t="s">
        <v>73</v>
      </c>
      <c r="D110" s="25">
        <v>33.090000000000003</v>
      </c>
      <c r="E110" s="24" t="s">
        <v>74</v>
      </c>
      <c r="F110" s="24">
        <v>1234</v>
      </c>
      <c r="G110" s="26">
        <v>13</v>
      </c>
      <c r="H110" s="24" t="s">
        <v>75</v>
      </c>
      <c r="I110" s="24" t="s">
        <v>76</v>
      </c>
      <c r="J110" s="24">
        <v>4</v>
      </c>
      <c r="K110" s="27">
        <v>39.693824715200002</v>
      </c>
      <c r="L110" s="27">
        <v>24.6577753089</v>
      </c>
      <c r="M110" s="25">
        <v>0.01</v>
      </c>
      <c r="N110" s="25">
        <v>0</v>
      </c>
      <c r="O110" s="24">
        <v>24428</v>
      </c>
      <c r="P110" s="24">
        <v>23915</v>
      </c>
      <c r="Q110" s="28">
        <v>24428</v>
      </c>
      <c r="R110" s="28">
        <v>1100</v>
      </c>
      <c r="S110" s="24" t="s">
        <v>81</v>
      </c>
      <c r="T110" s="24" t="s">
        <v>86</v>
      </c>
      <c r="U110" s="28">
        <v>54.65</v>
      </c>
      <c r="V110" s="28">
        <v>1</v>
      </c>
      <c r="W110" s="28">
        <v>1.85</v>
      </c>
      <c r="X110" s="28">
        <v>0.22</v>
      </c>
      <c r="Y110" s="28">
        <f t="shared" si="6"/>
        <v>1.85</v>
      </c>
      <c r="Z110" s="28">
        <f t="shared" si="7"/>
        <v>0.22</v>
      </c>
      <c r="AA110" s="28">
        <v>0.34200000000000003</v>
      </c>
      <c r="AB110" s="29">
        <v>6.0930445986342903E-3</v>
      </c>
      <c r="AC110">
        <f t="shared" si="8"/>
        <v>12</v>
      </c>
      <c r="AD110">
        <f t="shared" si="9"/>
        <v>0</v>
      </c>
      <c r="AE110">
        <f t="shared" si="10"/>
        <v>0</v>
      </c>
      <c r="AF110">
        <f>'TP Factor'!$D$3</f>
        <v>1.168489000131735</v>
      </c>
      <c r="AG110">
        <f t="shared" si="11"/>
        <v>0</v>
      </c>
    </row>
    <row r="111" spans="1:33">
      <c r="A111" s="24" t="s">
        <v>72</v>
      </c>
      <c r="B111" s="24">
        <v>27</v>
      </c>
      <c r="C111" s="24" t="s">
        <v>73</v>
      </c>
      <c r="D111" s="25">
        <v>33.090000000000003</v>
      </c>
      <c r="E111" s="24" t="s">
        <v>74</v>
      </c>
      <c r="F111" s="24">
        <v>1234</v>
      </c>
      <c r="G111" s="26">
        <v>13</v>
      </c>
      <c r="H111" s="24" t="s">
        <v>75</v>
      </c>
      <c r="I111" s="24" t="s">
        <v>76</v>
      </c>
      <c r="J111" s="24">
        <v>226</v>
      </c>
      <c r="K111" s="27">
        <v>320.34408751199999</v>
      </c>
      <c r="L111" s="27">
        <v>1296.5257719399999</v>
      </c>
      <c r="M111" s="25">
        <v>0.42</v>
      </c>
      <c r="N111" s="25">
        <v>0.05</v>
      </c>
      <c r="O111" s="24">
        <v>24441</v>
      </c>
      <c r="P111" s="24">
        <v>23928</v>
      </c>
      <c r="Q111" s="28">
        <v>24441</v>
      </c>
      <c r="R111" s="28">
        <v>1100</v>
      </c>
      <c r="S111" s="24" t="s">
        <v>81</v>
      </c>
      <c r="T111" s="24" t="s">
        <v>86</v>
      </c>
      <c r="U111" s="28">
        <v>54.65</v>
      </c>
      <c r="V111" s="28">
        <v>1</v>
      </c>
      <c r="W111" s="28">
        <v>1.85</v>
      </c>
      <c r="X111" s="28">
        <v>0.22</v>
      </c>
      <c r="Y111" s="28">
        <f t="shared" si="6"/>
        <v>1.85</v>
      </c>
      <c r="Z111" s="28">
        <f t="shared" si="7"/>
        <v>0.22</v>
      </c>
      <c r="AA111" s="28">
        <v>0.34200000000000003</v>
      </c>
      <c r="AB111" s="29">
        <v>0.23149394348152899</v>
      </c>
      <c r="AC111">
        <f t="shared" si="8"/>
        <v>445</v>
      </c>
      <c r="AD111">
        <f t="shared" si="9"/>
        <v>2</v>
      </c>
      <c r="AE111">
        <f t="shared" si="10"/>
        <v>0.2</v>
      </c>
      <c r="AF111">
        <f>'TP Factor'!$D$3</f>
        <v>1.168489000131735</v>
      </c>
      <c r="AG111">
        <f t="shared" si="11"/>
        <v>0.2</v>
      </c>
    </row>
    <row r="112" spans="1:33">
      <c r="A112" s="24" t="s">
        <v>72</v>
      </c>
      <c r="B112" s="24">
        <v>27</v>
      </c>
      <c r="C112" s="24" t="s">
        <v>73</v>
      </c>
      <c r="D112" s="25">
        <v>33.090000000000003</v>
      </c>
      <c r="E112" s="24" t="s">
        <v>74</v>
      </c>
      <c r="F112" s="24">
        <v>3456</v>
      </c>
      <c r="G112" s="26">
        <v>3</v>
      </c>
      <c r="H112" s="24" t="s">
        <v>75</v>
      </c>
      <c r="I112" s="24" t="s">
        <v>76</v>
      </c>
      <c r="J112" s="24">
        <v>251</v>
      </c>
      <c r="K112" s="27">
        <v>460.32577596099998</v>
      </c>
      <c r="L112" s="27">
        <v>4835.20952158</v>
      </c>
      <c r="M112" s="25">
        <v>0.18</v>
      </c>
      <c r="N112" s="25">
        <v>0.02</v>
      </c>
      <c r="O112" s="24">
        <v>24472</v>
      </c>
      <c r="P112" s="24">
        <v>23959</v>
      </c>
      <c r="Q112" s="28">
        <v>24472</v>
      </c>
      <c r="R112" s="28">
        <v>4340</v>
      </c>
      <c r="S112" s="24" t="s">
        <v>79</v>
      </c>
      <c r="T112" s="24" t="s">
        <v>99</v>
      </c>
      <c r="U112" s="28">
        <v>54.65</v>
      </c>
      <c r="V112" s="28">
        <v>1</v>
      </c>
      <c r="W112" s="28">
        <v>0.7</v>
      </c>
      <c r="X112" s="28">
        <v>0.09</v>
      </c>
      <c r="Y112" s="28">
        <f t="shared" si="6"/>
        <v>0.7</v>
      </c>
      <c r="Z112" s="28">
        <f t="shared" si="7"/>
        <v>0.09</v>
      </c>
      <c r="AA112" s="28">
        <v>0.10199999999999999</v>
      </c>
      <c r="AB112" s="29">
        <v>0.51180083228416695</v>
      </c>
      <c r="AC112">
        <f t="shared" si="8"/>
        <v>293</v>
      </c>
      <c r="AD112">
        <f t="shared" si="9"/>
        <v>0</v>
      </c>
      <c r="AE112">
        <f t="shared" si="10"/>
        <v>0.1</v>
      </c>
      <c r="AF112">
        <f>'TP Factor'!$D$3</f>
        <v>1.168489000131735</v>
      </c>
      <c r="AG112">
        <f t="shared" si="11"/>
        <v>0.1</v>
      </c>
    </row>
    <row r="113" spans="1:33">
      <c r="A113" s="24" t="s">
        <v>72</v>
      </c>
      <c r="B113" s="24">
        <v>27</v>
      </c>
      <c r="C113" s="24" t="s">
        <v>73</v>
      </c>
      <c r="D113" s="25">
        <v>33.090000000000003</v>
      </c>
      <c r="E113" s="24" t="s">
        <v>74</v>
      </c>
      <c r="F113" s="24">
        <v>1234</v>
      </c>
      <c r="G113" s="26">
        <v>102.5</v>
      </c>
      <c r="H113" s="24" t="s">
        <v>75</v>
      </c>
      <c r="I113" s="24" t="s">
        <v>76</v>
      </c>
      <c r="J113" s="24">
        <v>15461</v>
      </c>
      <c r="K113" s="27">
        <v>1486.9236494100001</v>
      </c>
      <c r="L113" s="27">
        <v>45893.018224799998</v>
      </c>
      <c r="M113" s="25">
        <v>32.47</v>
      </c>
      <c r="N113" s="25">
        <v>7.98</v>
      </c>
      <c r="O113" s="24">
        <v>24491</v>
      </c>
      <c r="P113" s="24">
        <v>23976</v>
      </c>
      <c r="Q113" s="28">
        <v>24491</v>
      </c>
      <c r="R113" s="28">
        <v>1300</v>
      </c>
      <c r="S113" s="24" t="s">
        <v>81</v>
      </c>
      <c r="T113" s="24" t="s">
        <v>94</v>
      </c>
      <c r="U113" s="28">
        <v>54.65</v>
      </c>
      <c r="V113" s="28">
        <v>1</v>
      </c>
      <c r="W113" s="28">
        <v>2.42</v>
      </c>
      <c r="X113" s="28">
        <v>0.51600000000000001</v>
      </c>
      <c r="Y113" s="28">
        <f t="shared" si="6"/>
        <v>2.42</v>
      </c>
      <c r="Z113" s="28">
        <f t="shared" si="7"/>
        <v>0.51600000000000001</v>
      </c>
      <c r="AA113" s="28">
        <v>0.66200000000000003</v>
      </c>
      <c r="AB113" s="29">
        <v>10.722893129099999</v>
      </c>
      <c r="AC113">
        <f t="shared" si="8"/>
        <v>39876</v>
      </c>
      <c r="AD113">
        <f t="shared" si="9"/>
        <v>213</v>
      </c>
      <c r="AE113">
        <f t="shared" si="10"/>
        <v>45.4</v>
      </c>
      <c r="AF113">
        <f>'TP Factor'!$D$3</f>
        <v>1.168489000131735</v>
      </c>
      <c r="AG113">
        <f t="shared" si="11"/>
        <v>53</v>
      </c>
    </row>
    <row r="114" spans="1:33">
      <c r="A114" s="24" t="s">
        <v>72</v>
      </c>
      <c r="B114" s="24">
        <v>27</v>
      </c>
      <c r="C114" s="24" t="s">
        <v>73</v>
      </c>
      <c r="D114" s="25">
        <v>33.090000000000003</v>
      </c>
      <c r="E114" s="24" t="s">
        <v>74</v>
      </c>
      <c r="F114" s="24">
        <v>1234</v>
      </c>
      <c r="G114" s="26">
        <v>13</v>
      </c>
      <c r="H114" s="24" t="s">
        <v>75</v>
      </c>
      <c r="I114" s="24" t="s">
        <v>76</v>
      </c>
      <c r="J114" s="24">
        <v>1523</v>
      </c>
      <c r="K114" s="27">
        <v>801.05753174500001</v>
      </c>
      <c r="L114" s="27">
        <v>8751.8093272599999</v>
      </c>
      <c r="M114" s="25">
        <v>2.82</v>
      </c>
      <c r="N114" s="25">
        <v>0.34</v>
      </c>
      <c r="O114" s="24">
        <v>24503</v>
      </c>
      <c r="P114" s="24">
        <v>23988</v>
      </c>
      <c r="Q114" s="28">
        <v>24503</v>
      </c>
      <c r="R114" s="28">
        <v>1100</v>
      </c>
      <c r="S114" s="24" t="s">
        <v>81</v>
      </c>
      <c r="T114" s="24" t="s">
        <v>86</v>
      </c>
      <c r="U114" s="28">
        <v>54.65</v>
      </c>
      <c r="V114" s="28">
        <v>1</v>
      </c>
      <c r="W114" s="28">
        <v>1.85</v>
      </c>
      <c r="X114" s="28">
        <v>0.22</v>
      </c>
      <c r="Y114" s="28">
        <f t="shared" si="6"/>
        <v>1.85</v>
      </c>
      <c r="Z114" s="28">
        <f t="shared" si="7"/>
        <v>0.22</v>
      </c>
      <c r="AA114" s="28">
        <v>0.34200000000000003</v>
      </c>
      <c r="AB114" s="29">
        <v>2.0720935070953299</v>
      </c>
      <c r="AC114">
        <f t="shared" si="8"/>
        <v>3981</v>
      </c>
      <c r="AD114">
        <f t="shared" si="9"/>
        <v>16</v>
      </c>
      <c r="AE114">
        <f t="shared" si="10"/>
        <v>1.9</v>
      </c>
      <c r="AF114">
        <f>'TP Factor'!$D$3</f>
        <v>1.168489000131735</v>
      </c>
      <c r="AG114">
        <f t="shared" si="11"/>
        <v>2.2000000000000002</v>
      </c>
    </row>
    <row r="115" spans="1:33">
      <c r="A115" s="24" t="s">
        <v>72</v>
      </c>
      <c r="B115" s="24">
        <v>27</v>
      </c>
      <c r="C115" s="24" t="s">
        <v>73</v>
      </c>
      <c r="D115" s="25">
        <v>33.090000000000003</v>
      </c>
      <c r="E115" s="24" t="s">
        <v>74</v>
      </c>
      <c r="F115" s="24">
        <v>1234</v>
      </c>
      <c r="G115" s="26">
        <v>40</v>
      </c>
      <c r="H115" s="24" t="s">
        <v>75</v>
      </c>
      <c r="I115" s="24" t="s">
        <v>76</v>
      </c>
      <c r="J115" s="24">
        <v>8885</v>
      </c>
      <c r="K115" s="27">
        <v>1816.3466508500001</v>
      </c>
      <c r="L115" s="27">
        <v>40045.626992899997</v>
      </c>
      <c r="M115" s="25">
        <v>10.220000000000001</v>
      </c>
      <c r="N115" s="25">
        <v>1.33</v>
      </c>
      <c r="O115" s="24">
        <v>24538</v>
      </c>
      <c r="P115" s="24">
        <v>24023</v>
      </c>
      <c r="Q115" s="28">
        <v>24538</v>
      </c>
      <c r="R115" s="28">
        <v>8110</v>
      </c>
      <c r="S115" s="24" t="s">
        <v>90</v>
      </c>
      <c r="T115" s="24" t="s">
        <v>117</v>
      </c>
      <c r="U115" s="28">
        <v>54.65</v>
      </c>
      <c r="V115" s="28">
        <v>1</v>
      </c>
      <c r="W115" s="28">
        <v>1.58</v>
      </c>
      <c r="X115" s="28">
        <v>0.15</v>
      </c>
      <c r="Y115" s="28">
        <f t="shared" si="6"/>
        <v>1.58</v>
      </c>
      <c r="Z115" s="28">
        <f t="shared" si="7"/>
        <v>0.15</v>
      </c>
      <c r="AA115" s="28">
        <v>0.74</v>
      </c>
      <c r="AB115" s="29">
        <v>9.8856082788955906</v>
      </c>
      <c r="AC115">
        <f t="shared" si="8"/>
        <v>41094</v>
      </c>
      <c r="AD115">
        <f t="shared" si="9"/>
        <v>143</v>
      </c>
      <c r="AE115">
        <f t="shared" si="10"/>
        <v>13.6</v>
      </c>
      <c r="AF115">
        <f>'TP Factor'!$D$3</f>
        <v>1.168489000131735</v>
      </c>
      <c r="AG115">
        <f t="shared" si="11"/>
        <v>15.9</v>
      </c>
    </row>
    <row r="116" spans="1:33">
      <c r="A116" s="24" t="s">
        <v>72</v>
      </c>
      <c r="B116" s="24">
        <v>27</v>
      </c>
      <c r="C116" s="24" t="s">
        <v>73</v>
      </c>
      <c r="D116" s="25">
        <v>33.090000000000003</v>
      </c>
      <c r="E116" s="24" t="s">
        <v>74</v>
      </c>
      <c r="F116" s="24">
        <v>1234</v>
      </c>
      <c r="G116" s="26">
        <v>40</v>
      </c>
      <c r="H116" s="24" t="s">
        <v>75</v>
      </c>
      <c r="I116" s="24" t="s">
        <v>76</v>
      </c>
      <c r="J116" s="24">
        <v>2580</v>
      </c>
      <c r="K116" s="27">
        <v>898.58768609599997</v>
      </c>
      <c r="L116" s="27">
        <v>12709.777217499999</v>
      </c>
      <c r="M116" s="25">
        <v>2.97</v>
      </c>
      <c r="N116" s="25">
        <v>0.39</v>
      </c>
      <c r="O116" s="24">
        <v>24543</v>
      </c>
      <c r="P116" s="24">
        <v>24028</v>
      </c>
      <c r="Q116" s="28">
        <v>24543</v>
      </c>
      <c r="R116" s="28">
        <v>8110</v>
      </c>
      <c r="S116" s="24" t="s">
        <v>81</v>
      </c>
      <c r="T116" s="24" t="s">
        <v>95</v>
      </c>
      <c r="U116" s="28">
        <v>54.65</v>
      </c>
      <c r="V116" s="28">
        <v>1</v>
      </c>
      <c r="W116" s="28">
        <v>1.58</v>
      </c>
      <c r="X116" s="28">
        <v>0.15</v>
      </c>
      <c r="Y116" s="28">
        <f t="shared" si="6"/>
        <v>1.58</v>
      </c>
      <c r="Z116" s="28">
        <f t="shared" si="7"/>
        <v>0.15</v>
      </c>
      <c r="AA116" s="28">
        <v>0.70299999999999996</v>
      </c>
      <c r="AB116" s="29">
        <v>3.14064178508431</v>
      </c>
      <c r="AC116">
        <f t="shared" si="8"/>
        <v>12403</v>
      </c>
      <c r="AD116">
        <f t="shared" si="9"/>
        <v>43</v>
      </c>
      <c r="AE116">
        <f t="shared" si="10"/>
        <v>4.0999999999999996</v>
      </c>
      <c r="AF116">
        <f>'TP Factor'!$D$3</f>
        <v>1.168489000131735</v>
      </c>
      <c r="AG116">
        <f t="shared" si="11"/>
        <v>4.8</v>
      </c>
    </row>
    <row r="117" spans="1:33">
      <c r="A117" s="24" t="s">
        <v>72</v>
      </c>
      <c r="B117" s="24">
        <v>27</v>
      </c>
      <c r="C117" s="24" t="s">
        <v>73</v>
      </c>
      <c r="D117" s="25">
        <v>33.090000000000003</v>
      </c>
      <c r="E117" s="24" t="s">
        <v>74</v>
      </c>
      <c r="F117" s="24">
        <v>1234</v>
      </c>
      <c r="G117" s="26">
        <v>98</v>
      </c>
      <c r="H117" s="24" t="s">
        <v>75</v>
      </c>
      <c r="I117" s="24" t="s">
        <v>76</v>
      </c>
      <c r="J117" s="24">
        <v>9</v>
      </c>
      <c r="K117" s="27">
        <v>66.319612456200005</v>
      </c>
      <c r="L117" s="27">
        <v>24.0951905119</v>
      </c>
      <c r="M117" s="25">
        <v>0.02</v>
      </c>
      <c r="N117" s="25">
        <v>0</v>
      </c>
      <c r="O117" s="24">
        <v>24549</v>
      </c>
      <c r="P117" s="24">
        <v>24034</v>
      </c>
      <c r="Q117" s="28">
        <v>24549</v>
      </c>
      <c r="R117" s="28">
        <v>1700</v>
      </c>
      <c r="S117" s="24" t="s">
        <v>79</v>
      </c>
      <c r="T117" s="24" t="s">
        <v>102</v>
      </c>
      <c r="U117" s="28">
        <v>54.65</v>
      </c>
      <c r="V117" s="28">
        <v>1</v>
      </c>
      <c r="W117" s="28">
        <v>1.8</v>
      </c>
      <c r="X117" s="28">
        <v>0.47799999999999998</v>
      </c>
      <c r="Y117" s="28">
        <f t="shared" si="6"/>
        <v>1.8</v>
      </c>
      <c r="Z117" s="28">
        <f t="shared" si="7"/>
        <v>0.47799999999999998</v>
      </c>
      <c r="AA117" s="28">
        <v>0.68</v>
      </c>
      <c r="AB117" s="29">
        <v>5.9540274197429303E-3</v>
      </c>
      <c r="AC117">
        <f t="shared" si="8"/>
        <v>23</v>
      </c>
      <c r="AD117">
        <f t="shared" si="9"/>
        <v>0</v>
      </c>
      <c r="AE117">
        <f t="shared" si="10"/>
        <v>0</v>
      </c>
      <c r="AF117">
        <f>'TP Factor'!$D$3</f>
        <v>1.168489000131735</v>
      </c>
      <c r="AG117">
        <f t="shared" si="11"/>
        <v>0</v>
      </c>
    </row>
    <row r="118" spans="1:33">
      <c r="A118" s="24" t="s">
        <v>72</v>
      </c>
      <c r="B118" s="24">
        <v>27</v>
      </c>
      <c r="C118" s="24" t="s">
        <v>73</v>
      </c>
      <c r="D118" s="25">
        <v>33.090000000000003</v>
      </c>
      <c r="E118" s="24" t="s">
        <v>74</v>
      </c>
      <c r="F118" s="24">
        <v>1234</v>
      </c>
      <c r="G118" s="26">
        <v>102.5</v>
      </c>
      <c r="H118" s="24" t="s">
        <v>75</v>
      </c>
      <c r="I118" s="24" t="s">
        <v>76</v>
      </c>
      <c r="J118" s="24">
        <v>4</v>
      </c>
      <c r="K118" s="27">
        <v>49.832924353099997</v>
      </c>
      <c r="L118" s="27">
        <v>13.0016024675</v>
      </c>
      <c r="M118" s="25">
        <v>0.01</v>
      </c>
      <c r="N118" s="25">
        <v>0</v>
      </c>
      <c r="O118" s="24">
        <v>24550</v>
      </c>
      <c r="P118" s="24">
        <v>24035</v>
      </c>
      <c r="Q118" s="28">
        <v>24550</v>
      </c>
      <c r="R118" s="28">
        <v>1300</v>
      </c>
      <c r="S118" s="24" t="s">
        <v>79</v>
      </c>
      <c r="T118" s="24" t="s">
        <v>80</v>
      </c>
      <c r="U118" s="28">
        <v>54.65</v>
      </c>
      <c r="V118" s="28">
        <v>1</v>
      </c>
      <c r="W118" s="28">
        <v>2.42</v>
      </c>
      <c r="X118" s="28">
        <v>0.51600000000000001</v>
      </c>
      <c r="Y118" s="28">
        <f t="shared" si="6"/>
        <v>2.42</v>
      </c>
      <c r="Z118" s="28">
        <f t="shared" si="7"/>
        <v>0.51600000000000001</v>
      </c>
      <c r="AA118" s="28">
        <v>0.63100000000000001</v>
      </c>
      <c r="AB118" s="29">
        <v>3.1283223344140102E-3</v>
      </c>
      <c r="AC118">
        <f t="shared" si="8"/>
        <v>11</v>
      </c>
      <c r="AD118">
        <f t="shared" si="9"/>
        <v>0</v>
      </c>
      <c r="AE118">
        <f t="shared" si="10"/>
        <v>0</v>
      </c>
      <c r="AF118">
        <f>'TP Factor'!$D$3</f>
        <v>1.168489000131735</v>
      </c>
      <c r="AG118">
        <f t="shared" si="11"/>
        <v>0</v>
      </c>
    </row>
    <row r="119" spans="1:33">
      <c r="A119" s="24" t="s">
        <v>72</v>
      </c>
      <c r="B119" s="24">
        <v>27</v>
      </c>
      <c r="C119" s="24" t="s">
        <v>73</v>
      </c>
      <c r="D119" s="25">
        <v>33.090000000000003</v>
      </c>
      <c r="E119" s="24" t="s">
        <v>74</v>
      </c>
      <c r="F119" s="24">
        <v>1234</v>
      </c>
      <c r="G119" s="26">
        <v>102.5</v>
      </c>
      <c r="H119" s="24" t="s">
        <v>75</v>
      </c>
      <c r="I119" s="24" t="s">
        <v>76</v>
      </c>
      <c r="J119" s="24">
        <v>1741</v>
      </c>
      <c r="K119" s="27">
        <v>350.58742956499998</v>
      </c>
      <c r="L119" s="27">
        <v>5422.2210194299996</v>
      </c>
      <c r="M119" s="25">
        <v>3.66</v>
      </c>
      <c r="N119" s="25">
        <v>0.9</v>
      </c>
      <c r="O119" s="24">
        <v>24552</v>
      </c>
      <c r="P119" s="24">
        <v>24037</v>
      </c>
      <c r="Q119" s="28">
        <v>24552</v>
      </c>
      <c r="R119" s="28">
        <v>1300</v>
      </c>
      <c r="S119" s="24" t="s">
        <v>79</v>
      </c>
      <c r="T119" s="24" t="s">
        <v>80</v>
      </c>
      <c r="U119" s="28">
        <v>54.65</v>
      </c>
      <c r="V119" s="28">
        <v>1</v>
      </c>
      <c r="W119" s="28">
        <v>2.42</v>
      </c>
      <c r="X119" s="28">
        <v>0.51600000000000001</v>
      </c>
      <c r="Y119" s="28">
        <f t="shared" si="6"/>
        <v>2.42</v>
      </c>
      <c r="Z119" s="28">
        <f t="shared" si="7"/>
        <v>0.51600000000000001</v>
      </c>
      <c r="AA119" s="28">
        <v>0.63100000000000001</v>
      </c>
      <c r="AB119" s="29">
        <v>1.33909293551787</v>
      </c>
      <c r="AC119">
        <f t="shared" si="8"/>
        <v>4747</v>
      </c>
      <c r="AD119">
        <f t="shared" si="9"/>
        <v>25</v>
      </c>
      <c r="AE119">
        <f t="shared" si="10"/>
        <v>5.4</v>
      </c>
      <c r="AF119">
        <f>'TP Factor'!$D$3</f>
        <v>1.168489000131735</v>
      </c>
      <c r="AG119">
        <f t="shared" si="11"/>
        <v>6.3</v>
      </c>
    </row>
    <row r="120" spans="1:33">
      <c r="A120" s="24" t="s">
        <v>72</v>
      </c>
      <c r="B120" s="24">
        <v>27</v>
      </c>
      <c r="C120" s="24" t="s">
        <v>73</v>
      </c>
      <c r="D120" s="25">
        <v>33.090000000000003</v>
      </c>
      <c r="E120" s="24" t="s">
        <v>74</v>
      </c>
      <c r="F120" s="24">
        <v>1234</v>
      </c>
      <c r="G120" s="26">
        <v>102.5</v>
      </c>
      <c r="H120" s="24" t="s">
        <v>75</v>
      </c>
      <c r="I120" s="24" t="s">
        <v>76</v>
      </c>
      <c r="J120" s="24">
        <v>68</v>
      </c>
      <c r="K120" s="27">
        <v>108.27605826999999</v>
      </c>
      <c r="L120" s="27">
        <v>212.41103104800001</v>
      </c>
      <c r="M120" s="25">
        <v>0.14000000000000001</v>
      </c>
      <c r="N120" s="25">
        <v>0.04</v>
      </c>
      <c r="O120" s="24">
        <v>24554</v>
      </c>
      <c r="P120" s="24">
        <v>24039</v>
      </c>
      <c r="Q120" s="28">
        <v>24554</v>
      </c>
      <c r="R120" s="28">
        <v>1300</v>
      </c>
      <c r="S120" s="24" t="s">
        <v>79</v>
      </c>
      <c r="T120" s="24" t="s">
        <v>80</v>
      </c>
      <c r="U120" s="28">
        <v>54.65</v>
      </c>
      <c r="V120" s="28">
        <v>1</v>
      </c>
      <c r="W120" s="28">
        <v>2.42</v>
      </c>
      <c r="X120" s="28">
        <v>0.51600000000000001</v>
      </c>
      <c r="Y120" s="28">
        <f t="shared" si="6"/>
        <v>2.42</v>
      </c>
      <c r="Z120" s="28">
        <f t="shared" si="7"/>
        <v>0.51600000000000001</v>
      </c>
      <c r="AA120" s="28">
        <v>0.63100000000000001</v>
      </c>
      <c r="AB120" s="29">
        <v>5.2487698905434803E-2</v>
      </c>
      <c r="AC120">
        <f t="shared" si="8"/>
        <v>186</v>
      </c>
      <c r="AD120">
        <f t="shared" si="9"/>
        <v>1</v>
      </c>
      <c r="AE120">
        <f t="shared" si="10"/>
        <v>0.2</v>
      </c>
      <c r="AF120">
        <f>'TP Factor'!$D$3</f>
        <v>1.168489000131735</v>
      </c>
      <c r="AG120">
        <f t="shared" si="11"/>
        <v>0.2</v>
      </c>
    </row>
    <row r="121" spans="1:33">
      <c r="A121" s="24" t="s">
        <v>72</v>
      </c>
      <c r="B121" s="24">
        <v>27</v>
      </c>
      <c r="C121" s="24" t="s">
        <v>73</v>
      </c>
      <c r="D121" s="25">
        <v>33.090000000000003</v>
      </c>
      <c r="E121" s="24" t="s">
        <v>74</v>
      </c>
      <c r="F121" s="24">
        <v>1234</v>
      </c>
      <c r="G121" s="26">
        <v>40</v>
      </c>
      <c r="H121" s="24" t="s">
        <v>75</v>
      </c>
      <c r="I121" s="24" t="s">
        <v>76</v>
      </c>
      <c r="J121" s="24">
        <v>4684</v>
      </c>
      <c r="K121" s="27">
        <v>624.06761472699998</v>
      </c>
      <c r="L121" s="27">
        <v>21108.881242899999</v>
      </c>
      <c r="M121" s="25">
        <v>5.39</v>
      </c>
      <c r="N121" s="25">
        <v>0.7</v>
      </c>
      <c r="O121" s="24">
        <v>24565</v>
      </c>
      <c r="P121" s="24">
        <v>24050</v>
      </c>
      <c r="Q121" s="28">
        <v>24565</v>
      </c>
      <c r="R121" s="28">
        <v>8110</v>
      </c>
      <c r="S121" s="24" t="s">
        <v>90</v>
      </c>
      <c r="T121" s="24" t="s">
        <v>117</v>
      </c>
      <c r="U121" s="28">
        <v>54.65</v>
      </c>
      <c r="V121" s="28">
        <v>1</v>
      </c>
      <c r="W121" s="28">
        <v>1.58</v>
      </c>
      <c r="X121" s="28">
        <v>0.15</v>
      </c>
      <c r="Y121" s="28">
        <f t="shared" si="6"/>
        <v>1.58</v>
      </c>
      <c r="Z121" s="28">
        <f t="shared" si="7"/>
        <v>0.15</v>
      </c>
      <c r="AA121" s="28">
        <v>0.74</v>
      </c>
      <c r="AB121" s="29">
        <v>5.2160972874629898</v>
      </c>
      <c r="AC121">
        <f t="shared" si="8"/>
        <v>21683</v>
      </c>
      <c r="AD121">
        <f t="shared" si="9"/>
        <v>76</v>
      </c>
      <c r="AE121">
        <f t="shared" si="10"/>
        <v>7.2</v>
      </c>
      <c r="AF121">
        <f>'TP Factor'!$D$3</f>
        <v>1.168489000131735</v>
      </c>
      <c r="AG121">
        <f t="shared" si="11"/>
        <v>8.4</v>
      </c>
    </row>
    <row r="122" spans="1:33">
      <c r="A122" s="24" t="s">
        <v>72</v>
      </c>
      <c r="B122" s="24">
        <v>27</v>
      </c>
      <c r="C122" s="24" t="s">
        <v>73</v>
      </c>
      <c r="D122" s="25">
        <v>33.090000000000003</v>
      </c>
      <c r="E122" s="24" t="s">
        <v>74</v>
      </c>
      <c r="F122" s="24">
        <v>1234</v>
      </c>
      <c r="G122" s="26">
        <v>40</v>
      </c>
      <c r="H122" s="24" t="s">
        <v>75</v>
      </c>
      <c r="I122" s="24" t="s">
        <v>76</v>
      </c>
      <c r="J122" s="24">
        <v>48</v>
      </c>
      <c r="K122" s="27">
        <v>139.30622747499999</v>
      </c>
      <c r="L122" s="27">
        <v>286.35251120800001</v>
      </c>
      <c r="M122" s="25">
        <v>0.06</v>
      </c>
      <c r="N122" s="25">
        <v>0.01</v>
      </c>
      <c r="O122" s="24">
        <v>24667</v>
      </c>
      <c r="P122" s="24">
        <v>24152</v>
      </c>
      <c r="Q122" s="28">
        <v>24667</v>
      </c>
      <c r="R122" s="28">
        <v>8110</v>
      </c>
      <c r="S122" s="24" t="s">
        <v>79</v>
      </c>
      <c r="T122" s="24" t="s">
        <v>92</v>
      </c>
      <c r="U122" s="28">
        <v>54.65</v>
      </c>
      <c r="V122" s="28">
        <v>1</v>
      </c>
      <c r="W122" s="28">
        <v>1.58</v>
      </c>
      <c r="X122" s="28">
        <v>0.15</v>
      </c>
      <c r="Y122" s="28">
        <f t="shared" si="6"/>
        <v>1.58</v>
      </c>
      <c r="Z122" s="28">
        <f t="shared" si="7"/>
        <v>0.15</v>
      </c>
      <c r="AA122" s="28">
        <v>0.63</v>
      </c>
      <c r="AB122" s="29">
        <v>7.0758963484019097E-2</v>
      </c>
      <c r="AC122">
        <f t="shared" si="8"/>
        <v>250</v>
      </c>
      <c r="AD122">
        <f t="shared" si="9"/>
        <v>1</v>
      </c>
      <c r="AE122">
        <f t="shared" si="10"/>
        <v>0.1</v>
      </c>
      <c r="AF122">
        <f>'TP Factor'!$D$3</f>
        <v>1.168489000131735</v>
      </c>
      <c r="AG122">
        <f t="shared" si="11"/>
        <v>0.1</v>
      </c>
    </row>
    <row r="123" spans="1:33">
      <c r="A123" s="24" t="s">
        <v>72</v>
      </c>
      <c r="B123" s="24">
        <v>27</v>
      </c>
      <c r="C123" s="24" t="s">
        <v>73</v>
      </c>
      <c r="D123" s="25">
        <v>33.090000000000003</v>
      </c>
      <c r="E123" s="24" t="s">
        <v>74</v>
      </c>
      <c r="F123" s="24">
        <v>1234</v>
      </c>
      <c r="G123" s="26">
        <v>40</v>
      </c>
      <c r="H123" s="24" t="s">
        <v>75</v>
      </c>
      <c r="I123" s="24" t="s">
        <v>76</v>
      </c>
      <c r="J123" s="24">
        <v>5223</v>
      </c>
      <c r="K123" s="27">
        <v>830.01550291800004</v>
      </c>
      <c r="L123" s="27">
        <v>31482.3953139</v>
      </c>
      <c r="M123" s="25">
        <v>6.01</v>
      </c>
      <c r="N123" s="25">
        <v>0.78</v>
      </c>
      <c r="O123" s="24">
        <v>24685</v>
      </c>
      <c r="P123" s="24">
        <v>24170</v>
      </c>
      <c r="Q123" s="28">
        <v>24685</v>
      </c>
      <c r="R123" s="28">
        <v>8110</v>
      </c>
      <c r="S123" s="24" t="s">
        <v>79</v>
      </c>
      <c r="T123" s="24" t="s">
        <v>92</v>
      </c>
      <c r="U123" s="28">
        <v>54.65</v>
      </c>
      <c r="V123" s="28">
        <v>1</v>
      </c>
      <c r="W123" s="28">
        <v>1.58</v>
      </c>
      <c r="X123" s="28">
        <v>0.15</v>
      </c>
      <c r="Y123" s="28">
        <f t="shared" si="6"/>
        <v>1.58</v>
      </c>
      <c r="Z123" s="28">
        <f t="shared" si="7"/>
        <v>0.15</v>
      </c>
      <c r="AA123" s="28">
        <v>0.63</v>
      </c>
      <c r="AB123" s="29">
        <v>7.76984344701133</v>
      </c>
      <c r="AC123">
        <f t="shared" si="8"/>
        <v>27498</v>
      </c>
      <c r="AD123">
        <f t="shared" si="9"/>
        <v>96</v>
      </c>
      <c r="AE123">
        <f t="shared" si="10"/>
        <v>9.1</v>
      </c>
      <c r="AF123">
        <f>'TP Factor'!$D$3</f>
        <v>1.168489000131735</v>
      </c>
      <c r="AG123">
        <f t="shared" si="11"/>
        <v>10.6</v>
      </c>
    </row>
    <row r="124" spans="1:33">
      <c r="A124" s="24" t="s">
        <v>72</v>
      </c>
      <c r="B124" s="24">
        <v>27</v>
      </c>
      <c r="C124" s="24" t="s">
        <v>73</v>
      </c>
      <c r="D124" s="25">
        <v>33.090000000000003</v>
      </c>
      <c r="E124" s="24" t="s">
        <v>74</v>
      </c>
      <c r="F124" s="24">
        <v>1234</v>
      </c>
      <c r="G124" s="26">
        <v>102.5</v>
      </c>
      <c r="H124" s="24" t="s">
        <v>75</v>
      </c>
      <c r="I124" s="24" t="s">
        <v>76</v>
      </c>
      <c r="J124" s="24">
        <v>6</v>
      </c>
      <c r="K124" s="27">
        <v>24.142125326799999</v>
      </c>
      <c r="L124" s="27">
        <v>19.338600348300002</v>
      </c>
      <c r="M124" s="25">
        <v>0.01</v>
      </c>
      <c r="N124" s="25">
        <v>0</v>
      </c>
      <c r="O124" s="24">
        <v>24698</v>
      </c>
      <c r="P124" s="24">
        <v>24182</v>
      </c>
      <c r="Q124" s="28">
        <v>24698</v>
      </c>
      <c r="R124" s="28">
        <v>1300</v>
      </c>
      <c r="S124" s="24" t="s">
        <v>79</v>
      </c>
      <c r="T124" s="24" t="s">
        <v>80</v>
      </c>
      <c r="U124" s="28">
        <v>54.65</v>
      </c>
      <c r="V124" s="28">
        <v>1</v>
      </c>
      <c r="W124" s="28">
        <v>2.42</v>
      </c>
      <c r="X124" s="28">
        <v>0.51600000000000001</v>
      </c>
      <c r="Y124" s="28">
        <f t="shared" si="6"/>
        <v>2.42</v>
      </c>
      <c r="Z124" s="28">
        <f t="shared" si="7"/>
        <v>0.51600000000000001</v>
      </c>
      <c r="AA124" s="28">
        <v>0.63100000000000001</v>
      </c>
      <c r="AB124" s="29">
        <v>4.77865310166009E-3</v>
      </c>
      <c r="AC124">
        <f t="shared" si="8"/>
        <v>17</v>
      </c>
      <c r="AD124">
        <f t="shared" si="9"/>
        <v>0</v>
      </c>
      <c r="AE124">
        <f t="shared" si="10"/>
        <v>0</v>
      </c>
      <c r="AF124">
        <f>'TP Factor'!$D$3</f>
        <v>1.168489000131735</v>
      </c>
      <c r="AG124">
        <f t="shared" si="11"/>
        <v>0</v>
      </c>
    </row>
    <row r="125" spans="1:33">
      <c r="A125" s="24" t="s">
        <v>72</v>
      </c>
      <c r="B125" s="24">
        <v>27</v>
      </c>
      <c r="C125" s="24" t="s">
        <v>73</v>
      </c>
      <c r="D125" s="25">
        <v>33.090000000000003</v>
      </c>
      <c r="E125" s="24" t="s">
        <v>74</v>
      </c>
      <c r="F125" s="24">
        <v>1234</v>
      </c>
      <c r="G125" s="26">
        <v>102.5</v>
      </c>
      <c r="H125" s="24" t="s">
        <v>75</v>
      </c>
      <c r="I125" s="24" t="s">
        <v>76</v>
      </c>
      <c r="J125" s="24">
        <v>5002</v>
      </c>
      <c r="K125" s="27">
        <v>630.78400656600002</v>
      </c>
      <c r="L125" s="27">
        <v>15575.6739696</v>
      </c>
      <c r="M125" s="25">
        <v>10.5</v>
      </c>
      <c r="N125" s="25">
        <v>2.58</v>
      </c>
      <c r="O125" s="24">
        <v>24723</v>
      </c>
      <c r="P125" s="24">
        <v>24207</v>
      </c>
      <c r="Q125" s="28">
        <v>24723</v>
      </c>
      <c r="R125" s="28">
        <v>1300</v>
      </c>
      <c r="S125" s="24" t="s">
        <v>79</v>
      </c>
      <c r="T125" s="24" t="s">
        <v>80</v>
      </c>
      <c r="U125" s="28">
        <v>54.65</v>
      </c>
      <c r="V125" s="28">
        <v>1</v>
      </c>
      <c r="W125" s="28">
        <v>2.42</v>
      </c>
      <c r="X125" s="28">
        <v>0.51600000000000001</v>
      </c>
      <c r="Y125" s="28">
        <f t="shared" si="6"/>
        <v>2.42</v>
      </c>
      <c r="Z125" s="28">
        <f t="shared" si="7"/>
        <v>0.51600000000000001</v>
      </c>
      <c r="AA125" s="28">
        <v>0.63100000000000001</v>
      </c>
      <c r="AB125" s="29">
        <v>3.7431293476051302</v>
      </c>
      <c r="AC125">
        <f t="shared" si="8"/>
        <v>13268</v>
      </c>
      <c r="AD125">
        <f t="shared" si="9"/>
        <v>71</v>
      </c>
      <c r="AE125">
        <f t="shared" si="10"/>
        <v>15.1</v>
      </c>
      <c r="AF125">
        <f>'TP Factor'!$D$3</f>
        <v>1.168489000131735</v>
      </c>
      <c r="AG125">
        <f t="shared" si="11"/>
        <v>17.600000000000001</v>
      </c>
    </row>
    <row r="126" spans="1:33">
      <c r="A126" s="24" t="s">
        <v>72</v>
      </c>
      <c r="B126" s="24">
        <v>27</v>
      </c>
      <c r="C126" s="24" t="s">
        <v>73</v>
      </c>
      <c r="D126" s="25">
        <v>33.090000000000003</v>
      </c>
      <c r="E126" s="24" t="s">
        <v>74</v>
      </c>
      <c r="F126" s="24">
        <v>1234</v>
      </c>
      <c r="G126" s="26">
        <v>13</v>
      </c>
      <c r="H126" s="24" t="s">
        <v>75</v>
      </c>
      <c r="I126" s="24" t="s">
        <v>76</v>
      </c>
      <c r="J126" s="24">
        <v>761</v>
      </c>
      <c r="K126" s="27">
        <v>353.56167252699998</v>
      </c>
      <c r="L126" s="27">
        <v>4375.1324895099997</v>
      </c>
      <c r="M126" s="25">
        <v>1.41</v>
      </c>
      <c r="N126" s="25">
        <v>0.17</v>
      </c>
      <c r="O126" s="24">
        <v>24838</v>
      </c>
      <c r="P126" s="24">
        <v>24320</v>
      </c>
      <c r="Q126" s="28">
        <v>24838</v>
      </c>
      <c r="R126" s="28">
        <v>1100</v>
      </c>
      <c r="S126" s="24" t="s">
        <v>81</v>
      </c>
      <c r="T126" s="24" t="s">
        <v>86</v>
      </c>
      <c r="U126" s="28">
        <v>54.65</v>
      </c>
      <c r="V126" s="28">
        <v>1</v>
      </c>
      <c r="W126" s="28">
        <v>1.85</v>
      </c>
      <c r="X126" s="28">
        <v>0.22</v>
      </c>
      <c r="Y126" s="28">
        <f t="shared" si="6"/>
        <v>1.85</v>
      </c>
      <c r="Z126" s="28">
        <f t="shared" si="7"/>
        <v>0.22</v>
      </c>
      <c r="AA126" s="28">
        <v>0.34200000000000003</v>
      </c>
      <c r="AB126" s="29">
        <v>1.08111445830012</v>
      </c>
      <c r="AC126">
        <f t="shared" si="8"/>
        <v>2077</v>
      </c>
      <c r="AD126">
        <f t="shared" si="9"/>
        <v>8</v>
      </c>
      <c r="AE126">
        <f t="shared" si="10"/>
        <v>1</v>
      </c>
      <c r="AF126">
        <f>'TP Factor'!$D$3</f>
        <v>1.168489000131735</v>
      </c>
      <c r="AG126">
        <f t="shared" si="11"/>
        <v>1.2</v>
      </c>
    </row>
    <row r="127" spans="1:33">
      <c r="A127" s="24" t="s">
        <v>72</v>
      </c>
      <c r="B127" s="24">
        <v>27</v>
      </c>
      <c r="C127" s="24" t="s">
        <v>73</v>
      </c>
      <c r="D127" s="25">
        <v>33.090000000000003</v>
      </c>
      <c r="E127" s="24" t="s">
        <v>74</v>
      </c>
      <c r="F127" s="24">
        <v>1234</v>
      </c>
      <c r="G127" s="26">
        <v>102.5</v>
      </c>
      <c r="H127" s="24" t="s">
        <v>75</v>
      </c>
      <c r="I127" s="24" t="s">
        <v>76</v>
      </c>
      <c r="J127" s="24">
        <v>1525</v>
      </c>
      <c r="K127" s="27">
        <v>349.95234563499997</v>
      </c>
      <c r="L127" s="27">
        <v>4425.99224314</v>
      </c>
      <c r="M127" s="25">
        <v>3.2</v>
      </c>
      <c r="N127" s="25">
        <v>0.79</v>
      </c>
      <c r="O127" s="24">
        <v>24845</v>
      </c>
      <c r="P127" s="24">
        <v>24327</v>
      </c>
      <c r="Q127" s="28">
        <v>24845</v>
      </c>
      <c r="R127" s="28">
        <v>1300</v>
      </c>
      <c r="S127" s="24" t="s">
        <v>90</v>
      </c>
      <c r="T127" s="24" t="s">
        <v>118</v>
      </c>
      <c r="U127" s="28">
        <v>54.65</v>
      </c>
      <c r="V127" s="28">
        <v>1</v>
      </c>
      <c r="W127" s="28">
        <v>2.42</v>
      </c>
      <c r="X127" s="28">
        <v>0.51600000000000001</v>
      </c>
      <c r="Y127" s="28">
        <f t="shared" si="6"/>
        <v>2.42</v>
      </c>
      <c r="Z127" s="28">
        <f t="shared" si="7"/>
        <v>0.51600000000000001</v>
      </c>
      <c r="AA127" s="28">
        <v>0.67700000000000005</v>
      </c>
      <c r="AB127" s="29">
        <v>1.08130878371185</v>
      </c>
      <c r="AC127">
        <f t="shared" si="8"/>
        <v>4112</v>
      </c>
      <c r="AD127">
        <f t="shared" si="9"/>
        <v>22</v>
      </c>
      <c r="AE127">
        <f t="shared" si="10"/>
        <v>4.7</v>
      </c>
      <c r="AF127">
        <f>'TP Factor'!$D$3</f>
        <v>1.168489000131735</v>
      </c>
      <c r="AG127">
        <f t="shared" si="11"/>
        <v>5.5</v>
      </c>
    </row>
    <row r="128" spans="1:33">
      <c r="A128" s="24" t="s">
        <v>72</v>
      </c>
      <c r="B128" s="24">
        <v>27</v>
      </c>
      <c r="C128" s="24" t="s">
        <v>73</v>
      </c>
      <c r="D128" s="25">
        <v>33.090000000000003</v>
      </c>
      <c r="E128" s="24" t="s">
        <v>74</v>
      </c>
      <c r="F128" s="24">
        <v>1234</v>
      </c>
      <c r="G128" s="26">
        <v>102.5</v>
      </c>
      <c r="H128" s="24" t="s">
        <v>75</v>
      </c>
      <c r="I128" s="24" t="s">
        <v>76</v>
      </c>
      <c r="J128" s="24">
        <v>591</v>
      </c>
      <c r="K128" s="27">
        <v>175.856382266</v>
      </c>
      <c r="L128" s="27">
        <v>1678.5988086499999</v>
      </c>
      <c r="M128" s="25">
        <v>1.24</v>
      </c>
      <c r="N128" s="25">
        <v>0.3</v>
      </c>
      <c r="O128" s="24">
        <v>24869</v>
      </c>
      <c r="P128" s="24">
        <v>24350</v>
      </c>
      <c r="Q128" s="28">
        <v>24869</v>
      </c>
      <c r="R128" s="28">
        <v>1300</v>
      </c>
      <c r="S128" s="24" t="s">
        <v>97</v>
      </c>
      <c r="T128" s="24" t="s">
        <v>111</v>
      </c>
      <c r="U128" s="28">
        <v>54.65</v>
      </c>
      <c r="V128" s="28">
        <v>1</v>
      </c>
      <c r="W128" s="28">
        <v>2.42</v>
      </c>
      <c r="X128" s="28">
        <v>0.51600000000000001</v>
      </c>
      <c r="Y128" s="28">
        <f t="shared" si="6"/>
        <v>2.42</v>
      </c>
      <c r="Z128" s="28">
        <f t="shared" si="7"/>
        <v>0.51600000000000001</v>
      </c>
      <c r="AA128" s="28">
        <v>0.69199999999999995</v>
      </c>
      <c r="AB128" s="29">
        <v>0.41478913978701898</v>
      </c>
      <c r="AC128">
        <f t="shared" si="8"/>
        <v>1612</v>
      </c>
      <c r="AD128">
        <f t="shared" si="9"/>
        <v>9</v>
      </c>
      <c r="AE128">
        <f t="shared" si="10"/>
        <v>1.8</v>
      </c>
      <c r="AF128">
        <f>'TP Factor'!$D$3</f>
        <v>1.168489000131735</v>
      </c>
      <c r="AG128">
        <f t="shared" si="11"/>
        <v>2.1</v>
      </c>
    </row>
    <row r="129" spans="1:33">
      <c r="A129" s="24" t="s">
        <v>72</v>
      </c>
      <c r="B129" s="24">
        <v>27</v>
      </c>
      <c r="C129" s="24" t="s">
        <v>73</v>
      </c>
      <c r="D129" s="25">
        <v>33.090000000000003</v>
      </c>
      <c r="E129" s="24" t="s">
        <v>74</v>
      </c>
      <c r="F129" s="24">
        <v>1234</v>
      </c>
      <c r="G129" s="26">
        <v>40</v>
      </c>
      <c r="H129" s="24" t="s">
        <v>75</v>
      </c>
      <c r="I129" s="24" t="s">
        <v>76</v>
      </c>
      <c r="J129" s="24">
        <v>12</v>
      </c>
      <c r="K129" s="27">
        <v>38.163360292100002</v>
      </c>
      <c r="L129" s="27">
        <v>50.5493109381</v>
      </c>
      <c r="M129" s="25">
        <v>0.01</v>
      </c>
      <c r="N129" s="25">
        <v>0</v>
      </c>
      <c r="O129" s="24">
        <v>24870</v>
      </c>
      <c r="P129" s="24">
        <v>24351</v>
      </c>
      <c r="Q129" s="28">
        <v>24870</v>
      </c>
      <c r="R129" s="28">
        <v>8110</v>
      </c>
      <c r="S129" s="24" t="s">
        <v>97</v>
      </c>
      <c r="T129" s="24" t="s">
        <v>119</v>
      </c>
      <c r="U129" s="28">
        <v>54.65</v>
      </c>
      <c r="V129" s="28">
        <v>1</v>
      </c>
      <c r="W129" s="28">
        <v>1.58</v>
      </c>
      <c r="X129" s="28">
        <v>0.15</v>
      </c>
      <c r="Y129" s="28">
        <f t="shared" si="6"/>
        <v>1.58</v>
      </c>
      <c r="Z129" s="28">
        <f t="shared" si="7"/>
        <v>0.15</v>
      </c>
      <c r="AA129" s="28">
        <v>0.77700000000000002</v>
      </c>
      <c r="AB129" s="29">
        <v>1.2490956798469E-2</v>
      </c>
      <c r="AC129">
        <f t="shared" si="8"/>
        <v>55</v>
      </c>
      <c r="AD129">
        <f t="shared" si="9"/>
        <v>0</v>
      </c>
      <c r="AE129">
        <f t="shared" si="10"/>
        <v>0</v>
      </c>
      <c r="AF129">
        <f>'TP Factor'!$D$3</f>
        <v>1.168489000131735</v>
      </c>
      <c r="AG129">
        <f t="shared" si="11"/>
        <v>0</v>
      </c>
    </row>
    <row r="130" spans="1:33">
      <c r="A130" s="24" t="s">
        <v>72</v>
      </c>
      <c r="B130" s="24">
        <v>27</v>
      </c>
      <c r="C130" s="24" t="s">
        <v>73</v>
      </c>
      <c r="D130" s="25">
        <v>33.090000000000003</v>
      </c>
      <c r="E130" s="24" t="s">
        <v>74</v>
      </c>
      <c r="F130" s="24">
        <v>1234</v>
      </c>
      <c r="G130" s="26">
        <v>45</v>
      </c>
      <c r="H130" s="24" t="s">
        <v>75</v>
      </c>
      <c r="I130" s="24" t="s">
        <v>76</v>
      </c>
      <c r="J130" s="24">
        <v>3849</v>
      </c>
      <c r="K130" s="27">
        <v>1044.0105340600001</v>
      </c>
      <c r="L130" s="27">
        <v>12005.2912423</v>
      </c>
      <c r="M130" s="25">
        <v>4.62</v>
      </c>
      <c r="N130" s="25">
        <v>1.85</v>
      </c>
      <c r="O130" s="24">
        <v>24871</v>
      </c>
      <c r="P130" s="24">
        <v>24352</v>
      </c>
      <c r="Q130" s="28">
        <v>24871</v>
      </c>
      <c r="R130" s="28">
        <v>8140</v>
      </c>
      <c r="S130" s="24" t="s">
        <v>79</v>
      </c>
      <c r="T130" s="24" t="s">
        <v>110</v>
      </c>
      <c r="U130" s="28">
        <v>54.65</v>
      </c>
      <c r="V130" s="28">
        <v>1</v>
      </c>
      <c r="W130" s="28">
        <v>1.18</v>
      </c>
      <c r="X130" s="28">
        <v>0.48</v>
      </c>
      <c r="Y130" s="28">
        <f t="shared" si="6"/>
        <v>1.18</v>
      </c>
      <c r="Z130" s="28">
        <f t="shared" si="7"/>
        <v>0.48</v>
      </c>
      <c r="AA130" s="28">
        <v>0.63</v>
      </c>
      <c r="AB130" s="29">
        <v>3.2128499358459302E-2</v>
      </c>
      <c r="AC130">
        <f t="shared" si="8"/>
        <v>114</v>
      </c>
      <c r="AD130">
        <f t="shared" si="9"/>
        <v>0</v>
      </c>
      <c r="AE130">
        <f t="shared" si="10"/>
        <v>0.1</v>
      </c>
      <c r="AF130">
        <f>'TP Factor'!$D$3</f>
        <v>1.168489000131735</v>
      </c>
      <c r="AG130">
        <f t="shared" si="11"/>
        <v>0.1</v>
      </c>
    </row>
    <row r="131" spans="1:33">
      <c r="A131" s="24" t="s">
        <v>72</v>
      </c>
      <c r="B131" s="24">
        <v>27</v>
      </c>
      <c r="C131" s="24" t="s">
        <v>73</v>
      </c>
      <c r="D131" s="25">
        <v>33.090000000000003</v>
      </c>
      <c r="E131" s="24" t="s">
        <v>74</v>
      </c>
      <c r="F131" s="24">
        <v>1234</v>
      </c>
      <c r="G131" s="26">
        <v>13</v>
      </c>
      <c r="H131" s="24" t="s">
        <v>75</v>
      </c>
      <c r="I131" s="24" t="s">
        <v>76</v>
      </c>
      <c r="J131" s="24">
        <v>908</v>
      </c>
      <c r="K131" s="27">
        <v>653.15266995499996</v>
      </c>
      <c r="L131" s="27">
        <v>10251.5389423</v>
      </c>
      <c r="M131" s="25">
        <v>1.68</v>
      </c>
      <c r="N131" s="25">
        <v>0.2</v>
      </c>
      <c r="O131" s="24">
        <v>24897</v>
      </c>
      <c r="P131" s="24">
        <v>24375</v>
      </c>
      <c r="Q131" s="28">
        <v>24897</v>
      </c>
      <c r="R131" s="28">
        <v>1100</v>
      </c>
      <c r="S131" s="24" t="s">
        <v>79</v>
      </c>
      <c r="T131" s="24" t="s">
        <v>93</v>
      </c>
      <c r="U131" s="28">
        <v>54.65</v>
      </c>
      <c r="V131" s="28">
        <v>1</v>
      </c>
      <c r="W131" s="28">
        <v>1.85</v>
      </c>
      <c r="X131" s="28">
        <v>0.22</v>
      </c>
      <c r="Y131" s="28">
        <f t="shared" ref="Y131:Y190" si="12">W131</f>
        <v>1.85</v>
      </c>
      <c r="Z131" s="28">
        <f t="shared" ref="Z131:Z190" si="13">X131</f>
        <v>0.22</v>
      </c>
      <c r="AA131" s="28">
        <v>0.17399999999999999</v>
      </c>
      <c r="AB131" s="29">
        <v>2.0102417148367402</v>
      </c>
      <c r="AC131">
        <f t="shared" ref="AC131:AC194" si="14">ROUND(AB131*AA131*U131*102.79,0)</f>
        <v>1965</v>
      </c>
      <c r="AD131">
        <f t="shared" ref="AD131:AD194" si="15">ROUND(Y131*AC131*0.002205,0)</f>
        <v>8</v>
      </c>
      <c r="AE131">
        <f t="shared" ref="AE131:AE194" si="16">ROUND(Z131*AC131*0.002205,1)</f>
        <v>1</v>
      </c>
      <c r="AF131">
        <f>'TP Factor'!$D$3</f>
        <v>1.168489000131735</v>
      </c>
      <c r="AG131">
        <f t="shared" ref="AG131:AG194" si="17">ROUND(AE131*AF131,1)</f>
        <v>1.2</v>
      </c>
    </row>
    <row r="132" spans="1:33">
      <c r="A132" s="24" t="s">
        <v>72</v>
      </c>
      <c r="B132" s="24">
        <v>27</v>
      </c>
      <c r="C132" s="24" t="s">
        <v>73</v>
      </c>
      <c r="D132" s="25">
        <v>33.090000000000003</v>
      </c>
      <c r="E132" s="24" t="s">
        <v>74</v>
      </c>
      <c r="F132" s="24">
        <v>1234</v>
      </c>
      <c r="G132" s="26">
        <v>11.1</v>
      </c>
      <c r="H132" s="24" t="s">
        <v>75</v>
      </c>
      <c r="I132" s="24" t="s">
        <v>76</v>
      </c>
      <c r="J132" s="24">
        <v>657</v>
      </c>
      <c r="K132" s="27">
        <v>696.50104105100002</v>
      </c>
      <c r="L132" s="27">
        <v>6450.39584904</v>
      </c>
      <c r="M132" s="25">
        <v>0.82</v>
      </c>
      <c r="N132" s="25">
        <v>0.03</v>
      </c>
      <c r="O132" s="24">
        <v>25122</v>
      </c>
      <c r="P132" s="24">
        <v>24591</v>
      </c>
      <c r="Q132" s="28">
        <v>25122</v>
      </c>
      <c r="R132" s="28">
        <v>8120</v>
      </c>
      <c r="S132" s="24" t="s">
        <v>79</v>
      </c>
      <c r="T132" s="24" t="s">
        <v>96</v>
      </c>
      <c r="U132" s="28">
        <v>54.65</v>
      </c>
      <c r="V132" s="28">
        <v>1</v>
      </c>
      <c r="W132" s="28">
        <v>1.25</v>
      </c>
      <c r="X132" s="28">
        <v>5.2999999999999999E-2</v>
      </c>
      <c r="Y132" s="28">
        <f t="shared" si="12"/>
        <v>1.25</v>
      </c>
      <c r="Z132" s="28">
        <f t="shared" si="13"/>
        <v>5.2999999999999999E-2</v>
      </c>
      <c r="AA132" s="28">
        <v>0.2</v>
      </c>
      <c r="AB132" s="29">
        <v>0.155506533166172</v>
      </c>
      <c r="AC132">
        <f t="shared" si="14"/>
        <v>175</v>
      </c>
      <c r="AD132">
        <f t="shared" si="15"/>
        <v>0</v>
      </c>
      <c r="AE132">
        <f t="shared" si="16"/>
        <v>0</v>
      </c>
      <c r="AF132">
        <f>'TP Factor'!$D$3</f>
        <v>1.168489000131735</v>
      </c>
      <c r="AG132">
        <f t="shared" si="17"/>
        <v>0</v>
      </c>
    </row>
    <row r="133" spans="1:33">
      <c r="A133" s="24" t="s">
        <v>72</v>
      </c>
      <c r="B133" s="24">
        <v>27</v>
      </c>
      <c r="C133" s="24" t="s">
        <v>73</v>
      </c>
      <c r="D133" s="25">
        <v>33.090000000000003</v>
      </c>
      <c r="E133" s="24" t="s">
        <v>74</v>
      </c>
      <c r="F133" s="24">
        <v>1234</v>
      </c>
      <c r="G133" s="26">
        <v>45</v>
      </c>
      <c r="H133" s="24" t="s">
        <v>75</v>
      </c>
      <c r="I133" s="24" t="s">
        <v>76</v>
      </c>
      <c r="J133" s="24">
        <v>40</v>
      </c>
      <c r="K133" s="27">
        <v>52.988395020900001</v>
      </c>
      <c r="L133" s="27">
        <v>105.25823475999999</v>
      </c>
      <c r="M133" s="25">
        <v>0.05</v>
      </c>
      <c r="N133" s="25">
        <v>0.02</v>
      </c>
      <c r="O133" s="24">
        <v>25126</v>
      </c>
      <c r="P133" s="24">
        <v>24595</v>
      </c>
      <c r="Q133" s="28">
        <v>25126</v>
      </c>
      <c r="R133" s="28">
        <v>8140</v>
      </c>
      <c r="S133" s="24" t="s">
        <v>90</v>
      </c>
      <c r="T133" s="24" t="s">
        <v>112</v>
      </c>
      <c r="U133" s="28">
        <v>54.65</v>
      </c>
      <c r="V133" s="28">
        <v>1</v>
      </c>
      <c r="W133" s="28">
        <v>1.18</v>
      </c>
      <c r="X133" s="28">
        <v>0.48</v>
      </c>
      <c r="Y133" s="28">
        <f t="shared" si="12"/>
        <v>1.18</v>
      </c>
      <c r="Z133" s="28">
        <f t="shared" si="13"/>
        <v>0.48</v>
      </c>
      <c r="AA133" s="28">
        <v>0.74</v>
      </c>
      <c r="AB133" s="29">
        <v>1.5986772258392599E-2</v>
      </c>
      <c r="AC133">
        <f t="shared" si="14"/>
        <v>66</v>
      </c>
      <c r="AD133">
        <f t="shared" si="15"/>
        <v>0</v>
      </c>
      <c r="AE133">
        <f t="shared" si="16"/>
        <v>0.1</v>
      </c>
      <c r="AF133">
        <f>'TP Factor'!$D$3</f>
        <v>1.168489000131735</v>
      </c>
      <c r="AG133">
        <f t="shared" si="17"/>
        <v>0.1</v>
      </c>
    </row>
    <row r="134" spans="1:33">
      <c r="A134" s="24" t="s">
        <v>72</v>
      </c>
      <c r="B134" s="24">
        <v>27</v>
      </c>
      <c r="C134" s="24" t="s">
        <v>73</v>
      </c>
      <c r="D134" s="25">
        <v>33.090000000000003</v>
      </c>
      <c r="E134" s="24" t="s">
        <v>74</v>
      </c>
      <c r="F134" s="24">
        <v>1234</v>
      </c>
      <c r="G134" s="26">
        <v>102.5</v>
      </c>
      <c r="H134" s="24" t="s">
        <v>75</v>
      </c>
      <c r="I134" s="24" t="s">
        <v>76</v>
      </c>
      <c r="J134" s="24">
        <v>282</v>
      </c>
      <c r="K134" s="27">
        <v>110.57288171499999</v>
      </c>
      <c r="L134" s="27">
        <v>754.93594391199997</v>
      </c>
      <c r="M134" s="25">
        <v>0.59</v>
      </c>
      <c r="N134" s="25">
        <v>0.15</v>
      </c>
      <c r="O134" s="24">
        <v>25135</v>
      </c>
      <c r="P134" s="24">
        <v>24604</v>
      </c>
      <c r="Q134" s="28">
        <v>25135</v>
      </c>
      <c r="R134" s="28">
        <v>1300</v>
      </c>
      <c r="S134" s="24" t="s">
        <v>77</v>
      </c>
      <c r="T134" s="24" t="s">
        <v>120</v>
      </c>
      <c r="U134" s="28">
        <v>54.65</v>
      </c>
      <c r="V134" s="28">
        <v>1</v>
      </c>
      <c r="W134" s="28">
        <v>2.42</v>
      </c>
      <c r="X134" s="28">
        <v>0.51600000000000001</v>
      </c>
      <c r="Y134" s="28">
        <f t="shared" si="12"/>
        <v>2.42</v>
      </c>
      <c r="Z134" s="28">
        <f t="shared" si="13"/>
        <v>0.51600000000000001</v>
      </c>
      <c r="AA134" s="28">
        <v>0.72299999999999998</v>
      </c>
      <c r="AB134" s="29">
        <v>0.186547988219158</v>
      </c>
      <c r="AC134">
        <f t="shared" si="14"/>
        <v>758</v>
      </c>
      <c r="AD134">
        <f t="shared" si="15"/>
        <v>4</v>
      </c>
      <c r="AE134">
        <f t="shared" si="16"/>
        <v>0.9</v>
      </c>
      <c r="AF134">
        <f>'TP Factor'!$D$3</f>
        <v>1.168489000131735</v>
      </c>
      <c r="AG134">
        <f t="shared" si="17"/>
        <v>1.1000000000000001</v>
      </c>
    </row>
    <row r="135" spans="1:33">
      <c r="A135" s="24" t="s">
        <v>72</v>
      </c>
      <c r="B135" s="24">
        <v>27</v>
      </c>
      <c r="C135" s="24" t="s">
        <v>73</v>
      </c>
      <c r="D135" s="25">
        <v>33.090000000000003</v>
      </c>
      <c r="E135" s="24" t="s">
        <v>74</v>
      </c>
      <c r="F135" s="24">
        <v>1234</v>
      </c>
      <c r="G135" s="26">
        <v>102.5</v>
      </c>
      <c r="H135" s="24" t="s">
        <v>75</v>
      </c>
      <c r="I135" s="24" t="s">
        <v>76</v>
      </c>
      <c r="J135" s="24">
        <v>2328</v>
      </c>
      <c r="K135" s="27">
        <v>425.45065467199998</v>
      </c>
      <c r="L135" s="27">
        <v>6609.6411189800001</v>
      </c>
      <c r="M135" s="25">
        <v>4.8899999999999997</v>
      </c>
      <c r="N135" s="25">
        <v>1.2</v>
      </c>
      <c r="O135" s="24">
        <v>25139</v>
      </c>
      <c r="P135" s="24">
        <v>24608</v>
      </c>
      <c r="Q135" s="28">
        <v>25139</v>
      </c>
      <c r="R135" s="28">
        <v>1300</v>
      </c>
      <c r="S135" s="24" t="s">
        <v>97</v>
      </c>
      <c r="T135" s="24" t="s">
        <v>111</v>
      </c>
      <c r="U135" s="28">
        <v>54.65</v>
      </c>
      <c r="V135" s="28">
        <v>1</v>
      </c>
      <c r="W135" s="28">
        <v>2.42</v>
      </c>
      <c r="X135" s="28">
        <v>0.51600000000000001</v>
      </c>
      <c r="Y135" s="28">
        <f t="shared" si="12"/>
        <v>2.42</v>
      </c>
      <c r="Z135" s="28">
        <f t="shared" si="13"/>
        <v>0.51600000000000001</v>
      </c>
      <c r="AA135" s="28">
        <v>0.69199999999999995</v>
      </c>
      <c r="AB135" s="29">
        <v>1.6264003313639801</v>
      </c>
      <c r="AC135">
        <f t="shared" si="14"/>
        <v>6322</v>
      </c>
      <c r="AD135">
        <f t="shared" si="15"/>
        <v>34</v>
      </c>
      <c r="AE135">
        <f t="shared" si="16"/>
        <v>7.2</v>
      </c>
      <c r="AF135">
        <f>'TP Factor'!$D$3</f>
        <v>1.168489000131735</v>
      </c>
      <c r="AG135">
        <f t="shared" si="17"/>
        <v>8.4</v>
      </c>
    </row>
    <row r="136" spans="1:33">
      <c r="A136" s="24" t="s">
        <v>72</v>
      </c>
      <c r="B136" s="24">
        <v>27</v>
      </c>
      <c r="C136" s="24" t="s">
        <v>73</v>
      </c>
      <c r="D136" s="25">
        <v>33.090000000000003</v>
      </c>
      <c r="E136" s="24" t="s">
        <v>74</v>
      </c>
      <c r="F136" s="24">
        <v>1234</v>
      </c>
      <c r="G136" s="26">
        <v>102.5</v>
      </c>
      <c r="H136" s="24" t="s">
        <v>75</v>
      </c>
      <c r="I136" s="24" t="s">
        <v>76</v>
      </c>
      <c r="J136" s="24">
        <v>77776</v>
      </c>
      <c r="K136" s="27">
        <v>3255.06366166</v>
      </c>
      <c r="L136" s="27">
        <v>242203.35892900001</v>
      </c>
      <c r="M136" s="25">
        <v>163.33000000000001</v>
      </c>
      <c r="N136" s="25">
        <v>40.130000000000003</v>
      </c>
      <c r="O136" s="24">
        <v>25147</v>
      </c>
      <c r="P136" s="24">
        <v>24615</v>
      </c>
      <c r="Q136" s="28">
        <v>25147</v>
      </c>
      <c r="R136" s="28">
        <v>1300</v>
      </c>
      <c r="S136" s="24" t="s">
        <v>79</v>
      </c>
      <c r="T136" s="24" t="s">
        <v>80</v>
      </c>
      <c r="U136" s="28">
        <v>54.65</v>
      </c>
      <c r="V136" s="28">
        <v>1</v>
      </c>
      <c r="W136" s="28">
        <v>2.42</v>
      </c>
      <c r="X136" s="28">
        <v>0.51600000000000001</v>
      </c>
      <c r="Y136" s="28">
        <f t="shared" si="12"/>
        <v>2.42</v>
      </c>
      <c r="Z136" s="28">
        <f t="shared" si="13"/>
        <v>0.51600000000000001</v>
      </c>
      <c r="AA136" s="28">
        <v>0.63100000000000001</v>
      </c>
      <c r="AB136" s="29">
        <v>6.4990826603088498</v>
      </c>
      <c r="AC136">
        <f t="shared" si="14"/>
        <v>23037</v>
      </c>
      <c r="AD136">
        <f t="shared" si="15"/>
        <v>123</v>
      </c>
      <c r="AE136">
        <f t="shared" si="16"/>
        <v>26.2</v>
      </c>
      <c r="AF136">
        <f>'TP Factor'!$D$3</f>
        <v>1.168489000131735</v>
      </c>
      <c r="AG136">
        <f t="shared" si="17"/>
        <v>30.6</v>
      </c>
    </row>
    <row r="137" spans="1:33">
      <c r="A137" s="24" t="s">
        <v>72</v>
      </c>
      <c r="B137" s="24">
        <v>27</v>
      </c>
      <c r="C137" s="24" t="s">
        <v>73</v>
      </c>
      <c r="D137" s="25">
        <v>33.090000000000003</v>
      </c>
      <c r="E137" s="24" t="s">
        <v>74</v>
      </c>
      <c r="F137" s="24">
        <v>1234</v>
      </c>
      <c r="G137" s="26">
        <v>40</v>
      </c>
      <c r="H137" s="24" t="s">
        <v>75</v>
      </c>
      <c r="I137" s="24" t="s">
        <v>76</v>
      </c>
      <c r="J137" s="24">
        <v>335</v>
      </c>
      <c r="K137" s="27">
        <v>196.46843127400001</v>
      </c>
      <c r="L137" s="27">
        <v>1393.6514005700001</v>
      </c>
      <c r="M137" s="25">
        <v>0.39</v>
      </c>
      <c r="N137" s="25">
        <v>0.05</v>
      </c>
      <c r="O137" s="24">
        <v>25150</v>
      </c>
      <c r="P137" s="24">
        <v>24617</v>
      </c>
      <c r="Q137" s="28">
        <v>25150</v>
      </c>
      <c r="R137" s="28">
        <v>8110</v>
      </c>
      <c r="S137" s="24" t="s">
        <v>97</v>
      </c>
      <c r="T137" s="24" t="s">
        <v>119</v>
      </c>
      <c r="U137" s="28">
        <v>54.65</v>
      </c>
      <c r="V137" s="28">
        <v>1</v>
      </c>
      <c r="W137" s="28">
        <v>1.58</v>
      </c>
      <c r="X137" s="28">
        <v>0.15</v>
      </c>
      <c r="Y137" s="28">
        <f t="shared" si="12"/>
        <v>1.58</v>
      </c>
      <c r="Z137" s="28">
        <f t="shared" si="13"/>
        <v>0.15</v>
      </c>
      <c r="AA137" s="28">
        <v>0.77700000000000002</v>
      </c>
      <c r="AB137" s="29">
        <v>0.34437738345823998</v>
      </c>
      <c r="AC137">
        <f t="shared" si="14"/>
        <v>1503</v>
      </c>
      <c r="AD137">
        <f t="shared" si="15"/>
        <v>5</v>
      </c>
      <c r="AE137">
        <f t="shared" si="16"/>
        <v>0.5</v>
      </c>
      <c r="AF137">
        <f>'TP Factor'!$D$3</f>
        <v>1.168489000131735</v>
      </c>
      <c r="AG137">
        <f t="shared" si="17"/>
        <v>0.6</v>
      </c>
    </row>
    <row r="138" spans="1:33">
      <c r="A138" s="24" t="s">
        <v>72</v>
      </c>
      <c r="B138" s="24">
        <v>27</v>
      </c>
      <c r="C138" s="24" t="s">
        <v>73</v>
      </c>
      <c r="D138" s="25">
        <v>33.090000000000003</v>
      </c>
      <c r="E138" s="24" t="s">
        <v>74</v>
      </c>
      <c r="F138" s="24">
        <v>1234</v>
      </c>
      <c r="G138" s="26">
        <v>102.5</v>
      </c>
      <c r="H138" s="24" t="s">
        <v>75</v>
      </c>
      <c r="I138" s="24" t="s">
        <v>76</v>
      </c>
      <c r="J138" s="24">
        <v>1475</v>
      </c>
      <c r="K138" s="27">
        <v>268.60597110200001</v>
      </c>
      <c r="L138" s="27">
        <v>4592.5149469600001</v>
      </c>
      <c r="M138" s="25">
        <v>3.1</v>
      </c>
      <c r="N138" s="25">
        <v>0.76</v>
      </c>
      <c r="O138" s="24">
        <v>25196</v>
      </c>
      <c r="P138" s="24">
        <v>24662</v>
      </c>
      <c r="Q138" s="28">
        <v>25196</v>
      </c>
      <c r="R138" s="28">
        <v>1300</v>
      </c>
      <c r="S138" s="24" t="s">
        <v>79</v>
      </c>
      <c r="T138" s="24" t="s">
        <v>80</v>
      </c>
      <c r="U138" s="28">
        <v>54.65</v>
      </c>
      <c r="V138" s="28">
        <v>1</v>
      </c>
      <c r="W138" s="28">
        <v>2.42</v>
      </c>
      <c r="X138" s="28">
        <v>0.51600000000000001</v>
      </c>
      <c r="Y138" s="28">
        <f t="shared" si="12"/>
        <v>2.42</v>
      </c>
      <c r="Z138" s="28">
        <f t="shared" si="13"/>
        <v>0.51600000000000001</v>
      </c>
      <c r="AA138" s="28">
        <v>0.63100000000000001</v>
      </c>
      <c r="AB138" s="29">
        <v>1.1348306185191099</v>
      </c>
      <c r="AC138">
        <f t="shared" si="14"/>
        <v>4023</v>
      </c>
      <c r="AD138">
        <f t="shared" si="15"/>
        <v>21</v>
      </c>
      <c r="AE138">
        <f t="shared" si="16"/>
        <v>4.5999999999999996</v>
      </c>
      <c r="AF138">
        <f>'TP Factor'!$D$3</f>
        <v>1.168489000131735</v>
      </c>
      <c r="AG138">
        <f t="shared" si="17"/>
        <v>5.4</v>
      </c>
    </row>
    <row r="139" spans="1:33">
      <c r="A139" s="24" t="s">
        <v>72</v>
      </c>
      <c r="B139" s="24">
        <v>27</v>
      </c>
      <c r="C139" s="24" t="s">
        <v>73</v>
      </c>
      <c r="D139" s="25">
        <v>33.090000000000003</v>
      </c>
      <c r="E139" s="24" t="s">
        <v>74</v>
      </c>
      <c r="F139" s="24">
        <v>1234</v>
      </c>
      <c r="G139" s="26">
        <v>40</v>
      </c>
      <c r="H139" s="24" t="s">
        <v>75</v>
      </c>
      <c r="I139" s="24" t="s">
        <v>76</v>
      </c>
      <c r="J139" s="24">
        <v>2276</v>
      </c>
      <c r="K139" s="27">
        <v>481.69258725200001</v>
      </c>
      <c r="L139" s="27">
        <v>11211.0606295</v>
      </c>
      <c r="M139" s="25">
        <v>2.62</v>
      </c>
      <c r="N139" s="25">
        <v>0.34</v>
      </c>
      <c r="O139" s="24">
        <v>25274</v>
      </c>
      <c r="P139" s="24">
        <v>24737</v>
      </c>
      <c r="Q139" s="28">
        <v>25274</v>
      </c>
      <c r="R139" s="28">
        <v>8110</v>
      </c>
      <c r="S139" s="24" t="s">
        <v>81</v>
      </c>
      <c r="T139" s="24" t="s">
        <v>95</v>
      </c>
      <c r="U139" s="28">
        <v>54.65</v>
      </c>
      <c r="V139" s="28">
        <v>1</v>
      </c>
      <c r="W139" s="28">
        <v>1.58</v>
      </c>
      <c r="X139" s="28">
        <v>0.15</v>
      </c>
      <c r="Y139" s="28">
        <f t="shared" si="12"/>
        <v>1.58</v>
      </c>
      <c r="Z139" s="28">
        <f t="shared" si="13"/>
        <v>0.15</v>
      </c>
      <c r="AA139" s="28">
        <v>0.70299999999999996</v>
      </c>
      <c r="AB139" s="29">
        <v>2.7665744804382002</v>
      </c>
      <c r="AC139">
        <f t="shared" si="14"/>
        <v>10925</v>
      </c>
      <c r="AD139">
        <f t="shared" si="15"/>
        <v>38</v>
      </c>
      <c r="AE139">
        <f t="shared" si="16"/>
        <v>3.6</v>
      </c>
      <c r="AF139">
        <f>'TP Factor'!$D$3</f>
        <v>1.168489000131735</v>
      </c>
      <c r="AG139">
        <f t="shared" si="17"/>
        <v>4.2</v>
      </c>
    </row>
    <row r="140" spans="1:33">
      <c r="A140" s="24" t="s">
        <v>72</v>
      </c>
      <c r="B140" s="24">
        <v>27</v>
      </c>
      <c r="C140" s="24" t="s">
        <v>73</v>
      </c>
      <c r="D140" s="25">
        <v>33.090000000000003</v>
      </c>
      <c r="E140" s="24" t="s">
        <v>74</v>
      </c>
      <c r="F140" s="24">
        <v>1234</v>
      </c>
      <c r="G140" s="26">
        <v>102.5</v>
      </c>
      <c r="H140" s="24" t="s">
        <v>75</v>
      </c>
      <c r="I140" s="24" t="s">
        <v>76</v>
      </c>
      <c r="J140" s="24">
        <v>2131</v>
      </c>
      <c r="K140" s="27">
        <v>506.96681257</v>
      </c>
      <c r="L140" s="27">
        <v>5713.5905567500004</v>
      </c>
      <c r="M140" s="25">
        <v>4.4800000000000004</v>
      </c>
      <c r="N140" s="25">
        <v>1.1000000000000001</v>
      </c>
      <c r="O140" s="24">
        <v>25337</v>
      </c>
      <c r="P140" s="24">
        <v>24797</v>
      </c>
      <c r="Q140" s="28">
        <v>25337</v>
      </c>
      <c r="R140" s="28">
        <v>1300</v>
      </c>
      <c r="S140" s="24" t="s">
        <v>77</v>
      </c>
      <c r="T140" s="24" t="s">
        <v>120</v>
      </c>
      <c r="U140" s="28">
        <v>54.65</v>
      </c>
      <c r="V140" s="28">
        <v>1</v>
      </c>
      <c r="W140" s="28">
        <v>2.42</v>
      </c>
      <c r="X140" s="28">
        <v>0.51600000000000001</v>
      </c>
      <c r="Y140" s="28">
        <f t="shared" si="12"/>
        <v>2.42</v>
      </c>
      <c r="Z140" s="28">
        <f t="shared" si="13"/>
        <v>0.51600000000000001</v>
      </c>
      <c r="AA140" s="28">
        <v>0.72299999999999998</v>
      </c>
      <c r="AB140" s="29">
        <v>1.3082425211950499</v>
      </c>
      <c r="AC140">
        <f t="shared" si="14"/>
        <v>5313</v>
      </c>
      <c r="AD140">
        <f t="shared" si="15"/>
        <v>28</v>
      </c>
      <c r="AE140">
        <f t="shared" si="16"/>
        <v>6</v>
      </c>
      <c r="AF140">
        <f>'TP Factor'!$D$3</f>
        <v>1.168489000131735</v>
      </c>
      <c r="AG140">
        <f t="shared" si="17"/>
        <v>7</v>
      </c>
    </row>
    <row r="141" spans="1:33">
      <c r="A141" s="24" t="s">
        <v>72</v>
      </c>
      <c r="B141" s="24">
        <v>27</v>
      </c>
      <c r="C141" s="24" t="s">
        <v>73</v>
      </c>
      <c r="D141" s="25">
        <v>33.090000000000003</v>
      </c>
      <c r="E141" s="24" t="s">
        <v>74</v>
      </c>
      <c r="F141" s="24">
        <v>1234</v>
      </c>
      <c r="G141" s="26">
        <v>11</v>
      </c>
      <c r="H141" s="24" t="s">
        <v>75</v>
      </c>
      <c r="I141" s="24" t="s">
        <v>76</v>
      </c>
      <c r="J141" s="24">
        <v>571</v>
      </c>
      <c r="K141" s="27">
        <v>429.58576159400002</v>
      </c>
      <c r="L141" s="27">
        <v>8911.6230732299991</v>
      </c>
      <c r="M141" s="25">
        <v>0.71</v>
      </c>
      <c r="N141" s="25">
        <v>0.05</v>
      </c>
      <c r="O141" s="24">
        <v>25343</v>
      </c>
      <c r="P141" s="24">
        <v>24803</v>
      </c>
      <c r="Q141" s="28">
        <v>25343</v>
      </c>
      <c r="R141" s="28">
        <v>1850</v>
      </c>
      <c r="S141" s="24" t="s">
        <v>79</v>
      </c>
      <c r="T141" s="24" t="s">
        <v>121</v>
      </c>
      <c r="U141" s="28">
        <v>54.65</v>
      </c>
      <c r="V141" s="28">
        <v>1</v>
      </c>
      <c r="W141" s="28">
        <v>1.25</v>
      </c>
      <c r="X141" s="28">
        <v>9.5000000000000001E-2</v>
      </c>
      <c r="Y141" s="28">
        <f t="shared" si="12"/>
        <v>1.25</v>
      </c>
      <c r="Z141" s="28">
        <f t="shared" si="13"/>
        <v>9.5000000000000001E-2</v>
      </c>
      <c r="AA141" s="28">
        <v>0.126</v>
      </c>
      <c r="AB141" s="29">
        <v>2.1884062894863501</v>
      </c>
      <c r="AC141">
        <f t="shared" si="14"/>
        <v>1549</v>
      </c>
      <c r="AD141">
        <f t="shared" si="15"/>
        <v>4</v>
      </c>
      <c r="AE141">
        <f t="shared" si="16"/>
        <v>0.3</v>
      </c>
      <c r="AF141">
        <f>'TP Factor'!$D$3</f>
        <v>1.168489000131735</v>
      </c>
      <c r="AG141">
        <f t="shared" si="17"/>
        <v>0.4</v>
      </c>
    </row>
    <row r="142" spans="1:33">
      <c r="A142" s="24" t="s">
        <v>72</v>
      </c>
      <c r="B142" s="24">
        <v>27</v>
      </c>
      <c r="C142" s="24" t="s">
        <v>73</v>
      </c>
      <c r="D142" s="25">
        <v>33.090000000000003</v>
      </c>
      <c r="E142" s="24" t="s">
        <v>74</v>
      </c>
      <c r="F142" s="24">
        <v>1234</v>
      </c>
      <c r="G142" s="26">
        <v>11</v>
      </c>
      <c r="H142" s="24" t="s">
        <v>75</v>
      </c>
      <c r="I142" s="24" t="s">
        <v>76</v>
      </c>
      <c r="J142" s="24">
        <v>664</v>
      </c>
      <c r="K142" s="27">
        <v>440.98650778400003</v>
      </c>
      <c r="L142" s="27">
        <v>10353.570008500001</v>
      </c>
      <c r="M142" s="25">
        <v>0.83</v>
      </c>
      <c r="N142" s="25">
        <v>0.06</v>
      </c>
      <c r="O142" s="24">
        <v>25347</v>
      </c>
      <c r="P142" s="24">
        <v>24807</v>
      </c>
      <c r="Q142" s="28">
        <v>25347</v>
      </c>
      <c r="R142" s="28">
        <v>1850</v>
      </c>
      <c r="S142" s="24" t="s">
        <v>79</v>
      </c>
      <c r="T142" s="24" t="s">
        <v>121</v>
      </c>
      <c r="U142" s="28">
        <v>54.65</v>
      </c>
      <c r="V142" s="28">
        <v>1</v>
      </c>
      <c r="W142" s="28">
        <v>1.25</v>
      </c>
      <c r="X142" s="28">
        <v>9.5000000000000001E-2</v>
      </c>
      <c r="Y142" s="28">
        <f t="shared" si="12"/>
        <v>1.25</v>
      </c>
      <c r="Z142" s="28">
        <f t="shared" si="13"/>
        <v>9.5000000000000001E-2</v>
      </c>
      <c r="AA142" s="28">
        <v>0.126</v>
      </c>
      <c r="AB142" s="29">
        <v>2.5581750828872498</v>
      </c>
      <c r="AC142">
        <f t="shared" si="14"/>
        <v>1811</v>
      </c>
      <c r="AD142">
        <f t="shared" si="15"/>
        <v>5</v>
      </c>
      <c r="AE142">
        <f t="shared" si="16"/>
        <v>0.4</v>
      </c>
      <c r="AF142">
        <f>'TP Factor'!$D$3</f>
        <v>1.168489000131735</v>
      </c>
      <c r="AG142">
        <f t="shared" si="17"/>
        <v>0.5</v>
      </c>
    </row>
    <row r="143" spans="1:33">
      <c r="A143" s="24" t="s">
        <v>72</v>
      </c>
      <c r="B143" s="24">
        <v>27</v>
      </c>
      <c r="C143" s="24" t="s">
        <v>73</v>
      </c>
      <c r="D143" s="25">
        <v>33.090000000000003</v>
      </c>
      <c r="E143" s="24" t="s">
        <v>74</v>
      </c>
      <c r="F143" s="24">
        <v>1234</v>
      </c>
      <c r="G143" s="26">
        <v>11</v>
      </c>
      <c r="H143" s="24" t="s">
        <v>75</v>
      </c>
      <c r="I143" s="24" t="s">
        <v>76</v>
      </c>
      <c r="J143" s="24">
        <v>231</v>
      </c>
      <c r="K143" s="27">
        <v>227.184003104</v>
      </c>
      <c r="L143" s="27">
        <v>1510.0283719900001</v>
      </c>
      <c r="M143" s="25">
        <v>0.28999999999999998</v>
      </c>
      <c r="N143" s="25">
        <v>0.02</v>
      </c>
      <c r="O143" s="24">
        <v>25355</v>
      </c>
      <c r="P143" s="24">
        <v>24815</v>
      </c>
      <c r="Q143" s="28">
        <v>25355</v>
      </c>
      <c r="R143" s="28">
        <v>1850</v>
      </c>
      <c r="S143" s="24" t="s">
        <v>97</v>
      </c>
      <c r="T143" s="24" t="s">
        <v>122</v>
      </c>
      <c r="U143" s="28">
        <v>54.65</v>
      </c>
      <c r="V143" s="28">
        <v>1</v>
      </c>
      <c r="W143" s="28">
        <v>1.25</v>
      </c>
      <c r="X143" s="28">
        <v>9.5000000000000001E-2</v>
      </c>
      <c r="Y143" s="28">
        <f t="shared" si="12"/>
        <v>1.25</v>
      </c>
      <c r="Z143" s="28">
        <f t="shared" si="13"/>
        <v>9.5000000000000001E-2</v>
      </c>
      <c r="AA143" s="28">
        <v>0.3</v>
      </c>
      <c r="AB143" s="29">
        <v>0.37313464436468002</v>
      </c>
      <c r="AC143">
        <f t="shared" si="14"/>
        <v>629</v>
      </c>
      <c r="AD143">
        <f t="shared" si="15"/>
        <v>2</v>
      </c>
      <c r="AE143">
        <f t="shared" si="16"/>
        <v>0.1</v>
      </c>
      <c r="AF143">
        <f>'TP Factor'!$D$3</f>
        <v>1.168489000131735</v>
      </c>
      <c r="AG143">
        <f t="shared" si="17"/>
        <v>0.1</v>
      </c>
    </row>
    <row r="144" spans="1:33">
      <c r="A144" s="24" t="s">
        <v>72</v>
      </c>
      <c r="B144" s="24">
        <v>27</v>
      </c>
      <c r="C144" s="24" t="s">
        <v>73</v>
      </c>
      <c r="D144" s="25">
        <v>33.090000000000003</v>
      </c>
      <c r="E144" s="24" t="s">
        <v>74</v>
      </c>
      <c r="F144" s="24">
        <v>1234</v>
      </c>
      <c r="G144" s="26">
        <v>40</v>
      </c>
      <c r="H144" s="24" t="s">
        <v>75</v>
      </c>
      <c r="I144" s="24" t="s">
        <v>76</v>
      </c>
      <c r="J144" s="24">
        <v>8</v>
      </c>
      <c r="K144" s="27">
        <v>31.7145887603</v>
      </c>
      <c r="L144" s="27">
        <v>46.627972597099998</v>
      </c>
      <c r="M144" s="25">
        <v>0.01</v>
      </c>
      <c r="N144" s="25">
        <v>0</v>
      </c>
      <c r="O144" s="24">
        <v>25393</v>
      </c>
      <c r="P144" s="24">
        <v>24853</v>
      </c>
      <c r="Q144" s="28">
        <v>25393</v>
      </c>
      <c r="R144" s="28">
        <v>8110</v>
      </c>
      <c r="S144" s="24" t="s">
        <v>79</v>
      </c>
      <c r="T144" s="24" t="s">
        <v>92</v>
      </c>
      <c r="U144" s="28">
        <v>54.65</v>
      </c>
      <c r="V144" s="28">
        <v>1</v>
      </c>
      <c r="W144" s="28">
        <v>1.58</v>
      </c>
      <c r="X144" s="28">
        <v>0.15</v>
      </c>
      <c r="Y144" s="28">
        <f t="shared" si="12"/>
        <v>1.58</v>
      </c>
      <c r="Z144" s="28">
        <f t="shared" si="13"/>
        <v>0.15</v>
      </c>
      <c r="AA144" s="28">
        <v>0.63</v>
      </c>
      <c r="AB144" s="29">
        <v>1.1521976869425301E-2</v>
      </c>
      <c r="AC144">
        <f t="shared" si="14"/>
        <v>41</v>
      </c>
      <c r="AD144">
        <f t="shared" si="15"/>
        <v>0</v>
      </c>
      <c r="AE144">
        <f t="shared" si="16"/>
        <v>0</v>
      </c>
      <c r="AF144">
        <f>'TP Factor'!$D$3</f>
        <v>1.168489000131735</v>
      </c>
      <c r="AG144">
        <f t="shared" si="17"/>
        <v>0</v>
      </c>
    </row>
    <row r="145" spans="1:33">
      <c r="A145" s="24" t="s">
        <v>72</v>
      </c>
      <c r="B145" s="24">
        <v>27</v>
      </c>
      <c r="C145" s="24" t="s">
        <v>73</v>
      </c>
      <c r="D145" s="25">
        <v>33.090000000000003</v>
      </c>
      <c r="E145" s="24" t="s">
        <v>74</v>
      </c>
      <c r="F145" s="24">
        <v>1234</v>
      </c>
      <c r="G145" s="26">
        <v>40</v>
      </c>
      <c r="H145" s="24" t="s">
        <v>75</v>
      </c>
      <c r="I145" s="24" t="s">
        <v>76</v>
      </c>
      <c r="J145" s="24">
        <v>1011</v>
      </c>
      <c r="K145" s="27">
        <v>643.02789716400002</v>
      </c>
      <c r="L145" s="27">
        <v>6094.8865098300003</v>
      </c>
      <c r="M145" s="25">
        <v>1.1599999999999999</v>
      </c>
      <c r="N145" s="25">
        <v>0.15</v>
      </c>
      <c r="O145" s="24">
        <v>25409</v>
      </c>
      <c r="P145" s="24">
        <v>24868</v>
      </c>
      <c r="Q145" s="28">
        <v>25409</v>
      </c>
      <c r="R145" s="28">
        <v>8110</v>
      </c>
      <c r="S145" s="24" t="s">
        <v>79</v>
      </c>
      <c r="T145" s="24" t="s">
        <v>92</v>
      </c>
      <c r="U145" s="28">
        <v>54.65</v>
      </c>
      <c r="V145" s="28">
        <v>1</v>
      </c>
      <c r="W145" s="28">
        <v>1.58</v>
      </c>
      <c r="X145" s="28">
        <v>0.15</v>
      </c>
      <c r="Y145" s="28">
        <f t="shared" si="12"/>
        <v>1.58</v>
      </c>
      <c r="Z145" s="28">
        <f t="shared" si="13"/>
        <v>0.15</v>
      </c>
      <c r="AA145" s="28">
        <v>0.63</v>
      </c>
      <c r="AB145" s="29">
        <v>1.3710083121099299</v>
      </c>
      <c r="AC145">
        <f t="shared" si="14"/>
        <v>4852</v>
      </c>
      <c r="AD145">
        <f t="shared" si="15"/>
        <v>17</v>
      </c>
      <c r="AE145">
        <f t="shared" si="16"/>
        <v>1.6</v>
      </c>
      <c r="AF145">
        <f>'TP Factor'!$D$3</f>
        <v>1.168489000131735</v>
      </c>
      <c r="AG145">
        <f t="shared" si="17"/>
        <v>1.9</v>
      </c>
    </row>
    <row r="146" spans="1:33">
      <c r="A146" s="24" t="s">
        <v>72</v>
      </c>
      <c r="B146" s="24">
        <v>27</v>
      </c>
      <c r="C146" s="24" t="s">
        <v>73</v>
      </c>
      <c r="D146" s="25">
        <v>33.090000000000003</v>
      </c>
      <c r="E146" s="24" t="s">
        <v>74</v>
      </c>
      <c r="F146" s="24">
        <v>1234</v>
      </c>
      <c r="G146" s="26">
        <v>40</v>
      </c>
      <c r="H146" s="24" t="s">
        <v>75</v>
      </c>
      <c r="I146" s="24" t="s">
        <v>76</v>
      </c>
      <c r="J146" s="24">
        <v>7860</v>
      </c>
      <c r="K146" s="27">
        <v>1002.23122413</v>
      </c>
      <c r="L146" s="27">
        <v>35425.098762100002</v>
      </c>
      <c r="M146" s="25">
        <v>9.0399999999999991</v>
      </c>
      <c r="N146" s="25">
        <v>1.18</v>
      </c>
      <c r="O146" s="24">
        <v>25433</v>
      </c>
      <c r="P146" s="24">
        <v>24891</v>
      </c>
      <c r="Q146" s="28">
        <v>25433</v>
      </c>
      <c r="R146" s="28">
        <v>8110</v>
      </c>
      <c r="S146" s="24" t="s">
        <v>90</v>
      </c>
      <c r="T146" s="24" t="s">
        <v>117</v>
      </c>
      <c r="U146" s="28">
        <v>54.65</v>
      </c>
      <c r="V146" s="28">
        <v>1</v>
      </c>
      <c r="W146" s="28">
        <v>1.58</v>
      </c>
      <c r="X146" s="28">
        <v>0.15</v>
      </c>
      <c r="Y146" s="28">
        <f t="shared" si="12"/>
        <v>1.58</v>
      </c>
      <c r="Z146" s="28">
        <f t="shared" si="13"/>
        <v>0.15</v>
      </c>
      <c r="AA146" s="28">
        <v>0.74</v>
      </c>
      <c r="AB146" s="29">
        <v>8.7536975282041798</v>
      </c>
      <c r="AC146">
        <f t="shared" si="14"/>
        <v>36389</v>
      </c>
      <c r="AD146">
        <f t="shared" si="15"/>
        <v>127</v>
      </c>
      <c r="AE146">
        <f t="shared" si="16"/>
        <v>12</v>
      </c>
      <c r="AF146">
        <f>'TP Factor'!$D$3</f>
        <v>1.168489000131735</v>
      </c>
      <c r="AG146">
        <f t="shared" si="17"/>
        <v>14</v>
      </c>
    </row>
    <row r="147" spans="1:33">
      <c r="A147" s="24" t="s">
        <v>72</v>
      </c>
      <c r="B147" s="24">
        <v>27</v>
      </c>
      <c r="C147" s="24" t="s">
        <v>73</v>
      </c>
      <c r="D147" s="25">
        <v>33.090000000000003</v>
      </c>
      <c r="E147" s="24" t="s">
        <v>74</v>
      </c>
      <c r="F147" s="24">
        <v>1234</v>
      </c>
      <c r="G147" s="26">
        <v>40</v>
      </c>
      <c r="H147" s="24" t="s">
        <v>75</v>
      </c>
      <c r="I147" s="24" t="s">
        <v>76</v>
      </c>
      <c r="J147" s="24">
        <v>2173</v>
      </c>
      <c r="K147" s="27">
        <v>514.32498093799995</v>
      </c>
      <c r="L147" s="27">
        <v>13096.137473999999</v>
      </c>
      <c r="M147" s="25">
        <v>2.5</v>
      </c>
      <c r="N147" s="25">
        <v>0.33</v>
      </c>
      <c r="O147" s="24">
        <v>25920</v>
      </c>
      <c r="P147" s="24">
        <v>25371</v>
      </c>
      <c r="Q147" s="28">
        <v>25920</v>
      </c>
      <c r="R147" s="28">
        <v>8110</v>
      </c>
      <c r="S147" s="24" t="s">
        <v>79</v>
      </c>
      <c r="T147" s="24" t="s">
        <v>92</v>
      </c>
      <c r="U147" s="28">
        <v>54.65</v>
      </c>
      <c r="V147" s="28">
        <v>1</v>
      </c>
      <c r="W147" s="28">
        <v>1.58</v>
      </c>
      <c r="X147" s="28">
        <v>0.15</v>
      </c>
      <c r="Y147" s="28">
        <f t="shared" si="12"/>
        <v>1.58</v>
      </c>
      <c r="Z147" s="28">
        <f t="shared" si="13"/>
        <v>0.15</v>
      </c>
      <c r="AA147" s="28">
        <v>0.63</v>
      </c>
      <c r="AB147" s="29">
        <v>1.4861529243377001</v>
      </c>
      <c r="AC147">
        <f t="shared" si="14"/>
        <v>5260</v>
      </c>
      <c r="AD147">
        <f t="shared" si="15"/>
        <v>18</v>
      </c>
      <c r="AE147">
        <f t="shared" si="16"/>
        <v>1.7</v>
      </c>
      <c r="AF147">
        <f>'TP Factor'!$D$3</f>
        <v>1.168489000131735</v>
      </c>
      <c r="AG147">
        <f t="shared" si="17"/>
        <v>2</v>
      </c>
    </row>
    <row r="148" spans="1:33">
      <c r="A148" s="24" t="s">
        <v>72</v>
      </c>
      <c r="B148" s="24">
        <v>27</v>
      </c>
      <c r="C148" s="24" t="s">
        <v>73</v>
      </c>
      <c r="D148" s="25">
        <v>33.090000000000003</v>
      </c>
      <c r="E148" s="24" t="s">
        <v>74</v>
      </c>
      <c r="F148" s="24">
        <v>1234</v>
      </c>
      <c r="G148" s="26">
        <v>102.5</v>
      </c>
      <c r="H148" s="24" t="s">
        <v>75</v>
      </c>
      <c r="I148" s="24" t="s">
        <v>76</v>
      </c>
      <c r="J148" s="24">
        <v>8504</v>
      </c>
      <c r="K148" s="27">
        <v>1227.74350488</v>
      </c>
      <c r="L148" s="27">
        <v>26481.570846999999</v>
      </c>
      <c r="M148" s="25">
        <v>17.86</v>
      </c>
      <c r="N148" s="25">
        <v>4.3899999999999997</v>
      </c>
      <c r="O148" s="24">
        <v>25966</v>
      </c>
      <c r="P148" s="24">
        <v>25417</v>
      </c>
      <c r="Q148" s="28">
        <v>25966</v>
      </c>
      <c r="R148" s="28">
        <v>1300</v>
      </c>
      <c r="S148" s="24" t="s">
        <v>79</v>
      </c>
      <c r="T148" s="24" t="s">
        <v>80</v>
      </c>
      <c r="U148" s="28">
        <v>54.65</v>
      </c>
      <c r="V148" s="28">
        <v>1</v>
      </c>
      <c r="W148" s="28">
        <v>2.42</v>
      </c>
      <c r="X148" s="28">
        <v>0.51600000000000001</v>
      </c>
      <c r="Y148" s="28">
        <f t="shared" si="12"/>
        <v>2.42</v>
      </c>
      <c r="Z148" s="28">
        <f t="shared" si="13"/>
        <v>0.51600000000000001</v>
      </c>
      <c r="AA148" s="28">
        <v>0.63100000000000001</v>
      </c>
      <c r="AB148" s="29">
        <v>1.12143356034785</v>
      </c>
      <c r="AC148">
        <f t="shared" si="14"/>
        <v>3975</v>
      </c>
      <c r="AD148">
        <f t="shared" si="15"/>
        <v>21</v>
      </c>
      <c r="AE148">
        <f t="shared" si="16"/>
        <v>4.5</v>
      </c>
      <c r="AF148">
        <f>'TP Factor'!$D$3</f>
        <v>1.168489000131735</v>
      </c>
      <c r="AG148">
        <f t="shared" si="17"/>
        <v>5.3</v>
      </c>
    </row>
    <row r="149" spans="1:33">
      <c r="A149" s="24" t="s">
        <v>72</v>
      </c>
      <c r="B149" s="24">
        <v>27</v>
      </c>
      <c r="C149" s="24" t="s">
        <v>73</v>
      </c>
      <c r="D149" s="25">
        <v>33.090000000000003</v>
      </c>
      <c r="E149" s="24" t="s">
        <v>74</v>
      </c>
      <c r="F149" s="24">
        <v>1234</v>
      </c>
      <c r="G149" s="26">
        <v>40</v>
      </c>
      <c r="H149" s="24" t="s">
        <v>75</v>
      </c>
      <c r="I149" s="24" t="s">
        <v>76</v>
      </c>
      <c r="J149" s="24">
        <v>699</v>
      </c>
      <c r="K149" s="27">
        <v>604.51292857999999</v>
      </c>
      <c r="L149" s="27">
        <v>4215.8183232399997</v>
      </c>
      <c r="M149" s="25">
        <v>0.8</v>
      </c>
      <c r="N149" s="25">
        <v>0.1</v>
      </c>
      <c r="O149" s="24">
        <v>25971</v>
      </c>
      <c r="P149" s="24">
        <v>25422</v>
      </c>
      <c r="Q149" s="28">
        <v>25971</v>
      </c>
      <c r="R149" s="28">
        <v>8110</v>
      </c>
      <c r="S149" s="24" t="s">
        <v>79</v>
      </c>
      <c r="T149" s="24" t="s">
        <v>92</v>
      </c>
      <c r="U149" s="28">
        <v>54.65</v>
      </c>
      <c r="V149" s="28">
        <v>1</v>
      </c>
      <c r="W149" s="28">
        <v>1.58</v>
      </c>
      <c r="X149" s="28">
        <v>0.15</v>
      </c>
      <c r="Y149" s="28">
        <f t="shared" si="12"/>
        <v>1.58</v>
      </c>
      <c r="Z149" s="28">
        <f t="shared" si="13"/>
        <v>0.15</v>
      </c>
      <c r="AA149" s="28">
        <v>0.63</v>
      </c>
      <c r="AB149" s="29">
        <v>0.40134789458488501</v>
      </c>
      <c r="AC149">
        <f t="shared" si="14"/>
        <v>1420</v>
      </c>
      <c r="AD149">
        <f t="shared" si="15"/>
        <v>5</v>
      </c>
      <c r="AE149">
        <f t="shared" si="16"/>
        <v>0.5</v>
      </c>
      <c r="AF149">
        <f>'TP Factor'!$D$3</f>
        <v>1.168489000131735</v>
      </c>
      <c r="AG149">
        <f t="shared" si="17"/>
        <v>0.6</v>
      </c>
    </row>
    <row r="150" spans="1:33">
      <c r="A150" s="24" t="s">
        <v>72</v>
      </c>
      <c r="B150" s="24">
        <v>27</v>
      </c>
      <c r="C150" s="24" t="s">
        <v>73</v>
      </c>
      <c r="D150" s="25">
        <v>33.090000000000003</v>
      </c>
      <c r="E150" s="24" t="s">
        <v>74</v>
      </c>
      <c r="F150" s="24">
        <v>3456</v>
      </c>
      <c r="G150" s="26">
        <v>3</v>
      </c>
      <c r="H150" s="24" t="s">
        <v>75</v>
      </c>
      <c r="I150" s="24" t="s">
        <v>76</v>
      </c>
      <c r="J150" s="24">
        <v>121</v>
      </c>
      <c r="K150" s="27">
        <v>163.797345928</v>
      </c>
      <c r="L150" s="27">
        <v>920.45498177900004</v>
      </c>
      <c r="M150" s="25">
        <v>0.08</v>
      </c>
      <c r="N150" s="25">
        <v>0.01</v>
      </c>
      <c r="O150" s="24">
        <v>26038</v>
      </c>
      <c r="P150" s="24">
        <v>25488</v>
      </c>
      <c r="Q150" s="28">
        <v>26038</v>
      </c>
      <c r="R150" s="28">
        <v>4340</v>
      </c>
      <c r="S150" s="24" t="s">
        <v>90</v>
      </c>
      <c r="T150" s="24" t="s">
        <v>113</v>
      </c>
      <c r="U150" s="28">
        <v>54.65</v>
      </c>
      <c r="V150" s="28">
        <v>1</v>
      </c>
      <c r="W150" s="28">
        <v>0.7</v>
      </c>
      <c r="X150" s="28">
        <v>0.09</v>
      </c>
      <c r="Y150" s="28">
        <f t="shared" si="12"/>
        <v>0.7</v>
      </c>
      <c r="Z150" s="28">
        <f t="shared" si="13"/>
        <v>0.09</v>
      </c>
      <c r="AA150" s="28">
        <v>0.25800000000000001</v>
      </c>
      <c r="AB150" s="29">
        <v>0.227448469587652</v>
      </c>
      <c r="AC150">
        <f t="shared" si="14"/>
        <v>330</v>
      </c>
      <c r="AD150">
        <f t="shared" si="15"/>
        <v>1</v>
      </c>
      <c r="AE150">
        <f t="shared" si="16"/>
        <v>0.1</v>
      </c>
      <c r="AF150">
        <f>'TP Factor'!$D$3</f>
        <v>1.168489000131735</v>
      </c>
      <c r="AG150">
        <f t="shared" si="17"/>
        <v>0.1</v>
      </c>
    </row>
    <row r="151" spans="1:33">
      <c r="A151" s="24" t="s">
        <v>72</v>
      </c>
      <c r="B151" s="24">
        <v>27</v>
      </c>
      <c r="C151" s="24" t="s">
        <v>73</v>
      </c>
      <c r="D151" s="25">
        <v>33.090000000000003</v>
      </c>
      <c r="E151" s="24" t="s">
        <v>74</v>
      </c>
      <c r="F151" s="24">
        <v>3456</v>
      </c>
      <c r="G151" s="26">
        <v>3</v>
      </c>
      <c r="H151" s="24" t="s">
        <v>75</v>
      </c>
      <c r="I151" s="24" t="s">
        <v>76</v>
      </c>
      <c r="J151" s="24">
        <v>781</v>
      </c>
      <c r="K151" s="27">
        <v>514.579692432</v>
      </c>
      <c r="L151" s="27">
        <v>15049.429704</v>
      </c>
      <c r="M151" s="25">
        <v>0.55000000000000004</v>
      </c>
      <c r="N151" s="25">
        <v>7.0000000000000007E-2</v>
      </c>
      <c r="O151" s="24">
        <v>26190</v>
      </c>
      <c r="P151" s="24">
        <v>25637</v>
      </c>
      <c r="Q151" s="28">
        <v>26190</v>
      </c>
      <c r="R151" s="28">
        <v>4340</v>
      </c>
      <c r="S151" s="24" t="s">
        <v>79</v>
      </c>
      <c r="T151" s="24" t="s">
        <v>99</v>
      </c>
      <c r="U151" s="28">
        <v>54.65</v>
      </c>
      <c r="V151" s="28">
        <v>1</v>
      </c>
      <c r="W151" s="28">
        <v>0.7</v>
      </c>
      <c r="X151" s="28">
        <v>0.09</v>
      </c>
      <c r="Y151" s="28">
        <f t="shared" si="12"/>
        <v>0.7</v>
      </c>
      <c r="Z151" s="28">
        <f t="shared" si="13"/>
        <v>0.09</v>
      </c>
      <c r="AA151" s="28">
        <v>0.10199999999999999</v>
      </c>
      <c r="AB151" s="29">
        <v>2.1651491799342799</v>
      </c>
      <c r="AC151">
        <f t="shared" si="14"/>
        <v>1241</v>
      </c>
      <c r="AD151">
        <f t="shared" si="15"/>
        <v>2</v>
      </c>
      <c r="AE151">
        <f t="shared" si="16"/>
        <v>0.2</v>
      </c>
      <c r="AF151">
        <f>'TP Factor'!$D$3</f>
        <v>1.168489000131735</v>
      </c>
      <c r="AG151">
        <f t="shared" si="17"/>
        <v>0.2</v>
      </c>
    </row>
    <row r="152" spans="1:33">
      <c r="A152" s="24" t="s">
        <v>72</v>
      </c>
      <c r="B152" s="24">
        <v>27</v>
      </c>
      <c r="C152" s="24" t="s">
        <v>73</v>
      </c>
      <c r="D152" s="25">
        <v>33.090000000000003</v>
      </c>
      <c r="E152" s="24" t="s">
        <v>74</v>
      </c>
      <c r="F152" s="24">
        <v>3456</v>
      </c>
      <c r="G152" s="26">
        <v>3</v>
      </c>
      <c r="H152" s="24" t="s">
        <v>75</v>
      </c>
      <c r="I152" s="24" t="s">
        <v>76</v>
      </c>
      <c r="J152" s="24">
        <v>1201</v>
      </c>
      <c r="K152" s="27">
        <v>868.35251506899999</v>
      </c>
      <c r="L152" s="27">
        <v>23128.378454099999</v>
      </c>
      <c r="M152" s="25">
        <v>0.84</v>
      </c>
      <c r="N152" s="25">
        <v>0.11</v>
      </c>
      <c r="O152" s="24">
        <v>26348</v>
      </c>
      <c r="P152" s="24">
        <v>25791</v>
      </c>
      <c r="Q152" s="28">
        <v>26348</v>
      </c>
      <c r="R152" s="28">
        <v>4340</v>
      </c>
      <c r="S152" s="24" t="s">
        <v>79</v>
      </c>
      <c r="T152" s="24" t="s">
        <v>99</v>
      </c>
      <c r="U152" s="28">
        <v>54.65</v>
      </c>
      <c r="V152" s="28">
        <v>1</v>
      </c>
      <c r="W152" s="28">
        <v>0.7</v>
      </c>
      <c r="X152" s="28">
        <v>0.09</v>
      </c>
      <c r="Y152" s="28">
        <f t="shared" si="12"/>
        <v>0.7</v>
      </c>
      <c r="Z152" s="28">
        <f t="shared" si="13"/>
        <v>0.09</v>
      </c>
      <c r="AA152" s="28">
        <v>0.10199999999999999</v>
      </c>
      <c r="AB152" s="29">
        <v>3.6819359161562701E-3</v>
      </c>
      <c r="AC152">
        <f t="shared" si="14"/>
        <v>2</v>
      </c>
      <c r="AD152">
        <f t="shared" si="15"/>
        <v>0</v>
      </c>
      <c r="AE152">
        <f t="shared" si="16"/>
        <v>0</v>
      </c>
      <c r="AF152">
        <f>'TP Factor'!$D$3</f>
        <v>1.168489000131735</v>
      </c>
      <c r="AG152">
        <f t="shared" si="17"/>
        <v>0</v>
      </c>
    </row>
    <row r="153" spans="1:33">
      <c r="A153" s="24" t="s">
        <v>72</v>
      </c>
      <c r="B153" s="24">
        <v>27</v>
      </c>
      <c r="C153" s="24" t="s">
        <v>73</v>
      </c>
      <c r="D153" s="25">
        <v>33.090000000000003</v>
      </c>
      <c r="E153" s="24" t="s">
        <v>74</v>
      </c>
      <c r="F153" s="24">
        <v>1234</v>
      </c>
      <c r="G153" s="26">
        <v>102.5</v>
      </c>
      <c r="H153" s="24" t="s">
        <v>75</v>
      </c>
      <c r="I153" s="24" t="s">
        <v>76</v>
      </c>
      <c r="J153" s="24">
        <v>1</v>
      </c>
      <c r="K153" s="27">
        <v>10.375913104</v>
      </c>
      <c r="L153" s="27">
        <v>3.93970896566</v>
      </c>
      <c r="M153" s="25">
        <v>0</v>
      </c>
      <c r="N153" s="25">
        <v>0</v>
      </c>
      <c r="O153" s="24">
        <v>26354</v>
      </c>
      <c r="P153" s="24">
        <v>25796</v>
      </c>
      <c r="Q153" s="28">
        <v>26354</v>
      </c>
      <c r="R153" s="28">
        <v>1300</v>
      </c>
      <c r="S153" s="24" t="s">
        <v>90</v>
      </c>
      <c r="T153" s="24" t="s">
        <v>118</v>
      </c>
      <c r="U153" s="28">
        <v>54.65</v>
      </c>
      <c r="V153" s="28">
        <v>1</v>
      </c>
      <c r="W153" s="28">
        <v>2.42</v>
      </c>
      <c r="X153" s="28">
        <v>0.51600000000000001</v>
      </c>
      <c r="Y153" s="28">
        <f t="shared" si="12"/>
        <v>2.42</v>
      </c>
      <c r="Z153" s="28">
        <f t="shared" si="13"/>
        <v>0.51600000000000001</v>
      </c>
      <c r="AA153" s="28">
        <v>0.67700000000000005</v>
      </c>
      <c r="AB153" s="29">
        <v>9.7351939363944998E-4</v>
      </c>
      <c r="AC153">
        <f t="shared" si="14"/>
        <v>4</v>
      </c>
      <c r="AD153">
        <f t="shared" si="15"/>
        <v>0</v>
      </c>
      <c r="AE153">
        <f t="shared" si="16"/>
        <v>0</v>
      </c>
      <c r="AF153">
        <f>'TP Factor'!$D$3</f>
        <v>1.168489000131735</v>
      </c>
      <c r="AG153">
        <f t="shared" si="17"/>
        <v>0</v>
      </c>
    </row>
    <row r="154" spans="1:33">
      <c r="A154" s="24" t="s">
        <v>72</v>
      </c>
      <c r="B154" s="24">
        <v>0</v>
      </c>
      <c r="D154" s="25">
        <v>0</v>
      </c>
      <c r="E154" s="24" t="s">
        <v>74</v>
      </c>
      <c r="F154" s="24">
        <v>0</v>
      </c>
      <c r="G154" s="26">
        <v>40</v>
      </c>
      <c r="H154" s="24" t="s">
        <v>75</v>
      </c>
      <c r="I154" s="24" t="s">
        <v>76</v>
      </c>
      <c r="J154" s="24">
        <v>0</v>
      </c>
      <c r="K154" s="27">
        <v>461.78993062799998</v>
      </c>
      <c r="L154" s="27">
        <v>1319.3693678</v>
      </c>
      <c r="M154" s="25">
        <v>0</v>
      </c>
      <c r="N154" s="25">
        <v>0</v>
      </c>
      <c r="O154" s="24">
        <v>0</v>
      </c>
      <c r="P154" s="24">
        <v>0</v>
      </c>
      <c r="Q154" s="28">
        <v>75103</v>
      </c>
      <c r="R154" s="28">
        <v>8110</v>
      </c>
      <c r="T154" s="24" t="s">
        <v>117</v>
      </c>
      <c r="U154" s="28">
        <v>54.65</v>
      </c>
      <c r="V154" s="28">
        <v>1</v>
      </c>
      <c r="W154" s="28">
        <v>1.1499999999999999</v>
      </c>
      <c r="X154" s="28">
        <v>0.15</v>
      </c>
      <c r="Y154" s="28">
        <f t="shared" si="12"/>
        <v>1.1499999999999999</v>
      </c>
      <c r="Z154" s="28">
        <f t="shared" si="13"/>
        <v>0.15</v>
      </c>
      <c r="AA154" s="28">
        <v>0.436</v>
      </c>
      <c r="AB154" s="29">
        <v>2.44740439207803E-3</v>
      </c>
      <c r="AC154">
        <f t="shared" si="14"/>
        <v>6</v>
      </c>
      <c r="AD154">
        <f t="shared" si="15"/>
        <v>0</v>
      </c>
      <c r="AE154">
        <f t="shared" si="16"/>
        <v>0</v>
      </c>
      <c r="AF154">
        <f>'TP Factor'!$D$3</f>
        <v>1.168489000131735</v>
      </c>
      <c r="AG154">
        <f t="shared" si="17"/>
        <v>0</v>
      </c>
    </row>
    <row r="155" spans="1:33">
      <c r="A155" s="24" t="s">
        <v>72</v>
      </c>
      <c r="B155" s="24">
        <v>0</v>
      </c>
      <c r="D155" s="25">
        <v>0</v>
      </c>
      <c r="E155" s="24" t="s">
        <v>74</v>
      </c>
      <c r="F155" s="24">
        <v>0</v>
      </c>
      <c r="G155" s="26">
        <v>40</v>
      </c>
      <c r="H155" s="24" t="s">
        <v>75</v>
      </c>
      <c r="I155" s="24" t="s">
        <v>76</v>
      </c>
      <c r="J155" s="24">
        <v>0</v>
      </c>
      <c r="K155" s="27">
        <v>262.42920071200001</v>
      </c>
      <c r="L155" s="27">
        <v>546.69909447400005</v>
      </c>
      <c r="M155" s="25">
        <v>0</v>
      </c>
      <c r="N155" s="25">
        <v>0</v>
      </c>
      <c r="O155" s="24">
        <v>0</v>
      </c>
      <c r="P155" s="24">
        <v>0</v>
      </c>
      <c r="Q155" s="28">
        <v>75100</v>
      </c>
      <c r="R155" s="28">
        <v>8110</v>
      </c>
      <c r="T155" s="24" t="s">
        <v>95</v>
      </c>
      <c r="U155" s="28">
        <v>54.65</v>
      </c>
      <c r="V155" s="28">
        <v>1</v>
      </c>
      <c r="W155" s="28">
        <v>1.1499999999999999</v>
      </c>
      <c r="X155" s="28">
        <v>0.15</v>
      </c>
      <c r="Y155" s="28">
        <f t="shared" si="12"/>
        <v>1.1499999999999999</v>
      </c>
      <c r="Z155" s="28">
        <f t="shared" si="13"/>
        <v>0.15</v>
      </c>
      <c r="AA155" s="28">
        <v>0.39900000000000002</v>
      </c>
      <c r="AB155" s="29">
        <v>4.2287567196648002E-3</v>
      </c>
      <c r="AC155">
        <f t="shared" si="14"/>
        <v>9</v>
      </c>
      <c r="AD155">
        <f t="shared" si="15"/>
        <v>0</v>
      </c>
      <c r="AE155">
        <f t="shared" si="16"/>
        <v>0</v>
      </c>
      <c r="AF155">
        <f>'TP Factor'!$D$3</f>
        <v>1.168489000131735</v>
      </c>
      <c r="AG155">
        <f t="shared" si="17"/>
        <v>0</v>
      </c>
    </row>
    <row r="156" spans="1:33">
      <c r="A156" s="24" t="s">
        <v>72</v>
      </c>
      <c r="B156" s="24">
        <v>0</v>
      </c>
      <c r="D156" s="25">
        <v>0</v>
      </c>
      <c r="E156" s="24" t="s">
        <v>74</v>
      </c>
      <c r="F156" s="24">
        <v>0</v>
      </c>
      <c r="G156" s="26">
        <v>40</v>
      </c>
      <c r="H156" s="24" t="s">
        <v>75</v>
      </c>
      <c r="I156" s="24" t="s">
        <v>76</v>
      </c>
      <c r="J156" s="24">
        <v>0</v>
      </c>
      <c r="K156" s="27">
        <v>169.30035096500001</v>
      </c>
      <c r="L156" s="27">
        <v>219.40485033900001</v>
      </c>
      <c r="M156" s="25">
        <v>0</v>
      </c>
      <c r="N156" s="25">
        <v>0</v>
      </c>
      <c r="O156" s="24">
        <v>0</v>
      </c>
      <c r="P156" s="24">
        <v>0</v>
      </c>
      <c r="Q156" s="28">
        <v>75101</v>
      </c>
      <c r="R156" s="28">
        <v>8110</v>
      </c>
      <c r="T156" s="24" t="s">
        <v>92</v>
      </c>
      <c r="U156" s="28">
        <v>54.65</v>
      </c>
      <c r="V156" s="28">
        <v>1</v>
      </c>
      <c r="W156" s="28">
        <v>1.1499999999999999</v>
      </c>
      <c r="X156" s="28">
        <v>0.15</v>
      </c>
      <c r="Y156" s="28">
        <f t="shared" si="12"/>
        <v>1.1499999999999999</v>
      </c>
      <c r="Z156" s="28">
        <f t="shared" si="13"/>
        <v>0.15</v>
      </c>
      <c r="AA156" s="28">
        <v>0.32600000000000001</v>
      </c>
      <c r="AB156" s="29">
        <v>4.4744147355649998E-5</v>
      </c>
      <c r="AC156">
        <f t="shared" si="14"/>
        <v>0</v>
      </c>
      <c r="AD156">
        <f t="shared" si="15"/>
        <v>0</v>
      </c>
      <c r="AE156">
        <f t="shared" si="16"/>
        <v>0</v>
      </c>
      <c r="AF156">
        <f>'TP Factor'!$D$3</f>
        <v>1.168489000131735</v>
      </c>
      <c r="AG156">
        <f t="shared" si="17"/>
        <v>0</v>
      </c>
    </row>
    <row r="157" spans="1:33">
      <c r="A157" s="24" t="s">
        <v>72</v>
      </c>
      <c r="B157" s="24">
        <v>0</v>
      </c>
      <c r="D157" s="25">
        <v>0</v>
      </c>
      <c r="E157" s="24" t="s">
        <v>74</v>
      </c>
      <c r="F157" s="24">
        <v>0</v>
      </c>
      <c r="G157" s="26">
        <v>102.5</v>
      </c>
      <c r="H157" s="24" t="s">
        <v>75</v>
      </c>
      <c r="I157" s="24" t="s">
        <v>76</v>
      </c>
      <c r="J157" s="24">
        <v>0</v>
      </c>
      <c r="K157" s="27">
        <v>115.17702112400001</v>
      </c>
      <c r="L157" s="27">
        <v>206.81440189200001</v>
      </c>
      <c r="M157" s="25">
        <v>0</v>
      </c>
      <c r="N157" s="25">
        <v>0</v>
      </c>
      <c r="O157" s="24">
        <v>0</v>
      </c>
      <c r="P157" s="24">
        <v>0</v>
      </c>
      <c r="Q157" s="28">
        <v>75133</v>
      </c>
      <c r="R157" s="28">
        <v>1300</v>
      </c>
      <c r="T157" s="24" t="s">
        <v>80</v>
      </c>
      <c r="U157" s="28">
        <v>54.65</v>
      </c>
      <c r="V157" s="28">
        <v>1</v>
      </c>
      <c r="W157" s="28">
        <v>2.1</v>
      </c>
      <c r="X157" s="28">
        <v>0.51600000000000001</v>
      </c>
      <c r="Y157" s="28">
        <f t="shared" si="12"/>
        <v>2.1</v>
      </c>
      <c r="Z157" s="28">
        <f t="shared" si="13"/>
        <v>0.51600000000000001</v>
      </c>
      <c r="AA157" s="28">
        <v>0.63100000000000001</v>
      </c>
      <c r="AB157" s="29">
        <v>5.1064193085598397E-2</v>
      </c>
      <c r="AC157">
        <f t="shared" si="14"/>
        <v>181</v>
      </c>
      <c r="AD157">
        <f t="shared" si="15"/>
        <v>1</v>
      </c>
      <c r="AE157">
        <f t="shared" si="16"/>
        <v>0.2</v>
      </c>
      <c r="AF157">
        <f>'TP Factor'!$D$3</f>
        <v>1.168489000131735</v>
      </c>
      <c r="AG157">
        <f t="shared" si="17"/>
        <v>0.2</v>
      </c>
    </row>
    <row r="158" spans="1:33">
      <c r="A158" s="24" t="s">
        <v>72</v>
      </c>
      <c r="B158" s="24">
        <v>0</v>
      </c>
      <c r="D158" s="25">
        <v>0</v>
      </c>
      <c r="E158" s="24" t="s">
        <v>74</v>
      </c>
      <c r="F158" s="24">
        <v>0</v>
      </c>
      <c r="G158" s="26">
        <v>102.5</v>
      </c>
      <c r="H158" s="24" t="s">
        <v>75</v>
      </c>
      <c r="I158" s="24" t="s">
        <v>76</v>
      </c>
      <c r="J158" s="24">
        <v>0</v>
      </c>
      <c r="K158" s="27">
        <v>1588.71223323</v>
      </c>
      <c r="L158" s="27">
        <v>6441.3842099399999</v>
      </c>
      <c r="M158" s="25">
        <v>0</v>
      </c>
      <c r="N158" s="25">
        <v>0</v>
      </c>
      <c r="O158" s="24">
        <v>0</v>
      </c>
      <c r="P158" s="24">
        <v>0</v>
      </c>
      <c r="Q158" s="28">
        <v>75135</v>
      </c>
      <c r="R158" s="28">
        <v>1300</v>
      </c>
      <c r="T158" s="24" t="s">
        <v>94</v>
      </c>
      <c r="U158" s="28">
        <v>54.65</v>
      </c>
      <c r="V158" s="28">
        <v>1</v>
      </c>
      <c r="W158" s="28">
        <v>2.1</v>
      </c>
      <c r="X158" s="28">
        <v>0.51600000000000001</v>
      </c>
      <c r="Y158" s="28">
        <f t="shared" si="12"/>
        <v>2.1</v>
      </c>
      <c r="Z158" s="28">
        <f t="shared" si="13"/>
        <v>0.51600000000000001</v>
      </c>
      <c r="AA158" s="28">
        <v>0.66200000000000003</v>
      </c>
      <c r="AB158" s="29">
        <v>1.5064333620010599</v>
      </c>
      <c r="AC158">
        <f t="shared" si="14"/>
        <v>5602</v>
      </c>
      <c r="AD158">
        <f t="shared" si="15"/>
        <v>26</v>
      </c>
      <c r="AE158">
        <f t="shared" si="16"/>
        <v>6.4</v>
      </c>
      <c r="AF158">
        <f>'TP Factor'!$D$3</f>
        <v>1.168489000131735</v>
      </c>
      <c r="AG158">
        <f t="shared" si="17"/>
        <v>7.5</v>
      </c>
    </row>
    <row r="159" spans="1:33">
      <c r="A159" s="24" t="s">
        <v>72</v>
      </c>
      <c r="B159" s="24">
        <v>0</v>
      </c>
      <c r="D159" s="25">
        <v>0</v>
      </c>
      <c r="E159" s="24" t="s">
        <v>74</v>
      </c>
      <c r="F159" s="24">
        <v>0</v>
      </c>
      <c r="G159" s="26">
        <v>102.5</v>
      </c>
      <c r="H159" s="24" t="s">
        <v>75</v>
      </c>
      <c r="I159" s="24" t="s">
        <v>76</v>
      </c>
      <c r="J159" s="24">
        <v>0</v>
      </c>
      <c r="K159" s="27">
        <v>282.07935738600003</v>
      </c>
      <c r="L159" s="27">
        <v>1270.38304165</v>
      </c>
      <c r="M159" s="25">
        <v>0</v>
      </c>
      <c r="N159" s="25">
        <v>0</v>
      </c>
      <c r="O159" s="24">
        <v>0</v>
      </c>
      <c r="P159" s="24">
        <v>0</v>
      </c>
      <c r="Q159" s="28">
        <v>75136</v>
      </c>
      <c r="R159" s="28">
        <v>1300</v>
      </c>
      <c r="T159" s="24" t="s">
        <v>80</v>
      </c>
      <c r="U159" s="28">
        <v>54.65</v>
      </c>
      <c r="V159" s="28">
        <v>1</v>
      </c>
      <c r="W159" s="28">
        <v>2.1</v>
      </c>
      <c r="X159" s="28">
        <v>0.51600000000000001</v>
      </c>
      <c r="Y159" s="28">
        <f t="shared" si="12"/>
        <v>2.1</v>
      </c>
      <c r="Z159" s="28">
        <f t="shared" si="13"/>
        <v>0.51600000000000001</v>
      </c>
      <c r="AA159" s="28">
        <v>0.63100000000000001</v>
      </c>
      <c r="AB159" s="29">
        <v>0.31366806942335701</v>
      </c>
      <c r="AC159">
        <f t="shared" si="14"/>
        <v>1112</v>
      </c>
      <c r="AD159">
        <f t="shared" si="15"/>
        <v>5</v>
      </c>
      <c r="AE159">
        <f t="shared" si="16"/>
        <v>1.3</v>
      </c>
      <c r="AF159">
        <f>'TP Factor'!$D$3</f>
        <v>1.168489000131735</v>
      </c>
      <c r="AG159">
        <f t="shared" si="17"/>
        <v>1.5</v>
      </c>
    </row>
    <row r="160" spans="1:33">
      <c r="A160" s="24" t="s">
        <v>72</v>
      </c>
      <c r="B160" s="24">
        <v>0</v>
      </c>
      <c r="D160" s="25">
        <v>0</v>
      </c>
      <c r="E160" s="24" t="s">
        <v>74</v>
      </c>
      <c r="F160" s="24">
        <v>0</v>
      </c>
      <c r="G160" s="26">
        <v>102.5</v>
      </c>
      <c r="H160" s="24" t="s">
        <v>75</v>
      </c>
      <c r="I160" s="24" t="s">
        <v>76</v>
      </c>
      <c r="J160" s="24">
        <v>0</v>
      </c>
      <c r="K160" s="27">
        <v>143.795029806</v>
      </c>
      <c r="L160" s="27">
        <v>477.77714204799997</v>
      </c>
      <c r="M160" s="25">
        <v>0</v>
      </c>
      <c r="N160" s="25">
        <v>0</v>
      </c>
      <c r="O160" s="24">
        <v>0</v>
      </c>
      <c r="P160" s="24">
        <v>0</v>
      </c>
      <c r="Q160" s="28">
        <v>75137</v>
      </c>
      <c r="R160" s="28">
        <v>1300</v>
      </c>
      <c r="T160" s="24" t="s">
        <v>111</v>
      </c>
      <c r="U160" s="28">
        <v>54.65</v>
      </c>
      <c r="V160" s="28">
        <v>1</v>
      </c>
      <c r="W160" s="28">
        <v>2.1</v>
      </c>
      <c r="X160" s="28">
        <v>0.51600000000000001</v>
      </c>
      <c r="Y160" s="28">
        <f t="shared" si="12"/>
        <v>2.1</v>
      </c>
      <c r="Z160" s="28">
        <f t="shared" si="13"/>
        <v>0.51600000000000001</v>
      </c>
      <c r="AA160" s="28">
        <v>0.69199999999999995</v>
      </c>
      <c r="AB160" s="29">
        <v>0.117966983838161</v>
      </c>
      <c r="AC160">
        <f t="shared" si="14"/>
        <v>459</v>
      </c>
      <c r="AD160">
        <f t="shared" si="15"/>
        <v>2</v>
      </c>
      <c r="AE160">
        <f t="shared" si="16"/>
        <v>0.5</v>
      </c>
      <c r="AF160">
        <f>'TP Factor'!$D$3</f>
        <v>1.168489000131735</v>
      </c>
      <c r="AG160">
        <f t="shared" si="17"/>
        <v>0.6</v>
      </c>
    </row>
    <row r="161" spans="1:33">
      <c r="A161" s="24" t="s">
        <v>72</v>
      </c>
      <c r="B161" s="24">
        <v>0</v>
      </c>
      <c r="D161" s="25">
        <v>0</v>
      </c>
      <c r="E161" s="24" t="s">
        <v>74</v>
      </c>
      <c r="F161" s="24">
        <v>0</v>
      </c>
      <c r="G161" s="26">
        <v>102.5</v>
      </c>
      <c r="H161" s="24" t="s">
        <v>75</v>
      </c>
      <c r="I161" s="24" t="s">
        <v>76</v>
      </c>
      <c r="J161" s="24">
        <v>0</v>
      </c>
      <c r="K161" s="27">
        <v>16.275466486900001</v>
      </c>
      <c r="L161" s="27">
        <v>11.443569305600001</v>
      </c>
      <c r="M161" s="25">
        <v>0</v>
      </c>
      <c r="N161" s="25">
        <v>0</v>
      </c>
      <c r="O161" s="24">
        <v>0</v>
      </c>
      <c r="P161" s="24">
        <v>0</v>
      </c>
      <c r="Q161" s="28">
        <v>75138</v>
      </c>
      <c r="R161" s="28">
        <v>1300</v>
      </c>
      <c r="T161" s="24" t="s">
        <v>94</v>
      </c>
      <c r="U161" s="28">
        <v>54.65</v>
      </c>
      <c r="V161" s="28">
        <v>1</v>
      </c>
      <c r="W161" s="28">
        <v>2.1</v>
      </c>
      <c r="X161" s="28">
        <v>0.51600000000000001</v>
      </c>
      <c r="Y161" s="28">
        <f t="shared" si="12"/>
        <v>2.1</v>
      </c>
      <c r="Z161" s="28">
        <f t="shared" si="13"/>
        <v>0.51600000000000001</v>
      </c>
      <c r="AA161" s="28">
        <v>0.66200000000000003</v>
      </c>
      <c r="AB161" s="29">
        <v>2.82551117910077E-3</v>
      </c>
      <c r="AC161">
        <f t="shared" si="14"/>
        <v>11</v>
      </c>
      <c r="AD161">
        <f t="shared" si="15"/>
        <v>0</v>
      </c>
      <c r="AE161">
        <f t="shared" si="16"/>
        <v>0</v>
      </c>
      <c r="AF161">
        <f>'TP Factor'!$D$3</f>
        <v>1.168489000131735</v>
      </c>
      <c r="AG161">
        <f t="shared" si="17"/>
        <v>0</v>
      </c>
    </row>
    <row r="162" spans="1:33">
      <c r="A162" s="24" t="s">
        <v>72</v>
      </c>
      <c r="B162" s="24">
        <v>0</v>
      </c>
      <c r="D162" s="25">
        <v>0</v>
      </c>
      <c r="E162" s="24" t="s">
        <v>74</v>
      </c>
      <c r="F162" s="24">
        <v>0</v>
      </c>
      <c r="G162" s="26">
        <v>102.5</v>
      </c>
      <c r="H162" s="24" t="s">
        <v>75</v>
      </c>
      <c r="I162" s="24" t="s">
        <v>76</v>
      </c>
      <c r="J162" s="24">
        <v>0</v>
      </c>
      <c r="K162" s="27">
        <v>90.112804793099997</v>
      </c>
      <c r="L162" s="27">
        <v>156.57910962899999</v>
      </c>
      <c r="M162" s="25">
        <v>0</v>
      </c>
      <c r="N162" s="25">
        <v>0</v>
      </c>
      <c r="O162" s="24">
        <v>0</v>
      </c>
      <c r="P162" s="24">
        <v>0</v>
      </c>
      <c r="Q162" s="28">
        <v>75139</v>
      </c>
      <c r="R162" s="28">
        <v>1300</v>
      </c>
      <c r="T162" s="24" t="s">
        <v>111</v>
      </c>
      <c r="U162" s="28">
        <v>54.65</v>
      </c>
      <c r="V162" s="28">
        <v>1</v>
      </c>
      <c r="W162" s="28">
        <v>2.1</v>
      </c>
      <c r="X162" s="28">
        <v>0.51600000000000001</v>
      </c>
      <c r="Y162" s="28">
        <f t="shared" si="12"/>
        <v>2.1</v>
      </c>
      <c r="Z162" s="28">
        <f t="shared" si="13"/>
        <v>0.51600000000000001</v>
      </c>
      <c r="AA162" s="28">
        <v>0.69199999999999995</v>
      </c>
      <c r="AB162" s="29">
        <v>3.7905585868174198E-2</v>
      </c>
      <c r="AC162">
        <f t="shared" si="14"/>
        <v>147</v>
      </c>
      <c r="AD162">
        <f t="shared" si="15"/>
        <v>1</v>
      </c>
      <c r="AE162">
        <f t="shared" si="16"/>
        <v>0.2</v>
      </c>
      <c r="AF162">
        <f>'TP Factor'!$D$3</f>
        <v>1.168489000131735</v>
      </c>
      <c r="AG162">
        <f t="shared" si="17"/>
        <v>0.2</v>
      </c>
    </row>
    <row r="163" spans="1:33">
      <c r="A163" s="24" t="s">
        <v>72</v>
      </c>
      <c r="B163" s="24">
        <v>0</v>
      </c>
      <c r="D163" s="25">
        <v>0</v>
      </c>
      <c r="E163" s="24" t="s">
        <v>74</v>
      </c>
      <c r="F163" s="24">
        <v>0</v>
      </c>
      <c r="G163" s="26">
        <v>102.5</v>
      </c>
      <c r="H163" s="24" t="s">
        <v>75</v>
      </c>
      <c r="I163" s="24" t="s">
        <v>76</v>
      </c>
      <c r="J163" s="24">
        <v>0</v>
      </c>
      <c r="K163" s="27">
        <v>146.788954432</v>
      </c>
      <c r="L163" s="27">
        <v>179.73562970699999</v>
      </c>
      <c r="M163" s="25">
        <v>0</v>
      </c>
      <c r="N163" s="25">
        <v>0</v>
      </c>
      <c r="O163" s="24">
        <v>0</v>
      </c>
      <c r="P163" s="24">
        <v>0</v>
      </c>
      <c r="Q163" s="28">
        <v>75140</v>
      </c>
      <c r="R163" s="28">
        <v>1300</v>
      </c>
      <c r="T163" s="24" t="s">
        <v>94</v>
      </c>
      <c r="U163" s="28">
        <v>54.65</v>
      </c>
      <c r="V163" s="28">
        <v>1</v>
      </c>
      <c r="W163" s="28">
        <v>2.1</v>
      </c>
      <c r="X163" s="28">
        <v>0.51600000000000001</v>
      </c>
      <c r="Y163" s="28">
        <f t="shared" si="12"/>
        <v>2.1</v>
      </c>
      <c r="Z163" s="28">
        <f t="shared" si="13"/>
        <v>0.51600000000000001</v>
      </c>
      <c r="AA163" s="28">
        <v>0.66200000000000003</v>
      </c>
      <c r="AB163" s="29">
        <v>4.39465139662212E-2</v>
      </c>
      <c r="AC163">
        <f t="shared" si="14"/>
        <v>163</v>
      </c>
      <c r="AD163">
        <f t="shared" si="15"/>
        <v>1</v>
      </c>
      <c r="AE163">
        <f t="shared" si="16"/>
        <v>0.2</v>
      </c>
      <c r="AF163">
        <f>'TP Factor'!$D$3</f>
        <v>1.168489000131735</v>
      </c>
      <c r="AG163">
        <f t="shared" si="17"/>
        <v>0.2</v>
      </c>
    </row>
    <row r="164" spans="1:33">
      <c r="A164" s="24" t="s">
        <v>72</v>
      </c>
      <c r="B164" s="24">
        <v>0</v>
      </c>
      <c r="D164" s="25">
        <v>0</v>
      </c>
      <c r="E164" s="24" t="s">
        <v>74</v>
      </c>
      <c r="F164" s="24">
        <v>0</v>
      </c>
      <c r="G164" s="26">
        <v>102.5</v>
      </c>
      <c r="H164" s="24" t="s">
        <v>75</v>
      </c>
      <c r="I164" s="24" t="s">
        <v>76</v>
      </c>
      <c r="J164" s="24">
        <v>0</v>
      </c>
      <c r="K164" s="27">
        <v>25.960272791200001</v>
      </c>
      <c r="L164" s="27">
        <v>35.795799173699997</v>
      </c>
      <c r="M164" s="25">
        <v>0</v>
      </c>
      <c r="N164" s="25">
        <v>0</v>
      </c>
      <c r="O164" s="24">
        <v>0</v>
      </c>
      <c r="P164" s="24">
        <v>0</v>
      </c>
      <c r="Q164" s="28">
        <v>75141</v>
      </c>
      <c r="R164" s="28">
        <v>1300</v>
      </c>
      <c r="T164" s="24" t="s">
        <v>80</v>
      </c>
      <c r="U164" s="28">
        <v>54.65</v>
      </c>
      <c r="V164" s="28">
        <v>1</v>
      </c>
      <c r="W164" s="28">
        <v>2.1</v>
      </c>
      <c r="X164" s="28">
        <v>0.51600000000000001</v>
      </c>
      <c r="Y164" s="28">
        <f t="shared" si="12"/>
        <v>2.1</v>
      </c>
      <c r="Z164" s="28">
        <f t="shared" si="13"/>
        <v>0.51600000000000001</v>
      </c>
      <c r="AA164" s="28">
        <v>0.63100000000000001</v>
      </c>
      <c r="AB164" s="29">
        <v>8.4657464297839997E-3</v>
      </c>
      <c r="AC164">
        <f t="shared" si="14"/>
        <v>30</v>
      </c>
      <c r="AD164">
        <f t="shared" si="15"/>
        <v>0</v>
      </c>
      <c r="AE164">
        <f t="shared" si="16"/>
        <v>0</v>
      </c>
      <c r="AF164">
        <f>'TP Factor'!$D$3</f>
        <v>1.168489000131735</v>
      </c>
      <c r="AG164">
        <f t="shared" si="17"/>
        <v>0</v>
      </c>
    </row>
    <row r="165" spans="1:33">
      <c r="A165" s="24" t="s">
        <v>72</v>
      </c>
      <c r="B165" s="24">
        <v>0</v>
      </c>
      <c r="D165" s="25">
        <v>0</v>
      </c>
      <c r="E165" s="24" t="s">
        <v>74</v>
      </c>
      <c r="F165" s="24">
        <v>0</v>
      </c>
      <c r="G165" s="26">
        <v>102.5</v>
      </c>
      <c r="H165" s="24" t="s">
        <v>75</v>
      </c>
      <c r="I165" s="24" t="s">
        <v>76</v>
      </c>
      <c r="J165" s="24">
        <v>0</v>
      </c>
      <c r="K165" s="27">
        <v>146.670759664</v>
      </c>
      <c r="L165" s="27">
        <v>108.403685825</v>
      </c>
      <c r="M165" s="25">
        <v>0</v>
      </c>
      <c r="N165" s="25">
        <v>0</v>
      </c>
      <c r="O165" s="24">
        <v>0</v>
      </c>
      <c r="P165" s="24">
        <v>0</v>
      </c>
      <c r="Q165" s="28">
        <v>75142</v>
      </c>
      <c r="R165" s="28">
        <v>1300</v>
      </c>
      <c r="T165" s="24" t="s">
        <v>111</v>
      </c>
      <c r="U165" s="28">
        <v>54.65</v>
      </c>
      <c r="V165" s="28">
        <v>1</v>
      </c>
      <c r="W165" s="28">
        <v>2.1</v>
      </c>
      <c r="X165" s="28">
        <v>0.51600000000000001</v>
      </c>
      <c r="Y165" s="28">
        <f t="shared" si="12"/>
        <v>2.1</v>
      </c>
      <c r="Z165" s="28">
        <f t="shared" si="13"/>
        <v>0.51600000000000001</v>
      </c>
      <c r="AA165" s="28">
        <v>0.69199999999999995</v>
      </c>
      <c r="AB165" s="29">
        <v>2.4489451933393899E-2</v>
      </c>
      <c r="AC165">
        <f t="shared" si="14"/>
        <v>95</v>
      </c>
      <c r="AD165">
        <f t="shared" si="15"/>
        <v>0</v>
      </c>
      <c r="AE165">
        <f t="shared" si="16"/>
        <v>0.1</v>
      </c>
      <c r="AF165">
        <f>'TP Factor'!$D$3</f>
        <v>1.168489000131735</v>
      </c>
      <c r="AG165">
        <f t="shared" si="17"/>
        <v>0.1</v>
      </c>
    </row>
    <row r="166" spans="1:33">
      <c r="A166" s="24" t="s">
        <v>72</v>
      </c>
      <c r="B166" s="24">
        <v>0</v>
      </c>
      <c r="D166" s="25">
        <v>0</v>
      </c>
      <c r="E166" s="24" t="s">
        <v>74</v>
      </c>
      <c r="F166" s="24">
        <v>0</v>
      </c>
      <c r="G166" s="26">
        <v>102.5</v>
      </c>
      <c r="H166" s="24" t="s">
        <v>75</v>
      </c>
      <c r="I166" s="24" t="s">
        <v>76</v>
      </c>
      <c r="J166" s="24">
        <v>0</v>
      </c>
      <c r="K166" s="27">
        <v>145.58439740599999</v>
      </c>
      <c r="L166" s="27">
        <v>313.26401638900001</v>
      </c>
      <c r="M166" s="25">
        <v>0</v>
      </c>
      <c r="N166" s="25">
        <v>0</v>
      </c>
      <c r="O166" s="24">
        <v>0</v>
      </c>
      <c r="P166" s="24">
        <v>0</v>
      </c>
      <c r="Q166" s="28">
        <v>75143</v>
      </c>
      <c r="R166" s="28">
        <v>1300</v>
      </c>
      <c r="T166" s="24" t="s">
        <v>80</v>
      </c>
      <c r="U166" s="28">
        <v>54.65</v>
      </c>
      <c r="V166" s="28">
        <v>1</v>
      </c>
      <c r="W166" s="28">
        <v>2.1</v>
      </c>
      <c r="X166" s="28">
        <v>0.51600000000000001</v>
      </c>
      <c r="Y166" s="28">
        <f t="shared" si="12"/>
        <v>2.1</v>
      </c>
      <c r="Z166" s="28">
        <f t="shared" si="13"/>
        <v>0.51600000000000001</v>
      </c>
      <c r="AA166" s="28">
        <v>0.63100000000000001</v>
      </c>
      <c r="AB166" s="29">
        <v>7.7347499940217307E-2</v>
      </c>
      <c r="AC166">
        <f t="shared" si="14"/>
        <v>274</v>
      </c>
      <c r="AD166">
        <f t="shared" si="15"/>
        <v>1</v>
      </c>
      <c r="AE166">
        <f t="shared" si="16"/>
        <v>0.3</v>
      </c>
      <c r="AF166">
        <f>'TP Factor'!$D$3</f>
        <v>1.168489000131735</v>
      </c>
      <c r="AG166">
        <f t="shared" si="17"/>
        <v>0.4</v>
      </c>
    </row>
    <row r="167" spans="1:33">
      <c r="A167" s="24" t="s">
        <v>72</v>
      </c>
      <c r="B167" s="24">
        <v>0</v>
      </c>
      <c r="D167" s="25">
        <v>0</v>
      </c>
      <c r="E167" s="24" t="s">
        <v>74</v>
      </c>
      <c r="F167" s="24">
        <v>0</v>
      </c>
      <c r="G167" s="26">
        <v>13</v>
      </c>
      <c r="H167" s="24" t="s">
        <v>75</v>
      </c>
      <c r="I167" s="24" t="s">
        <v>76</v>
      </c>
      <c r="J167" s="24">
        <v>0</v>
      </c>
      <c r="K167" s="27">
        <v>72.808382157500006</v>
      </c>
      <c r="L167" s="27">
        <v>317.20543289300002</v>
      </c>
      <c r="M167" s="25">
        <v>0</v>
      </c>
      <c r="N167" s="25">
        <v>0</v>
      </c>
      <c r="O167" s="24">
        <v>0</v>
      </c>
      <c r="P167" s="24">
        <v>0</v>
      </c>
      <c r="Q167" s="28">
        <v>75156</v>
      </c>
      <c r="R167" s="28">
        <v>1100</v>
      </c>
      <c r="T167" s="24" t="s">
        <v>93</v>
      </c>
      <c r="U167" s="28">
        <v>54.65</v>
      </c>
      <c r="V167" s="28">
        <v>1</v>
      </c>
      <c r="W167" s="28">
        <v>1.85</v>
      </c>
      <c r="X167" s="28">
        <v>0.22</v>
      </c>
      <c r="Y167" s="28">
        <f t="shared" si="12"/>
        <v>1.85</v>
      </c>
      <c r="Z167" s="28">
        <f t="shared" si="13"/>
        <v>0.22</v>
      </c>
      <c r="AA167" s="28">
        <v>0.17399999999999999</v>
      </c>
      <c r="AB167" s="29">
        <v>7.83208496766888E-2</v>
      </c>
      <c r="AC167">
        <f t="shared" si="14"/>
        <v>77</v>
      </c>
      <c r="AD167">
        <f t="shared" si="15"/>
        <v>0</v>
      </c>
      <c r="AE167">
        <f t="shared" si="16"/>
        <v>0</v>
      </c>
      <c r="AF167">
        <f>'TP Factor'!$D$3</f>
        <v>1.168489000131735</v>
      </c>
      <c r="AG167">
        <f t="shared" si="17"/>
        <v>0</v>
      </c>
    </row>
    <row r="168" spans="1:33">
      <c r="A168" s="24" t="s">
        <v>72</v>
      </c>
      <c r="B168" s="24">
        <v>0</v>
      </c>
      <c r="D168" s="25">
        <v>0</v>
      </c>
      <c r="E168" s="24" t="s">
        <v>74</v>
      </c>
      <c r="F168" s="24">
        <v>0</v>
      </c>
      <c r="G168" s="26">
        <v>13</v>
      </c>
      <c r="H168" s="24" t="s">
        <v>75</v>
      </c>
      <c r="I168" s="24" t="s">
        <v>76</v>
      </c>
      <c r="J168" s="24">
        <v>0</v>
      </c>
      <c r="K168" s="27">
        <v>202.354006785</v>
      </c>
      <c r="L168" s="27">
        <v>876.95205761700004</v>
      </c>
      <c r="M168" s="25">
        <v>0</v>
      </c>
      <c r="N168" s="25">
        <v>0</v>
      </c>
      <c r="O168" s="24">
        <v>0</v>
      </c>
      <c r="P168" s="24">
        <v>0</v>
      </c>
      <c r="Q168" s="28">
        <v>75233</v>
      </c>
      <c r="R168" s="28">
        <v>1100</v>
      </c>
      <c r="T168" s="24" t="s">
        <v>86</v>
      </c>
      <c r="U168" s="28">
        <v>54.65</v>
      </c>
      <c r="V168" s="28">
        <v>1</v>
      </c>
      <c r="W168" s="28">
        <v>1.85</v>
      </c>
      <c r="X168" s="28">
        <v>0.22</v>
      </c>
      <c r="Y168" s="28">
        <f t="shared" si="12"/>
        <v>1.85</v>
      </c>
      <c r="Z168" s="28">
        <f t="shared" si="13"/>
        <v>0.22</v>
      </c>
      <c r="AA168" s="28">
        <v>0.34200000000000003</v>
      </c>
      <c r="AB168" s="29">
        <v>0.21620474359040801</v>
      </c>
      <c r="AC168">
        <f t="shared" si="14"/>
        <v>415</v>
      </c>
      <c r="AD168">
        <f t="shared" si="15"/>
        <v>2</v>
      </c>
      <c r="AE168">
        <f t="shared" si="16"/>
        <v>0.2</v>
      </c>
      <c r="AF168">
        <f>'TP Factor'!$D$3</f>
        <v>1.168489000131735</v>
      </c>
      <c r="AG168">
        <f t="shared" si="17"/>
        <v>0.2</v>
      </c>
    </row>
    <row r="169" spans="1:33">
      <c r="A169" s="24" t="s">
        <v>72</v>
      </c>
      <c r="B169" s="24">
        <v>0</v>
      </c>
      <c r="D169" s="25">
        <v>0</v>
      </c>
      <c r="E169" s="24" t="s">
        <v>74</v>
      </c>
      <c r="F169" s="24">
        <v>0</v>
      </c>
      <c r="G169" s="26">
        <v>13</v>
      </c>
      <c r="H169" s="24" t="s">
        <v>75</v>
      </c>
      <c r="I169" s="24" t="s">
        <v>76</v>
      </c>
      <c r="J169" s="24">
        <v>0</v>
      </c>
      <c r="K169" s="27">
        <v>7.36098232255</v>
      </c>
      <c r="L169" s="27">
        <v>2.1361027344400001</v>
      </c>
      <c r="M169" s="25">
        <v>0</v>
      </c>
      <c r="N169" s="25">
        <v>0</v>
      </c>
      <c r="O169" s="24">
        <v>0</v>
      </c>
      <c r="P169" s="24">
        <v>0</v>
      </c>
      <c r="Q169" s="28">
        <v>75234</v>
      </c>
      <c r="R169" s="28">
        <v>1100</v>
      </c>
      <c r="T169" s="24" t="s">
        <v>93</v>
      </c>
      <c r="U169" s="28">
        <v>54.65</v>
      </c>
      <c r="V169" s="28">
        <v>1</v>
      </c>
      <c r="W169" s="28">
        <v>1.85</v>
      </c>
      <c r="X169" s="28">
        <v>0.22</v>
      </c>
      <c r="Y169" s="28">
        <f t="shared" si="12"/>
        <v>1.85</v>
      </c>
      <c r="Z169" s="28">
        <f t="shared" si="13"/>
        <v>0.22</v>
      </c>
      <c r="AA169" s="28">
        <v>0.17399999999999999</v>
      </c>
      <c r="AB169" s="29">
        <v>4.5212164772210999E-4</v>
      </c>
      <c r="AC169">
        <f t="shared" si="14"/>
        <v>0</v>
      </c>
      <c r="AD169">
        <f t="shared" si="15"/>
        <v>0</v>
      </c>
      <c r="AE169">
        <f t="shared" si="16"/>
        <v>0</v>
      </c>
      <c r="AF169">
        <f>'TP Factor'!$D$3</f>
        <v>1.168489000131735</v>
      </c>
      <c r="AG169">
        <f t="shared" si="17"/>
        <v>0</v>
      </c>
    </row>
    <row r="170" spans="1:33">
      <c r="A170" s="24" t="s">
        <v>72</v>
      </c>
      <c r="B170" s="24">
        <v>0</v>
      </c>
      <c r="D170" s="25">
        <v>0</v>
      </c>
      <c r="E170" s="24" t="s">
        <v>74</v>
      </c>
      <c r="F170" s="24">
        <v>0</v>
      </c>
      <c r="G170" s="26">
        <v>40</v>
      </c>
      <c r="H170" s="24" t="s">
        <v>75</v>
      </c>
      <c r="I170" s="24" t="s">
        <v>76</v>
      </c>
      <c r="J170" s="24">
        <v>0</v>
      </c>
      <c r="K170" s="27">
        <v>386.088653566</v>
      </c>
      <c r="L170" s="27">
        <v>6073.9160730000003</v>
      </c>
      <c r="M170" s="25">
        <v>0</v>
      </c>
      <c r="N170" s="25">
        <v>0</v>
      </c>
      <c r="O170" s="24">
        <v>0</v>
      </c>
      <c r="P170" s="24">
        <v>0</v>
      </c>
      <c r="Q170" s="28">
        <v>75337</v>
      </c>
      <c r="R170" s="28">
        <v>8110</v>
      </c>
      <c r="T170" s="24" t="s">
        <v>95</v>
      </c>
      <c r="U170" s="28">
        <v>54.65</v>
      </c>
      <c r="V170" s="28">
        <v>1</v>
      </c>
      <c r="W170" s="28">
        <v>1.1499999999999999</v>
      </c>
      <c r="X170" s="28">
        <v>0.15</v>
      </c>
      <c r="Y170" s="28">
        <f t="shared" si="12"/>
        <v>1.1499999999999999</v>
      </c>
      <c r="Z170" s="28">
        <f t="shared" si="13"/>
        <v>0.15</v>
      </c>
      <c r="AA170" s="28">
        <v>0.39900000000000002</v>
      </c>
      <c r="AB170" s="29">
        <v>1.1090049339438899E-3</v>
      </c>
      <c r="AC170">
        <f t="shared" si="14"/>
        <v>2</v>
      </c>
      <c r="AD170">
        <f t="shared" si="15"/>
        <v>0</v>
      </c>
      <c r="AE170">
        <f t="shared" si="16"/>
        <v>0</v>
      </c>
      <c r="AF170">
        <f>'TP Factor'!$D$3</f>
        <v>1.168489000131735</v>
      </c>
      <c r="AG170">
        <f t="shared" si="17"/>
        <v>0</v>
      </c>
    </row>
    <row r="171" spans="1:33">
      <c r="A171" s="24" t="s">
        <v>72</v>
      </c>
      <c r="B171" s="24">
        <v>0</v>
      </c>
      <c r="D171" s="25">
        <v>0</v>
      </c>
      <c r="E171" s="24" t="s">
        <v>74</v>
      </c>
      <c r="F171" s="24">
        <v>0</v>
      </c>
      <c r="G171" s="26">
        <v>40</v>
      </c>
      <c r="H171" s="24" t="s">
        <v>75</v>
      </c>
      <c r="I171" s="24" t="s">
        <v>76</v>
      </c>
      <c r="J171" s="24">
        <v>0</v>
      </c>
      <c r="K171" s="27">
        <v>331.64921546699998</v>
      </c>
      <c r="L171" s="27">
        <v>4658.6362427800004</v>
      </c>
      <c r="M171" s="25">
        <v>0</v>
      </c>
      <c r="N171" s="25">
        <v>0</v>
      </c>
      <c r="O171" s="24">
        <v>0</v>
      </c>
      <c r="P171" s="24">
        <v>0</v>
      </c>
      <c r="Q171" s="28">
        <v>75338</v>
      </c>
      <c r="R171" s="28">
        <v>8110</v>
      </c>
      <c r="T171" s="24" t="s">
        <v>92</v>
      </c>
      <c r="U171" s="28">
        <v>54.65</v>
      </c>
      <c r="V171" s="28">
        <v>1</v>
      </c>
      <c r="W171" s="28">
        <v>1.1499999999999999</v>
      </c>
      <c r="X171" s="28">
        <v>0.15</v>
      </c>
      <c r="Y171" s="28">
        <f t="shared" si="12"/>
        <v>1.1499999999999999</v>
      </c>
      <c r="Z171" s="28">
        <f t="shared" si="13"/>
        <v>0.15</v>
      </c>
      <c r="AA171" s="28">
        <v>0.32600000000000001</v>
      </c>
      <c r="AB171" s="29">
        <v>4.9305196587922503E-3</v>
      </c>
      <c r="AC171">
        <f t="shared" si="14"/>
        <v>9</v>
      </c>
      <c r="AD171">
        <f t="shared" si="15"/>
        <v>0</v>
      </c>
      <c r="AE171">
        <f t="shared" si="16"/>
        <v>0</v>
      </c>
      <c r="AF171">
        <f>'TP Factor'!$D$3</f>
        <v>1.168489000131735</v>
      </c>
      <c r="AG171">
        <f t="shared" si="17"/>
        <v>0</v>
      </c>
    </row>
    <row r="172" spans="1:33">
      <c r="A172" s="24" t="s">
        <v>72</v>
      </c>
      <c r="B172" s="24">
        <v>0</v>
      </c>
      <c r="D172" s="25">
        <v>0</v>
      </c>
      <c r="E172" s="24" t="s">
        <v>74</v>
      </c>
      <c r="F172" s="24">
        <v>0</v>
      </c>
      <c r="G172" s="26">
        <v>40</v>
      </c>
      <c r="H172" s="24" t="s">
        <v>75</v>
      </c>
      <c r="I172" s="24" t="s">
        <v>76</v>
      </c>
      <c r="J172" s="24">
        <v>0</v>
      </c>
      <c r="K172" s="27">
        <v>186.87274053100001</v>
      </c>
      <c r="L172" s="27">
        <v>769.790039815</v>
      </c>
      <c r="M172" s="25">
        <v>0</v>
      </c>
      <c r="N172" s="25">
        <v>0</v>
      </c>
      <c r="O172" s="24">
        <v>0</v>
      </c>
      <c r="P172" s="24">
        <v>0</v>
      </c>
      <c r="Q172" s="28">
        <v>75339</v>
      </c>
      <c r="R172" s="28">
        <v>8110</v>
      </c>
      <c r="T172" s="24" t="s">
        <v>117</v>
      </c>
      <c r="U172" s="28">
        <v>54.65</v>
      </c>
      <c r="V172" s="28">
        <v>1</v>
      </c>
      <c r="W172" s="28">
        <v>1.1499999999999999</v>
      </c>
      <c r="X172" s="28">
        <v>0.15</v>
      </c>
      <c r="Y172" s="28">
        <f t="shared" si="12"/>
        <v>1.1499999999999999</v>
      </c>
      <c r="Z172" s="28">
        <f t="shared" si="13"/>
        <v>0.15</v>
      </c>
      <c r="AA172" s="28">
        <v>0.436</v>
      </c>
      <c r="AB172" s="29">
        <v>1.44557848217016E-3</v>
      </c>
      <c r="AC172">
        <f t="shared" si="14"/>
        <v>4</v>
      </c>
      <c r="AD172">
        <f t="shared" si="15"/>
        <v>0</v>
      </c>
      <c r="AE172">
        <f t="shared" si="16"/>
        <v>0</v>
      </c>
      <c r="AF172">
        <f>'TP Factor'!$D$3</f>
        <v>1.168489000131735</v>
      </c>
      <c r="AG172">
        <f t="shared" si="17"/>
        <v>0</v>
      </c>
    </row>
    <row r="173" spans="1:33">
      <c r="A173" s="24" t="s">
        <v>72</v>
      </c>
      <c r="B173" s="24">
        <v>0</v>
      </c>
      <c r="D173" s="25">
        <v>0</v>
      </c>
      <c r="E173" s="24" t="s">
        <v>74</v>
      </c>
      <c r="F173" s="24">
        <v>0</v>
      </c>
      <c r="G173" s="26">
        <v>40</v>
      </c>
      <c r="H173" s="24" t="s">
        <v>75</v>
      </c>
      <c r="I173" s="24" t="s">
        <v>76</v>
      </c>
      <c r="J173" s="24">
        <v>0</v>
      </c>
      <c r="K173" s="27">
        <v>52.460107645699999</v>
      </c>
      <c r="L173" s="27">
        <v>106.120932741</v>
      </c>
      <c r="M173" s="25">
        <v>0</v>
      </c>
      <c r="N173" s="25">
        <v>0</v>
      </c>
      <c r="O173" s="24">
        <v>0</v>
      </c>
      <c r="P173" s="24">
        <v>0</v>
      </c>
      <c r="Q173" s="28">
        <v>75342</v>
      </c>
      <c r="R173" s="28">
        <v>8110</v>
      </c>
      <c r="T173" s="24" t="s">
        <v>117</v>
      </c>
      <c r="U173" s="28">
        <v>54.65</v>
      </c>
      <c r="V173" s="28">
        <v>1</v>
      </c>
      <c r="W173" s="28">
        <v>1.1499999999999999</v>
      </c>
      <c r="X173" s="28">
        <v>0.15</v>
      </c>
      <c r="Y173" s="28">
        <f t="shared" si="12"/>
        <v>1.1499999999999999</v>
      </c>
      <c r="Z173" s="28">
        <f t="shared" si="13"/>
        <v>0.15</v>
      </c>
      <c r="AA173" s="28">
        <v>0.436</v>
      </c>
      <c r="AB173" s="29">
        <v>1.6050543837250401E-3</v>
      </c>
      <c r="AC173">
        <f t="shared" si="14"/>
        <v>4</v>
      </c>
      <c r="AD173">
        <f t="shared" si="15"/>
        <v>0</v>
      </c>
      <c r="AE173">
        <f t="shared" si="16"/>
        <v>0</v>
      </c>
      <c r="AF173">
        <f>'TP Factor'!$D$3</f>
        <v>1.168489000131735</v>
      </c>
      <c r="AG173">
        <f t="shared" si="17"/>
        <v>0</v>
      </c>
    </row>
    <row r="174" spans="1:33">
      <c r="A174" s="24" t="s">
        <v>72</v>
      </c>
      <c r="B174" s="24">
        <v>0</v>
      </c>
      <c r="D174" s="25">
        <v>0</v>
      </c>
      <c r="E174" s="24" t="s">
        <v>74</v>
      </c>
      <c r="F174" s="24">
        <v>0</v>
      </c>
      <c r="G174" s="26">
        <v>98</v>
      </c>
      <c r="H174" s="24" t="s">
        <v>75</v>
      </c>
      <c r="I174" s="24" t="s">
        <v>76</v>
      </c>
      <c r="J174" s="24">
        <v>0</v>
      </c>
      <c r="K174" s="27">
        <v>99.788773296800002</v>
      </c>
      <c r="L174" s="27">
        <v>26.092593815400001</v>
      </c>
      <c r="M174" s="25">
        <v>0</v>
      </c>
      <c r="N174" s="25">
        <v>0</v>
      </c>
      <c r="O174" s="24">
        <v>0</v>
      </c>
      <c r="P174" s="24">
        <v>0</v>
      </c>
      <c r="Q174" s="28">
        <v>75394</v>
      </c>
      <c r="R174" s="28">
        <v>1700</v>
      </c>
      <c r="T174" s="24" t="s">
        <v>101</v>
      </c>
      <c r="U174" s="28">
        <v>54.65</v>
      </c>
      <c r="V174" s="28">
        <v>1</v>
      </c>
      <c r="W174" s="28">
        <v>1.8</v>
      </c>
      <c r="X174" s="28">
        <v>0.47799999999999998</v>
      </c>
      <c r="Y174" s="28">
        <f t="shared" si="12"/>
        <v>1.8</v>
      </c>
      <c r="Z174" s="28">
        <f t="shared" si="13"/>
        <v>0.47799999999999998</v>
      </c>
      <c r="AA174" s="28">
        <v>0.78600000000000003</v>
      </c>
      <c r="AB174" s="29">
        <v>5.1977226537653796E-3</v>
      </c>
      <c r="AC174">
        <f t="shared" si="14"/>
        <v>23</v>
      </c>
      <c r="AD174">
        <f t="shared" si="15"/>
        <v>0</v>
      </c>
      <c r="AE174">
        <f t="shared" si="16"/>
        <v>0</v>
      </c>
      <c r="AF174">
        <f>'TP Factor'!$D$3</f>
        <v>1.168489000131735</v>
      </c>
      <c r="AG174">
        <f t="shared" si="17"/>
        <v>0</v>
      </c>
    </row>
    <row r="175" spans="1:33">
      <c r="A175" s="24" t="s">
        <v>72</v>
      </c>
      <c r="B175" s="24">
        <v>0</v>
      </c>
      <c r="D175" s="25">
        <v>0</v>
      </c>
      <c r="E175" s="24" t="s">
        <v>74</v>
      </c>
      <c r="F175" s="24">
        <v>0</v>
      </c>
      <c r="G175" s="26">
        <v>102.5</v>
      </c>
      <c r="H175" s="24" t="s">
        <v>75</v>
      </c>
      <c r="I175" s="24" t="s">
        <v>76</v>
      </c>
      <c r="J175" s="24">
        <v>0</v>
      </c>
      <c r="K175" s="27">
        <v>176.64006852099999</v>
      </c>
      <c r="L175" s="27">
        <v>618.31914106800002</v>
      </c>
      <c r="M175" s="25">
        <v>0</v>
      </c>
      <c r="N175" s="25">
        <v>0</v>
      </c>
      <c r="O175" s="24">
        <v>0</v>
      </c>
      <c r="P175" s="24">
        <v>0</v>
      </c>
      <c r="Q175" s="28">
        <v>75410</v>
      </c>
      <c r="R175" s="28">
        <v>1300</v>
      </c>
      <c r="T175" s="24" t="s">
        <v>80</v>
      </c>
      <c r="U175" s="28">
        <v>54.65</v>
      </c>
      <c r="V175" s="28">
        <v>1</v>
      </c>
      <c r="W175" s="28">
        <v>2.1</v>
      </c>
      <c r="X175" s="28">
        <v>0.51600000000000001</v>
      </c>
      <c r="Y175" s="28">
        <f t="shared" si="12"/>
        <v>2.1</v>
      </c>
      <c r="Z175" s="28">
        <f t="shared" si="13"/>
        <v>0.51600000000000001</v>
      </c>
      <c r="AA175" s="28">
        <v>0.63100000000000001</v>
      </c>
      <c r="AB175" s="29">
        <v>0.15266810898539901</v>
      </c>
      <c r="AC175">
        <f t="shared" si="14"/>
        <v>541</v>
      </c>
      <c r="AD175">
        <f t="shared" si="15"/>
        <v>3</v>
      </c>
      <c r="AE175">
        <f t="shared" si="16"/>
        <v>0.6</v>
      </c>
      <c r="AF175">
        <f>'TP Factor'!$D$3</f>
        <v>1.168489000131735</v>
      </c>
      <c r="AG175">
        <f t="shared" si="17"/>
        <v>0.7</v>
      </c>
    </row>
    <row r="176" spans="1:33">
      <c r="A176" s="24" t="s">
        <v>72</v>
      </c>
      <c r="B176" s="24">
        <v>0</v>
      </c>
      <c r="D176" s="25">
        <v>0</v>
      </c>
      <c r="E176" s="24" t="s">
        <v>74</v>
      </c>
      <c r="F176" s="24">
        <v>0</v>
      </c>
      <c r="G176" s="26">
        <v>102.5</v>
      </c>
      <c r="H176" s="24" t="s">
        <v>75</v>
      </c>
      <c r="I176" s="24" t="s">
        <v>76</v>
      </c>
      <c r="J176" s="24">
        <v>0</v>
      </c>
      <c r="K176" s="27">
        <v>3126.52475366</v>
      </c>
      <c r="L176" s="27">
        <v>116746.517953</v>
      </c>
      <c r="M176" s="25">
        <v>0</v>
      </c>
      <c r="N176" s="25">
        <v>0</v>
      </c>
      <c r="O176" s="24">
        <v>0</v>
      </c>
      <c r="P176" s="24">
        <v>0</v>
      </c>
      <c r="Q176" s="28">
        <v>75411</v>
      </c>
      <c r="R176" s="28">
        <v>1300</v>
      </c>
      <c r="T176" s="24" t="s">
        <v>94</v>
      </c>
      <c r="U176" s="28">
        <v>54.65</v>
      </c>
      <c r="V176" s="28">
        <v>1</v>
      </c>
      <c r="W176" s="28">
        <v>2.1</v>
      </c>
      <c r="X176" s="28">
        <v>0.51600000000000001</v>
      </c>
      <c r="Y176" s="28">
        <f t="shared" si="12"/>
        <v>2.1</v>
      </c>
      <c r="Z176" s="28">
        <f t="shared" si="13"/>
        <v>0.51600000000000001</v>
      </c>
      <c r="AA176" s="28">
        <v>0.66200000000000003</v>
      </c>
      <c r="AB176" s="29">
        <v>28.825158178500001</v>
      </c>
      <c r="AC176">
        <f t="shared" si="14"/>
        <v>107194</v>
      </c>
      <c r="AD176">
        <f t="shared" si="15"/>
        <v>496</v>
      </c>
      <c r="AE176">
        <f t="shared" si="16"/>
        <v>122</v>
      </c>
      <c r="AF176">
        <f>'TP Factor'!$D$3</f>
        <v>1.168489000131735</v>
      </c>
      <c r="AG176">
        <f t="shared" si="17"/>
        <v>142.6</v>
      </c>
    </row>
    <row r="177" spans="1:33">
      <c r="A177" s="24" t="s">
        <v>72</v>
      </c>
      <c r="B177" s="24">
        <v>0</v>
      </c>
      <c r="D177" s="25">
        <v>0</v>
      </c>
      <c r="E177" s="24" t="s">
        <v>74</v>
      </c>
      <c r="F177" s="24">
        <v>0</v>
      </c>
      <c r="G177" s="26">
        <v>102.5</v>
      </c>
      <c r="H177" s="24" t="s">
        <v>75</v>
      </c>
      <c r="I177" s="24" t="s">
        <v>76</v>
      </c>
      <c r="J177" s="24">
        <v>0</v>
      </c>
      <c r="K177" s="27">
        <v>749.12804288200005</v>
      </c>
      <c r="L177" s="27">
        <v>36995.8873828</v>
      </c>
      <c r="M177" s="25">
        <v>0</v>
      </c>
      <c r="N177" s="25">
        <v>0</v>
      </c>
      <c r="O177" s="24">
        <v>0</v>
      </c>
      <c r="P177" s="24">
        <v>0</v>
      </c>
      <c r="Q177" s="28">
        <v>75412</v>
      </c>
      <c r="R177" s="28">
        <v>1300</v>
      </c>
      <c r="T177" s="24" t="s">
        <v>80</v>
      </c>
      <c r="U177" s="28">
        <v>54.65</v>
      </c>
      <c r="V177" s="28">
        <v>1</v>
      </c>
      <c r="W177" s="28">
        <v>2.1</v>
      </c>
      <c r="X177" s="28">
        <v>0.51600000000000001</v>
      </c>
      <c r="Y177" s="28">
        <f t="shared" si="12"/>
        <v>2.1</v>
      </c>
      <c r="Z177" s="28">
        <f t="shared" si="13"/>
        <v>0.51600000000000001</v>
      </c>
      <c r="AA177" s="28">
        <v>0.63100000000000001</v>
      </c>
      <c r="AB177" s="29">
        <v>9.1345919681516303</v>
      </c>
      <c r="AC177">
        <f t="shared" si="14"/>
        <v>32379</v>
      </c>
      <c r="AD177">
        <f t="shared" si="15"/>
        <v>150</v>
      </c>
      <c r="AE177">
        <f t="shared" si="16"/>
        <v>36.799999999999997</v>
      </c>
      <c r="AF177">
        <f>'TP Factor'!$D$3</f>
        <v>1.168489000131735</v>
      </c>
      <c r="AG177">
        <f t="shared" si="17"/>
        <v>43</v>
      </c>
    </row>
    <row r="178" spans="1:33">
      <c r="A178" s="24" t="s">
        <v>72</v>
      </c>
      <c r="B178" s="24">
        <v>0</v>
      </c>
      <c r="D178" s="25">
        <v>0</v>
      </c>
      <c r="E178" s="24" t="s">
        <v>74</v>
      </c>
      <c r="F178" s="24">
        <v>0</v>
      </c>
      <c r="G178" s="26">
        <v>102.5</v>
      </c>
      <c r="H178" s="24" t="s">
        <v>75</v>
      </c>
      <c r="I178" s="24" t="s">
        <v>76</v>
      </c>
      <c r="J178" s="24">
        <v>0</v>
      </c>
      <c r="K178" s="27">
        <v>141.21880705699999</v>
      </c>
      <c r="L178" s="27">
        <v>915.607467778</v>
      </c>
      <c r="M178" s="25">
        <v>0</v>
      </c>
      <c r="N178" s="25">
        <v>0</v>
      </c>
      <c r="O178" s="24">
        <v>0</v>
      </c>
      <c r="P178" s="24">
        <v>0</v>
      </c>
      <c r="Q178" s="28">
        <v>75413</v>
      </c>
      <c r="R178" s="28">
        <v>1300</v>
      </c>
      <c r="T178" s="24" t="s">
        <v>111</v>
      </c>
      <c r="U178" s="28">
        <v>54.65</v>
      </c>
      <c r="V178" s="28">
        <v>1</v>
      </c>
      <c r="W178" s="28">
        <v>2.1</v>
      </c>
      <c r="X178" s="28">
        <v>0.51600000000000001</v>
      </c>
      <c r="Y178" s="28">
        <f t="shared" si="12"/>
        <v>2.1</v>
      </c>
      <c r="Z178" s="28">
        <f t="shared" si="13"/>
        <v>0.51600000000000001</v>
      </c>
      <c r="AA178" s="28">
        <v>0.69199999999999995</v>
      </c>
      <c r="AB178" s="29">
        <v>0.22607100256241999</v>
      </c>
      <c r="AC178">
        <f t="shared" si="14"/>
        <v>879</v>
      </c>
      <c r="AD178">
        <f t="shared" si="15"/>
        <v>4</v>
      </c>
      <c r="AE178">
        <f t="shared" si="16"/>
        <v>1</v>
      </c>
      <c r="AF178">
        <f>'TP Factor'!$D$3</f>
        <v>1.168489000131735</v>
      </c>
      <c r="AG178">
        <f t="shared" si="17"/>
        <v>1.2</v>
      </c>
    </row>
    <row r="179" spans="1:33">
      <c r="A179" s="24" t="s">
        <v>72</v>
      </c>
      <c r="B179" s="24">
        <v>0</v>
      </c>
      <c r="D179" s="25">
        <v>0</v>
      </c>
      <c r="E179" s="24" t="s">
        <v>74</v>
      </c>
      <c r="F179" s="24">
        <v>0</v>
      </c>
      <c r="G179" s="26">
        <v>102.5</v>
      </c>
      <c r="H179" s="24" t="s">
        <v>75</v>
      </c>
      <c r="I179" s="24" t="s">
        <v>76</v>
      </c>
      <c r="J179" s="24">
        <v>0</v>
      </c>
      <c r="K179" s="27">
        <v>102.160526619</v>
      </c>
      <c r="L179" s="27">
        <v>218.77341700299999</v>
      </c>
      <c r="M179" s="25">
        <v>0</v>
      </c>
      <c r="N179" s="25">
        <v>0</v>
      </c>
      <c r="O179" s="24">
        <v>0</v>
      </c>
      <c r="P179" s="24">
        <v>0</v>
      </c>
      <c r="Q179" s="28">
        <v>75414</v>
      </c>
      <c r="R179" s="28">
        <v>1300</v>
      </c>
      <c r="T179" s="24" t="s">
        <v>94</v>
      </c>
      <c r="U179" s="28">
        <v>54.65</v>
      </c>
      <c r="V179" s="28">
        <v>1</v>
      </c>
      <c r="W179" s="28">
        <v>2.1</v>
      </c>
      <c r="X179" s="28">
        <v>0.51600000000000001</v>
      </c>
      <c r="Y179" s="28">
        <f t="shared" si="12"/>
        <v>2.1</v>
      </c>
      <c r="Z179" s="28">
        <f t="shared" si="13"/>
        <v>0.51600000000000001</v>
      </c>
      <c r="AA179" s="28">
        <v>0.66200000000000003</v>
      </c>
      <c r="AB179" s="29">
        <v>5.4016953422028897E-2</v>
      </c>
      <c r="AC179">
        <f t="shared" si="14"/>
        <v>201</v>
      </c>
      <c r="AD179">
        <f t="shared" si="15"/>
        <v>1</v>
      </c>
      <c r="AE179">
        <f t="shared" si="16"/>
        <v>0.2</v>
      </c>
      <c r="AF179">
        <f>'TP Factor'!$D$3</f>
        <v>1.168489000131735</v>
      </c>
      <c r="AG179">
        <f t="shared" si="17"/>
        <v>0.2</v>
      </c>
    </row>
    <row r="180" spans="1:33">
      <c r="A180" s="24" t="s">
        <v>72</v>
      </c>
      <c r="B180" s="24">
        <v>0</v>
      </c>
      <c r="D180" s="25">
        <v>0</v>
      </c>
      <c r="E180" s="24" t="s">
        <v>74</v>
      </c>
      <c r="F180" s="24">
        <v>0</v>
      </c>
      <c r="G180" s="26">
        <v>102.5</v>
      </c>
      <c r="H180" s="24" t="s">
        <v>75</v>
      </c>
      <c r="I180" s="24" t="s">
        <v>76</v>
      </c>
      <c r="J180" s="24">
        <v>0</v>
      </c>
      <c r="K180" s="27">
        <v>766.36459778100004</v>
      </c>
      <c r="L180" s="27">
        <v>23429.176489699999</v>
      </c>
      <c r="M180" s="25">
        <v>0</v>
      </c>
      <c r="N180" s="25">
        <v>0</v>
      </c>
      <c r="O180" s="24">
        <v>0</v>
      </c>
      <c r="P180" s="24">
        <v>0</v>
      </c>
      <c r="Q180" s="28">
        <v>75415</v>
      </c>
      <c r="R180" s="28">
        <v>1300</v>
      </c>
      <c r="T180" s="24" t="s">
        <v>111</v>
      </c>
      <c r="U180" s="28">
        <v>54.65</v>
      </c>
      <c r="V180" s="28">
        <v>1</v>
      </c>
      <c r="W180" s="28">
        <v>2.1</v>
      </c>
      <c r="X180" s="28">
        <v>0.51600000000000001</v>
      </c>
      <c r="Y180" s="28">
        <f t="shared" si="12"/>
        <v>2.1</v>
      </c>
      <c r="Z180" s="28">
        <f t="shared" si="13"/>
        <v>0.51600000000000001</v>
      </c>
      <c r="AA180" s="28">
        <v>0.69199999999999995</v>
      </c>
      <c r="AB180" s="29">
        <v>5.78485580979474</v>
      </c>
      <c r="AC180">
        <f t="shared" si="14"/>
        <v>22487</v>
      </c>
      <c r="AD180">
        <f t="shared" si="15"/>
        <v>104</v>
      </c>
      <c r="AE180">
        <f t="shared" si="16"/>
        <v>25.6</v>
      </c>
      <c r="AF180">
        <f>'TP Factor'!$D$3</f>
        <v>1.168489000131735</v>
      </c>
      <c r="AG180">
        <f t="shared" si="17"/>
        <v>29.9</v>
      </c>
    </row>
    <row r="181" spans="1:33">
      <c r="A181" s="24" t="s">
        <v>72</v>
      </c>
      <c r="B181" s="24">
        <v>0</v>
      </c>
      <c r="D181" s="25">
        <v>0</v>
      </c>
      <c r="E181" s="24" t="s">
        <v>74</v>
      </c>
      <c r="F181" s="24">
        <v>0</v>
      </c>
      <c r="G181" s="26">
        <v>102.5</v>
      </c>
      <c r="H181" s="24" t="s">
        <v>75</v>
      </c>
      <c r="I181" s="24" t="s">
        <v>76</v>
      </c>
      <c r="J181" s="24">
        <v>0</v>
      </c>
      <c r="K181" s="27">
        <v>820.36047561199996</v>
      </c>
      <c r="L181" s="27">
        <v>17288.7938717</v>
      </c>
      <c r="M181" s="25">
        <v>0</v>
      </c>
      <c r="N181" s="25">
        <v>0</v>
      </c>
      <c r="O181" s="24">
        <v>0</v>
      </c>
      <c r="P181" s="24">
        <v>0</v>
      </c>
      <c r="Q181" s="28">
        <v>75416</v>
      </c>
      <c r="R181" s="28">
        <v>1300</v>
      </c>
      <c r="T181" s="24" t="s">
        <v>94</v>
      </c>
      <c r="U181" s="28">
        <v>54.65</v>
      </c>
      <c r="V181" s="28">
        <v>1</v>
      </c>
      <c r="W181" s="28">
        <v>2.1</v>
      </c>
      <c r="X181" s="28">
        <v>0.51600000000000001</v>
      </c>
      <c r="Y181" s="28">
        <f t="shared" si="12"/>
        <v>2.1</v>
      </c>
      <c r="Z181" s="28">
        <f t="shared" si="13"/>
        <v>0.51600000000000001</v>
      </c>
      <c r="AA181" s="28">
        <v>0.66200000000000003</v>
      </c>
      <c r="AB181" s="29">
        <v>4.2623030577079897</v>
      </c>
      <c r="AC181">
        <f t="shared" si="14"/>
        <v>15851</v>
      </c>
      <c r="AD181">
        <f t="shared" si="15"/>
        <v>73</v>
      </c>
      <c r="AE181">
        <f t="shared" si="16"/>
        <v>18</v>
      </c>
      <c r="AF181">
        <f>'TP Factor'!$D$3</f>
        <v>1.168489000131735</v>
      </c>
      <c r="AG181">
        <f t="shared" si="17"/>
        <v>21</v>
      </c>
    </row>
    <row r="182" spans="1:33">
      <c r="A182" s="24" t="s">
        <v>72</v>
      </c>
      <c r="B182" s="24">
        <v>0</v>
      </c>
      <c r="D182" s="25">
        <v>0</v>
      </c>
      <c r="E182" s="24" t="s">
        <v>74</v>
      </c>
      <c r="F182" s="24">
        <v>0</v>
      </c>
      <c r="G182" s="26">
        <v>102.5</v>
      </c>
      <c r="H182" s="24" t="s">
        <v>75</v>
      </c>
      <c r="I182" s="24" t="s">
        <v>76</v>
      </c>
      <c r="J182" s="24">
        <v>0</v>
      </c>
      <c r="K182" s="27">
        <v>6.8086098010600002</v>
      </c>
      <c r="L182" s="27">
        <v>2.0192346586299998</v>
      </c>
      <c r="M182" s="25">
        <v>0</v>
      </c>
      <c r="N182" s="25">
        <v>0</v>
      </c>
      <c r="O182" s="24">
        <v>0</v>
      </c>
      <c r="P182" s="24">
        <v>0</v>
      </c>
      <c r="Q182" s="28">
        <v>75417</v>
      </c>
      <c r="R182" s="28">
        <v>1300</v>
      </c>
      <c r="T182" s="24" t="s">
        <v>80</v>
      </c>
      <c r="U182" s="28">
        <v>54.65</v>
      </c>
      <c r="V182" s="28">
        <v>1</v>
      </c>
      <c r="W182" s="28">
        <v>2.1</v>
      </c>
      <c r="X182" s="28">
        <v>0.51600000000000001</v>
      </c>
      <c r="Y182" s="28">
        <f t="shared" si="12"/>
        <v>2.1</v>
      </c>
      <c r="Z182" s="28">
        <f t="shared" si="13"/>
        <v>0.51600000000000001</v>
      </c>
      <c r="AA182" s="28">
        <v>0.63100000000000001</v>
      </c>
      <c r="AB182" s="29">
        <v>4.9856561358978995E-4</v>
      </c>
      <c r="AC182">
        <f t="shared" si="14"/>
        <v>2</v>
      </c>
      <c r="AD182">
        <f t="shared" si="15"/>
        <v>0</v>
      </c>
      <c r="AE182">
        <f t="shared" si="16"/>
        <v>0</v>
      </c>
      <c r="AF182">
        <f>'TP Factor'!$D$3</f>
        <v>1.168489000131735</v>
      </c>
      <c r="AG182">
        <f t="shared" si="17"/>
        <v>0</v>
      </c>
    </row>
    <row r="183" spans="1:33">
      <c r="A183" s="24" t="s">
        <v>72</v>
      </c>
      <c r="B183" s="24">
        <v>0</v>
      </c>
      <c r="D183" s="25">
        <v>0</v>
      </c>
      <c r="E183" s="24" t="s">
        <v>74</v>
      </c>
      <c r="F183" s="24">
        <v>0</v>
      </c>
      <c r="G183" s="26">
        <v>102.5</v>
      </c>
      <c r="H183" s="24" t="s">
        <v>75</v>
      </c>
      <c r="I183" s="24" t="s">
        <v>76</v>
      </c>
      <c r="J183" s="24">
        <v>0</v>
      </c>
      <c r="K183" s="27">
        <v>152.174000879</v>
      </c>
      <c r="L183" s="27">
        <v>944.507033331</v>
      </c>
      <c r="M183" s="25">
        <v>0</v>
      </c>
      <c r="N183" s="25">
        <v>0</v>
      </c>
      <c r="O183" s="24">
        <v>0</v>
      </c>
      <c r="P183" s="24">
        <v>0</v>
      </c>
      <c r="Q183" s="28">
        <v>75418</v>
      </c>
      <c r="R183" s="28">
        <v>1300</v>
      </c>
      <c r="T183" s="24" t="s">
        <v>123</v>
      </c>
      <c r="U183" s="28">
        <v>54.65</v>
      </c>
      <c r="V183" s="28">
        <v>1</v>
      </c>
      <c r="W183" s="28">
        <v>2.1</v>
      </c>
      <c r="X183" s="28">
        <v>0.51600000000000001</v>
      </c>
      <c r="Y183" s="28">
        <f t="shared" si="12"/>
        <v>2.1</v>
      </c>
      <c r="Z183" s="28">
        <f t="shared" si="13"/>
        <v>0.51600000000000001</v>
      </c>
      <c r="AA183" s="28">
        <v>0.67700000000000005</v>
      </c>
      <c r="AB183" s="29">
        <v>0.233206561730436</v>
      </c>
      <c r="AC183">
        <f t="shared" si="14"/>
        <v>887</v>
      </c>
      <c r="AD183">
        <f t="shared" si="15"/>
        <v>4</v>
      </c>
      <c r="AE183">
        <f t="shared" si="16"/>
        <v>1</v>
      </c>
      <c r="AF183">
        <f>'TP Factor'!$D$3</f>
        <v>1.168489000131735</v>
      </c>
      <c r="AG183">
        <f t="shared" si="17"/>
        <v>1.2</v>
      </c>
    </row>
    <row r="184" spans="1:33">
      <c r="A184" s="24" t="s">
        <v>72</v>
      </c>
      <c r="B184" s="24">
        <v>0</v>
      </c>
      <c r="D184" s="25">
        <v>0</v>
      </c>
      <c r="E184" s="24" t="s">
        <v>74</v>
      </c>
      <c r="F184" s="24">
        <v>0</v>
      </c>
      <c r="G184" s="26">
        <v>102.5</v>
      </c>
      <c r="H184" s="24" t="s">
        <v>75</v>
      </c>
      <c r="I184" s="24" t="s">
        <v>76</v>
      </c>
      <c r="J184" s="24">
        <v>0</v>
      </c>
      <c r="K184" s="27">
        <v>467.93394435099998</v>
      </c>
      <c r="L184" s="27">
        <v>10418.819114100001</v>
      </c>
      <c r="M184" s="25">
        <v>0</v>
      </c>
      <c r="N184" s="25">
        <v>0</v>
      </c>
      <c r="O184" s="24">
        <v>0</v>
      </c>
      <c r="P184" s="24">
        <v>0</v>
      </c>
      <c r="Q184" s="28">
        <v>75419</v>
      </c>
      <c r="R184" s="28">
        <v>1300</v>
      </c>
      <c r="T184" s="24" t="s">
        <v>111</v>
      </c>
      <c r="U184" s="28">
        <v>54.65</v>
      </c>
      <c r="V184" s="28">
        <v>1</v>
      </c>
      <c r="W184" s="28">
        <v>2.1</v>
      </c>
      <c r="X184" s="28">
        <v>0.51600000000000001</v>
      </c>
      <c r="Y184" s="28">
        <f t="shared" si="12"/>
        <v>2.1</v>
      </c>
      <c r="Z184" s="28">
        <f t="shared" si="13"/>
        <v>0.51600000000000001</v>
      </c>
      <c r="AA184" s="28">
        <v>0.69199999999999995</v>
      </c>
      <c r="AB184" s="29">
        <v>2.5683143105608099</v>
      </c>
      <c r="AC184">
        <f t="shared" si="14"/>
        <v>9984</v>
      </c>
      <c r="AD184">
        <f t="shared" si="15"/>
        <v>46</v>
      </c>
      <c r="AE184">
        <f t="shared" si="16"/>
        <v>11.4</v>
      </c>
      <c r="AF184">
        <f>'TP Factor'!$D$3</f>
        <v>1.168489000131735</v>
      </c>
      <c r="AG184">
        <f t="shared" si="17"/>
        <v>13.3</v>
      </c>
    </row>
    <row r="185" spans="1:33">
      <c r="A185" s="24" t="s">
        <v>72</v>
      </c>
      <c r="B185" s="24">
        <v>0</v>
      </c>
      <c r="D185" s="25">
        <v>0</v>
      </c>
      <c r="E185" s="24" t="s">
        <v>74</v>
      </c>
      <c r="F185" s="24">
        <v>0</v>
      </c>
      <c r="G185" s="26">
        <v>102.5</v>
      </c>
      <c r="H185" s="24" t="s">
        <v>75</v>
      </c>
      <c r="I185" s="24" t="s">
        <v>76</v>
      </c>
      <c r="J185" s="24">
        <v>0</v>
      </c>
      <c r="K185" s="27">
        <v>76.590359549499993</v>
      </c>
      <c r="L185" s="27">
        <v>135.570688316</v>
      </c>
      <c r="M185" s="25">
        <v>0</v>
      </c>
      <c r="N185" s="25">
        <v>0</v>
      </c>
      <c r="O185" s="24">
        <v>0</v>
      </c>
      <c r="P185" s="24">
        <v>0</v>
      </c>
      <c r="Q185" s="28">
        <v>75420</v>
      </c>
      <c r="R185" s="28">
        <v>1300</v>
      </c>
      <c r="T185" s="24" t="s">
        <v>94</v>
      </c>
      <c r="U185" s="28">
        <v>54.65</v>
      </c>
      <c r="V185" s="28">
        <v>1</v>
      </c>
      <c r="W185" s="28">
        <v>2.1</v>
      </c>
      <c r="X185" s="28">
        <v>0.51600000000000001</v>
      </c>
      <c r="Y185" s="28">
        <f t="shared" si="12"/>
        <v>2.1</v>
      </c>
      <c r="Z185" s="28">
        <f t="shared" si="13"/>
        <v>0.51600000000000001</v>
      </c>
      <c r="AA185" s="28">
        <v>0.66200000000000003</v>
      </c>
      <c r="AB185" s="29">
        <v>3.3473523471229602E-2</v>
      </c>
      <c r="AC185">
        <f t="shared" si="14"/>
        <v>124</v>
      </c>
      <c r="AD185">
        <f t="shared" si="15"/>
        <v>1</v>
      </c>
      <c r="AE185">
        <f t="shared" si="16"/>
        <v>0.1</v>
      </c>
      <c r="AF185">
        <f>'TP Factor'!$D$3</f>
        <v>1.168489000131735</v>
      </c>
      <c r="AG185">
        <f t="shared" si="17"/>
        <v>0.1</v>
      </c>
    </row>
    <row r="186" spans="1:33">
      <c r="A186" s="24" t="s">
        <v>72</v>
      </c>
      <c r="B186" s="24">
        <v>0</v>
      </c>
      <c r="D186" s="25">
        <v>0</v>
      </c>
      <c r="E186" s="24" t="s">
        <v>74</v>
      </c>
      <c r="F186" s="24">
        <v>0</v>
      </c>
      <c r="G186" s="26">
        <v>13</v>
      </c>
      <c r="H186" s="24" t="s">
        <v>75</v>
      </c>
      <c r="I186" s="24" t="s">
        <v>76</v>
      </c>
      <c r="J186" s="24">
        <v>0</v>
      </c>
      <c r="K186" s="27">
        <v>84.538583171200003</v>
      </c>
      <c r="L186" s="27">
        <v>265.12421351299997</v>
      </c>
      <c r="M186" s="25">
        <v>0</v>
      </c>
      <c r="N186" s="25">
        <v>0</v>
      </c>
      <c r="O186" s="24">
        <v>0</v>
      </c>
      <c r="P186" s="24">
        <v>0</v>
      </c>
      <c r="Q186" s="28">
        <v>75439</v>
      </c>
      <c r="R186" s="28">
        <v>1100</v>
      </c>
      <c r="T186" s="24" t="s">
        <v>93</v>
      </c>
      <c r="U186" s="28">
        <v>54.65</v>
      </c>
      <c r="V186" s="28">
        <v>1</v>
      </c>
      <c r="W186" s="28">
        <v>1.85</v>
      </c>
      <c r="X186" s="28">
        <v>0.22</v>
      </c>
      <c r="Y186" s="28">
        <f t="shared" si="12"/>
        <v>1.85</v>
      </c>
      <c r="Z186" s="28">
        <f t="shared" si="13"/>
        <v>0.22</v>
      </c>
      <c r="AA186" s="28">
        <v>0.17399999999999999</v>
      </c>
      <c r="AB186" s="29">
        <v>6.5460352302618402E-2</v>
      </c>
      <c r="AC186">
        <f t="shared" si="14"/>
        <v>64</v>
      </c>
      <c r="AD186">
        <f t="shared" si="15"/>
        <v>0</v>
      </c>
      <c r="AE186">
        <f t="shared" si="16"/>
        <v>0</v>
      </c>
      <c r="AF186">
        <f>'TP Factor'!$D$3</f>
        <v>1.168489000131735</v>
      </c>
      <c r="AG186">
        <f t="shared" si="17"/>
        <v>0</v>
      </c>
    </row>
    <row r="187" spans="1:33">
      <c r="A187" s="24" t="s">
        <v>72</v>
      </c>
      <c r="B187" s="24">
        <v>0</v>
      </c>
      <c r="D187" s="25">
        <v>0</v>
      </c>
      <c r="E187" s="24" t="s">
        <v>74</v>
      </c>
      <c r="F187" s="24">
        <v>0</v>
      </c>
      <c r="G187" s="26">
        <v>13</v>
      </c>
      <c r="H187" s="24" t="s">
        <v>75</v>
      </c>
      <c r="I187" s="24" t="s">
        <v>76</v>
      </c>
      <c r="J187" s="24">
        <v>0</v>
      </c>
      <c r="K187" s="27">
        <v>144.342308887</v>
      </c>
      <c r="L187" s="27">
        <v>548.94920630800004</v>
      </c>
      <c r="M187" s="25">
        <v>0</v>
      </c>
      <c r="N187" s="25">
        <v>0</v>
      </c>
      <c r="O187" s="24">
        <v>0</v>
      </c>
      <c r="P187" s="24">
        <v>0</v>
      </c>
      <c r="Q187" s="28">
        <v>75641</v>
      </c>
      <c r="R187" s="28">
        <v>1100</v>
      </c>
      <c r="T187" s="24" t="s">
        <v>86</v>
      </c>
      <c r="U187" s="28">
        <v>54.65</v>
      </c>
      <c r="V187" s="28">
        <v>1</v>
      </c>
      <c r="W187" s="28">
        <v>1.85</v>
      </c>
      <c r="X187" s="28">
        <v>0.22</v>
      </c>
      <c r="Y187" s="28">
        <f t="shared" si="12"/>
        <v>1.85</v>
      </c>
      <c r="Z187" s="28">
        <f t="shared" si="13"/>
        <v>0.22</v>
      </c>
      <c r="AA187" s="28">
        <v>0.34200000000000003</v>
      </c>
      <c r="AB187" s="29">
        <v>0.135540063389298</v>
      </c>
      <c r="AC187">
        <f t="shared" si="14"/>
        <v>260</v>
      </c>
      <c r="AD187">
        <f t="shared" si="15"/>
        <v>1</v>
      </c>
      <c r="AE187">
        <f t="shared" si="16"/>
        <v>0.1</v>
      </c>
      <c r="AF187">
        <f>'TP Factor'!$D$3</f>
        <v>1.168489000131735</v>
      </c>
      <c r="AG187">
        <f t="shared" si="17"/>
        <v>0.1</v>
      </c>
    </row>
    <row r="188" spans="1:33">
      <c r="A188" s="24" t="s">
        <v>72</v>
      </c>
      <c r="B188" s="24">
        <v>0</v>
      </c>
      <c r="D188" s="25">
        <v>0</v>
      </c>
      <c r="E188" s="24" t="s">
        <v>74</v>
      </c>
      <c r="F188" s="24">
        <v>0</v>
      </c>
      <c r="G188" s="26">
        <v>13</v>
      </c>
      <c r="H188" s="24" t="s">
        <v>75</v>
      </c>
      <c r="I188" s="24" t="s">
        <v>76</v>
      </c>
      <c r="J188" s="24">
        <v>0</v>
      </c>
      <c r="K188" s="27">
        <v>210.81848326100001</v>
      </c>
      <c r="L188" s="27">
        <v>1412.4151343799999</v>
      </c>
      <c r="M188" s="25">
        <v>0</v>
      </c>
      <c r="N188" s="25">
        <v>0</v>
      </c>
      <c r="O188" s="24">
        <v>0</v>
      </c>
      <c r="P188" s="24">
        <v>0</v>
      </c>
      <c r="Q188" s="28">
        <v>75642</v>
      </c>
      <c r="R188" s="28">
        <v>1100</v>
      </c>
      <c r="T188" s="24" t="s">
        <v>86</v>
      </c>
      <c r="U188" s="28">
        <v>54.65</v>
      </c>
      <c r="V188" s="28">
        <v>1</v>
      </c>
      <c r="W188" s="28">
        <v>1.85</v>
      </c>
      <c r="X188" s="28">
        <v>0.22</v>
      </c>
      <c r="Y188" s="28">
        <f t="shared" si="12"/>
        <v>1.85</v>
      </c>
      <c r="Z188" s="28">
        <f t="shared" si="13"/>
        <v>0.22</v>
      </c>
      <c r="AA188" s="28">
        <v>0.34200000000000003</v>
      </c>
      <c r="AB188" s="29">
        <v>0.34873687257325903</v>
      </c>
      <c r="AC188">
        <f t="shared" si="14"/>
        <v>670</v>
      </c>
      <c r="AD188">
        <f t="shared" si="15"/>
        <v>3</v>
      </c>
      <c r="AE188">
        <f t="shared" si="16"/>
        <v>0.3</v>
      </c>
      <c r="AF188">
        <f>'TP Factor'!$D$3</f>
        <v>1.168489000131735</v>
      </c>
      <c r="AG188">
        <f t="shared" si="17"/>
        <v>0.4</v>
      </c>
    </row>
    <row r="189" spans="1:33">
      <c r="A189" s="24" t="s">
        <v>72</v>
      </c>
      <c r="B189" s="24">
        <v>0</v>
      </c>
      <c r="D189" s="25">
        <v>0</v>
      </c>
      <c r="E189" s="24" t="s">
        <v>74</v>
      </c>
      <c r="F189" s="24">
        <v>0</v>
      </c>
      <c r="G189" s="26">
        <v>0</v>
      </c>
      <c r="H189" s="24" t="s">
        <v>75</v>
      </c>
      <c r="I189" s="24" t="s">
        <v>76</v>
      </c>
      <c r="J189" s="24">
        <v>0</v>
      </c>
      <c r="K189" s="27">
        <v>249.20804636</v>
      </c>
      <c r="L189" s="27">
        <v>1210.647911</v>
      </c>
      <c r="M189" s="25">
        <v>0</v>
      </c>
      <c r="N189" s="25">
        <v>0</v>
      </c>
      <c r="O189" s="24">
        <v>0</v>
      </c>
      <c r="P189" s="24">
        <v>0</v>
      </c>
      <c r="Q189" s="28">
        <v>75659</v>
      </c>
      <c r="R189" s="28">
        <v>5300</v>
      </c>
      <c r="T189" s="24" t="s">
        <v>124</v>
      </c>
      <c r="U189" s="28">
        <v>54.65</v>
      </c>
      <c r="V189" s="28">
        <v>1</v>
      </c>
      <c r="W189" s="28">
        <v>0.6</v>
      </c>
      <c r="X189" s="28">
        <v>0.13500000000000001</v>
      </c>
      <c r="Y189" s="28">
        <f t="shared" si="12"/>
        <v>0.6</v>
      </c>
      <c r="Z189" s="28">
        <f t="shared" si="13"/>
        <v>0.13500000000000001</v>
      </c>
      <c r="AA189" s="28">
        <v>0.5</v>
      </c>
      <c r="AB189" s="29">
        <v>0.29891892004180798</v>
      </c>
      <c r="AC189">
        <f t="shared" si="14"/>
        <v>840</v>
      </c>
      <c r="AD189">
        <f t="shared" si="15"/>
        <v>1</v>
      </c>
      <c r="AE189">
        <f t="shared" si="16"/>
        <v>0.3</v>
      </c>
      <c r="AF189">
        <f>'TP Factor'!$D$3</f>
        <v>1.168489000131735</v>
      </c>
      <c r="AG189">
        <f t="shared" si="17"/>
        <v>0.4</v>
      </c>
    </row>
    <row r="190" spans="1:33">
      <c r="A190" s="24" t="s">
        <v>72</v>
      </c>
      <c r="B190" s="24">
        <v>0</v>
      </c>
      <c r="D190" s="25">
        <v>0</v>
      </c>
      <c r="E190" s="24" t="s">
        <v>74</v>
      </c>
      <c r="F190" s="24">
        <v>0</v>
      </c>
      <c r="G190" s="26">
        <v>0</v>
      </c>
      <c r="H190" s="24" t="s">
        <v>75</v>
      </c>
      <c r="I190" s="24" t="s">
        <v>76</v>
      </c>
      <c r="J190" s="24">
        <v>0</v>
      </c>
      <c r="K190" s="27">
        <v>157.83981769600001</v>
      </c>
      <c r="L190" s="27">
        <v>1351.1989911799999</v>
      </c>
      <c r="M190" s="25">
        <v>0</v>
      </c>
      <c r="N190" s="25">
        <v>0</v>
      </c>
      <c r="O190" s="24">
        <v>0</v>
      </c>
      <c r="P190" s="24">
        <v>0</v>
      </c>
      <c r="Q190" s="28">
        <v>75660</v>
      </c>
      <c r="R190" s="28">
        <v>5300</v>
      </c>
      <c r="T190" s="24" t="s">
        <v>125</v>
      </c>
      <c r="U190" s="28">
        <v>54.65</v>
      </c>
      <c r="V190" s="28">
        <v>1</v>
      </c>
      <c r="W190" s="28">
        <v>0.6</v>
      </c>
      <c r="X190" s="28">
        <v>0.13500000000000001</v>
      </c>
      <c r="Y190" s="28">
        <f t="shared" si="12"/>
        <v>0.6</v>
      </c>
      <c r="Z190" s="28">
        <f t="shared" si="13"/>
        <v>0.13500000000000001</v>
      </c>
      <c r="AA190" s="28">
        <v>0.5</v>
      </c>
      <c r="AB190" s="29">
        <v>0.33362215612790702</v>
      </c>
      <c r="AC190">
        <f t="shared" si="14"/>
        <v>937</v>
      </c>
      <c r="AD190">
        <f t="shared" si="15"/>
        <v>1</v>
      </c>
      <c r="AE190">
        <f t="shared" si="16"/>
        <v>0.3</v>
      </c>
      <c r="AF190">
        <f>'TP Factor'!$D$3</f>
        <v>1.168489000131735</v>
      </c>
      <c r="AG190">
        <f t="shared" si="17"/>
        <v>0.4</v>
      </c>
    </row>
    <row r="191" spans="1:33">
      <c r="A191" s="24" t="s">
        <v>72</v>
      </c>
      <c r="B191" s="24">
        <v>27</v>
      </c>
      <c r="C191" s="24" t="s">
        <v>73</v>
      </c>
      <c r="D191" s="25">
        <v>33.090000000000003</v>
      </c>
      <c r="E191" s="24" t="s">
        <v>74</v>
      </c>
      <c r="F191" s="24">
        <v>1234</v>
      </c>
      <c r="G191" s="26">
        <v>98</v>
      </c>
      <c r="H191" s="24" t="s">
        <v>75</v>
      </c>
      <c r="I191" s="24" t="s">
        <v>76</v>
      </c>
      <c r="J191" s="24">
        <v>2</v>
      </c>
      <c r="K191" s="27">
        <v>10.032284561299999</v>
      </c>
      <c r="L191" s="27">
        <v>4.8315240805700004</v>
      </c>
      <c r="M191" s="25">
        <v>0</v>
      </c>
      <c r="N191" s="25">
        <v>0</v>
      </c>
      <c r="O191" s="24">
        <v>21168</v>
      </c>
      <c r="P191" s="24">
        <v>20713</v>
      </c>
      <c r="Q191" s="28">
        <v>21168</v>
      </c>
      <c r="R191" s="28">
        <v>1700</v>
      </c>
      <c r="S191" s="24" t="s">
        <v>77</v>
      </c>
      <c r="T191" s="24" t="s">
        <v>78</v>
      </c>
      <c r="U191" s="28">
        <v>54.65</v>
      </c>
      <c r="V191" s="28">
        <v>0</v>
      </c>
      <c r="W191" s="28">
        <v>1.8</v>
      </c>
      <c r="X191" s="28">
        <v>0.47799999999999998</v>
      </c>
      <c r="Y191" s="28">
        <f>W191*0.7</f>
        <v>1.26</v>
      </c>
      <c r="Z191" s="28">
        <f>X191*0.5</f>
        <v>0.23899999999999999</v>
      </c>
      <c r="AA191" s="28">
        <v>0.83599999999999997</v>
      </c>
      <c r="AB191" s="29">
        <v>1.1938908239154499E-3</v>
      </c>
      <c r="AC191">
        <f t="shared" si="14"/>
        <v>6</v>
      </c>
      <c r="AD191">
        <f t="shared" si="15"/>
        <v>0</v>
      </c>
      <c r="AE191">
        <f t="shared" si="16"/>
        <v>0</v>
      </c>
      <c r="AF191">
        <f>'TP Factor'!$D$3</f>
        <v>1.168489000131735</v>
      </c>
      <c r="AG191">
        <f t="shared" si="17"/>
        <v>0</v>
      </c>
    </row>
    <row r="192" spans="1:33">
      <c r="A192" s="24" t="s">
        <v>72</v>
      </c>
      <c r="B192" s="24">
        <v>27</v>
      </c>
      <c r="C192" s="24" t="s">
        <v>73</v>
      </c>
      <c r="D192" s="25">
        <v>33.090000000000003</v>
      </c>
      <c r="E192" s="24" t="s">
        <v>74</v>
      </c>
      <c r="F192" s="24">
        <v>1234</v>
      </c>
      <c r="G192" s="26">
        <v>40</v>
      </c>
      <c r="H192" s="24" t="s">
        <v>75</v>
      </c>
      <c r="I192" s="24" t="s">
        <v>76</v>
      </c>
      <c r="J192" s="24">
        <v>680</v>
      </c>
      <c r="K192" s="27">
        <v>469.58592489300003</v>
      </c>
      <c r="L192" s="27">
        <v>4098.17326933</v>
      </c>
      <c r="M192" s="25">
        <v>0.55000000000000004</v>
      </c>
      <c r="N192" s="25">
        <v>0.05</v>
      </c>
      <c r="O192" s="24">
        <v>21241</v>
      </c>
      <c r="P192" s="24">
        <v>20785</v>
      </c>
      <c r="Q192" s="28">
        <v>21241</v>
      </c>
      <c r="R192" s="28">
        <v>8110</v>
      </c>
      <c r="S192" s="24" t="s">
        <v>79</v>
      </c>
      <c r="T192" s="24" t="s">
        <v>92</v>
      </c>
      <c r="U192" s="28">
        <v>54.65</v>
      </c>
      <c r="V192" s="28">
        <v>0</v>
      </c>
      <c r="W192" s="28">
        <v>1.58</v>
      </c>
      <c r="X192" s="28">
        <v>0.15</v>
      </c>
      <c r="Y192" s="28">
        <f t="shared" ref="Y192:Y255" si="18">W192*0.7</f>
        <v>1.1059999999999999</v>
      </c>
      <c r="Z192" s="28">
        <f t="shared" ref="Z192:Z255" si="19">X192*0.5</f>
        <v>7.4999999999999997E-2</v>
      </c>
      <c r="AA192" s="28">
        <v>0.63</v>
      </c>
      <c r="AB192" s="29">
        <v>1.01267661829637</v>
      </c>
      <c r="AC192">
        <f t="shared" si="14"/>
        <v>3584</v>
      </c>
      <c r="AD192">
        <f t="shared" si="15"/>
        <v>9</v>
      </c>
      <c r="AE192">
        <f t="shared" si="16"/>
        <v>0.6</v>
      </c>
      <c r="AF192">
        <f>'TP Factor'!$D$3</f>
        <v>1.168489000131735</v>
      </c>
      <c r="AG192">
        <f t="shared" si="17"/>
        <v>0.7</v>
      </c>
    </row>
    <row r="193" spans="1:33">
      <c r="A193" s="24" t="s">
        <v>72</v>
      </c>
      <c r="B193" s="24">
        <v>27</v>
      </c>
      <c r="C193" s="24" t="s">
        <v>73</v>
      </c>
      <c r="D193" s="25">
        <v>33.090000000000003</v>
      </c>
      <c r="E193" s="24" t="s">
        <v>74</v>
      </c>
      <c r="F193" s="24">
        <v>1234</v>
      </c>
      <c r="G193" s="26">
        <v>102.5</v>
      </c>
      <c r="H193" s="24" t="s">
        <v>75</v>
      </c>
      <c r="I193" s="24" t="s">
        <v>76</v>
      </c>
      <c r="J193" s="24">
        <v>99</v>
      </c>
      <c r="K193" s="27">
        <v>72.473911999600006</v>
      </c>
      <c r="L193" s="27">
        <v>308.30839107399999</v>
      </c>
      <c r="M193" s="25">
        <v>0.15</v>
      </c>
      <c r="N193" s="25">
        <v>0.03</v>
      </c>
      <c r="O193" s="24">
        <v>21317</v>
      </c>
      <c r="P193" s="24">
        <v>20859</v>
      </c>
      <c r="Q193" s="28">
        <v>21317</v>
      </c>
      <c r="R193" s="28">
        <v>1300</v>
      </c>
      <c r="S193" s="24" t="s">
        <v>79</v>
      </c>
      <c r="T193" s="24" t="s">
        <v>80</v>
      </c>
      <c r="U193" s="28">
        <v>54.65</v>
      </c>
      <c r="V193" s="28">
        <v>0</v>
      </c>
      <c r="W193" s="28">
        <v>2.42</v>
      </c>
      <c r="X193" s="28">
        <v>0.51600000000000001</v>
      </c>
      <c r="Y193" s="28">
        <f t="shared" si="18"/>
        <v>1.694</v>
      </c>
      <c r="Z193" s="28">
        <f t="shared" si="19"/>
        <v>0.25800000000000001</v>
      </c>
      <c r="AA193" s="28">
        <v>0.63100000000000001</v>
      </c>
      <c r="AB193" s="29">
        <v>3.4061043843906798E-2</v>
      </c>
      <c r="AC193">
        <f t="shared" si="14"/>
        <v>121</v>
      </c>
      <c r="AD193">
        <f t="shared" si="15"/>
        <v>0</v>
      </c>
      <c r="AE193">
        <f t="shared" si="16"/>
        <v>0.1</v>
      </c>
      <c r="AF193">
        <f>'TP Factor'!$D$3</f>
        <v>1.168489000131735</v>
      </c>
      <c r="AG193">
        <f t="shared" si="17"/>
        <v>0.1</v>
      </c>
    </row>
    <row r="194" spans="1:33">
      <c r="A194" s="24" t="s">
        <v>72</v>
      </c>
      <c r="B194" s="24">
        <v>27</v>
      </c>
      <c r="C194" s="24" t="s">
        <v>73</v>
      </c>
      <c r="D194" s="25">
        <v>33.090000000000003</v>
      </c>
      <c r="E194" s="24" t="s">
        <v>74</v>
      </c>
      <c r="F194" s="24">
        <v>1234</v>
      </c>
      <c r="G194" s="26">
        <v>102.5</v>
      </c>
      <c r="H194" s="24" t="s">
        <v>75</v>
      </c>
      <c r="I194" s="24" t="s">
        <v>76</v>
      </c>
      <c r="J194" s="24">
        <v>261</v>
      </c>
      <c r="K194" s="27">
        <v>115.85479959</v>
      </c>
      <c r="L194" s="27">
        <v>773.91242559</v>
      </c>
      <c r="M194" s="25">
        <v>0.38</v>
      </c>
      <c r="N194" s="25">
        <v>7.0000000000000007E-2</v>
      </c>
      <c r="O194" s="24">
        <v>21318</v>
      </c>
      <c r="P194" s="24">
        <v>20860</v>
      </c>
      <c r="Q194" s="28">
        <v>21318</v>
      </c>
      <c r="R194" s="28">
        <v>1300</v>
      </c>
      <c r="S194" s="24" t="s">
        <v>81</v>
      </c>
      <c r="T194" s="24" t="s">
        <v>94</v>
      </c>
      <c r="U194" s="28">
        <v>54.65</v>
      </c>
      <c r="V194" s="28">
        <v>0</v>
      </c>
      <c r="W194" s="28">
        <v>2.42</v>
      </c>
      <c r="X194" s="28">
        <v>0.51600000000000001</v>
      </c>
      <c r="Y194" s="28">
        <f t="shared" si="18"/>
        <v>1.694</v>
      </c>
      <c r="Z194" s="28">
        <f t="shared" si="19"/>
        <v>0.25800000000000001</v>
      </c>
      <c r="AA194" s="28">
        <v>0.66200000000000003</v>
      </c>
      <c r="AB194" s="29">
        <v>0.190969289273935</v>
      </c>
      <c r="AC194">
        <f t="shared" si="14"/>
        <v>710</v>
      </c>
      <c r="AD194">
        <f t="shared" si="15"/>
        <v>3</v>
      </c>
      <c r="AE194">
        <f t="shared" si="16"/>
        <v>0.4</v>
      </c>
      <c r="AF194">
        <f>'TP Factor'!$D$3</f>
        <v>1.168489000131735</v>
      </c>
      <c r="AG194">
        <f t="shared" si="17"/>
        <v>0.5</v>
      </c>
    </row>
    <row r="195" spans="1:33">
      <c r="A195" s="24" t="s">
        <v>72</v>
      </c>
      <c r="B195" s="24">
        <v>27</v>
      </c>
      <c r="C195" s="24" t="s">
        <v>73</v>
      </c>
      <c r="D195" s="25">
        <v>33.090000000000003</v>
      </c>
      <c r="E195" s="24" t="s">
        <v>74</v>
      </c>
      <c r="F195" s="24">
        <v>1234</v>
      </c>
      <c r="G195" s="26">
        <v>102.5</v>
      </c>
      <c r="H195" s="24" t="s">
        <v>75</v>
      </c>
      <c r="I195" s="24" t="s">
        <v>76</v>
      </c>
      <c r="J195" s="24">
        <v>411</v>
      </c>
      <c r="K195" s="27">
        <v>163.54222428</v>
      </c>
      <c r="L195" s="27">
        <v>1278.73058623</v>
      </c>
      <c r="M195" s="25">
        <v>0.6</v>
      </c>
      <c r="N195" s="25">
        <v>0.11</v>
      </c>
      <c r="O195" s="24">
        <v>21319</v>
      </c>
      <c r="P195" s="24">
        <v>20861</v>
      </c>
      <c r="Q195" s="28">
        <v>21319</v>
      </c>
      <c r="R195" s="28">
        <v>1300</v>
      </c>
      <c r="S195" s="24" t="s">
        <v>79</v>
      </c>
      <c r="T195" s="24" t="s">
        <v>80</v>
      </c>
      <c r="U195" s="28">
        <v>54.65</v>
      </c>
      <c r="V195" s="28">
        <v>0</v>
      </c>
      <c r="W195" s="28">
        <v>2.42</v>
      </c>
      <c r="X195" s="28">
        <v>0.51600000000000001</v>
      </c>
      <c r="Y195" s="28">
        <f t="shared" si="18"/>
        <v>1.694</v>
      </c>
      <c r="Z195" s="28">
        <f t="shared" si="19"/>
        <v>0.25800000000000001</v>
      </c>
      <c r="AA195" s="28">
        <v>0.63100000000000001</v>
      </c>
      <c r="AB195" s="29">
        <v>0.315979945390645</v>
      </c>
      <c r="AC195">
        <f t="shared" ref="AC195:AC258" si="20">ROUND(AB195*AA195*U195*102.79,0)</f>
        <v>1120</v>
      </c>
      <c r="AD195">
        <f t="shared" ref="AD195:AD258" si="21">ROUND(Y195*AC195*0.002205,0)</f>
        <v>4</v>
      </c>
      <c r="AE195">
        <f t="shared" ref="AE195:AE258" si="22">ROUND(Z195*AC195*0.002205,1)</f>
        <v>0.6</v>
      </c>
      <c r="AF195">
        <f>'TP Factor'!$D$3</f>
        <v>1.168489000131735</v>
      </c>
      <c r="AG195">
        <f t="shared" ref="AG195:AG258" si="23">ROUND(AE195*AF195,1)</f>
        <v>0.7</v>
      </c>
    </row>
    <row r="196" spans="1:33">
      <c r="A196" s="24" t="s">
        <v>72</v>
      </c>
      <c r="B196" s="24">
        <v>27</v>
      </c>
      <c r="C196" s="24" t="s">
        <v>73</v>
      </c>
      <c r="D196" s="25">
        <v>33.090000000000003</v>
      </c>
      <c r="E196" s="24" t="s">
        <v>74</v>
      </c>
      <c r="F196" s="24">
        <v>1234</v>
      </c>
      <c r="G196" s="26">
        <v>102.5</v>
      </c>
      <c r="H196" s="24" t="s">
        <v>75</v>
      </c>
      <c r="I196" s="24" t="s">
        <v>76</v>
      </c>
      <c r="J196" s="24">
        <v>543</v>
      </c>
      <c r="K196" s="27">
        <v>200.77118267899999</v>
      </c>
      <c r="L196" s="27">
        <v>1610.69646743</v>
      </c>
      <c r="M196" s="25">
        <v>0.8</v>
      </c>
      <c r="N196" s="25">
        <v>0.14000000000000001</v>
      </c>
      <c r="O196" s="24">
        <v>21320</v>
      </c>
      <c r="P196" s="24">
        <v>20862</v>
      </c>
      <c r="Q196" s="28">
        <v>21320</v>
      </c>
      <c r="R196" s="28">
        <v>1300</v>
      </c>
      <c r="S196" s="24" t="s">
        <v>81</v>
      </c>
      <c r="T196" s="24" t="s">
        <v>94</v>
      </c>
      <c r="U196" s="28">
        <v>54.65</v>
      </c>
      <c r="V196" s="28">
        <v>0</v>
      </c>
      <c r="W196" s="28">
        <v>2.42</v>
      </c>
      <c r="X196" s="28">
        <v>0.51600000000000001</v>
      </c>
      <c r="Y196" s="28">
        <f t="shared" si="18"/>
        <v>1.694</v>
      </c>
      <c r="Z196" s="28">
        <f t="shared" si="19"/>
        <v>0.25800000000000001</v>
      </c>
      <c r="AA196" s="28">
        <v>0.66200000000000003</v>
      </c>
      <c r="AB196" s="29">
        <v>0.398010172975025</v>
      </c>
      <c r="AC196">
        <f t="shared" si="20"/>
        <v>1480</v>
      </c>
      <c r="AD196">
        <f t="shared" si="21"/>
        <v>6</v>
      </c>
      <c r="AE196">
        <f t="shared" si="22"/>
        <v>0.8</v>
      </c>
      <c r="AF196">
        <f>'TP Factor'!$D$3</f>
        <v>1.168489000131735</v>
      </c>
      <c r="AG196">
        <f t="shared" si="23"/>
        <v>0.9</v>
      </c>
    </row>
    <row r="197" spans="1:33">
      <c r="A197" s="24" t="s">
        <v>72</v>
      </c>
      <c r="B197" s="24">
        <v>27</v>
      </c>
      <c r="C197" s="24" t="s">
        <v>73</v>
      </c>
      <c r="D197" s="25">
        <v>33.090000000000003</v>
      </c>
      <c r="E197" s="24" t="s">
        <v>74</v>
      </c>
      <c r="F197" s="24">
        <v>1234</v>
      </c>
      <c r="G197" s="26">
        <v>11.1</v>
      </c>
      <c r="H197" s="24" t="s">
        <v>75</v>
      </c>
      <c r="I197" s="24" t="s">
        <v>76</v>
      </c>
      <c r="J197" s="24">
        <v>28</v>
      </c>
      <c r="K197" s="27">
        <v>73.054203406599996</v>
      </c>
      <c r="L197" s="27">
        <v>201.96083064300001</v>
      </c>
      <c r="M197" s="25">
        <v>0.02</v>
      </c>
      <c r="N197" s="25">
        <v>0</v>
      </c>
      <c r="O197" s="24">
        <v>21321</v>
      </c>
      <c r="P197" s="24">
        <v>20863</v>
      </c>
      <c r="Q197" s="28">
        <v>21321</v>
      </c>
      <c r="R197" s="28">
        <v>8120</v>
      </c>
      <c r="S197" s="24" t="s">
        <v>90</v>
      </c>
      <c r="T197" s="24" t="s">
        <v>91</v>
      </c>
      <c r="U197" s="28">
        <v>54.65</v>
      </c>
      <c r="V197" s="28">
        <v>0</v>
      </c>
      <c r="W197" s="28">
        <v>1.25</v>
      </c>
      <c r="X197" s="28">
        <v>5.2999999999999999E-2</v>
      </c>
      <c r="Y197" s="28">
        <f t="shared" si="18"/>
        <v>0.875</v>
      </c>
      <c r="Z197" s="28">
        <f t="shared" si="19"/>
        <v>2.6499999999999999E-2</v>
      </c>
      <c r="AA197" s="28">
        <v>0.27500000000000002</v>
      </c>
      <c r="AB197" s="29">
        <v>4.9905408479293402E-2</v>
      </c>
      <c r="AC197">
        <f t="shared" si="20"/>
        <v>77</v>
      </c>
      <c r="AD197">
        <f t="shared" si="21"/>
        <v>0</v>
      </c>
      <c r="AE197">
        <f t="shared" si="22"/>
        <v>0</v>
      </c>
      <c r="AF197">
        <f>'TP Factor'!$D$3</f>
        <v>1.168489000131735</v>
      </c>
      <c r="AG197">
        <f t="shared" si="23"/>
        <v>0</v>
      </c>
    </row>
    <row r="198" spans="1:33">
      <c r="A198" s="24" t="s">
        <v>72</v>
      </c>
      <c r="B198" s="24">
        <v>27</v>
      </c>
      <c r="C198" s="24" t="s">
        <v>73</v>
      </c>
      <c r="D198" s="25">
        <v>33.090000000000003</v>
      </c>
      <c r="E198" s="24" t="s">
        <v>74</v>
      </c>
      <c r="F198" s="24">
        <v>1234</v>
      </c>
      <c r="G198" s="26">
        <v>11.1</v>
      </c>
      <c r="H198" s="24" t="s">
        <v>75</v>
      </c>
      <c r="I198" s="24" t="s">
        <v>76</v>
      </c>
      <c r="J198" s="24">
        <v>1</v>
      </c>
      <c r="K198" s="27">
        <v>10.024355181900001</v>
      </c>
      <c r="L198" s="27">
        <v>3.73974540719</v>
      </c>
      <c r="M198" s="25">
        <v>0</v>
      </c>
      <c r="N198" s="25">
        <v>0</v>
      </c>
      <c r="O198" s="24">
        <v>22622</v>
      </c>
      <c r="P198" s="24">
        <v>22143</v>
      </c>
      <c r="Q198" s="28">
        <v>22622</v>
      </c>
      <c r="R198" s="28">
        <v>8120</v>
      </c>
      <c r="S198" s="24" t="s">
        <v>97</v>
      </c>
      <c r="T198" s="24" t="s">
        <v>98</v>
      </c>
      <c r="U198" s="28">
        <v>54.65</v>
      </c>
      <c r="V198" s="28">
        <v>0</v>
      </c>
      <c r="W198" s="28">
        <v>1.25</v>
      </c>
      <c r="X198" s="28">
        <v>5.2999999999999999E-2</v>
      </c>
      <c r="Y198" s="28">
        <f t="shared" si="18"/>
        <v>0.875</v>
      </c>
      <c r="Z198" s="28">
        <f t="shared" si="19"/>
        <v>2.6499999999999999E-2</v>
      </c>
      <c r="AA198" s="28">
        <v>0.3</v>
      </c>
      <c r="AB198" s="29">
        <v>9.2410751933975997E-4</v>
      </c>
      <c r="AC198">
        <f t="shared" si="20"/>
        <v>2</v>
      </c>
      <c r="AD198">
        <f t="shared" si="21"/>
        <v>0</v>
      </c>
      <c r="AE198">
        <f t="shared" si="22"/>
        <v>0</v>
      </c>
      <c r="AF198">
        <f>'TP Factor'!$D$3</f>
        <v>1.168489000131735</v>
      </c>
      <c r="AG198">
        <f t="shared" si="23"/>
        <v>0</v>
      </c>
    </row>
    <row r="199" spans="1:33">
      <c r="A199" s="24" t="s">
        <v>72</v>
      </c>
      <c r="B199" s="24">
        <v>27</v>
      </c>
      <c r="C199" s="24" t="s">
        <v>73</v>
      </c>
      <c r="D199" s="25">
        <v>33.090000000000003</v>
      </c>
      <c r="E199" s="24" t="s">
        <v>74</v>
      </c>
      <c r="F199" s="24">
        <v>1234</v>
      </c>
      <c r="G199" s="26">
        <v>98</v>
      </c>
      <c r="H199" s="24" t="s">
        <v>75</v>
      </c>
      <c r="I199" s="24" t="s">
        <v>76</v>
      </c>
      <c r="J199" s="24">
        <v>52</v>
      </c>
      <c r="K199" s="27">
        <v>57.740252635099999</v>
      </c>
      <c r="L199" s="27">
        <v>130.831966357</v>
      </c>
      <c r="M199" s="25">
        <v>7.0000000000000007E-2</v>
      </c>
      <c r="N199" s="25">
        <v>0.01</v>
      </c>
      <c r="O199" s="24">
        <v>22650</v>
      </c>
      <c r="P199" s="24">
        <v>22170</v>
      </c>
      <c r="Q199" s="28">
        <v>22650</v>
      </c>
      <c r="R199" s="28">
        <v>1700</v>
      </c>
      <c r="S199" s="24" t="s">
        <v>97</v>
      </c>
      <c r="T199" s="24" t="s">
        <v>101</v>
      </c>
      <c r="U199" s="28">
        <v>54.65</v>
      </c>
      <c r="V199" s="28">
        <v>0</v>
      </c>
      <c r="W199" s="28">
        <v>1.8</v>
      </c>
      <c r="X199" s="28">
        <v>0.47799999999999998</v>
      </c>
      <c r="Y199" s="28">
        <f t="shared" si="18"/>
        <v>1.26</v>
      </c>
      <c r="Z199" s="28">
        <f t="shared" si="19"/>
        <v>0.23899999999999999</v>
      </c>
      <c r="AA199" s="28">
        <v>0.76800000000000002</v>
      </c>
      <c r="AB199" s="29">
        <v>3.2329153640372803E-2</v>
      </c>
      <c r="AC199">
        <f t="shared" si="20"/>
        <v>139</v>
      </c>
      <c r="AD199">
        <f t="shared" si="21"/>
        <v>0</v>
      </c>
      <c r="AE199">
        <f t="shared" si="22"/>
        <v>0.1</v>
      </c>
      <c r="AF199">
        <f>'TP Factor'!$D$3</f>
        <v>1.168489000131735</v>
      </c>
      <c r="AG199">
        <f t="shared" si="23"/>
        <v>0.1</v>
      </c>
    </row>
    <row r="200" spans="1:33">
      <c r="A200" s="24" t="s">
        <v>72</v>
      </c>
      <c r="B200" s="24">
        <v>27</v>
      </c>
      <c r="C200" s="24" t="s">
        <v>73</v>
      </c>
      <c r="D200" s="25">
        <v>33.090000000000003</v>
      </c>
      <c r="E200" s="24" t="s">
        <v>74</v>
      </c>
      <c r="F200" s="24">
        <v>1234</v>
      </c>
      <c r="G200" s="26">
        <v>13</v>
      </c>
      <c r="H200" s="24" t="s">
        <v>75</v>
      </c>
      <c r="I200" s="24" t="s">
        <v>76</v>
      </c>
      <c r="J200" s="24">
        <v>17</v>
      </c>
      <c r="K200" s="27">
        <v>50.812484491699998</v>
      </c>
      <c r="L200" s="27">
        <v>96.818769394399993</v>
      </c>
      <c r="M200" s="25">
        <v>0.02</v>
      </c>
      <c r="N200" s="25">
        <v>0</v>
      </c>
      <c r="O200" s="24">
        <v>22660</v>
      </c>
      <c r="P200" s="24">
        <v>22180</v>
      </c>
      <c r="Q200" s="28">
        <v>22660</v>
      </c>
      <c r="R200" s="28">
        <v>1100</v>
      </c>
      <c r="S200" s="24" t="s">
        <v>81</v>
      </c>
      <c r="T200" s="24" t="s">
        <v>86</v>
      </c>
      <c r="U200" s="28">
        <v>54.65</v>
      </c>
      <c r="V200" s="28">
        <v>0</v>
      </c>
      <c r="W200" s="28">
        <v>1.85</v>
      </c>
      <c r="X200" s="28">
        <v>0.22</v>
      </c>
      <c r="Y200" s="28">
        <f t="shared" si="18"/>
        <v>1.2949999999999999</v>
      </c>
      <c r="Z200" s="28">
        <f t="shared" si="19"/>
        <v>0.11</v>
      </c>
      <c r="AA200" s="28">
        <v>0.34200000000000003</v>
      </c>
      <c r="AB200" s="29">
        <v>1.84347612083859E-2</v>
      </c>
      <c r="AC200">
        <f t="shared" si="20"/>
        <v>35</v>
      </c>
      <c r="AD200">
        <f t="shared" si="21"/>
        <v>0</v>
      </c>
      <c r="AE200">
        <f t="shared" si="22"/>
        <v>0</v>
      </c>
      <c r="AF200">
        <f>'TP Factor'!$D$3</f>
        <v>1.168489000131735</v>
      </c>
      <c r="AG200">
        <f t="shared" si="23"/>
        <v>0</v>
      </c>
    </row>
    <row r="201" spans="1:33">
      <c r="A201" s="24" t="s">
        <v>72</v>
      </c>
      <c r="B201" s="24">
        <v>27</v>
      </c>
      <c r="C201" s="24" t="s">
        <v>73</v>
      </c>
      <c r="D201" s="25">
        <v>33.090000000000003</v>
      </c>
      <c r="E201" s="24" t="s">
        <v>74</v>
      </c>
      <c r="F201" s="24">
        <v>1234</v>
      </c>
      <c r="G201" s="26">
        <v>98</v>
      </c>
      <c r="H201" s="24" t="s">
        <v>75</v>
      </c>
      <c r="I201" s="24" t="s">
        <v>76</v>
      </c>
      <c r="J201" s="24">
        <v>199</v>
      </c>
      <c r="K201" s="27">
        <v>116.06579358899999</v>
      </c>
      <c r="L201" s="27">
        <v>528.62826677600003</v>
      </c>
      <c r="M201" s="25">
        <v>0.25</v>
      </c>
      <c r="N201" s="25">
        <v>0.05</v>
      </c>
      <c r="O201" s="24">
        <v>22679</v>
      </c>
      <c r="P201" s="24">
        <v>22197</v>
      </c>
      <c r="Q201" s="28">
        <v>22679</v>
      </c>
      <c r="R201" s="28">
        <v>1700</v>
      </c>
      <c r="S201" s="24" t="s">
        <v>81</v>
      </c>
      <c r="T201" s="24" t="s">
        <v>82</v>
      </c>
      <c r="U201" s="28">
        <v>54.65</v>
      </c>
      <c r="V201" s="28">
        <v>0</v>
      </c>
      <c r="W201" s="28">
        <v>1.8</v>
      </c>
      <c r="X201" s="28">
        <v>0.47799999999999998</v>
      </c>
      <c r="Y201" s="28">
        <f t="shared" si="18"/>
        <v>1.26</v>
      </c>
      <c r="Z201" s="28">
        <f t="shared" si="19"/>
        <v>0.23899999999999999</v>
      </c>
      <c r="AA201" s="28">
        <v>0.72399999999999998</v>
      </c>
      <c r="AB201" s="29">
        <v>0.13062636701062</v>
      </c>
      <c r="AC201">
        <f t="shared" si="20"/>
        <v>531</v>
      </c>
      <c r="AD201">
        <f t="shared" si="21"/>
        <v>1</v>
      </c>
      <c r="AE201">
        <f t="shared" si="22"/>
        <v>0.3</v>
      </c>
      <c r="AF201">
        <f>'TP Factor'!$D$3</f>
        <v>1.168489000131735</v>
      </c>
      <c r="AG201">
        <f t="shared" si="23"/>
        <v>0.4</v>
      </c>
    </row>
    <row r="202" spans="1:33">
      <c r="A202" s="24" t="s">
        <v>72</v>
      </c>
      <c r="B202" s="24">
        <v>27</v>
      </c>
      <c r="C202" s="24" t="s">
        <v>73</v>
      </c>
      <c r="D202" s="25">
        <v>33.090000000000003</v>
      </c>
      <c r="E202" s="24" t="s">
        <v>74</v>
      </c>
      <c r="F202" s="24">
        <v>1234</v>
      </c>
      <c r="G202" s="26">
        <v>13</v>
      </c>
      <c r="H202" s="24" t="s">
        <v>75</v>
      </c>
      <c r="I202" s="24" t="s">
        <v>76</v>
      </c>
      <c r="J202" s="24">
        <v>842</v>
      </c>
      <c r="K202" s="27">
        <v>646.12192574400001</v>
      </c>
      <c r="L202" s="27">
        <v>9511.5340257299995</v>
      </c>
      <c r="M202" s="25">
        <v>1.0900000000000001</v>
      </c>
      <c r="N202" s="25">
        <v>0.09</v>
      </c>
      <c r="O202" s="24">
        <v>22706</v>
      </c>
      <c r="P202" s="24">
        <v>22222</v>
      </c>
      <c r="Q202" s="28">
        <v>22706</v>
      </c>
      <c r="R202" s="28">
        <v>1100</v>
      </c>
      <c r="S202" s="24" t="s">
        <v>79</v>
      </c>
      <c r="T202" s="24" t="s">
        <v>93</v>
      </c>
      <c r="U202" s="28">
        <v>54.65</v>
      </c>
      <c r="V202" s="28">
        <v>0</v>
      </c>
      <c r="W202" s="28">
        <v>1.85</v>
      </c>
      <c r="X202" s="28">
        <v>0.22</v>
      </c>
      <c r="Y202" s="28">
        <f t="shared" si="18"/>
        <v>1.2949999999999999</v>
      </c>
      <c r="Z202" s="28">
        <f t="shared" si="19"/>
        <v>0.11</v>
      </c>
      <c r="AA202" s="28">
        <v>0.17399999999999999</v>
      </c>
      <c r="AB202" s="29">
        <v>0.62267434078919504</v>
      </c>
      <c r="AC202">
        <f t="shared" si="20"/>
        <v>609</v>
      </c>
      <c r="AD202">
        <f t="shared" si="21"/>
        <v>2</v>
      </c>
      <c r="AE202">
        <f t="shared" si="22"/>
        <v>0.1</v>
      </c>
      <c r="AF202">
        <f>'TP Factor'!$D$3</f>
        <v>1.168489000131735</v>
      </c>
      <c r="AG202">
        <f t="shared" si="23"/>
        <v>0.1</v>
      </c>
    </row>
    <row r="203" spans="1:33">
      <c r="A203" s="24" t="s">
        <v>72</v>
      </c>
      <c r="B203" s="24">
        <v>27</v>
      </c>
      <c r="C203" s="24" t="s">
        <v>73</v>
      </c>
      <c r="D203" s="25">
        <v>33.090000000000003</v>
      </c>
      <c r="E203" s="24" t="s">
        <v>74</v>
      </c>
      <c r="F203" s="24">
        <v>1234</v>
      </c>
      <c r="G203" s="26">
        <v>98</v>
      </c>
      <c r="H203" s="24" t="s">
        <v>75</v>
      </c>
      <c r="I203" s="24" t="s">
        <v>76</v>
      </c>
      <c r="J203" s="24">
        <v>108</v>
      </c>
      <c r="K203" s="27">
        <v>85.151840507299994</v>
      </c>
      <c r="L203" s="27">
        <v>287.64480518099998</v>
      </c>
      <c r="M203" s="25">
        <v>0.14000000000000001</v>
      </c>
      <c r="N203" s="25">
        <v>0.03</v>
      </c>
      <c r="O203" s="24">
        <v>22740</v>
      </c>
      <c r="P203" s="24">
        <v>22256</v>
      </c>
      <c r="Q203" s="28">
        <v>22740</v>
      </c>
      <c r="R203" s="28">
        <v>1700</v>
      </c>
      <c r="S203" s="24" t="s">
        <v>81</v>
      </c>
      <c r="T203" s="24" t="s">
        <v>82</v>
      </c>
      <c r="U203" s="28">
        <v>54.65</v>
      </c>
      <c r="V203" s="28">
        <v>0</v>
      </c>
      <c r="W203" s="28">
        <v>1.8</v>
      </c>
      <c r="X203" s="28">
        <v>0.47799999999999998</v>
      </c>
      <c r="Y203" s="28">
        <f t="shared" si="18"/>
        <v>1.26</v>
      </c>
      <c r="Z203" s="28">
        <f t="shared" si="19"/>
        <v>0.23899999999999999</v>
      </c>
      <c r="AA203" s="28">
        <v>0.72399999999999998</v>
      </c>
      <c r="AB203" s="29">
        <v>7.1078294994808597E-2</v>
      </c>
      <c r="AC203">
        <f t="shared" si="20"/>
        <v>289</v>
      </c>
      <c r="AD203">
        <f t="shared" si="21"/>
        <v>1</v>
      </c>
      <c r="AE203">
        <f t="shared" si="22"/>
        <v>0.2</v>
      </c>
      <c r="AF203">
        <f>'TP Factor'!$D$3</f>
        <v>1.168489000131735</v>
      </c>
      <c r="AG203">
        <f t="shared" si="23"/>
        <v>0.2</v>
      </c>
    </row>
    <row r="204" spans="1:33">
      <c r="A204" s="24" t="s">
        <v>72</v>
      </c>
      <c r="B204" s="24">
        <v>27</v>
      </c>
      <c r="C204" s="24" t="s">
        <v>73</v>
      </c>
      <c r="D204" s="25">
        <v>33.090000000000003</v>
      </c>
      <c r="E204" s="24" t="s">
        <v>74</v>
      </c>
      <c r="F204" s="24">
        <v>1234</v>
      </c>
      <c r="G204" s="26">
        <v>98</v>
      </c>
      <c r="H204" s="24" t="s">
        <v>75</v>
      </c>
      <c r="I204" s="24" t="s">
        <v>76</v>
      </c>
      <c r="J204" s="24">
        <v>308</v>
      </c>
      <c r="K204" s="27">
        <v>138.85727011200001</v>
      </c>
      <c r="L204" s="27">
        <v>817.00994924099996</v>
      </c>
      <c r="M204" s="25">
        <v>0.39</v>
      </c>
      <c r="N204" s="25">
        <v>7.0000000000000007E-2</v>
      </c>
      <c r="O204" s="24">
        <v>22776</v>
      </c>
      <c r="P204" s="24">
        <v>22291</v>
      </c>
      <c r="Q204" s="28">
        <v>22776</v>
      </c>
      <c r="R204" s="28">
        <v>1700</v>
      </c>
      <c r="S204" s="24" t="s">
        <v>81</v>
      </c>
      <c r="T204" s="24" t="s">
        <v>82</v>
      </c>
      <c r="U204" s="28">
        <v>54.65</v>
      </c>
      <c r="V204" s="28">
        <v>0</v>
      </c>
      <c r="W204" s="28">
        <v>1.8</v>
      </c>
      <c r="X204" s="28">
        <v>0.47799999999999998</v>
      </c>
      <c r="Y204" s="28">
        <f t="shared" si="18"/>
        <v>1.26</v>
      </c>
      <c r="Z204" s="28">
        <f t="shared" si="19"/>
        <v>0.23899999999999999</v>
      </c>
      <c r="AA204" s="28">
        <v>0.72399999999999998</v>
      </c>
      <c r="AB204" s="29">
        <v>0.201886747614965</v>
      </c>
      <c r="AC204">
        <f t="shared" si="20"/>
        <v>821</v>
      </c>
      <c r="AD204">
        <f t="shared" si="21"/>
        <v>2</v>
      </c>
      <c r="AE204">
        <f t="shared" si="22"/>
        <v>0.4</v>
      </c>
      <c r="AF204">
        <f>'TP Factor'!$D$3</f>
        <v>1.168489000131735</v>
      </c>
      <c r="AG204">
        <f t="shared" si="23"/>
        <v>0.5</v>
      </c>
    </row>
    <row r="205" spans="1:33">
      <c r="A205" s="24" t="s">
        <v>72</v>
      </c>
      <c r="B205" s="24">
        <v>27</v>
      </c>
      <c r="C205" s="24" t="s">
        <v>73</v>
      </c>
      <c r="D205" s="25">
        <v>33.090000000000003</v>
      </c>
      <c r="E205" s="24" t="s">
        <v>74</v>
      </c>
      <c r="F205" s="24">
        <v>1234</v>
      </c>
      <c r="G205" s="26">
        <v>13</v>
      </c>
      <c r="H205" s="24" t="s">
        <v>75</v>
      </c>
      <c r="I205" s="24" t="s">
        <v>76</v>
      </c>
      <c r="J205" s="24">
        <v>623</v>
      </c>
      <c r="K205" s="27">
        <v>529.39365945999998</v>
      </c>
      <c r="L205" s="27">
        <v>7039.7889184699998</v>
      </c>
      <c r="M205" s="25">
        <v>0.81</v>
      </c>
      <c r="N205" s="25">
        <v>7.0000000000000007E-2</v>
      </c>
      <c r="O205" s="24">
        <v>22851</v>
      </c>
      <c r="P205" s="24">
        <v>22366</v>
      </c>
      <c r="Q205" s="28">
        <v>22851</v>
      </c>
      <c r="R205" s="28">
        <v>1100</v>
      </c>
      <c r="S205" s="24" t="s">
        <v>79</v>
      </c>
      <c r="T205" s="24" t="s">
        <v>93</v>
      </c>
      <c r="U205" s="28">
        <v>54.65</v>
      </c>
      <c r="V205" s="28">
        <v>0</v>
      </c>
      <c r="W205" s="28">
        <v>1.85</v>
      </c>
      <c r="X205" s="28">
        <v>0.22</v>
      </c>
      <c r="Y205" s="28">
        <f t="shared" si="18"/>
        <v>1.2949999999999999</v>
      </c>
      <c r="Z205" s="28">
        <f t="shared" si="19"/>
        <v>0.11</v>
      </c>
      <c r="AA205" s="28">
        <v>0.17399999999999999</v>
      </c>
      <c r="AB205" s="29">
        <v>0.182711059341502</v>
      </c>
      <c r="AC205">
        <f t="shared" si="20"/>
        <v>179</v>
      </c>
      <c r="AD205">
        <f t="shared" si="21"/>
        <v>1</v>
      </c>
      <c r="AE205">
        <f t="shared" si="22"/>
        <v>0</v>
      </c>
      <c r="AF205">
        <f>'TP Factor'!$D$3</f>
        <v>1.168489000131735</v>
      </c>
      <c r="AG205">
        <f t="shared" si="23"/>
        <v>0</v>
      </c>
    </row>
    <row r="206" spans="1:33">
      <c r="A206" s="24" t="s">
        <v>72</v>
      </c>
      <c r="B206" s="24">
        <v>27</v>
      </c>
      <c r="C206" s="24" t="s">
        <v>73</v>
      </c>
      <c r="D206" s="25">
        <v>33.090000000000003</v>
      </c>
      <c r="E206" s="24" t="s">
        <v>74</v>
      </c>
      <c r="F206" s="24">
        <v>1234</v>
      </c>
      <c r="G206" s="26">
        <v>98</v>
      </c>
      <c r="H206" s="24" t="s">
        <v>75</v>
      </c>
      <c r="I206" s="24" t="s">
        <v>76</v>
      </c>
      <c r="J206" s="24">
        <v>234</v>
      </c>
      <c r="K206" s="27">
        <v>132.934636926</v>
      </c>
      <c r="L206" s="27">
        <v>621.72820812999998</v>
      </c>
      <c r="M206" s="25">
        <v>0.28999999999999998</v>
      </c>
      <c r="N206" s="25">
        <v>0.06</v>
      </c>
      <c r="O206" s="24">
        <v>22862</v>
      </c>
      <c r="P206" s="24">
        <v>22377</v>
      </c>
      <c r="Q206" s="28">
        <v>22862</v>
      </c>
      <c r="R206" s="28">
        <v>1700</v>
      </c>
      <c r="S206" s="24" t="s">
        <v>81</v>
      </c>
      <c r="T206" s="24" t="s">
        <v>82</v>
      </c>
      <c r="U206" s="28">
        <v>54.65</v>
      </c>
      <c r="V206" s="28">
        <v>0</v>
      </c>
      <c r="W206" s="28">
        <v>1.8</v>
      </c>
      <c r="X206" s="28">
        <v>0.47799999999999998</v>
      </c>
      <c r="Y206" s="28">
        <f t="shared" si="18"/>
        <v>1.26</v>
      </c>
      <c r="Z206" s="28">
        <f t="shared" si="19"/>
        <v>0.23899999999999999</v>
      </c>
      <c r="AA206" s="28">
        <v>0.72399999999999998</v>
      </c>
      <c r="AB206" s="29">
        <v>0.153631771499082</v>
      </c>
      <c r="AC206">
        <f t="shared" si="20"/>
        <v>625</v>
      </c>
      <c r="AD206">
        <f t="shared" si="21"/>
        <v>2</v>
      </c>
      <c r="AE206">
        <f t="shared" si="22"/>
        <v>0.3</v>
      </c>
      <c r="AF206">
        <f>'TP Factor'!$D$3</f>
        <v>1.168489000131735</v>
      </c>
      <c r="AG206">
        <f t="shared" si="23"/>
        <v>0.4</v>
      </c>
    </row>
    <row r="207" spans="1:33">
      <c r="A207" s="24" t="s">
        <v>72</v>
      </c>
      <c r="B207" s="24">
        <v>27</v>
      </c>
      <c r="C207" s="24" t="s">
        <v>73</v>
      </c>
      <c r="D207" s="25">
        <v>33.090000000000003</v>
      </c>
      <c r="E207" s="24" t="s">
        <v>74</v>
      </c>
      <c r="F207" s="24">
        <v>1234</v>
      </c>
      <c r="G207" s="26">
        <v>98</v>
      </c>
      <c r="H207" s="24" t="s">
        <v>75</v>
      </c>
      <c r="I207" s="24" t="s">
        <v>76</v>
      </c>
      <c r="J207" s="24">
        <v>185</v>
      </c>
      <c r="K207" s="27">
        <v>84.756613303199998</v>
      </c>
      <c r="L207" s="27">
        <v>425.71296466299998</v>
      </c>
      <c r="M207" s="25">
        <v>0.23</v>
      </c>
      <c r="N207" s="25">
        <v>0.04</v>
      </c>
      <c r="O207" s="24">
        <v>22911</v>
      </c>
      <c r="P207" s="24">
        <v>22425</v>
      </c>
      <c r="Q207" s="28">
        <v>22911</v>
      </c>
      <c r="R207" s="28">
        <v>1700</v>
      </c>
      <c r="S207" s="24" t="s">
        <v>77</v>
      </c>
      <c r="T207" s="24" t="s">
        <v>78</v>
      </c>
      <c r="U207" s="28">
        <v>54.65</v>
      </c>
      <c r="V207" s="28">
        <v>0</v>
      </c>
      <c r="W207" s="28">
        <v>1.8</v>
      </c>
      <c r="X207" s="28">
        <v>0.47799999999999998</v>
      </c>
      <c r="Y207" s="28">
        <f t="shared" si="18"/>
        <v>1.26</v>
      </c>
      <c r="Z207" s="28">
        <f t="shared" si="19"/>
        <v>0.23899999999999999</v>
      </c>
      <c r="AA207" s="28">
        <v>0.83599999999999997</v>
      </c>
      <c r="AB207" s="29">
        <v>0.105195543749406</v>
      </c>
      <c r="AC207">
        <f t="shared" si="20"/>
        <v>494</v>
      </c>
      <c r="AD207">
        <f t="shared" si="21"/>
        <v>1</v>
      </c>
      <c r="AE207">
        <f t="shared" si="22"/>
        <v>0.3</v>
      </c>
      <c r="AF207">
        <f>'TP Factor'!$D$3</f>
        <v>1.168489000131735</v>
      </c>
      <c r="AG207">
        <f t="shared" si="23"/>
        <v>0.4</v>
      </c>
    </row>
    <row r="208" spans="1:33">
      <c r="A208" s="24" t="s">
        <v>72</v>
      </c>
      <c r="B208" s="24">
        <v>27</v>
      </c>
      <c r="C208" s="24" t="s">
        <v>73</v>
      </c>
      <c r="D208" s="25">
        <v>33.090000000000003</v>
      </c>
      <c r="E208" s="24" t="s">
        <v>74</v>
      </c>
      <c r="F208" s="24">
        <v>1234</v>
      </c>
      <c r="G208" s="26">
        <v>13</v>
      </c>
      <c r="H208" s="24" t="s">
        <v>75</v>
      </c>
      <c r="I208" s="24" t="s">
        <v>76</v>
      </c>
      <c r="J208" s="24">
        <v>11</v>
      </c>
      <c r="K208" s="27">
        <v>68.867969381400002</v>
      </c>
      <c r="L208" s="27">
        <v>119.841190301</v>
      </c>
      <c r="M208" s="25">
        <v>0.01</v>
      </c>
      <c r="N208" s="25">
        <v>0</v>
      </c>
      <c r="O208" s="24">
        <v>22927</v>
      </c>
      <c r="P208" s="24">
        <v>22441</v>
      </c>
      <c r="Q208" s="28">
        <v>22927</v>
      </c>
      <c r="R208" s="28">
        <v>1100</v>
      </c>
      <c r="S208" s="24" t="s">
        <v>79</v>
      </c>
      <c r="T208" s="24" t="s">
        <v>93</v>
      </c>
      <c r="U208" s="28">
        <v>54.65</v>
      </c>
      <c r="V208" s="28">
        <v>0</v>
      </c>
      <c r="W208" s="28">
        <v>1.85</v>
      </c>
      <c r="X208" s="28">
        <v>0.22</v>
      </c>
      <c r="Y208" s="28">
        <f t="shared" si="18"/>
        <v>1.2949999999999999</v>
      </c>
      <c r="Z208" s="28">
        <f t="shared" si="19"/>
        <v>0.11</v>
      </c>
      <c r="AA208" s="28">
        <v>0.17399999999999999</v>
      </c>
      <c r="AB208" s="29">
        <v>2.9614028797054499E-2</v>
      </c>
      <c r="AC208">
        <f t="shared" si="20"/>
        <v>29</v>
      </c>
      <c r="AD208">
        <f t="shared" si="21"/>
        <v>0</v>
      </c>
      <c r="AE208">
        <f t="shared" si="22"/>
        <v>0</v>
      </c>
      <c r="AF208">
        <f>'TP Factor'!$D$3</f>
        <v>1.168489000131735</v>
      </c>
      <c r="AG208">
        <f t="shared" si="23"/>
        <v>0</v>
      </c>
    </row>
    <row r="209" spans="1:33">
      <c r="A209" s="24" t="s">
        <v>72</v>
      </c>
      <c r="B209" s="24">
        <v>27</v>
      </c>
      <c r="C209" s="24" t="s">
        <v>73</v>
      </c>
      <c r="D209" s="25">
        <v>33.090000000000003</v>
      </c>
      <c r="E209" s="24" t="s">
        <v>74</v>
      </c>
      <c r="F209" s="24">
        <v>1234</v>
      </c>
      <c r="G209" s="26">
        <v>102.5</v>
      </c>
      <c r="H209" s="24" t="s">
        <v>75</v>
      </c>
      <c r="I209" s="24" t="s">
        <v>76</v>
      </c>
      <c r="J209" s="24">
        <v>124</v>
      </c>
      <c r="K209" s="27">
        <v>103.00239702499999</v>
      </c>
      <c r="L209" s="27">
        <v>386.21327738700001</v>
      </c>
      <c r="M209" s="25">
        <v>0.18</v>
      </c>
      <c r="N209" s="25">
        <v>0.03</v>
      </c>
      <c r="O209" s="24">
        <v>22949</v>
      </c>
      <c r="P209" s="24">
        <v>22463</v>
      </c>
      <c r="Q209" s="28">
        <v>22949</v>
      </c>
      <c r="R209" s="28">
        <v>1300</v>
      </c>
      <c r="S209" s="24" t="s">
        <v>79</v>
      </c>
      <c r="T209" s="24" t="s">
        <v>80</v>
      </c>
      <c r="U209" s="28">
        <v>54.65</v>
      </c>
      <c r="V209" s="28">
        <v>0</v>
      </c>
      <c r="W209" s="28">
        <v>2.42</v>
      </c>
      <c r="X209" s="28">
        <v>0.51600000000000001</v>
      </c>
      <c r="Y209" s="28">
        <f t="shared" si="18"/>
        <v>1.694</v>
      </c>
      <c r="Z209" s="28">
        <f t="shared" si="19"/>
        <v>0.25800000000000001</v>
      </c>
      <c r="AA209" s="28">
        <v>0.63100000000000001</v>
      </c>
      <c r="AB209" s="29">
        <v>9.5401817630451399E-2</v>
      </c>
      <c r="AC209">
        <f t="shared" si="20"/>
        <v>338</v>
      </c>
      <c r="AD209">
        <f t="shared" si="21"/>
        <v>1</v>
      </c>
      <c r="AE209">
        <f t="shared" si="22"/>
        <v>0.2</v>
      </c>
      <c r="AF209">
        <f>'TP Factor'!$D$3</f>
        <v>1.168489000131735</v>
      </c>
      <c r="AG209">
        <f t="shared" si="23"/>
        <v>0.2</v>
      </c>
    </row>
    <row r="210" spans="1:33">
      <c r="A210" s="24" t="s">
        <v>72</v>
      </c>
      <c r="B210" s="24">
        <v>27</v>
      </c>
      <c r="C210" s="24" t="s">
        <v>73</v>
      </c>
      <c r="D210" s="25">
        <v>33.090000000000003</v>
      </c>
      <c r="E210" s="24" t="s">
        <v>74</v>
      </c>
      <c r="F210" s="24">
        <v>1234</v>
      </c>
      <c r="G210" s="26">
        <v>98</v>
      </c>
      <c r="H210" s="24" t="s">
        <v>75</v>
      </c>
      <c r="I210" s="24" t="s">
        <v>76</v>
      </c>
      <c r="J210" s="24">
        <v>161</v>
      </c>
      <c r="K210" s="27">
        <v>91.783626808099996</v>
      </c>
      <c r="L210" s="27">
        <v>368.89737370900002</v>
      </c>
      <c r="M210" s="25">
        <v>0.2</v>
      </c>
      <c r="N210" s="25">
        <v>0.04</v>
      </c>
      <c r="O210" s="24">
        <v>22959</v>
      </c>
      <c r="P210" s="24">
        <v>22473</v>
      </c>
      <c r="Q210" s="28">
        <v>22959</v>
      </c>
      <c r="R210" s="28">
        <v>1700</v>
      </c>
      <c r="S210" s="24" t="s">
        <v>77</v>
      </c>
      <c r="T210" s="24" t="s">
        <v>78</v>
      </c>
      <c r="U210" s="28">
        <v>54.65</v>
      </c>
      <c r="V210" s="28">
        <v>0</v>
      </c>
      <c r="W210" s="28">
        <v>1.8</v>
      </c>
      <c r="X210" s="28">
        <v>0.47799999999999998</v>
      </c>
      <c r="Y210" s="28">
        <f t="shared" si="18"/>
        <v>1.26</v>
      </c>
      <c r="Z210" s="28">
        <f t="shared" si="19"/>
        <v>0.23899999999999999</v>
      </c>
      <c r="AA210" s="28">
        <v>0.83599999999999997</v>
      </c>
      <c r="AB210" s="29">
        <v>9.1156161612002004E-2</v>
      </c>
      <c r="AC210">
        <f t="shared" si="20"/>
        <v>428</v>
      </c>
      <c r="AD210">
        <f t="shared" si="21"/>
        <v>1</v>
      </c>
      <c r="AE210">
        <f t="shared" si="22"/>
        <v>0.2</v>
      </c>
      <c r="AF210">
        <f>'TP Factor'!$D$3</f>
        <v>1.168489000131735</v>
      </c>
      <c r="AG210">
        <f t="shared" si="23"/>
        <v>0.2</v>
      </c>
    </row>
    <row r="211" spans="1:33">
      <c r="A211" s="24" t="s">
        <v>72</v>
      </c>
      <c r="B211" s="24">
        <v>27</v>
      </c>
      <c r="C211" s="24" t="s">
        <v>73</v>
      </c>
      <c r="D211" s="25">
        <v>33.090000000000003</v>
      </c>
      <c r="E211" s="24" t="s">
        <v>74</v>
      </c>
      <c r="F211" s="24">
        <v>1234</v>
      </c>
      <c r="G211" s="26">
        <v>98</v>
      </c>
      <c r="H211" s="24" t="s">
        <v>75</v>
      </c>
      <c r="I211" s="24" t="s">
        <v>76</v>
      </c>
      <c r="J211" s="24">
        <v>109</v>
      </c>
      <c r="K211" s="27">
        <v>76.197895751299995</v>
      </c>
      <c r="L211" s="27">
        <v>307.08140405300003</v>
      </c>
      <c r="M211" s="25">
        <v>0.14000000000000001</v>
      </c>
      <c r="N211" s="25">
        <v>0.03</v>
      </c>
      <c r="O211" s="24">
        <v>23007</v>
      </c>
      <c r="P211" s="24">
        <v>22520</v>
      </c>
      <c r="Q211" s="28">
        <v>23007</v>
      </c>
      <c r="R211" s="28">
        <v>1700</v>
      </c>
      <c r="S211" s="24" t="s">
        <v>79</v>
      </c>
      <c r="T211" s="24" t="s">
        <v>102</v>
      </c>
      <c r="U211" s="28">
        <v>54.65</v>
      </c>
      <c r="V211" s="28">
        <v>0</v>
      </c>
      <c r="W211" s="28">
        <v>1.8</v>
      </c>
      <c r="X211" s="28">
        <v>0.47799999999999998</v>
      </c>
      <c r="Y211" s="28">
        <f t="shared" si="18"/>
        <v>1.26</v>
      </c>
      <c r="Z211" s="28">
        <f t="shared" si="19"/>
        <v>0.23899999999999999</v>
      </c>
      <c r="AA211" s="28">
        <v>0.68</v>
      </c>
      <c r="AB211" s="29">
        <v>7.5881163959222495E-2</v>
      </c>
      <c r="AC211">
        <f t="shared" si="20"/>
        <v>290</v>
      </c>
      <c r="AD211">
        <f t="shared" si="21"/>
        <v>1</v>
      </c>
      <c r="AE211">
        <f t="shared" si="22"/>
        <v>0.2</v>
      </c>
      <c r="AF211">
        <f>'TP Factor'!$D$3</f>
        <v>1.168489000131735</v>
      </c>
      <c r="AG211">
        <f t="shared" si="23"/>
        <v>0.2</v>
      </c>
    </row>
    <row r="212" spans="1:33">
      <c r="A212" s="24" t="s">
        <v>72</v>
      </c>
      <c r="B212" s="24">
        <v>27</v>
      </c>
      <c r="C212" s="24" t="s">
        <v>73</v>
      </c>
      <c r="D212" s="25">
        <v>33.090000000000003</v>
      </c>
      <c r="E212" s="24" t="s">
        <v>74</v>
      </c>
      <c r="F212" s="24">
        <v>1234</v>
      </c>
      <c r="G212" s="26">
        <v>98</v>
      </c>
      <c r="H212" s="24" t="s">
        <v>75</v>
      </c>
      <c r="I212" s="24" t="s">
        <v>76</v>
      </c>
      <c r="J212" s="24">
        <v>93</v>
      </c>
      <c r="K212" s="27">
        <v>100.923363678</v>
      </c>
      <c r="L212" s="27">
        <v>263.45094725000001</v>
      </c>
      <c r="M212" s="25">
        <v>0.12</v>
      </c>
      <c r="N212" s="25">
        <v>0.02</v>
      </c>
      <c r="O212" s="24">
        <v>23008</v>
      </c>
      <c r="P212" s="24">
        <v>22521</v>
      </c>
      <c r="Q212" s="28">
        <v>23008</v>
      </c>
      <c r="R212" s="28">
        <v>1700</v>
      </c>
      <c r="S212" s="24" t="s">
        <v>79</v>
      </c>
      <c r="T212" s="24" t="s">
        <v>102</v>
      </c>
      <c r="U212" s="28">
        <v>54.65</v>
      </c>
      <c r="V212" s="28">
        <v>0</v>
      </c>
      <c r="W212" s="28">
        <v>1.8</v>
      </c>
      <c r="X212" s="28">
        <v>0.47799999999999998</v>
      </c>
      <c r="Y212" s="28">
        <f t="shared" si="18"/>
        <v>1.26</v>
      </c>
      <c r="Z212" s="28">
        <f t="shared" si="19"/>
        <v>0.23899999999999999</v>
      </c>
      <c r="AA212" s="28">
        <v>0.68</v>
      </c>
      <c r="AB212" s="29">
        <v>6.5099886415811006E-2</v>
      </c>
      <c r="AC212">
        <f t="shared" si="20"/>
        <v>249</v>
      </c>
      <c r="AD212">
        <f t="shared" si="21"/>
        <v>1</v>
      </c>
      <c r="AE212">
        <f t="shared" si="22"/>
        <v>0.1</v>
      </c>
      <c r="AF212">
        <f>'TP Factor'!$D$3</f>
        <v>1.168489000131735</v>
      </c>
      <c r="AG212">
        <f t="shared" si="23"/>
        <v>0.1</v>
      </c>
    </row>
    <row r="213" spans="1:33">
      <c r="A213" s="24" t="s">
        <v>72</v>
      </c>
      <c r="B213" s="24">
        <v>27</v>
      </c>
      <c r="C213" s="24" t="s">
        <v>73</v>
      </c>
      <c r="D213" s="25">
        <v>33.090000000000003</v>
      </c>
      <c r="E213" s="24" t="s">
        <v>74</v>
      </c>
      <c r="F213" s="24">
        <v>1234</v>
      </c>
      <c r="G213" s="26">
        <v>102.5</v>
      </c>
      <c r="H213" s="24" t="s">
        <v>75</v>
      </c>
      <c r="I213" s="24" t="s">
        <v>76</v>
      </c>
      <c r="J213" s="24">
        <v>68</v>
      </c>
      <c r="K213" s="27">
        <v>70.467995671799997</v>
      </c>
      <c r="L213" s="27">
        <v>212.597947035</v>
      </c>
      <c r="M213" s="25">
        <v>0.1</v>
      </c>
      <c r="N213" s="25">
        <v>0.02</v>
      </c>
      <c r="O213" s="24">
        <v>23040</v>
      </c>
      <c r="P213" s="24">
        <v>22552</v>
      </c>
      <c r="Q213" s="28">
        <v>23040</v>
      </c>
      <c r="R213" s="28">
        <v>1300</v>
      </c>
      <c r="S213" s="24" t="s">
        <v>79</v>
      </c>
      <c r="T213" s="24" t="s">
        <v>80</v>
      </c>
      <c r="U213" s="28">
        <v>54.65</v>
      </c>
      <c r="V213" s="28">
        <v>0</v>
      </c>
      <c r="W213" s="28">
        <v>2.42</v>
      </c>
      <c r="X213" s="28">
        <v>0.51600000000000001</v>
      </c>
      <c r="Y213" s="28">
        <f t="shared" si="18"/>
        <v>1.694</v>
      </c>
      <c r="Z213" s="28">
        <f t="shared" si="19"/>
        <v>0.25800000000000001</v>
      </c>
      <c r="AA213" s="28">
        <v>0.63100000000000001</v>
      </c>
      <c r="AB213" s="29">
        <v>5.2472086100895501E-2</v>
      </c>
      <c r="AC213">
        <f t="shared" si="20"/>
        <v>186</v>
      </c>
      <c r="AD213">
        <f t="shared" si="21"/>
        <v>1</v>
      </c>
      <c r="AE213">
        <f t="shared" si="22"/>
        <v>0.1</v>
      </c>
      <c r="AF213">
        <f>'TP Factor'!$D$3</f>
        <v>1.168489000131735</v>
      </c>
      <c r="AG213">
        <f t="shared" si="23"/>
        <v>0.1</v>
      </c>
    </row>
    <row r="214" spans="1:33">
      <c r="A214" s="24" t="s">
        <v>72</v>
      </c>
      <c r="B214" s="24">
        <v>27</v>
      </c>
      <c r="C214" s="24" t="s">
        <v>73</v>
      </c>
      <c r="D214" s="25">
        <v>33.090000000000003</v>
      </c>
      <c r="E214" s="24" t="s">
        <v>74</v>
      </c>
      <c r="F214" s="24">
        <v>1234</v>
      </c>
      <c r="G214" s="26">
        <v>98</v>
      </c>
      <c r="H214" s="24" t="s">
        <v>75</v>
      </c>
      <c r="I214" s="24" t="s">
        <v>76</v>
      </c>
      <c r="J214" s="24">
        <v>49</v>
      </c>
      <c r="K214" s="27">
        <v>53.379393329700001</v>
      </c>
      <c r="L214" s="27">
        <v>137.05519570600001</v>
      </c>
      <c r="M214" s="25">
        <v>0.06</v>
      </c>
      <c r="N214" s="25">
        <v>0.01</v>
      </c>
      <c r="O214" s="24">
        <v>23088</v>
      </c>
      <c r="P214" s="24">
        <v>22600</v>
      </c>
      <c r="Q214" s="28">
        <v>23088</v>
      </c>
      <c r="R214" s="28">
        <v>1700</v>
      </c>
      <c r="S214" s="24" t="s">
        <v>79</v>
      </c>
      <c r="T214" s="24" t="s">
        <v>102</v>
      </c>
      <c r="U214" s="28">
        <v>54.65</v>
      </c>
      <c r="V214" s="28">
        <v>0</v>
      </c>
      <c r="W214" s="28">
        <v>1.8</v>
      </c>
      <c r="X214" s="28">
        <v>0.47799999999999998</v>
      </c>
      <c r="Y214" s="28">
        <f t="shared" si="18"/>
        <v>1.26</v>
      </c>
      <c r="Z214" s="28">
        <f t="shared" si="19"/>
        <v>0.23899999999999999</v>
      </c>
      <c r="AA214" s="28">
        <v>0.68</v>
      </c>
      <c r="AB214" s="29">
        <v>3.38669409479685E-2</v>
      </c>
      <c r="AC214">
        <f t="shared" si="20"/>
        <v>129</v>
      </c>
      <c r="AD214">
        <f t="shared" si="21"/>
        <v>0</v>
      </c>
      <c r="AE214">
        <f t="shared" si="22"/>
        <v>0.1</v>
      </c>
      <c r="AF214">
        <f>'TP Factor'!$D$3</f>
        <v>1.168489000131735</v>
      </c>
      <c r="AG214">
        <f t="shared" si="23"/>
        <v>0.1</v>
      </c>
    </row>
    <row r="215" spans="1:33">
      <c r="A215" s="24" t="s">
        <v>72</v>
      </c>
      <c r="B215" s="24">
        <v>27</v>
      </c>
      <c r="C215" s="24" t="s">
        <v>73</v>
      </c>
      <c r="D215" s="25">
        <v>33.090000000000003</v>
      </c>
      <c r="E215" s="24" t="s">
        <v>74</v>
      </c>
      <c r="F215" s="24">
        <v>1234</v>
      </c>
      <c r="G215" s="26">
        <v>98</v>
      </c>
      <c r="H215" s="24" t="s">
        <v>75</v>
      </c>
      <c r="I215" s="24" t="s">
        <v>76</v>
      </c>
      <c r="J215" s="24">
        <v>80</v>
      </c>
      <c r="K215" s="27">
        <v>62.3970536725</v>
      </c>
      <c r="L215" s="27">
        <v>226.68951595199999</v>
      </c>
      <c r="M215" s="25">
        <v>0.1</v>
      </c>
      <c r="N215" s="25">
        <v>0.02</v>
      </c>
      <c r="O215" s="24">
        <v>23089</v>
      </c>
      <c r="P215" s="24">
        <v>22601</v>
      </c>
      <c r="Q215" s="28">
        <v>23089</v>
      </c>
      <c r="R215" s="28">
        <v>1700</v>
      </c>
      <c r="S215" s="24" t="s">
        <v>79</v>
      </c>
      <c r="T215" s="24" t="s">
        <v>102</v>
      </c>
      <c r="U215" s="28">
        <v>54.65</v>
      </c>
      <c r="V215" s="28">
        <v>0</v>
      </c>
      <c r="W215" s="28">
        <v>1.8</v>
      </c>
      <c r="X215" s="28">
        <v>0.47799999999999998</v>
      </c>
      <c r="Y215" s="28">
        <f t="shared" si="18"/>
        <v>1.26</v>
      </c>
      <c r="Z215" s="28">
        <f t="shared" si="19"/>
        <v>0.23899999999999999</v>
      </c>
      <c r="AA215" s="28">
        <v>0.68</v>
      </c>
      <c r="AB215" s="29">
        <v>5.6015975248493201E-2</v>
      </c>
      <c r="AC215">
        <f t="shared" si="20"/>
        <v>214</v>
      </c>
      <c r="AD215">
        <f t="shared" si="21"/>
        <v>1</v>
      </c>
      <c r="AE215">
        <f t="shared" si="22"/>
        <v>0.1</v>
      </c>
      <c r="AF215">
        <f>'TP Factor'!$D$3</f>
        <v>1.168489000131735</v>
      </c>
      <c r="AG215">
        <f t="shared" si="23"/>
        <v>0.1</v>
      </c>
    </row>
    <row r="216" spans="1:33">
      <c r="A216" s="24" t="s">
        <v>72</v>
      </c>
      <c r="B216" s="24">
        <v>27</v>
      </c>
      <c r="C216" s="24" t="s">
        <v>73</v>
      </c>
      <c r="D216" s="25">
        <v>33.090000000000003</v>
      </c>
      <c r="E216" s="24" t="s">
        <v>74</v>
      </c>
      <c r="F216" s="24">
        <v>1234</v>
      </c>
      <c r="G216" s="26">
        <v>98</v>
      </c>
      <c r="H216" s="24" t="s">
        <v>75</v>
      </c>
      <c r="I216" s="24" t="s">
        <v>76</v>
      </c>
      <c r="J216" s="24">
        <v>18</v>
      </c>
      <c r="K216" s="27">
        <v>29.5585978083</v>
      </c>
      <c r="L216" s="27">
        <v>52.223121589100003</v>
      </c>
      <c r="M216" s="25">
        <v>0.02</v>
      </c>
      <c r="N216" s="25">
        <v>0</v>
      </c>
      <c r="O216" s="24">
        <v>23090</v>
      </c>
      <c r="P216" s="24">
        <v>22602</v>
      </c>
      <c r="Q216" s="28">
        <v>23090</v>
      </c>
      <c r="R216" s="28">
        <v>1700</v>
      </c>
      <c r="S216" s="24" t="s">
        <v>79</v>
      </c>
      <c r="T216" s="24" t="s">
        <v>102</v>
      </c>
      <c r="U216" s="28">
        <v>54.65</v>
      </c>
      <c r="V216" s="28">
        <v>0</v>
      </c>
      <c r="W216" s="28">
        <v>1.8</v>
      </c>
      <c r="X216" s="28">
        <v>0.47799999999999998</v>
      </c>
      <c r="Y216" s="28">
        <f t="shared" si="18"/>
        <v>1.26</v>
      </c>
      <c r="Z216" s="28">
        <f t="shared" si="19"/>
        <v>0.23899999999999999</v>
      </c>
      <c r="AA216" s="28">
        <v>0.68</v>
      </c>
      <c r="AB216" s="29">
        <v>1.2904562762936301E-2</v>
      </c>
      <c r="AC216">
        <f t="shared" si="20"/>
        <v>49</v>
      </c>
      <c r="AD216">
        <f t="shared" si="21"/>
        <v>0</v>
      </c>
      <c r="AE216">
        <f t="shared" si="22"/>
        <v>0</v>
      </c>
      <c r="AF216">
        <f>'TP Factor'!$D$3</f>
        <v>1.168489000131735</v>
      </c>
      <c r="AG216">
        <f t="shared" si="23"/>
        <v>0</v>
      </c>
    </row>
    <row r="217" spans="1:33">
      <c r="A217" s="24" t="s">
        <v>72</v>
      </c>
      <c r="B217" s="24">
        <v>27</v>
      </c>
      <c r="C217" s="24" t="s">
        <v>73</v>
      </c>
      <c r="D217" s="25">
        <v>33.090000000000003</v>
      </c>
      <c r="E217" s="24" t="s">
        <v>74</v>
      </c>
      <c r="F217" s="24">
        <v>1234</v>
      </c>
      <c r="G217" s="26">
        <v>11.1</v>
      </c>
      <c r="H217" s="24" t="s">
        <v>75</v>
      </c>
      <c r="I217" s="24" t="s">
        <v>76</v>
      </c>
      <c r="J217" s="24">
        <v>11</v>
      </c>
      <c r="K217" s="27">
        <v>54.364603277500002</v>
      </c>
      <c r="L217" s="27">
        <v>109.967197439</v>
      </c>
      <c r="M217" s="25">
        <v>0.01</v>
      </c>
      <c r="N217" s="25">
        <v>0</v>
      </c>
      <c r="O217" s="24">
        <v>23091</v>
      </c>
      <c r="P217" s="24">
        <v>22603</v>
      </c>
      <c r="Q217" s="28">
        <v>23091</v>
      </c>
      <c r="R217" s="28">
        <v>8120</v>
      </c>
      <c r="S217" s="24" t="s">
        <v>79</v>
      </c>
      <c r="T217" s="24" t="s">
        <v>96</v>
      </c>
      <c r="U217" s="28">
        <v>54.65</v>
      </c>
      <c r="V217" s="28">
        <v>0</v>
      </c>
      <c r="W217" s="28">
        <v>1.25</v>
      </c>
      <c r="X217" s="28">
        <v>5.2999999999999999E-2</v>
      </c>
      <c r="Y217" s="28">
        <f t="shared" si="18"/>
        <v>0.875</v>
      </c>
      <c r="Z217" s="28">
        <f t="shared" si="19"/>
        <v>2.6499999999999999E-2</v>
      </c>
      <c r="AA217" s="28">
        <v>0.2</v>
      </c>
      <c r="AB217" s="29">
        <v>2.7173377582470098E-2</v>
      </c>
      <c r="AC217">
        <f t="shared" si="20"/>
        <v>31</v>
      </c>
      <c r="AD217">
        <f t="shared" si="21"/>
        <v>0</v>
      </c>
      <c r="AE217">
        <f t="shared" si="22"/>
        <v>0</v>
      </c>
      <c r="AF217">
        <f>'TP Factor'!$D$3</f>
        <v>1.168489000131735</v>
      </c>
      <c r="AG217">
        <f t="shared" si="23"/>
        <v>0</v>
      </c>
    </row>
    <row r="218" spans="1:33">
      <c r="A218" s="24" t="s">
        <v>72</v>
      </c>
      <c r="B218" s="24">
        <v>27</v>
      </c>
      <c r="C218" s="24" t="s">
        <v>73</v>
      </c>
      <c r="D218" s="25">
        <v>33.090000000000003</v>
      </c>
      <c r="E218" s="24" t="s">
        <v>74</v>
      </c>
      <c r="F218" s="24">
        <v>1234</v>
      </c>
      <c r="G218" s="26">
        <v>13</v>
      </c>
      <c r="H218" s="24" t="s">
        <v>75</v>
      </c>
      <c r="I218" s="24" t="s">
        <v>76</v>
      </c>
      <c r="J218" s="24">
        <v>14</v>
      </c>
      <c r="K218" s="27">
        <v>59.307660689899997</v>
      </c>
      <c r="L218" s="27">
        <v>153.165898924</v>
      </c>
      <c r="M218" s="25">
        <v>0.02</v>
      </c>
      <c r="N218" s="25">
        <v>0</v>
      </c>
      <c r="O218" s="24">
        <v>23113</v>
      </c>
      <c r="P218" s="24">
        <v>22625</v>
      </c>
      <c r="Q218" s="28">
        <v>23113</v>
      </c>
      <c r="R218" s="28">
        <v>1100</v>
      </c>
      <c r="S218" s="24" t="s">
        <v>79</v>
      </c>
      <c r="T218" s="24" t="s">
        <v>93</v>
      </c>
      <c r="U218" s="28">
        <v>54.65</v>
      </c>
      <c r="V218" s="28">
        <v>0</v>
      </c>
      <c r="W218" s="28">
        <v>1.85</v>
      </c>
      <c r="X218" s="28">
        <v>0.22</v>
      </c>
      <c r="Y218" s="28">
        <f t="shared" si="18"/>
        <v>1.2949999999999999</v>
      </c>
      <c r="Z218" s="28">
        <f t="shared" si="19"/>
        <v>0.11</v>
      </c>
      <c r="AA218" s="28">
        <v>0.17399999999999999</v>
      </c>
      <c r="AB218" s="29">
        <v>3.7847966494807601E-2</v>
      </c>
      <c r="AC218">
        <f t="shared" si="20"/>
        <v>37</v>
      </c>
      <c r="AD218">
        <f t="shared" si="21"/>
        <v>0</v>
      </c>
      <c r="AE218">
        <f t="shared" si="22"/>
        <v>0</v>
      </c>
      <c r="AF218">
        <f>'TP Factor'!$D$3</f>
        <v>1.168489000131735</v>
      </c>
      <c r="AG218">
        <f t="shared" si="23"/>
        <v>0</v>
      </c>
    </row>
    <row r="219" spans="1:33">
      <c r="A219" s="24" t="s">
        <v>72</v>
      </c>
      <c r="B219" s="24">
        <v>27</v>
      </c>
      <c r="C219" s="24" t="s">
        <v>73</v>
      </c>
      <c r="D219" s="25">
        <v>33.090000000000003</v>
      </c>
      <c r="E219" s="24" t="s">
        <v>74</v>
      </c>
      <c r="F219" s="24">
        <v>1234</v>
      </c>
      <c r="G219" s="26">
        <v>13</v>
      </c>
      <c r="H219" s="24" t="s">
        <v>75</v>
      </c>
      <c r="I219" s="24" t="s">
        <v>76</v>
      </c>
      <c r="J219" s="24">
        <v>299</v>
      </c>
      <c r="K219" s="27">
        <v>268.23377021599998</v>
      </c>
      <c r="L219" s="27">
        <v>3377.6067474800002</v>
      </c>
      <c r="M219" s="25">
        <v>0.39</v>
      </c>
      <c r="N219" s="25">
        <v>0.03</v>
      </c>
      <c r="O219" s="24">
        <v>23124</v>
      </c>
      <c r="P219" s="24">
        <v>22636</v>
      </c>
      <c r="Q219" s="28">
        <v>23124</v>
      </c>
      <c r="R219" s="28">
        <v>1100</v>
      </c>
      <c r="S219" s="24" t="s">
        <v>79</v>
      </c>
      <c r="T219" s="24" t="s">
        <v>93</v>
      </c>
      <c r="U219" s="28">
        <v>54.65</v>
      </c>
      <c r="V219" s="28">
        <v>0</v>
      </c>
      <c r="W219" s="28">
        <v>1.85</v>
      </c>
      <c r="X219" s="28">
        <v>0.22</v>
      </c>
      <c r="Y219" s="28">
        <f t="shared" si="18"/>
        <v>1.2949999999999999</v>
      </c>
      <c r="Z219" s="28">
        <f t="shared" si="19"/>
        <v>0.11</v>
      </c>
      <c r="AA219" s="28">
        <v>0.17399999999999999</v>
      </c>
      <c r="AB219" s="29">
        <v>0.834621465289898</v>
      </c>
      <c r="AC219">
        <f t="shared" si="20"/>
        <v>816</v>
      </c>
      <c r="AD219">
        <f t="shared" si="21"/>
        <v>2</v>
      </c>
      <c r="AE219">
        <f t="shared" si="22"/>
        <v>0.2</v>
      </c>
      <c r="AF219">
        <f>'TP Factor'!$D$3</f>
        <v>1.168489000131735</v>
      </c>
      <c r="AG219">
        <f t="shared" si="23"/>
        <v>0.2</v>
      </c>
    </row>
    <row r="220" spans="1:33">
      <c r="A220" s="24" t="s">
        <v>72</v>
      </c>
      <c r="B220" s="24">
        <v>27</v>
      </c>
      <c r="C220" s="24" t="s">
        <v>73</v>
      </c>
      <c r="D220" s="25">
        <v>33.090000000000003</v>
      </c>
      <c r="E220" s="24" t="s">
        <v>74</v>
      </c>
      <c r="F220" s="24">
        <v>1234</v>
      </c>
      <c r="G220" s="26">
        <v>102.5</v>
      </c>
      <c r="H220" s="24" t="s">
        <v>75</v>
      </c>
      <c r="I220" s="24" t="s">
        <v>76</v>
      </c>
      <c r="J220" s="24">
        <v>54</v>
      </c>
      <c r="K220" s="27">
        <v>64.172082081499994</v>
      </c>
      <c r="L220" s="27">
        <v>168.07175897499999</v>
      </c>
      <c r="M220" s="25">
        <v>0.08</v>
      </c>
      <c r="N220" s="25">
        <v>0.01</v>
      </c>
      <c r="O220" s="24">
        <v>23129</v>
      </c>
      <c r="P220" s="24">
        <v>22641</v>
      </c>
      <c r="Q220" s="28">
        <v>23129</v>
      </c>
      <c r="R220" s="28">
        <v>1300</v>
      </c>
      <c r="S220" s="24" t="s">
        <v>79</v>
      </c>
      <c r="T220" s="24" t="s">
        <v>80</v>
      </c>
      <c r="U220" s="28">
        <v>54.65</v>
      </c>
      <c r="V220" s="28">
        <v>0</v>
      </c>
      <c r="W220" s="28">
        <v>2.42</v>
      </c>
      <c r="X220" s="28">
        <v>0.51600000000000001</v>
      </c>
      <c r="Y220" s="28">
        <f t="shared" si="18"/>
        <v>1.694</v>
      </c>
      <c r="Z220" s="28">
        <f t="shared" si="19"/>
        <v>0.25800000000000001</v>
      </c>
      <c r="AA220" s="28">
        <v>0.63100000000000001</v>
      </c>
      <c r="AB220" s="29">
        <v>4.15174077505941E-2</v>
      </c>
      <c r="AC220">
        <f t="shared" si="20"/>
        <v>147</v>
      </c>
      <c r="AD220">
        <f t="shared" si="21"/>
        <v>1</v>
      </c>
      <c r="AE220">
        <f t="shared" si="22"/>
        <v>0.1</v>
      </c>
      <c r="AF220">
        <f>'TP Factor'!$D$3</f>
        <v>1.168489000131735</v>
      </c>
      <c r="AG220">
        <f t="shared" si="23"/>
        <v>0.1</v>
      </c>
    </row>
    <row r="221" spans="1:33">
      <c r="A221" s="24" t="s">
        <v>72</v>
      </c>
      <c r="B221" s="24">
        <v>27</v>
      </c>
      <c r="C221" s="24" t="s">
        <v>73</v>
      </c>
      <c r="D221" s="25">
        <v>33.090000000000003</v>
      </c>
      <c r="E221" s="24" t="s">
        <v>74</v>
      </c>
      <c r="F221" s="24">
        <v>1234</v>
      </c>
      <c r="G221" s="26">
        <v>98</v>
      </c>
      <c r="H221" s="24" t="s">
        <v>75</v>
      </c>
      <c r="I221" s="24" t="s">
        <v>76</v>
      </c>
      <c r="J221" s="24">
        <v>131</v>
      </c>
      <c r="K221" s="27">
        <v>81.839109278199999</v>
      </c>
      <c r="L221" s="27">
        <v>370.01493826299998</v>
      </c>
      <c r="M221" s="25">
        <v>0.17</v>
      </c>
      <c r="N221" s="25">
        <v>0.03</v>
      </c>
      <c r="O221" s="24">
        <v>23157</v>
      </c>
      <c r="P221" s="24">
        <v>22669</v>
      </c>
      <c r="Q221" s="28">
        <v>23157</v>
      </c>
      <c r="R221" s="28">
        <v>1700</v>
      </c>
      <c r="S221" s="24" t="s">
        <v>79</v>
      </c>
      <c r="T221" s="24" t="s">
        <v>102</v>
      </c>
      <c r="U221" s="28">
        <v>54.65</v>
      </c>
      <c r="V221" s="28">
        <v>0</v>
      </c>
      <c r="W221" s="28">
        <v>1.8</v>
      </c>
      <c r="X221" s="28">
        <v>0.47799999999999998</v>
      </c>
      <c r="Y221" s="28">
        <f t="shared" si="18"/>
        <v>1.26</v>
      </c>
      <c r="Z221" s="28">
        <f t="shared" si="19"/>
        <v>0.23899999999999999</v>
      </c>
      <c r="AA221" s="28">
        <v>0.68</v>
      </c>
      <c r="AB221" s="29">
        <v>9.1432316735240202E-2</v>
      </c>
      <c r="AC221">
        <f t="shared" si="20"/>
        <v>349</v>
      </c>
      <c r="AD221">
        <f t="shared" si="21"/>
        <v>1</v>
      </c>
      <c r="AE221">
        <f t="shared" si="22"/>
        <v>0.2</v>
      </c>
      <c r="AF221">
        <f>'TP Factor'!$D$3</f>
        <v>1.168489000131735</v>
      </c>
      <c r="AG221">
        <f t="shared" si="23"/>
        <v>0.2</v>
      </c>
    </row>
    <row r="222" spans="1:33">
      <c r="A222" s="24" t="s">
        <v>72</v>
      </c>
      <c r="B222" s="24">
        <v>27</v>
      </c>
      <c r="C222" s="24" t="s">
        <v>73</v>
      </c>
      <c r="D222" s="25">
        <v>33.090000000000003</v>
      </c>
      <c r="E222" s="24" t="s">
        <v>74</v>
      </c>
      <c r="F222" s="24">
        <v>1234</v>
      </c>
      <c r="G222" s="26">
        <v>98</v>
      </c>
      <c r="H222" s="24" t="s">
        <v>75</v>
      </c>
      <c r="I222" s="24" t="s">
        <v>76</v>
      </c>
      <c r="J222" s="24">
        <v>6</v>
      </c>
      <c r="K222" s="27">
        <v>21.8608850243</v>
      </c>
      <c r="L222" s="27">
        <v>18.219037306200001</v>
      </c>
      <c r="M222" s="25">
        <v>0.01</v>
      </c>
      <c r="N222" s="25">
        <v>0</v>
      </c>
      <c r="O222" s="24">
        <v>23158</v>
      </c>
      <c r="P222" s="24">
        <v>22670</v>
      </c>
      <c r="Q222" s="28">
        <v>23158</v>
      </c>
      <c r="R222" s="28">
        <v>1700</v>
      </c>
      <c r="S222" s="24" t="s">
        <v>79</v>
      </c>
      <c r="T222" s="24" t="s">
        <v>102</v>
      </c>
      <c r="U222" s="28">
        <v>54.65</v>
      </c>
      <c r="V222" s="28">
        <v>0</v>
      </c>
      <c r="W222" s="28">
        <v>1.8</v>
      </c>
      <c r="X222" s="28">
        <v>0.47799999999999998</v>
      </c>
      <c r="Y222" s="28">
        <f t="shared" si="18"/>
        <v>1.26</v>
      </c>
      <c r="Z222" s="28">
        <f t="shared" si="19"/>
        <v>0.23899999999999999</v>
      </c>
      <c r="AA222" s="28">
        <v>0.68</v>
      </c>
      <c r="AB222" s="29">
        <v>4.5020041543085204E-3</v>
      </c>
      <c r="AC222">
        <f t="shared" si="20"/>
        <v>17</v>
      </c>
      <c r="AD222">
        <f t="shared" si="21"/>
        <v>0</v>
      </c>
      <c r="AE222">
        <f t="shared" si="22"/>
        <v>0</v>
      </c>
      <c r="AF222">
        <f>'TP Factor'!$D$3</f>
        <v>1.168489000131735</v>
      </c>
      <c r="AG222">
        <f t="shared" si="23"/>
        <v>0</v>
      </c>
    </row>
    <row r="223" spans="1:33">
      <c r="A223" s="24" t="s">
        <v>72</v>
      </c>
      <c r="B223" s="24">
        <v>27</v>
      </c>
      <c r="C223" s="24" t="s">
        <v>73</v>
      </c>
      <c r="D223" s="25">
        <v>33.090000000000003</v>
      </c>
      <c r="E223" s="24" t="s">
        <v>74</v>
      </c>
      <c r="F223" s="24">
        <v>1234</v>
      </c>
      <c r="G223" s="26">
        <v>102.5</v>
      </c>
      <c r="H223" s="24" t="s">
        <v>75</v>
      </c>
      <c r="I223" s="24" t="s">
        <v>76</v>
      </c>
      <c r="J223" s="24">
        <v>488</v>
      </c>
      <c r="K223" s="27">
        <v>240.581056045</v>
      </c>
      <c r="L223" s="27">
        <v>1521.0949886599999</v>
      </c>
      <c r="M223" s="25">
        <v>0.72</v>
      </c>
      <c r="N223" s="25">
        <v>0.13</v>
      </c>
      <c r="O223" s="24">
        <v>23166</v>
      </c>
      <c r="P223" s="24">
        <v>22678</v>
      </c>
      <c r="Q223" s="28">
        <v>23166</v>
      </c>
      <c r="R223" s="28">
        <v>1300</v>
      </c>
      <c r="S223" s="24" t="s">
        <v>79</v>
      </c>
      <c r="T223" s="24" t="s">
        <v>80</v>
      </c>
      <c r="U223" s="28">
        <v>54.65</v>
      </c>
      <c r="V223" s="28">
        <v>0</v>
      </c>
      <c r="W223" s="28">
        <v>2.42</v>
      </c>
      <c r="X223" s="28">
        <v>0.51600000000000001</v>
      </c>
      <c r="Y223" s="28">
        <f t="shared" si="18"/>
        <v>1.694</v>
      </c>
      <c r="Z223" s="28">
        <f t="shared" si="19"/>
        <v>0.25800000000000001</v>
      </c>
      <c r="AA223" s="28">
        <v>0.63100000000000001</v>
      </c>
      <c r="AB223" s="29">
        <v>0.37559558717593899</v>
      </c>
      <c r="AC223">
        <f t="shared" si="20"/>
        <v>1331</v>
      </c>
      <c r="AD223">
        <f t="shared" si="21"/>
        <v>5</v>
      </c>
      <c r="AE223">
        <f t="shared" si="22"/>
        <v>0.8</v>
      </c>
      <c r="AF223">
        <f>'TP Factor'!$D$3</f>
        <v>1.168489000131735</v>
      </c>
      <c r="AG223">
        <f t="shared" si="23"/>
        <v>0.9</v>
      </c>
    </row>
    <row r="224" spans="1:33">
      <c r="A224" s="24" t="s">
        <v>72</v>
      </c>
      <c r="B224" s="24">
        <v>27</v>
      </c>
      <c r="C224" s="24" t="s">
        <v>73</v>
      </c>
      <c r="D224" s="25">
        <v>33.090000000000003</v>
      </c>
      <c r="E224" s="24" t="s">
        <v>74</v>
      </c>
      <c r="F224" s="24">
        <v>1234</v>
      </c>
      <c r="G224" s="26">
        <v>13</v>
      </c>
      <c r="H224" s="24" t="s">
        <v>75</v>
      </c>
      <c r="I224" s="24" t="s">
        <v>76</v>
      </c>
      <c r="J224" s="24">
        <v>2</v>
      </c>
      <c r="K224" s="27">
        <v>24.780398012500001</v>
      </c>
      <c r="L224" s="27">
        <v>27.019446397700001</v>
      </c>
      <c r="M224" s="25">
        <v>0</v>
      </c>
      <c r="N224" s="25">
        <v>0</v>
      </c>
      <c r="O224" s="24">
        <v>23189</v>
      </c>
      <c r="P224" s="24">
        <v>22701</v>
      </c>
      <c r="Q224" s="28">
        <v>23189</v>
      </c>
      <c r="R224" s="28">
        <v>1100</v>
      </c>
      <c r="S224" s="24" t="s">
        <v>79</v>
      </c>
      <c r="T224" s="24" t="s">
        <v>93</v>
      </c>
      <c r="U224" s="28">
        <v>54.65</v>
      </c>
      <c r="V224" s="28">
        <v>0</v>
      </c>
      <c r="W224" s="28">
        <v>1.85</v>
      </c>
      <c r="X224" s="28">
        <v>0.22</v>
      </c>
      <c r="Y224" s="28">
        <f t="shared" si="18"/>
        <v>1.2949999999999999</v>
      </c>
      <c r="Z224" s="28">
        <f t="shared" si="19"/>
        <v>0.11</v>
      </c>
      <c r="AA224" s="28">
        <v>0.17399999999999999</v>
      </c>
      <c r="AB224" s="29">
        <v>6.6766239026878997E-3</v>
      </c>
      <c r="AC224">
        <f t="shared" si="20"/>
        <v>7</v>
      </c>
      <c r="AD224">
        <f t="shared" si="21"/>
        <v>0</v>
      </c>
      <c r="AE224">
        <f t="shared" si="22"/>
        <v>0</v>
      </c>
      <c r="AF224">
        <f>'TP Factor'!$D$3</f>
        <v>1.168489000131735</v>
      </c>
      <c r="AG224">
        <f t="shared" si="23"/>
        <v>0</v>
      </c>
    </row>
    <row r="225" spans="1:33">
      <c r="A225" s="24" t="s">
        <v>72</v>
      </c>
      <c r="B225" s="24">
        <v>27</v>
      </c>
      <c r="C225" s="24" t="s">
        <v>73</v>
      </c>
      <c r="D225" s="25">
        <v>33.090000000000003</v>
      </c>
      <c r="E225" s="24" t="s">
        <v>74</v>
      </c>
      <c r="F225" s="24">
        <v>1234</v>
      </c>
      <c r="G225" s="26">
        <v>13</v>
      </c>
      <c r="H225" s="24" t="s">
        <v>75</v>
      </c>
      <c r="I225" s="24" t="s">
        <v>76</v>
      </c>
      <c r="J225" s="24">
        <v>325</v>
      </c>
      <c r="K225" s="27">
        <v>180.02401271799999</v>
      </c>
      <c r="L225" s="27">
        <v>1867.9797552099999</v>
      </c>
      <c r="M225" s="25">
        <v>0.42</v>
      </c>
      <c r="N225" s="25">
        <v>0.04</v>
      </c>
      <c r="O225" s="24">
        <v>23210</v>
      </c>
      <c r="P225" s="24">
        <v>22722</v>
      </c>
      <c r="Q225" s="28">
        <v>23210</v>
      </c>
      <c r="R225" s="28">
        <v>1100</v>
      </c>
      <c r="S225" s="24" t="s">
        <v>81</v>
      </c>
      <c r="T225" s="24" t="s">
        <v>86</v>
      </c>
      <c r="U225" s="28">
        <v>54.65</v>
      </c>
      <c r="V225" s="28">
        <v>0</v>
      </c>
      <c r="W225" s="28">
        <v>1.85</v>
      </c>
      <c r="X225" s="28">
        <v>0.22</v>
      </c>
      <c r="Y225" s="28">
        <f t="shared" si="18"/>
        <v>1.2949999999999999</v>
      </c>
      <c r="Z225" s="28">
        <f t="shared" si="19"/>
        <v>0.11</v>
      </c>
      <c r="AA225" s="28">
        <v>0.34200000000000003</v>
      </c>
      <c r="AB225" s="29">
        <v>0.46158600361098701</v>
      </c>
      <c r="AC225">
        <f t="shared" si="20"/>
        <v>887</v>
      </c>
      <c r="AD225">
        <f t="shared" si="21"/>
        <v>3</v>
      </c>
      <c r="AE225">
        <f t="shared" si="22"/>
        <v>0.2</v>
      </c>
      <c r="AF225">
        <f>'TP Factor'!$D$3</f>
        <v>1.168489000131735</v>
      </c>
      <c r="AG225">
        <f t="shared" si="23"/>
        <v>0.2</v>
      </c>
    </row>
    <row r="226" spans="1:33">
      <c r="A226" s="24" t="s">
        <v>72</v>
      </c>
      <c r="B226" s="24">
        <v>27</v>
      </c>
      <c r="C226" s="24" t="s">
        <v>73</v>
      </c>
      <c r="D226" s="25">
        <v>33.090000000000003</v>
      </c>
      <c r="E226" s="24" t="s">
        <v>74</v>
      </c>
      <c r="F226" s="24">
        <v>1234</v>
      </c>
      <c r="G226" s="26">
        <v>11.1</v>
      </c>
      <c r="H226" s="24" t="s">
        <v>75</v>
      </c>
      <c r="I226" s="24" t="s">
        <v>76</v>
      </c>
      <c r="J226" s="24">
        <v>10</v>
      </c>
      <c r="K226" s="27">
        <v>45.402997617899999</v>
      </c>
      <c r="L226" s="27">
        <v>78.148857595699994</v>
      </c>
      <c r="M226" s="25">
        <v>0.01</v>
      </c>
      <c r="N226" s="25">
        <v>0</v>
      </c>
      <c r="O226" s="24">
        <v>23211</v>
      </c>
      <c r="P226" s="24">
        <v>22723</v>
      </c>
      <c r="Q226" s="28">
        <v>23211</v>
      </c>
      <c r="R226" s="28">
        <v>8120</v>
      </c>
      <c r="S226" s="24" t="s">
        <v>81</v>
      </c>
      <c r="T226" s="24" t="s">
        <v>106</v>
      </c>
      <c r="U226" s="28">
        <v>54.65</v>
      </c>
      <c r="V226" s="28">
        <v>0</v>
      </c>
      <c r="W226" s="28">
        <v>1.25</v>
      </c>
      <c r="X226" s="28">
        <v>5.2999999999999999E-2</v>
      </c>
      <c r="Y226" s="28">
        <f t="shared" si="18"/>
        <v>0.875</v>
      </c>
      <c r="Z226" s="28">
        <f t="shared" si="19"/>
        <v>2.6499999999999999E-2</v>
      </c>
      <c r="AA226" s="28">
        <v>0.25</v>
      </c>
      <c r="AB226" s="29">
        <v>1.93109260196229E-2</v>
      </c>
      <c r="AC226">
        <f t="shared" si="20"/>
        <v>27</v>
      </c>
      <c r="AD226">
        <f t="shared" si="21"/>
        <v>0</v>
      </c>
      <c r="AE226">
        <f t="shared" si="22"/>
        <v>0</v>
      </c>
      <c r="AF226">
        <f>'TP Factor'!$D$3</f>
        <v>1.168489000131735</v>
      </c>
      <c r="AG226">
        <f t="shared" si="23"/>
        <v>0</v>
      </c>
    </row>
    <row r="227" spans="1:33">
      <c r="A227" s="24" t="s">
        <v>72</v>
      </c>
      <c r="B227" s="24">
        <v>27</v>
      </c>
      <c r="C227" s="24" t="s">
        <v>73</v>
      </c>
      <c r="D227" s="25">
        <v>33.090000000000003</v>
      </c>
      <c r="E227" s="24" t="s">
        <v>74</v>
      </c>
      <c r="F227" s="24">
        <v>1234</v>
      </c>
      <c r="G227" s="26">
        <v>102.5</v>
      </c>
      <c r="H227" s="24" t="s">
        <v>75</v>
      </c>
      <c r="I227" s="24" t="s">
        <v>76</v>
      </c>
      <c r="J227" s="24">
        <v>1187</v>
      </c>
      <c r="K227" s="27">
        <v>375.45352825700002</v>
      </c>
      <c r="L227" s="27">
        <v>3524.2309628799999</v>
      </c>
      <c r="M227" s="25">
        <v>1.74</v>
      </c>
      <c r="N227" s="25">
        <v>0.31</v>
      </c>
      <c r="O227" s="24">
        <v>23247</v>
      </c>
      <c r="P227" s="24">
        <v>22758</v>
      </c>
      <c r="Q227" s="28">
        <v>23247</v>
      </c>
      <c r="R227" s="28">
        <v>1300</v>
      </c>
      <c r="S227" s="24" t="s">
        <v>81</v>
      </c>
      <c r="T227" s="24" t="s">
        <v>94</v>
      </c>
      <c r="U227" s="28">
        <v>54.65</v>
      </c>
      <c r="V227" s="28">
        <v>0</v>
      </c>
      <c r="W227" s="28">
        <v>2.42</v>
      </c>
      <c r="X227" s="28">
        <v>0.51600000000000001</v>
      </c>
      <c r="Y227" s="28">
        <f t="shared" si="18"/>
        <v>1.694</v>
      </c>
      <c r="Z227" s="28">
        <f t="shared" si="19"/>
        <v>0.25800000000000001</v>
      </c>
      <c r="AA227" s="28">
        <v>0.66200000000000003</v>
      </c>
      <c r="AB227" s="29">
        <v>0.87064225607710699</v>
      </c>
      <c r="AC227">
        <f t="shared" si="20"/>
        <v>3238</v>
      </c>
      <c r="AD227">
        <f t="shared" si="21"/>
        <v>12</v>
      </c>
      <c r="AE227">
        <f t="shared" si="22"/>
        <v>1.8</v>
      </c>
      <c r="AF227">
        <f>'TP Factor'!$D$3</f>
        <v>1.168489000131735</v>
      </c>
      <c r="AG227">
        <f t="shared" si="23"/>
        <v>2.1</v>
      </c>
    </row>
    <row r="228" spans="1:33">
      <c r="A228" s="24" t="s">
        <v>72</v>
      </c>
      <c r="B228" s="24">
        <v>27</v>
      </c>
      <c r="C228" s="24" t="s">
        <v>73</v>
      </c>
      <c r="D228" s="25">
        <v>33.090000000000003</v>
      </c>
      <c r="E228" s="24" t="s">
        <v>74</v>
      </c>
      <c r="F228" s="24">
        <v>1234</v>
      </c>
      <c r="G228" s="26">
        <v>102.5</v>
      </c>
      <c r="H228" s="24" t="s">
        <v>75</v>
      </c>
      <c r="I228" s="24" t="s">
        <v>76</v>
      </c>
      <c r="J228" s="24">
        <v>2</v>
      </c>
      <c r="K228" s="27">
        <v>36.9275319913</v>
      </c>
      <c r="L228" s="27">
        <v>5.4067932969500001</v>
      </c>
      <c r="M228" s="25">
        <v>0</v>
      </c>
      <c r="N228" s="25">
        <v>0</v>
      </c>
      <c r="O228" s="24">
        <v>23292</v>
      </c>
      <c r="P228" s="24">
        <v>22803</v>
      </c>
      <c r="Q228" s="28">
        <v>23292</v>
      </c>
      <c r="R228" s="28">
        <v>1300</v>
      </c>
      <c r="S228" s="24" t="s">
        <v>79</v>
      </c>
      <c r="T228" s="24" t="s">
        <v>80</v>
      </c>
      <c r="U228" s="28">
        <v>54.65</v>
      </c>
      <c r="V228" s="28">
        <v>0</v>
      </c>
      <c r="W228" s="28">
        <v>2.42</v>
      </c>
      <c r="X228" s="28">
        <v>0.51600000000000001</v>
      </c>
      <c r="Y228" s="28">
        <f t="shared" si="18"/>
        <v>1.694</v>
      </c>
      <c r="Z228" s="28">
        <f t="shared" si="19"/>
        <v>0.25800000000000001</v>
      </c>
      <c r="AA228" s="28">
        <v>0.63100000000000001</v>
      </c>
      <c r="AB228" s="29">
        <v>1.33604237487078E-3</v>
      </c>
      <c r="AC228">
        <f t="shared" si="20"/>
        <v>5</v>
      </c>
      <c r="AD228">
        <f t="shared" si="21"/>
        <v>0</v>
      </c>
      <c r="AE228">
        <f t="shared" si="22"/>
        <v>0</v>
      </c>
      <c r="AF228">
        <f>'TP Factor'!$D$3</f>
        <v>1.168489000131735</v>
      </c>
      <c r="AG228">
        <f t="shared" si="23"/>
        <v>0</v>
      </c>
    </row>
    <row r="229" spans="1:33">
      <c r="A229" s="24" t="s">
        <v>72</v>
      </c>
      <c r="B229" s="24">
        <v>27</v>
      </c>
      <c r="C229" s="24" t="s">
        <v>73</v>
      </c>
      <c r="D229" s="25">
        <v>33.090000000000003</v>
      </c>
      <c r="E229" s="24" t="s">
        <v>74</v>
      </c>
      <c r="F229" s="24">
        <v>1234</v>
      </c>
      <c r="G229" s="26">
        <v>102.5</v>
      </c>
      <c r="H229" s="24" t="s">
        <v>75</v>
      </c>
      <c r="I229" s="24" t="s">
        <v>76</v>
      </c>
      <c r="J229" s="24">
        <v>132</v>
      </c>
      <c r="K229" s="27">
        <v>94.051894340199993</v>
      </c>
      <c r="L229" s="27">
        <v>390.74482216400003</v>
      </c>
      <c r="M229" s="25">
        <v>0.19</v>
      </c>
      <c r="N229" s="25">
        <v>0.03</v>
      </c>
      <c r="O229" s="24">
        <v>23315</v>
      </c>
      <c r="P229" s="24">
        <v>22826</v>
      </c>
      <c r="Q229" s="28">
        <v>23315</v>
      </c>
      <c r="R229" s="28">
        <v>1300</v>
      </c>
      <c r="S229" s="24" t="s">
        <v>81</v>
      </c>
      <c r="T229" s="24" t="s">
        <v>94</v>
      </c>
      <c r="U229" s="28">
        <v>54.65</v>
      </c>
      <c r="V229" s="28">
        <v>0</v>
      </c>
      <c r="W229" s="28">
        <v>2.42</v>
      </c>
      <c r="X229" s="28">
        <v>0.51600000000000001</v>
      </c>
      <c r="Y229" s="28">
        <f t="shared" si="18"/>
        <v>1.694</v>
      </c>
      <c r="Z229" s="28">
        <f t="shared" si="19"/>
        <v>0.25800000000000001</v>
      </c>
      <c r="AA229" s="28">
        <v>0.66200000000000003</v>
      </c>
      <c r="AB229" s="29">
        <v>9.6549445172919607E-2</v>
      </c>
      <c r="AC229">
        <f t="shared" si="20"/>
        <v>359</v>
      </c>
      <c r="AD229">
        <f t="shared" si="21"/>
        <v>1</v>
      </c>
      <c r="AE229">
        <f t="shared" si="22"/>
        <v>0.2</v>
      </c>
      <c r="AF229">
        <f>'TP Factor'!$D$3</f>
        <v>1.168489000131735</v>
      </c>
      <c r="AG229">
        <f t="shared" si="23"/>
        <v>0.2</v>
      </c>
    </row>
    <row r="230" spans="1:33">
      <c r="A230" s="24" t="s">
        <v>72</v>
      </c>
      <c r="B230" s="24">
        <v>27</v>
      </c>
      <c r="C230" s="24" t="s">
        <v>73</v>
      </c>
      <c r="D230" s="25">
        <v>33.090000000000003</v>
      </c>
      <c r="E230" s="24" t="s">
        <v>74</v>
      </c>
      <c r="F230" s="24">
        <v>1234</v>
      </c>
      <c r="G230" s="26">
        <v>13</v>
      </c>
      <c r="H230" s="24" t="s">
        <v>75</v>
      </c>
      <c r="I230" s="24" t="s">
        <v>76</v>
      </c>
      <c r="J230" s="24">
        <v>141</v>
      </c>
      <c r="K230" s="27">
        <v>116.297183469</v>
      </c>
      <c r="L230" s="27">
        <v>812.48965386199995</v>
      </c>
      <c r="M230" s="25">
        <v>0.18</v>
      </c>
      <c r="N230" s="25">
        <v>0.02</v>
      </c>
      <c r="O230" s="24">
        <v>23349</v>
      </c>
      <c r="P230" s="24">
        <v>22858</v>
      </c>
      <c r="Q230" s="28">
        <v>23349</v>
      </c>
      <c r="R230" s="28">
        <v>1100</v>
      </c>
      <c r="S230" s="24" t="s">
        <v>81</v>
      </c>
      <c r="T230" s="24" t="s">
        <v>86</v>
      </c>
      <c r="U230" s="28">
        <v>54.65</v>
      </c>
      <c r="V230" s="28">
        <v>0</v>
      </c>
      <c r="W230" s="28">
        <v>1.85</v>
      </c>
      <c r="X230" s="28">
        <v>0.22</v>
      </c>
      <c r="Y230" s="28">
        <f t="shared" si="18"/>
        <v>1.2949999999999999</v>
      </c>
      <c r="Z230" s="28">
        <f t="shared" si="19"/>
        <v>0.11</v>
      </c>
      <c r="AA230" s="28">
        <v>0.34200000000000003</v>
      </c>
      <c r="AB230" s="29">
        <v>0.20076976278342101</v>
      </c>
      <c r="AC230">
        <f t="shared" si="20"/>
        <v>386</v>
      </c>
      <c r="AD230">
        <f t="shared" si="21"/>
        <v>1</v>
      </c>
      <c r="AE230">
        <f t="shared" si="22"/>
        <v>0.1</v>
      </c>
      <c r="AF230">
        <f>'TP Factor'!$D$3</f>
        <v>1.168489000131735</v>
      </c>
      <c r="AG230">
        <f t="shared" si="23"/>
        <v>0.1</v>
      </c>
    </row>
    <row r="231" spans="1:33">
      <c r="A231" s="24" t="s">
        <v>72</v>
      </c>
      <c r="B231" s="24">
        <v>27</v>
      </c>
      <c r="C231" s="24" t="s">
        <v>73</v>
      </c>
      <c r="D231" s="25">
        <v>33.090000000000003</v>
      </c>
      <c r="E231" s="24" t="s">
        <v>74</v>
      </c>
      <c r="F231" s="24">
        <v>1234</v>
      </c>
      <c r="G231" s="26">
        <v>102.5</v>
      </c>
      <c r="H231" s="24" t="s">
        <v>75</v>
      </c>
      <c r="I231" s="24" t="s">
        <v>76</v>
      </c>
      <c r="J231" s="24">
        <v>164</v>
      </c>
      <c r="K231" s="27">
        <v>100.0076765</v>
      </c>
      <c r="L231" s="27">
        <v>485.31543713100001</v>
      </c>
      <c r="M231" s="25">
        <v>0.24</v>
      </c>
      <c r="N231" s="25">
        <v>0.04</v>
      </c>
      <c r="O231" s="24">
        <v>23363</v>
      </c>
      <c r="P231" s="24">
        <v>22872</v>
      </c>
      <c r="Q231" s="28">
        <v>23363</v>
      </c>
      <c r="R231" s="28">
        <v>1300</v>
      </c>
      <c r="S231" s="24" t="s">
        <v>81</v>
      </c>
      <c r="T231" s="24" t="s">
        <v>94</v>
      </c>
      <c r="U231" s="28">
        <v>54.65</v>
      </c>
      <c r="V231" s="28">
        <v>0</v>
      </c>
      <c r="W231" s="28">
        <v>2.42</v>
      </c>
      <c r="X231" s="28">
        <v>0.51600000000000001</v>
      </c>
      <c r="Y231" s="28">
        <f t="shared" si="18"/>
        <v>1.694</v>
      </c>
      <c r="Z231" s="28">
        <f t="shared" si="19"/>
        <v>0.25800000000000001</v>
      </c>
      <c r="AA231" s="28">
        <v>0.66200000000000003</v>
      </c>
      <c r="AB231" s="29">
        <v>0.11992301164877101</v>
      </c>
      <c r="AC231">
        <f t="shared" si="20"/>
        <v>446</v>
      </c>
      <c r="AD231">
        <f t="shared" si="21"/>
        <v>2</v>
      </c>
      <c r="AE231">
        <f t="shared" si="22"/>
        <v>0.3</v>
      </c>
      <c r="AF231">
        <f>'TP Factor'!$D$3</f>
        <v>1.168489000131735</v>
      </c>
      <c r="AG231">
        <f t="shared" si="23"/>
        <v>0.4</v>
      </c>
    </row>
    <row r="232" spans="1:33">
      <c r="A232" s="24" t="s">
        <v>72</v>
      </c>
      <c r="B232" s="24">
        <v>27</v>
      </c>
      <c r="C232" s="24" t="s">
        <v>73</v>
      </c>
      <c r="D232" s="25">
        <v>33.090000000000003</v>
      </c>
      <c r="E232" s="24" t="s">
        <v>74</v>
      </c>
      <c r="F232" s="24">
        <v>1234</v>
      </c>
      <c r="G232" s="26">
        <v>13</v>
      </c>
      <c r="H232" s="24" t="s">
        <v>75</v>
      </c>
      <c r="I232" s="24" t="s">
        <v>76</v>
      </c>
      <c r="J232" s="24">
        <v>305</v>
      </c>
      <c r="K232" s="27">
        <v>276.21127379299998</v>
      </c>
      <c r="L232" s="27">
        <v>1750.83206221</v>
      </c>
      <c r="M232" s="25">
        <v>0.39</v>
      </c>
      <c r="N232" s="25">
        <v>0.03</v>
      </c>
      <c r="O232" s="24">
        <v>23434</v>
      </c>
      <c r="P232" s="24">
        <v>22939</v>
      </c>
      <c r="Q232" s="28">
        <v>23434</v>
      </c>
      <c r="R232" s="28">
        <v>1100</v>
      </c>
      <c r="S232" s="24" t="s">
        <v>81</v>
      </c>
      <c r="T232" s="24" t="s">
        <v>86</v>
      </c>
      <c r="U232" s="28">
        <v>54.65</v>
      </c>
      <c r="V232" s="28">
        <v>0</v>
      </c>
      <c r="W232" s="28">
        <v>1.85</v>
      </c>
      <c r="X232" s="28">
        <v>0.22</v>
      </c>
      <c r="Y232" s="28">
        <f t="shared" si="18"/>
        <v>1.2949999999999999</v>
      </c>
      <c r="Z232" s="28">
        <f t="shared" si="19"/>
        <v>0.11</v>
      </c>
      <c r="AA232" s="28">
        <v>0.34200000000000003</v>
      </c>
      <c r="AB232" s="29">
        <v>0.43263829404070597</v>
      </c>
      <c r="AC232">
        <f t="shared" si="20"/>
        <v>831</v>
      </c>
      <c r="AD232">
        <f t="shared" si="21"/>
        <v>2</v>
      </c>
      <c r="AE232">
        <f t="shared" si="22"/>
        <v>0.2</v>
      </c>
      <c r="AF232">
        <f>'TP Factor'!$D$3</f>
        <v>1.168489000131735</v>
      </c>
      <c r="AG232">
        <f t="shared" si="23"/>
        <v>0.2</v>
      </c>
    </row>
    <row r="233" spans="1:33">
      <c r="A233" s="24" t="s">
        <v>72</v>
      </c>
      <c r="B233" s="24">
        <v>27</v>
      </c>
      <c r="C233" s="24" t="s">
        <v>73</v>
      </c>
      <c r="D233" s="25">
        <v>33.090000000000003</v>
      </c>
      <c r="E233" s="24" t="s">
        <v>74</v>
      </c>
      <c r="F233" s="24">
        <v>1234</v>
      </c>
      <c r="G233" s="26">
        <v>102.5</v>
      </c>
      <c r="H233" s="24" t="s">
        <v>75</v>
      </c>
      <c r="I233" s="24" t="s">
        <v>76</v>
      </c>
      <c r="J233" s="24">
        <v>57</v>
      </c>
      <c r="K233" s="27">
        <v>66.593113876999993</v>
      </c>
      <c r="L233" s="27">
        <v>167.92092704699999</v>
      </c>
      <c r="M233" s="25">
        <v>0.08</v>
      </c>
      <c r="N233" s="25">
        <v>0.01</v>
      </c>
      <c r="O233" s="24">
        <v>23445</v>
      </c>
      <c r="P233" s="24">
        <v>22950</v>
      </c>
      <c r="Q233" s="28">
        <v>23445</v>
      </c>
      <c r="R233" s="28">
        <v>1300</v>
      </c>
      <c r="S233" s="24" t="s">
        <v>81</v>
      </c>
      <c r="T233" s="24" t="s">
        <v>94</v>
      </c>
      <c r="U233" s="28">
        <v>54.65</v>
      </c>
      <c r="V233" s="28">
        <v>0</v>
      </c>
      <c r="W233" s="28">
        <v>2.42</v>
      </c>
      <c r="X233" s="28">
        <v>0.51600000000000001</v>
      </c>
      <c r="Y233" s="28">
        <f t="shared" si="18"/>
        <v>1.694</v>
      </c>
      <c r="Z233" s="28">
        <f t="shared" si="19"/>
        <v>0.25800000000000001</v>
      </c>
      <c r="AA233" s="28">
        <v>0.66200000000000003</v>
      </c>
      <c r="AB233" s="29">
        <v>4.1493991683683701E-2</v>
      </c>
      <c r="AC233">
        <f t="shared" si="20"/>
        <v>154</v>
      </c>
      <c r="AD233">
        <f t="shared" si="21"/>
        <v>1</v>
      </c>
      <c r="AE233">
        <f t="shared" si="22"/>
        <v>0.1</v>
      </c>
      <c r="AF233">
        <f>'TP Factor'!$D$3</f>
        <v>1.168489000131735</v>
      </c>
      <c r="AG233">
        <f t="shared" si="23"/>
        <v>0.1</v>
      </c>
    </row>
    <row r="234" spans="1:33">
      <c r="A234" s="24" t="s">
        <v>72</v>
      </c>
      <c r="B234" s="24">
        <v>27</v>
      </c>
      <c r="C234" s="24" t="s">
        <v>73</v>
      </c>
      <c r="D234" s="25">
        <v>33.090000000000003</v>
      </c>
      <c r="E234" s="24" t="s">
        <v>74</v>
      </c>
      <c r="F234" s="24">
        <v>1234</v>
      </c>
      <c r="G234" s="26">
        <v>13</v>
      </c>
      <c r="H234" s="24" t="s">
        <v>75</v>
      </c>
      <c r="I234" s="24" t="s">
        <v>76</v>
      </c>
      <c r="J234" s="24">
        <v>86</v>
      </c>
      <c r="K234" s="27">
        <v>89.826613034600001</v>
      </c>
      <c r="L234" s="27">
        <v>496.57741005700001</v>
      </c>
      <c r="M234" s="25">
        <v>0.11</v>
      </c>
      <c r="N234" s="25">
        <v>0.01</v>
      </c>
      <c r="O234" s="24">
        <v>23452</v>
      </c>
      <c r="P234" s="24">
        <v>22956</v>
      </c>
      <c r="Q234" s="28">
        <v>23452</v>
      </c>
      <c r="R234" s="28">
        <v>1100</v>
      </c>
      <c r="S234" s="24" t="s">
        <v>81</v>
      </c>
      <c r="T234" s="24" t="s">
        <v>86</v>
      </c>
      <c r="U234" s="28">
        <v>54.65</v>
      </c>
      <c r="V234" s="28">
        <v>0</v>
      </c>
      <c r="W234" s="28">
        <v>1.85</v>
      </c>
      <c r="X234" s="28">
        <v>0.22</v>
      </c>
      <c r="Y234" s="28">
        <f t="shared" si="18"/>
        <v>1.2949999999999999</v>
      </c>
      <c r="Z234" s="28">
        <f t="shared" si="19"/>
        <v>0.11</v>
      </c>
      <c r="AA234" s="28">
        <v>0.34200000000000003</v>
      </c>
      <c r="AB234" s="29">
        <v>0.122706459508927</v>
      </c>
      <c r="AC234">
        <f t="shared" si="20"/>
        <v>236</v>
      </c>
      <c r="AD234">
        <f t="shared" si="21"/>
        <v>1</v>
      </c>
      <c r="AE234">
        <f t="shared" si="22"/>
        <v>0.1</v>
      </c>
      <c r="AF234">
        <f>'TP Factor'!$D$3</f>
        <v>1.168489000131735</v>
      </c>
      <c r="AG234">
        <f t="shared" si="23"/>
        <v>0.1</v>
      </c>
    </row>
    <row r="235" spans="1:33">
      <c r="A235" s="24" t="s">
        <v>72</v>
      </c>
      <c r="B235" s="24">
        <v>27</v>
      </c>
      <c r="C235" s="24" t="s">
        <v>73</v>
      </c>
      <c r="D235" s="25">
        <v>33.090000000000003</v>
      </c>
      <c r="E235" s="24" t="s">
        <v>74</v>
      </c>
      <c r="F235" s="24">
        <v>1234</v>
      </c>
      <c r="G235" s="26">
        <v>13</v>
      </c>
      <c r="H235" s="24" t="s">
        <v>75</v>
      </c>
      <c r="I235" s="24" t="s">
        <v>76</v>
      </c>
      <c r="J235" s="24">
        <v>52</v>
      </c>
      <c r="K235" s="27">
        <v>68.249959367200006</v>
      </c>
      <c r="L235" s="27">
        <v>296.28000050200001</v>
      </c>
      <c r="M235" s="25">
        <v>7.0000000000000007E-2</v>
      </c>
      <c r="N235" s="25">
        <v>0.01</v>
      </c>
      <c r="O235" s="24">
        <v>23458</v>
      </c>
      <c r="P235" s="24">
        <v>22962</v>
      </c>
      <c r="Q235" s="28">
        <v>23458</v>
      </c>
      <c r="R235" s="28">
        <v>1100</v>
      </c>
      <c r="S235" s="24" t="s">
        <v>81</v>
      </c>
      <c r="T235" s="24" t="s">
        <v>86</v>
      </c>
      <c r="U235" s="28">
        <v>54.65</v>
      </c>
      <c r="V235" s="28">
        <v>0</v>
      </c>
      <c r="W235" s="28">
        <v>1.85</v>
      </c>
      <c r="X235" s="28">
        <v>0.22</v>
      </c>
      <c r="Y235" s="28">
        <f t="shared" si="18"/>
        <v>1.2949999999999999</v>
      </c>
      <c r="Z235" s="28">
        <f t="shared" si="19"/>
        <v>0.11</v>
      </c>
      <c r="AA235" s="28">
        <v>0.34200000000000003</v>
      </c>
      <c r="AB235" s="29">
        <v>7.3212089689241297E-2</v>
      </c>
      <c r="AC235">
        <f t="shared" si="20"/>
        <v>141</v>
      </c>
      <c r="AD235">
        <f t="shared" si="21"/>
        <v>0</v>
      </c>
      <c r="AE235">
        <f t="shared" si="22"/>
        <v>0</v>
      </c>
      <c r="AF235">
        <f>'TP Factor'!$D$3</f>
        <v>1.168489000131735</v>
      </c>
      <c r="AG235">
        <f t="shared" si="23"/>
        <v>0</v>
      </c>
    </row>
    <row r="236" spans="1:33">
      <c r="A236" s="24" t="s">
        <v>72</v>
      </c>
      <c r="B236" s="24">
        <v>27</v>
      </c>
      <c r="C236" s="24" t="s">
        <v>73</v>
      </c>
      <c r="D236" s="25">
        <v>33.090000000000003</v>
      </c>
      <c r="E236" s="24" t="s">
        <v>74</v>
      </c>
      <c r="F236" s="24">
        <v>1234</v>
      </c>
      <c r="G236" s="26">
        <v>102.5</v>
      </c>
      <c r="H236" s="24" t="s">
        <v>75</v>
      </c>
      <c r="I236" s="24" t="s">
        <v>76</v>
      </c>
      <c r="J236" s="24">
        <v>210</v>
      </c>
      <c r="K236" s="27">
        <v>105.595247964</v>
      </c>
      <c r="L236" s="27">
        <v>653.64189081400002</v>
      </c>
      <c r="M236" s="25">
        <v>0.31</v>
      </c>
      <c r="N236" s="25">
        <v>0.05</v>
      </c>
      <c r="O236" s="24">
        <v>23471</v>
      </c>
      <c r="P236" s="24">
        <v>22975</v>
      </c>
      <c r="Q236" s="28">
        <v>23471</v>
      </c>
      <c r="R236" s="28">
        <v>1300</v>
      </c>
      <c r="S236" s="24" t="s">
        <v>79</v>
      </c>
      <c r="T236" s="24" t="s">
        <v>80</v>
      </c>
      <c r="U236" s="28">
        <v>54.65</v>
      </c>
      <c r="V236" s="28">
        <v>0</v>
      </c>
      <c r="W236" s="28">
        <v>2.42</v>
      </c>
      <c r="X236" s="28">
        <v>0.51600000000000001</v>
      </c>
      <c r="Y236" s="28">
        <f t="shared" si="18"/>
        <v>1.694</v>
      </c>
      <c r="Z236" s="28">
        <f t="shared" si="19"/>
        <v>0.25800000000000001</v>
      </c>
      <c r="AA236" s="28">
        <v>0.63100000000000001</v>
      </c>
      <c r="AB236" s="29">
        <v>1.40387299948256E-2</v>
      </c>
      <c r="AC236">
        <f t="shared" si="20"/>
        <v>50</v>
      </c>
      <c r="AD236">
        <f t="shared" si="21"/>
        <v>0</v>
      </c>
      <c r="AE236">
        <f t="shared" si="22"/>
        <v>0</v>
      </c>
      <c r="AF236">
        <f>'TP Factor'!$D$3</f>
        <v>1.168489000131735</v>
      </c>
      <c r="AG236">
        <f t="shared" si="23"/>
        <v>0</v>
      </c>
    </row>
    <row r="237" spans="1:33">
      <c r="A237" s="24" t="s">
        <v>72</v>
      </c>
      <c r="B237" s="24">
        <v>27</v>
      </c>
      <c r="C237" s="24" t="s">
        <v>73</v>
      </c>
      <c r="D237" s="25">
        <v>33.090000000000003</v>
      </c>
      <c r="E237" s="24" t="s">
        <v>74</v>
      </c>
      <c r="F237" s="24">
        <v>1234</v>
      </c>
      <c r="G237" s="26">
        <v>13</v>
      </c>
      <c r="H237" s="24" t="s">
        <v>75</v>
      </c>
      <c r="I237" s="24" t="s">
        <v>76</v>
      </c>
      <c r="J237" s="24">
        <v>67</v>
      </c>
      <c r="K237" s="27">
        <v>87.238640715599999</v>
      </c>
      <c r="L237" s="27">
        <v>384.709785673</v>
      </c>
      <c r="M237" s="25">
        <v>0.09</v>
      </c>
      <c r="N237" s="25">
        <v>0.01</v>
      </c>
      <c r="O237" s="24">
        <v>23533</v>
      </c>
      <c r="P237" s="24">
        <v>23037</v>
      </c>
      <c r="Q237" s="28">
        <v>23533</v>
      </c>
      <c r="R237" s="28">
        <v>1100</v>
      </c>
      <c r="S237" s="24" t="s">
        <v>81</v>
      </c>
      <c r="T237" s="24" t="s">
        <v>86</v>
      </c>
      <c r="U237" s="28">
        <v>54.65</v>
      </c>
      <c r="V237" s="28">
        <v>0</v>
      </c>
      <c r="W237" s="28">
        <v>1.85</v>
      </c>
      <c r="X237" s="28">
        <v>0.22</v>
      </c>
      <c r="Y237" s="28">
        <f t="shared" si="18"/>
        <v>1.2949999999999999</v>
      </c>
      <c r="Z237" s="28">
        <f t="shared" si="19"/>
        <v>0.11</v>
      </c>
      <c r="AA237" s="28">
        <v>0.34200000000000003</v>
      </c>
      <c r="AB237" s="29">
        <v>9.5063478082313899E-2</v>
      </c>
      <c r="AC237">
        <f t="shared" si="20"/>
        <v>183</v>
      </c>
      <c r="AD237">
        <f t="shared" si="21"/>
        <v>1</v>
      </c>
      <c r="AE237">
        <f t="shared" si="22"/>
        <v>0</v>
      </c>
      <c r="AF237">
        <f>'TP Factor'!$D$3</f>
        <v>1.168489000131735</v>
      </c>
      <c r="AG237">
        <f t="shared" si="23"/>
        <v>0</v>
      </c>
    </row>
    <row r="238" spans="1:33">
      <c r="A238" s="24" t="s">
        <v>72</v>
      </c>
      <c r="B238" s="24">
        <v>27</v>
      </c>
      <c r="C238" s="24" t="s">
        <v>73</v>
      </c>
      <c r="D238" s="25">
        <v>33.090000000000003</v>
      </c>
      <c r="E238" s="24" t="s">
        <v>74</v>
      </c>
      <c r="F238" s="24">
        <v>1234</v>
      </c>
      <c r="G238" s="26">
        <v>102.5</v>
      </c>
      <c r="H238" s="24" t="s">
        <v>75</v>
      </c>
      <c r="I238" s="24" t="s">
        <v>76</v>
      </c>
      <c r="J238" s="24">
        <v>423</v>
      </c>
      <c r="K238" s="27">
        <v>599.03192961299999</v>
      </c>
      <c r="L238" s="27">
        <v>1256.54604122</v>
      </c>
      <c r="M238" s="25">
        <v>0.62</v>
      </c>
      <c r="N238" s="25">
        <v>0.11</v>
      </c>
      <c r="O238" s="24">
        <v>23543</v>
      </c>
      <c r="P238" s="24">
        <v>23047</v>
      </c>
      <c r="Q238" s="28">
        <v>23543</v>
      </c>
      <c r="R238" s="28">
        <v>1300</v>
      </c>
      <c r="S238" s="24" t="s">
        <v>81</v>
      </c>
      <c r="T238" s="24" t="s">
        <v>94</v>
      </c>
      <c r="U238" s="28">
        <v>54.65</v>
      </c>
      <c r="V238" s="28">
        <v>0</v>
      </c>
      <c r="W238" s="28">
        <v>2.42</v>
      </c>
      <c r="X238" s="28">
        <v>0.51600000000000001</v>
      </c>
      <c r="Y238" s="28">
        <f t="shared" si="18"/>
        <v>1.694</v>
      </c>
      <c r="Z238" s="28">
        <f t="shared" si="19"/>
        <v>0.25800000000000001</v>
      </c>
      <c r="AA238" s="28">
        <v>0.66200000000000003</v>
      </c>
      <c r="AB238" s="29">
        <v>0.310233795494401</v>
      </c>
      <c r="AC238">
        <f t="shared" si="20"/>
        <v>1154</v>
      </c>
      <c r="AD238">
        <f t="shared" si="21"/>
        <v>4</v>
      </c>
      <c r="AE238">
        <f t="shared" si="22"/>
        <v>0.7</v>
      </c>
      <c r="AF238">
        <f>'TP Factor'!$D$3</f>
        <v>1.168489000131735</v>
      </c>
      <c r="AG238">
        <f t="shared" si="23"/>
        <v>0.8</v>
      </c>
    </row>
    <row r="239" spans="1:33">
      <c r="A239" s="24" t="s">
        <v>72</v>
      </c>
      <c r="B239" s="24">
        <v>27</v>
      </c>
      <c r="C239" s="24" t="s">
        <v>73</v>
      </c>
      <c r="D239" s="25">
        <v>33.090000000000003</v>
      </c>
      <c r="E239" s="24" t="s">
        <v>74</v>
      </c>
      <c r="F239" s="24">
        <v>1234</v>
      </c>
      <c r="G239" s="26">
        <v>13</v>
      </c>
      <c r="H239" s="24" t="s">
        <v>75</v>
      </c>
      <c r="I239" s="24" t="s">
        <v>76</v>
      </c>
      <c r="J239" s="24">
        <v>8</v>
      </c>
      <c r="K239" s="27">
        <v>35.760036982099997</v>
      </c>
      <c r="L239" s="27">
        <v>47.247205024199999</v>
      </c>
      <c r="M239" s="25">
        <v>0.01</v>
      </c>
      <c r="N239" s="25">
        <v>0</v>
      </c>
      <c r="O239" s="24">
        <v>23575</v>
      </c>
      <c r="P239" s="24">
        <v>23078</v>
      </c>
      <c r="Q239" s="28">
        <v>23575</v>
      </c>
      <c r="R239" s="28">
        <v>1100</v>
      </c>
      <c r="S239" s="24" t="s">
        <v>81</v>
      </c>
      <c r="T239" s="24" t="s">
        <v>86</v>
      </c>
      <c r="U239" s="28">
        <v>54.65</v>
      </c>
      <c r="V239" s="28">
        <v>0</v>
      </c>
      <c r="W239" s="28">
        <v>1.85</v>
      </c>
      <c r="X239" s="28">
        <v>0.22</v>
      </c>
      <c r="Y239" s="28">
        <f t="shared" si="18"/>
        <v>1.2949999999999999</v>
      </c>
      <c r="Z239" s="28">
        <f t="shared" si="19"/>
        <v>0.11</v>
      </c>
      <c r="AA239" s="28">
        <v>0.34200000000000003</v>
      </c>
      <c r="AB239" s="29">
        <v>1.1674991920836099E-2</v>
      </c>
      <c r="AC239">
        <f t="shared" si="20"/>
        <v>22</v>
      </c>
      <c r="AD239">
        <f t="shared" si="21"/>
        <v>0</v>
      </c>
      <c r="AE239">
        <f t="shared" si="22"/>
        <v>0</v>
      </c>
      <c r="AF239">
        <f>'TP Factor'!$D$3</f>
        <v>1.168489000131735</v>
      </c>
      <c r="AG239">
        <f t="shared" si="23"/>
        <v>0</v>
      </c>
    </row>
    <row r="240" spans="1:33">
      <c r="A240" s="24" t="s">
        <v>72</v>
      </c>
      <c r="B240" s="24">
        <v>27</v>
      </c>
      <c r="C240" s="24" t="s">
        <v>73</v>
      </c>
      <c r="D240" s="25">
        <v>33.090000000000003</v>
      </c>
      <c r="E240" s="24" t="s">
        <v>74</v>
      </c>
      <c r="F240" s="24">
        <v>1234</v>
      </c>
      <c r="G240" s="26">
        <v>13</v>
      </c>
      <c r="H240" s="24" t="s">
        <v>75</v>
      </c>
      <c r="I240" s="24" t="s">
        <v>76</v>
      </c>
      <c r="J240" s="24">
        <v>31</v>
      </c>
      <c r="K240" s="27">
        <v>288.808829522</v>
      </c>
      <c r="L240" s="27">
        <v>181.267944564</v>
      </c>
      <c r="M240" s="25">
        <v>0.04</v>
      </c>
      <c r="N240" s="25">
        <v>0</v>
      </c>
      <c r="O240" s="24">
        <v>23649</v>
      </c>
      <c r="P240" s="24">
        <v>23149</v>
      </c>
      <c r="Q240" s="28">
        <v>23649</v>
      </c>
      <c r="R240" s="28">
        <v>1100</v>
      </c>
      <c r="S240" s="24" t="s">
        <v>81</v>
      </c>
      <c r="T240" s="24" t="s">
        <v>86</v>
      </c>
      <c r="U240" s="28">
        <v>54.65</v>
      </c>
      <c r="V240" s="28">
        <v>0</v>
      </c>
      <c r="W240" s="28">
        <v>1.85</v>
      </c>
      <c r="X240" s="28">
        <v>0.22</v>
      </c>
      <c r="Y240" s="28">
        <f t="shared" si="18"/>
        <v>1.2949999999999999</v>
      </c>
      <c r="Z240" s="28">
        <f t="shared" si="19"/>
        <v>0.11</v>
      </c>
      <c r="AA240" s="28">
        <v>0.34200000000000003</v>
      </c>
      <c r="AB240" s="29">
        <v>4.4792105387028901E-2</v>
      </c>
      <c r="AC240">
        <f t="shared" si="20"/>
        <v>86</v>
      </c>
      <c r="AD240">
        <f t="shared" si="21"/>
        <v>0</v>
      </c>
      <c r="AE240">
        <f t="shared" si="22"/>
        <v>0</v>
      </c>
      <c r="AF240">
        <f>'TP Factor'!$D$3</f>
        <v>1.168489000131735</v>
      </c>
      <c r="AG240">
        <f t="shared" si="23"/>
        <v>0</v>
      </c>
    </row>
    <row r="241" spans="1:33">
      <c r="A241" s="24" t="s">
        <v>72</v>
      </c>
      <c r="B241" s="24">
        <v>27</v>
      </c>
      <c r="C241" s="24" t="s">
        <v>73</v>
      </c>
      <c r="D241" s="25">
        <v>33.090000000000003</v>
      </c>
      <c r="E241" s="24" t="s">
        <v>74</v>
      </c>
      <c r="F241" s="24">
        <v>1234</v>
      </c>
      <c r="G241" s="26">
        <v>102.5</v>
      </c>
      <c r="H241" s="24" t="s">
        <v>75</v>
      </c>
      <c r="I241" s="24" t="s">
        <v>76</v>
      </c>
      <c r="J241" s="24">
        <v>1030</v>
      </c>
      <c r="K241" s="27">
        <v>305.94269189800002</v>
      </c>
      <c r="L241" s="27">
        <v>3056.4540581199999</v>
      </c>
      <c r="M241" s="25">
        <v>1.51</v>
      </c>
      <c r="N241" s="25">
        <v>0.27</v>
      </c>
      <c r="O241" s="24">
        <v>23708</v>
      </c>
      <c r="P241" s="24">
        <v>23208</v>
      </c>
      <c r="Q241" s="28">
        <v>23708</v>
      </c>
      <c r="R241" s="28">
        <v>1300</v>
      </c>
      <c r="S241" s="24" t="s">
        <v>81</v>
      </c>
      <c r="T241" s="24" t="s">
        <v>94</v>
      </c>
      <c r="U241" s="28">
        <v>54.65</v>
      </c>
      <c r="V241" s="28">
        <v>0</v>
      </c>
      <c r="W241" s="28">
        <v>2.42</v>
      </c>
      <c r="X241" s="28">
        <v>0.51600000000000001</v>
      </c>
      <c r="Y241" s="28">
        <f t="shared" si="18"/>
        <v>1.694</v>
      </c>
      <c r="Z241" s="28">
        <f t="shared" si="19"/>
        <v>0.25800000000000001</v>
      </c>
      <c r="AA241" s="28">
        <v>0.66200000000000003</v>
      </c>
      <c r="AB241" s="29">
        <v>9.3852158659287702E-3</v>
      </c>
      <c r="AC241">
        <f t="shared" si="20"/>
        <v>35</v>
      </c>
      <c r="AD241">
        <f t="shared" si="21"/>
        <v>0</v>
      </c>
      <c r="AE241">
        <f t="shared" si="22"/>
        <v>0</v>
      </c>
      <c r="AF241">
        <f>'TP Factor'!$D$3</f>
        <v>1.168489000131735</v>
      </c>
      <c r="AG241">
        <f t="shared" si="23"/>
        <v>0</v>
      </c>
    </row>
    <row r="242" spans="1:33">
      <c r="A242" s="24" t="s">
        <v>72</v>
      </c>
      <c r="B242" s="24">
        <v>27</v>
      </c>
      <c r="C242" s="24" t="s">
        <v>73</v>
      </c>
      <c r="D242" s="25">
        <v>33.090000000000003</v>
      </c>
      <c r="E242" s="24" t="s">
        <v>74</v>
      </c>
      <c r="F242" s="24">
        <v>1234</v>
      </c>
      <c r="G242" s="26">
        <v>13</v>
      </c>
      <c r="H242" s="24" t="s">
        <v>75</v>
      </c>
      <c r="I242" s="24" t="s">
        <v>76</v>
      </c>
      <c r="J242" s="24">
        <v>178</v>
      </c>
      <c r="K242" s="27">
        <v>199.68965691899999</v>
      </c>
      <c r="L242" s="27">
        <v>1025.02215572</v>
      </c>
      <c r="M242" s="25">
        <v>0.23</v>
      </c>
      <c r="N242" s="25">
        <v>0.02</v>
      </c>
      <c r="O242" s="24">
        <v>23712</v>
      </c>
      <c r="P242" s="24">
        <v>23212</v>
      </c>
      <c r="Q242" s="28">
        <v>23712</v>
      </c>
      <c r="R242" s="28">
        <v>1100</v>
      </c>
      <c r="S242" s="24" t="s">
        <v>81</v>
      </c>
      <c r="T242" s="24" t="s">
        <v>86</v>
      </c>
      <c r="U242" s="28">
        <v>54.65</v>
      </c>
      <c r="V242" s="28">
        <v>0</v>
      </c>
      <c r="W242" s="28">
        <v>1.85</v>
      </c>
      <c r="X242" s="28">
        <v>0.22</v>
      </c>
      <c r="Y242" s="28">
        <f t="shared" si="18"/>
        <v>1.2949999999999999</v>
      </c>
      <c r="Z242" s="28">
        <f t="shared" si="19"/>
        <v>0.11</v>
      </c>
      <c r="AA242" s="28">
        <v>0.34200000000000003</v>
      </c>
      <c r="AB242" s="29">
        <v>0.253287477638237</v>
      </c>
      <c r="AC242">
        <f t="shared" si="20"/>
        <v>487</v>
      </c>
      <c r="AD242">
        <f t="shared" si="21"/>
        <v>1</v>
      </c>
      <c r="AE242">
        <f t="shared" si="22"/>
        <v>0.1</v>
      </c>
      <c r="AF242">
        <f>'TP Factor'!$D$3</f>
        <v>1.168489000131735</v>
      </c>
      <c r="AG242">
        <f t="shared" si="23"/>
        <v>0.1</v>
      </c>
    </row>
    <row r="243" spans="1:33">
      <c r="A243" s="24" t="s">
        <v>72</v>
      </c>
      <c r="B243" s="24">
        <v>27</v>
      </c>
      <c r="C243" s="24" t="s">
        <v>73</v>
      </c>
      <c r="D243" s="25">
        <v>33.090000000000003</v>
      </c>
      <c r="E243" s="24" t="s">
        <v>74</v>
      </c>
      <c r="F243" s="24">
        <v>1234</v>
      </c>
      <c r="G243" s="26">
        <v>11.1</v>
      </c>
      <c r="H243" s="24" t="s">
        <v>75</v>
      </c>
      <c r="I243" s="24" t="s">
        <v>76</v>
      </c>
      <c r="J243" s="24">
        <v>17</v>
      </c>
      <c r="K243" s="27">
        <v>58.813739287899999</v>
      </c>
      <c r="L243" s="27">
        <v>130.902567089</v>
      </c>
      <c r="M243" s="25">
        <v>0.01</v>
      </c>
      <c r="N243" s="25">
        <v>0</v>
      </c>
      <c r="O243" s="24">
        <v>23713</v>
      </c>
      <c r="P243" s="24">
        <v>23213</v>
      </c>
      <c r="Q243" s="28">
        <v>23713</v>
      </c>
      <c r="R243" s="28">
        <v>8120</v>
      </c>
      <c r="S243" s="24" t="s">
        <v>81</v>
      </c>
      <c r="T243" s="24" t="s">
        <v>106</v>
      </c>
      <c r="U243" s="28">
        <v>54.65</v>
      </c>
      <c r="V243" s="28">
        <v>0</v>
      </c>
      <c r="W243" s="28">
        <v>1.25</v>
      </c>
      <c r="X243" s="28">
        <v>5.2999999999999999E-2</v>
      </c>
      <c r="Y243" s="28">
        <f t="shared" si="18"/>
        <v>0.875</v>
      </c>
      <c r="Z243" s="28">
        <f t="shared" si="19"/>
        <v>2.6499999999999999E-2</v>
      </c>
      <c r="AA243" s="28">
        <v>0.25</v>
      </c>
      <c r="AB243" s="29">
        <v>3.23465993874716E-2</v>
      </c>
      <c r="AC243">
        <f t="shared" si="20"/>
        <v>45</v>
      </c>
      <c r="AD243">
        <f t="shared" si="21"/>
        <v>0</v>
      </c>
      <c r="AE243">
        <f t="shared" si="22"/>
        <v>0</v>
      </c>
      <c r="AF243">
        <f>'TP Factor'!$D$3</f>
        <v>1.168489000131735</v>
      </c>
      <c r="AG243">
        <f t="shared" si="23"/>
        <v>0</v>
      </c>
    </row>
    <row r="244" spans="1:33">
      <c r="A244" s="24" t="s">
        <v>72</v>
      </c>
      <c r="B244" s="24">
        <v>27</v>
      </c>
      <c r="C244" s="24" t="s">
        <v>73</v>
      </c>
      <c r="D244" s="25">
        <v>33.090000000000003</v>
      </c>
      <c r="E244" s="24" t="s">
        <v>74</v>
      </c>
      <c r="F244" s="24">
        <v>1234</v>
      </c>
      <c r="G244" s="26">
        <v>102.5</v>
      </c>
      <c r="H244" s="24" t="s">
        <v>75</v>
      </c>
      <c r="I244" s="24" t="s">
        <v>76</v>
      </c>
      <c r="J244" s="24">
        <v>1781</v>
      </c>
      <c r="K244" s="27">
        <v>536.79912149899997</v>
      </c>
      <c r="L244" s="27">
        <v>5285.7375985799999</v>
      </c>
      <c r="M244" s="25">
        <v>2.62</v>
      </c>
      <c r="N244" s="25">
        <v>0.46</v>
      </c>
      <c r="O244" s="24">
        <v>23734</v>
      </c>
      <c r="P244" s="24">
        <v>23234</v>
      </c>
      <c r="Q244" s="28">
        <v>23734</v>
      </c>
      <c r="R244" s="28">
        <v>1300</v>
      </c>
      <c r="S244" s="24" t="s">
        <v>81</v>
      </c>
      <c r="T244" s="24" t="s">
        <v>94</v>
      </c>
      <c r="U244" s="28">
        <v>54.65</v>
      </c>
      <c r="V244" s="28">
        <v>0</v>
      </c>
      <c r="W244" s="28">
        <v>2.42</v>
      </c>
      <c r="X244" s="28">
        <v>0.51600000000000001</v>
      </c>
      <c r="Y244" s="28">
        <f t="shared" si="18"/>
        <v>1.694</v>
      </c>
      <c r="Z244" s="28">
        <f t="shared" si="19"/>
        <v>0.25800000000000001</v>
      </c>
      <c r="AA244" s="28">
        <v>0.66200000000000003</v>
      </c>
      <c r="AB244" s="29">
        <v>1.3061289809992001</v>
      </c>
      <c r="AC244">
        <f t="shared" si="20"/>
        <v>4857</v>
      </c>
      <c r="AD244">
        <f t="shared" si="21"/>
        <v>18</v>
      </c>
      <c r="AE244">
        <f t="shared" si="22"/>
        <v>2.8</v>
      </c>
      <c r="AF244">
        <f>'TP Factor'!$D$3</f>
        <v>1.168489000131735</v>
      </c>
      <c r="AG244">
        <f t="shared" si="23"/>
        <v>3.3</v>
      </c>
    </row>
    <row r="245" spans="1:33">
      <c r="A245" s="24" t="s">
        <v>72</v>
      </c>
      <c r="B245" s="24">
        <v>27</v>
      </c>
      <c r="C245" s="24" t="s">
        <v>73</v>
      </c>
      <c r="D245" s="25">
        <v>33.090000000000003</v>
      </c>
      <c r="E245" s="24" t="s">
        <v>74</v>
      </c>
      <c r="F245" s="24">
        <v>1234</v>
      </c>
      <c r="G245" s="26">
        <v>102.5</v>
      </c>
      <c r="H245" s="24" t="s">
        <v>75</v>
      </c>
      <c r="I245" s="24" t="s">
        <v>76</v>
      </c>
      <c r="J245" s="24">
        <v>731</v>
      </c>
      <c r="K245" s="27">
        <v>248.978091646</v>
      </c>
      <c r="L245" s="27">
        <v>2275.3086140599999</v>
      </c>
      <c r="M245" s="25">
        <v>1.07</v>
      </c>
      <c r="N245" s="25">
        <v>0.19</v>
      </c>
      <c r="O245" s="24">
        <v>23735</v>
      </c>
      <c r="P245" s="24">
        <v>23235</v>
      </c>
      <c r="Q245" s="28">
        <v>23735</v>
      </c>
      <c r="R245" s="28">
        <v>1300</v>
      </c>
      <c r="S245" s="24" t="s">
        <v>79</v>
      </c>
      <c r="T245" s="24" t="s">
        <v>80</v>
      </c>
      <c r="U245" s="28">
        <v>54.65</v>
      </c>
      <c r="V245" s="28">
        <v>0</v>
      </c>
      <c r="W245" s="28">
        <v>2.42</v>
      </c>
      <c r="X245" s="28">
        <v>0.51600000000000001</v>
      </c>
      <c r="Y245" s="28">
        <f t="shared" si="18"/>
        <v>1.694</v>
      </c>
      <c r="Z245" s="28">
        <f t="shared" si="19"/>
        <v>0.25800000000000001</v>
      </c>
      <c r="AA245" s="28">
        <v>0.63100000000000001</v>
      </c>
      <c r="AB245" s="29">
        <v>0.56223875403567103</v>
      </c>
      <c r="AC245">
        <f t="shared" si="20"/>
        <v>1993</v>
      </c>
      <c r="AD245">
        <f t="shared" si="21"/>
        <v>7</v>
      </c>
      <c r="AE245">
        <f t="shared" si="22"/>
        <v>1.1000000000000001</v>
      </c>
      <c r="AF245">
        <f>'TP Factor'!$D$3</f>
        <v>1.168489000131735</v>
      </c>
      <c r="AG245">
        <f t="shared" si="23"/>
        <v>1.3</v>
      </c>
    </row>
    <row r="246" spans="1:33">
      <c r="A246" s="24" t="s">
        <v>72</v>
      </c>
      <c r="B246" s="24">
        <v>27</v>
      </c>
      <c r="C246" s="24" t="s">
        <v>73</v>
      </c>
      <c r="D246" s="25">
        <v>33.090000000000003</v>
      </c>
      <c r="E246" s="24" t="s">
        <v>74</v>
      </c>
      <c r="F246" s="24">
        <v>1234</v>
      </c>
      <c r="G246" s="26">
        <v>102.5</v>
      </c>
      <c r="H246" s="24" t="s">
        <v>75</v>
      </c>
      <c r="I246" s="24" t="s">
        <v>76</v>
      </c>
      <c r="J246" s="24">
        <v>115</v>
      </c>
      <c r="K246" s="27">
        <v>267.30846259499998</v>
      </c>
      <c r="L246" s="27">
        <v>327.80905401299998</v>
      </c>
      <c r="M246" s="25">
        <v>0.17</v>
      </c>
      <c r="N246" s="25">
        <v>0.03</v>
      </c>
      <c r="O246" s="24">
        <v>24013</v>
      </c>
      <c r="P246" s="24">
        <v>23510</v>
      </c>
      <c r="Q246" s="28">
        <v>24013</v>
      </c>
      <c r="R246" s="28">
        <v>1300</v>
      </c>
      <c r="S246" s="24" t="s">
        <v>97</v>
      </c>
      <c r="T246" s="24" t="s">
        <v>111</v>
      </c>
      <c r="U246" s="28">
        <v>54.65</v>
      </c>
      <c r="V246" s="28">
        <v>0</v>
      </c>
      <c r="W246" s="28">
        <v>2.42</v>
      </c>
      <c r="X246" s="28">
        <v>0.51600000000000001</v>
      </c>
      <c r="Y246" s="28">
        <f t="shared" si="18"/>
        <v>1.694</v>
      </c>
      <c r="Z246" s="28">
        <f t="shared" si="19"/>
        <v>0.25800000000000001</v>
      </c>
      <c r="AA246" s="28">
        <v>0.69199999999999995</v>
      </c>
      <c r="AB246" s="29">
        <v>7.9408352270767604E-2</v>
      </c>
      <c r="AC246">
        <f t="shared" si="20"/>
        <v>309</v>
      </c>
      <c r="AD246">
        <f t="shared" si="21"/>
        <v>1</v>
      </c>
      <c r="AE246">
        <f t="shared" si="22"/>
        <v>0.2</v>
      </c>
      <c r="AF246">
        <f>'TP Factor'!$D$3</f>
        <v>1.168489000131735</v>
      </c>
      <c r="AG246">
        <f t="shared" si="23"/>
        <v>0.2</v>
      </c>
    </row>
    <row r="247" spans="1:33">
      <c r="A247" s="24" t="s">
        <v>72</v>
      </c>
      <c r="B247" s="24">
        <v>27</v>
      </c>
      <c r="C247" s="24" t="s">
        <v>73</v>
      </c>
      <c r="D247" s="25">
        <v>33.090000000000003</v>
      </c>
      <c r="E247" s="24" t="s">
        <v>74</v>
      </c>
      <c r="F247" s="24">
        <v>1234</v>
      </c>
      <c r="G247" s="26">
        <v>102.5</v>
      </c>
      <c r="H247" s="24" t="s">
        <v>75</v>
      </c>
      <c r="I247" s="24" t="s">
        <v>76</v>
      </c>
      <c r="J247" s="24">
        <v>3</v>
      </c>
      <c r="K247" s="27">
        <v>13.664792623</v>
      </c>
      <c r="L247" s="27">
        <v>8.1036280859899996</v>
      </c>
      <c r="M247" s="25">
        <v>0</v>
      </c>
      <c r="N247" s="25">
        <v>0</v>
      </c>
      <c r="O247" s="24">
        <v>24031</v>
      </c>
      <c r="P247" s="24">
        <v>23527</v>
      </c>
      <c r="Q247" s="28">
        <v>24031</v>
      </c>
      <c r="R247" s="28">
        <v>1300</v>
      </c>
      <c r="S247" s="24" t="s">
        <v>81</v>
      </c>
      <c r="T247" s="24" t="s">
        <v>94</v>
      </c>
      <c r="U247" s="28">
        <v>54.65</v>
      </c>
      <c r="V247" s="28">
        <v>0</v>
      </c>
      <c r="W247" s="28">
        <v>2.42</v>
      </c>
      <c r="X247" s="28">
        <v>0.51600000000000001</v>
      </c>
      <c r="Y247" s="28">
        <f t="shared" si="18"/>
        <v>1.694</v>
      </c>
      <c r="Z247" s="28">
        <f t="shared" si="19"/>
        <v>0.25800000000000001</v>
      </c>
      <c r="AA247" s="28">
        <v>0.66200000000000003</v>
      </c>
      <c r="AB247" s="29">
        <v>2.0024420998557202E-3</v>
      </c>
      <c r="AC247">
        <f t="shared" si="20"/>
        <v>7</v>
      </c>
      <c r="AD247">
        <f t="shared" si="21"/>
        <v>0</v>
      </c>
      <c r="AE247">
        <f t="shared" si="22"/>
        <v>0</v>
      </c>
      <c r="AF247">
        <f>'TP Factor'!$D$3</f>
        <v>1.168489000131735</v>
      </c>
      <c r="AG247">
        <f t="shared" si="23"/>
        <v>0</v>
      </c>
    </row>
    <row r="248" spans="1:33">
      <c r="A248" s="24" t="s">
        <v>72</v>
      </c>
      <c r="B248" s="24">
        <v>27</v>
      </c>
      <c r="C248" s="24" t="s">
        <v>73</v>
      </c>
      <c r="D248" s="25">
        <v>33.090000000000003</v>
      </c>
      <c r="E248" s="24" t="s">
        <v>74</v>
      </c>
      <c r="F248" s="24">
        <v>1234</v>
      </c>
      <c r="G248" s="26">
        <v>102.5</v>
      </c>
      <c r="H248" s="24" t="s">
        <v>75</v>
      </c>
      <c r="I248" s="24" t="s">
        <v>76</v>
      </c>
      <c r="J248" s="24">
        <v>359</v>
      </c>
      <c r="K248" s="27">
        <v>151.25414827899999</v>
      </c>
      <c r="L248" s="27">
        <v>1019.07784073</v>
      </c>
      <c r="M248" s="25">
        <v>0.53</v>
      </c>
      <c r="N248" s="25">
        <v>0.09</v>
      </c>
      <c r="O248" s="24">
        <v>24057</v>
      </c>
      <c r="P248" s="24">
        <v>23553</v>
      </c>
      <c r="Q248" s="28">
        <v>24057</v>
      </c>
      <c r="R248" s="28">
        <v>1300</v>
      </c>
      <c r="S248" s="24" t="s">
        <v>97</v>
      </c>
      <c r="T248" s="24" t="s">
        <v>111</v>
      </c>
      <c r="U248" s="28">
        <v>54.65</v>
      </c>
      <c r="V248" s="28">
        <v>0</v>
      </c>
      <c r="W248" s="28">
        <v>2.42</v>
      </c>
      <c r="X248" s="28">
        <v>0.51600000000000001</v>
      </c>
      <c r="Y248" s="28">
        <f t="shared" si="18"/>
        <v>1.694</v>
      </c>
      <c r="Z248" s="28">
        <f t="shared" si="19"/>
        <v>0.25800000000000001</v>
      </c>
      <c r="AA248" s="28">
        <v>0.69199999999999995</v>
      </c>
      <c r="AB248" s="29">
        <v>0.251818611304164</v>
      </c>
      <c r="AC248">
        <f t="shared" si="20"/>
        <v>979</v>
      </c>
      <c r="AD248">
        <f t="shared" si="21"/>
        <v>4</v>
      </c>
      <c r="AE248">
        <f t="shared" si="22"/>
        <v>0.6</v>
      </c>
      <c r="AF248">
        <f>'TP Factor'!$D$3</f>
        <v>1.168489000131735</v>
      </c>
      <c r="AG248">
        <f t="shared" si="23"/>
        <v>0.7</v>
      </c>
    </row>
    <row r="249" spans="1:33">
      <c r="A249" s="24" t="s">
        <v>72</v>
      </c>
      <c r="B249" s="24">
        <v>27</v>
      </c>
      <c r="C249" s="24" t="s">
        <v>73</v>
      </c>
      <c r="D249" s="25">
        <v>33.090000000000003</v>
      </c>
      <c r="E249" s="24" t="s">
        <v>74</v>
      </c>
      <c r="F249" s="24">
        <v>1234</v>
      </c>
      <c r="G249" s="26">
        <v>11.1</v>
      </c>
      <c r="H249" s="24" t="s">
        <v>75</v>
      </c>
      <c r="I249" s="24" t="s">
        <v>76</v>
      </c>
      <c r="J249" s="24">
        <v>40</v>
      </c>
      <c r="K249" s="27">
        <v>87.281339303199999</v>
      </c>
      <c r="L249" s="27">
        <v>288.29088130299999</v>
      </c>
      <c r="M249" s="25">
        <v>0.04</v>
      </c>
      <c r="N249" s="25">
        <v>0</v>
      </c>
      <c r="O249" s="24">
        <v>24131</v>
      </c>
      <c r="P249" s="24">
        <v>23627</v>
      </c>
      <c r="Q249" s="28">
        <v>24131</v>
      </c>
      <c r="R249" s="28">
        <v>8120</v>
      </c>
      <c r="S249" s="24" t="s">
        <v>90</v>
      </c>
      <c r="T249" s="24" t="s">
        <v>91</v>
      </c>
      <c r="U249" s="28">
        <v>54.65</v>
      </c>
      <c r="V249" s="28">
        <v>0</v>
      </c>
      <c r="W249" s="28">
        <v>1.25</v>
      </c>
      <c r="X249" s="28">
        <v>5.2999999999999999E-2</v>
      </c>
      <c r="Y249" s="28">
        <f t="shared" si="18"/>
        <v>0.875</v>
      </c>
      <c r="Z249" s="28">
        <f t="shared" si="19"/>
        <v>2.6499999999999999E-2</v>
      </c>
      <c r="AA249" s="28">
        <v>0.27500000000000002</v>
      </c>
      <c r="AB249" s="29">
        <v>7.1237943241964405E-2</v>
      </c>
      <c r="AC249">
        <f t="shared" si="20"/>
        <v>110</v>
      </c>
      <c r="AD249">
        <f t="shared" si="21"/>
        <v>0</v>
      </c>
      <c r="AE249">
        <f t="shared" si="22"/>
        <v>0</v>
      </c>
      <c r="AF249">
        <f>'TP Factor'!$D$3</f>
        <v>1.168489000131735</v>
      </c>
      <c r="AG249">
        <f t="shared" si="23"/>
        <v>0</v>
      </c>
    </row>
    <row r="250" spans="1:33">
      <c r="A250" s="24" t="s">
        <v>72</v>
      </c>
      <c r="B250" s="24">
        <v>27</v>
      </c>
      <c r="C250" s="24" t="s">
        <v>73</v>
      </c>
      <c r="D250" s="25">
        <v>33.090000000000003</v>
      </c>
      <c r="E250" s="24" t="s">
        <v>74</v>
      </c>
      <c r="F250" s="24">
        <v>1234</v>
      </c>
      <c r="G250" s="26">
        <v>102.5</v>
      </c>
      <c r="H250" s="24" t="s">
        <v>75</v>
      </c>
      <c r="I250" s="24" t="s">
        <v>76</v>
      </c>
      <c r="J250" s="24">
        <v>412</v>
      </c>
      <c r="K250" s="27">
        <v>175.548315221</v>
      </c>
      <c r="L250" s="27">
        <v>1281.55198206</v>
      </c>
      <c r="M250" s="25">
        <v>0.61</v>
      </c>
      <c r="N250" s="25">
        <v>0.11</v>
      </c>
      <c r="O250" s="24">
        <v>24170</v>
      </c>
      <c r="P250" s="24">
        <v>23666</v>
      </c>
      <c r="Q250" s="28">
        <v>24170</v>
      </c>
      <c r="R250" s="28">
        <v>1300</v>
      </c>
      <c r="S250" s="24" t="s">
        <v>79</v>
      </c>
      <c r="T250" s="24" t="s">
        <v>80</v>
      </c>
      <c r="U250" s="28">
        <v>54.65</v>
      </c>
      <c r="V250" s="28">
        <v>0</v>
      </c>
      <c r="W250" s="28">
        <v>2.42</v>
      </c>
      <c r="X250" s="28">
        <v>0.51600000000000001</v>
      </c>
      <c r="Y250" s="28">
        <f t="shared" si="18"/>
        <v>1.694</v>
      </c>
      <c r="Z250" s="28">
        <f t="shared" si="19"/>
        <v>0.25800000000000001</v>
      </c>
      <c r="AA250" s="28">
        <v>0.63100000000000001</v>
      </c>
      <c r="AB250" s="29">
        <v>0.316677124675106</v>
      </c>
      <c r="AC250">
        <f t="shared" si="20"/>
        <v>1123</v>
      </c>
      <c r="AD250">
        <f t="shared" si="21"/>
        <v>4</v>
      </c>
      <c r="AE250">
        <f t="shared" si="22"/>
        <v>0.6</v>
      </c>
      <c r="AF250">
        <f>'TP Factor'!$D$3</f>
        <v>1.168489000131735</v>
      </c>
      <c r="AG250">
        <f t="shared" si="23"/>
        <v>0.7</v>
      </c>
    </row>
    <row r="251" spans="1:33">
      <c r="A251" s="24" t="s">
        <v>72</v>
      </c>
      <c r="B251" s="24">
        <v>27</v>
      </c>
      <c r="C251" s="24" t="s">
        <v>73</v>
      </c>
      <c r="D251" s="25">
        <v>33.090000000000003</v>
      </c>
      <c r="E251" s="24" t="s">
        <v>74</v>
      </c>
      <c r="F251" s="24">
        <v>1234</v>
      </c>
      <c r="G251" s="26">
        <v>102.5</v>
      </c>
      <c r="H251" s="24" t="s">
        <v>75</v>
      </c>
      <c r="I251" s="24" t="s">
        <v>76</v>
      </c>
      <c r="J251" s="24">
        <v>6</v>
      </c>
      <c r="K251" s="27">
        <v>64.716254242900007</v>
      </c>
      <c r="L251" s="27">
        <v>17.509323530700001</v>
      </c>
      <c r="M251" s="25">
        <v>0.01</v>
      </c>
      <c r="N251" s="25">
        <v>0</v>
      </c>
      <c r="O251" s="24">
        <v>24180</v>
      </c>
      <c r="P251" s="24">
        <v>23676</v>
      </c>
      <c r="Q251" s="28">
        <v>24180</v>
      </c>
      <c r="R251" s="28">
        <v>1300</v>
      </c>
      <c r="S251" s="24" t="s">
        <v>81</v>
      </c>
      <c r="T251" s="24" t="s">
        <v>94</v>
      </c>
      <c r="U251" s="28">
        <v>54.65</v>
      </c>
      <c r="V251" s="28">
        <v>0</v>
      </c>
      <c r="W251" s="28">
        <v>2.42</v>
      </c>
      <c r="X251" s="28">
        <v>0.51600000000000001</v>
      </c>
      <c r="Y251" s="28">
        <f t="shared" si="18"/>
        <v>1.694</v>
      </c>
      <c r="Z251" s="28">
        <f t="shared" si="19"/>
        <v>0.25800000000000001</v>
      </c>
      <c r="AA251" s="28">
        <v>0.66200000000000003</v>
      </c>
      <c r="AB251" s="29">
        <v>4.3266307609504196E-3</v>
      </c>
      <c r="AC251">
        <f t="shared" si="20"/>
        <v>16</v>
      </c>
      <c r="AD251">
        <f t="shared" si="21"/>
        <v>0</v>
      </c>
      <c r="AE251">
        <f t="shared" si="22"/>
        <v>0</v>
      </c>
      <c r="AF251">
        <f>'TP Factor'!$D$3</f>
        <v>1.168489000131735</v>
      </c>
      <c r="AG251">
        <f t="shared" si="23"/>
        <v>0</v>
      </c>
    </row>
    <row r="252" spans="1:33">
      <c r="A252" s="24" t="s">
        <v>72</v>
      </c>
      <c r="B252" s="24">
        <v>27</v>
      </c>
      <c r="C252" s="24" t="s">
        <v>73</v>
      </c>
      <c r="D252" s="25">
        <v>33.090000000000003</v>
      </c>
      <c r="E252" s="24" t="s">
        <v>74</v>
      </c>
      <c r="F252" s="24">
        <v>1234</v>
      </c>
      <c r="G252" s="26">
        <v>13</v>
      </c>
      <c r="H252" s="24" t="s">
        <v>75</v>
      </c>
      <c r="I252" s="24" t="s">
        <v>76</v>
      </c>
      <c r="J252" s="24">
        <v>2159</v>
      </c>
      <c r="K252" s="27">
        <v>614.70883073200002</v>
      </c>
      <c r="L252" s="27">
        <v>12403.0411301</v>
      </c>
      <c r="M252" s="25">
        <v>2.8</v>
      </c>
      <c r="N252" s="25">
        <v>0.24</v>
      </c>
      <c r="O252" s="24">
        <v>24205</v>
      </c>
      <c r="P252" s="24">
        <v>23701</v>
      </c>
      <c r="Q252" s="28">
        <v>24205</v>
      </c>
      <c r="R252" s="28">
        <v>1100</v>
      </c>
      <c r="S252" s="24" t="s">
        <v>81</v>
      </c>
      <c r="T252" s="24" t="s">
        <v>86</v>
      </c>
      <c r="U252" s="28">
        <v>54.65</v>
      </c>
      <c r="V252" s="28">
        <v>0</v>
      </c>
      <c r="W252" s="28">
        <v>1.85</v>
      </c>
      <c r="X252" s="28">
        <v>0.22</v>
      </c>
      <c r="Y252" s="28">
        <f t="shared" si="18"/>
        <v>1.2949999999999999</v>
      </c>
      <c r="Z252" s="28">
        <f t="shared" si="19"/>
        <v>0.11</v>
      </c>
      <c r="AA252" s="28">
        <v>0.34200000000000003</v>
      </c>
      <c r="AB252" s="29">
        <v>3.0648459503758301</v>
      </c>
      <c r="AC252">
        <f t="shared" si="20"/>
        <v>5888</v>
      </c>
      <c r="AD252">
        <f t="shared" si="21"/>
        <v>17</v>
      </c>
      <c r="AE252">
        <f t="shared" si="22"/>
        <v>1.4</v>
      </c>
      <c r="AF252">
        <f>'TP Factor'!$D$3</f>
        <v>1.168489000131735</v>
      </c>
      <c r="AG252">
        <f t="shared" si="23"/>
        <v>1.6</v>
      </c>
    </row>
    <row r="253" spans="1:33">
      <c r="A253" s="24" t="s">
        <v>72</v>
      </c>
      <c r="B253" s="24">
        <v>27</v>
      </c>
      <c r="C253" s="24" t="s">
        <v>73</v>
      </c>
      <c r="D253" s="25">
        <v>33.090000000000003</v>
      </c>
      <c r="E253" s="24" t="s">
        <v>74</v>
      </c>
      <c r="F253" s="24">
        <v>1234</v>
      </c>
      <c r="G253" s="26">
        <v>13</v>
      </c>
      <c r="H253" s="24" t="s">
        <v>75</v>
      </c>
      <c r="I253" s="24" t="s">
        <v>76</v>
      </c>
      <c r="J253" s="24">
        <v>202</v>
      </c>
      <c r="K253" s="27">
        <v>222.054571834</v>
      </c>
      <c r="L253" s="27">
        <v>2284.0074891899999</v>
      </c>
      <c r="M253" s="25">
        <v>0.26</v>
      </c>
      <c r="N253" s="25">
        <v>0.02</v>
      </c>
      <c r="O253" s="24">
        <v>24208</v>
      </c>
      <c r="P253" s="24">
        <v>23704</v>
      </c>
      <c r="Q253" s="28">
        <v>24208</v>
      </c>
      <c r="R253" s="28">
        <v>1100</v>
      </c>
      <c r="S253" s="24" t="s">
        <v>79</v>
      </c>
      <c r="T253" s="24" t="s">
        <v>93</v>
      </c>
      <c r="U253" s="28">
        <v>54.65</v>
      </c>
      <c r="V253" s="28">
        <v>0</v>
      </c>
      <c r="W253" s="28">
        <v>1.85</v>
      </c>
      <c r="X253" s="28">
        <v>0.22</v>
      </c>
      <c r="Y253" s="28">
        <f t="shared" si="18"/>
        <v>1.2949999999999999</v>
      </c>
      <c r="Z253" s="28">
        <f t="shared" si="19"/>
        <v>0.11</v>
      </c>
      <c r="AA253" s="28">
        <v>0.17399999999999999</v>
      </c>
      <c r="AB253" s="29">
        <v>0.56438828433278798</v>
      </c>
      <c r="AC253">
        <f t="shared" si="20"/>
        <v>552</v>
      </c>
      <c r="AD253">
        <f t="shared" si="21"/>
        <v>2</v>
      </c>
      <c r="AE253">
        <f t="shared" si="22"/>
        <v>0.1</v>
      </c>
      <c r="AF253">
        <f>'TP Factor'!$D$3</f>
        <v>1.168489000131735</v>
      </c>
      <c r="AG253">
        <f t="shared" si="23"/>
        <v>0.1</v>
      </c>
    </row>
    <row r="254" spans="1:33">
      <c r="A254" s="24" t="s">
        <v>72</v>
      </c>
      <c r="B254" s="24">
        <v>27</v>
      </c>
      <c r="C254" s="24" t="s">
        <v>73</v>
      </c>
      <c r="D254" s="25">
        <v>33.090000000000003</v>
      </c>
      <c r="E254" s="24" t="s">
        <v>74</v>
      </c>
      <c r="F254" s="24">
        <v>1234</v>
      </c>
      <c r="G254" s="26">
        <v>13</v>
      </c>
      <c r="H254" s="24" t="s">
        <v>75</v>
      </c>
      <c r="I254" s="24" t="s">
        <v>76</v>
      </c>
      <c r="J254" s="24">
        <v>566</v>
      </c>
      <c r="K254" s="27">
        <v>279.669267531</v>
      </c>
      <c r="L254" s="27">
        <v>3251.4863865900002</v>
      </c>
      <c r="M254" s="25">
        <v>0.73</v>
      </c>
      <c r="N254" s="25">
        <v>0.06</v>
      </c>
      <c r="O254" s="24">
        <v>24210</v>
      </c>
      <c r="P254" s="24">
        <v>23706</v>
      </c>
      <c r="Q254" s="28">
        <v>24210</v>
      </c>
      <c r="R254" s="28">
        <v>1100</v>
      </c>
      <c r="S254" s="24" t="s">
        <v>81</v>
      </c>
      <c r="T254" s="24" t="s">
        <v>86</v>
      </c>
      <c r="U254" s="28">
        <v>54.65</v>
      </c>
      <c r="V254" s="28">
        <v>0</v>
      </c>
      <c r="W254" s="28">
        <v>1.85</v>
      </c>
      <c r="X254" s="28">
        <v>0.22</v>
      </c>
      <c r="Y254" s="28">
        <f t="shared" si="18"/>
        <v>1.2949999999999999</v>
      </c>
      <c r="Z254" s="28">
        <f t="shared" si="19"/>
        <v>0.11</v>
      </c>
      <c r="AA254" s="28">
        <v>0.34200000000000003</v>
      </c>
      <c r="AB254" s="29">
        <v>0.80345657002418902</v>
      </c>
      <c r="AC254">
        <f t="shared" si="20"/>
        <v>1544</v>
      </c>
      <c r="AD254">
        <f t="shared" si="21"/>
        <v>4</v>
      </c>
      <c r="AE254">
        <f t="shared" si="22"/>
        <v>0.4</v>
      </c>
      <c r="AF254">
        <f>'TP Factor'!$D$3</f>
        <v>1.168489000131735</v>
      </c>
      <c r="AG254">
        <f t="shared" si="23"/>
        <v>0.5</v>
      </c>
    </row>
    <row r="255" spans="1:33">
      <c r="A255" s="24" t="s">
        <v>72</v>
      </c>
      <c r="B255" s="24">
        <v>27</v>
      </c>
      <c r="C255" s="24" t="s">
        <v>73</v>
      </c>
      <c r="D255" s="25">
        <v>33.090000000000003</v>
      </c>
      <c r="E255" s="24" t="s">
        <v>74</v>
      </c>
      <c r="F255" s="24">
        <v>1234</v>
      </c>
      <c r="G255" s="26">
        <v>13</v>
      </c>
      <c r="H255" s="24" t="s">
        <v>75</v>
      </c>
      <c r="I255" s="24" t="s">
        <v>76</v>
      </c>
      <c r="J255" s="24">
        <v>149</v>
      </c>
      <c r="K255" s="27">
        <v>193.04073122299999</v>
      </c>
      <c r="L255" s="27">
        <v>1682.90330017</v>
      </c>
      <c r="M255" s="25">
        <v>0.19</v>
      </c>
      <c r="N255" s="25">
        <v>0.02</v>
      </c>
      <c r="O255" s="24">
        <v>24211</v>
      </c>
      <c r="P255" s="24">
        <v>23707</v>
      </c>
      <c r="Q255" s="28">
        <v>24211</v>
      </c>
      <c r="R255" s="28">
        <v>1100</v>
      </c>
      <c r="S255" s="24" t="s">
        <v>79</v>
      </c>
      <c r="T255" s="24" t="s">
        <v>93</v>
      </c>
      <c r="U255" s="28">
        <v>54.65</v>
      </c>
      <c r="V255" s="28">
        <v>0</v>
      </c>
      <c r="W255" s="28">
        <v>1.85</v>
      </c>
      <c r="X255" s="28">
        <v>0.22</v>
      </c>
      <c r="Y255" s="28">
        <f t="shared" si="18"/>
        <v>1.2949999999999999</v>
      </c>
      <c r="Z255" s="28">
        <f t="shared" si="19"/>
        <v>0.11</v>
      </c>
      <c r="AA255" s="28">
        <v>0.17399999999999999</v>
      </c>
      <c r="AB255" s="29">
        <v>0.41585279854486901</v>
      </c>
      <c r="AC255">
        <f t="shared" si="20"/>
        <v>406</v>
      </c>
      <c r="AD255">
        <f t="shared" si="21"/>
        <v>1</v>
      </c>
      <c r="AE255">
        <f t="shared" si="22"/>
        <v>0.1</v>
      </c>
      <c r="AF255">
        <f>'TP Factor'!$D$3</f>
        <v>1.168489000131735</v>
      </c>
      <c r="AG255">
        <f t="shared" si="23"/>
        <v>0.1</v>
      </c>
    </row>
    <row r="256" spans="1:33">
      <c r="A256" s="24" t="s">
        <v>72</v>
      </c>
      <c r="B256" s="24">
        <v>27</v>
      </c>
      <c r="C256" s="24" t="s">
        <v>73</v>
      </c>
      <c r="D256" s="25">
        <v>33.090000000000003</v>
      </c>
      <c r="E256" s="24" t="s">
        <v>74</v>
      </c>
      <c r="F256" s="24">
        <v>1234</v>
      </c>
      <c r="G256" s="26">
        <v>13</v>
      </c>
      <c r="H256" s="24" t="s">
        <v>75</v>
      </c>
      <c r="I256" s="24" t="s">
        <v>76</v>
      </c>
      <c r="J256" s="24">
        <v>279</v>
      </c>
      <c r="K256" s="27">
        <v>263.14538725800003</v>
      </c>
      <c r="L256" s="27">
        <v>3149.1801920799999</v>
      </c>
      <c r="M256" s="25">
        <v>0.36</v>
      </c>
      <c r="N256" s="25">
        <v>0.03</v>
      </c>
      <c r="O256" s="24">
        <v>24212</v>
      </c>
      <c r="P256" s="24">
        <v>23708</v>
      </c>
      <c r="Q256" s="28">
        <v>24212</v>
      </c>
      <c r="R256" s="28">
        <v>1100</v>
      </c>
      <c r="S256" s="24" t="s">
        <v>79</v>
      </c>
      <c r="T256" s="24" t="s">
        <v>93</v>
      </c>
      <c r="U256" s="28">
        <v>54.65</v>
      </c>
      <c r="V256" s="28">
        <v>0</v>
      </c>
      <c r="W256" s="28">
        <v>1.85</v>
      </c>
      <c r="X256" s="28">
        <v>0.22</v>
      </c>
      <c r="Y256" s="28">
        <f t="shared" ref="Y256:Y299" si="24">W256*0.7</f>
        <v>1.2949999999999999</v>
      </c>
      <c r="Z256" s="28">
        <f t="shared" ref="Z256:Z299" si="25">X256*0.5</f>
        <v>0.11</v>
      </c>
      <c r="AA256" s="28">
        <v>0.17399999999999999</v>
      </c>
      <c r="AB256" s="29">
        <v>0.77817625994848205</v>
      </c>
      <c r="AC256">
        <f t="shared" si="20"/>
        <v>761</v>
      </c>
      <c r="AD256">
        <f t="shared" si="21"/>
        <v>2</v>
      </c>
      <c r="AE256">
        <f t="shared" si="22"/>
        <v>0.2</v>
      </c>
      <c r="AF256">
        <f>'TP Factor'!$D$3</f>
        <v>1.168489000131735</v>
      </c>
      <c r="AG256">
        <f t="shared" si="23"/>
        <v>0.2</v>
      </c>
    </row>
    <row r="257" spans="1:33">
      <c r="A257" s="24" t="s">
        <v>72</v>
      </c>
      <c r="B257" s="24">
        <v>27</v>
      </c>
      <c r="C257" s="24" t="s">
        <v>73</v>
      </c>
      <c r="D257" s="25">
        <v>33.090000000000003</v>
      </c>
      <c r="E257" s="24" t="s">
        <v>74</v>
      </c>
      <c r="F257" s="24">
        <v>1234</v>
      </c>
      <c r="G257" s="26">
        <v>13</v>
      </c>
      <c r="H257" s="24" t="s">
        <v>75</v>
      </c>
      <c r="I257" s="24" t="s">
        <v>76</v>
      </c>
      <c r="J257" s="24">
        <v>78</v>
      </c>
      <c r="K257" s="27">
        <v>184.433195146</v>
      </c>
      <c r="L257" s="27">
        <v>884.47318321199998</v>
      </c>
      <c r="M257" s="25">
        <v>0.1</v>
      </c>
      <c r="N257" s="25">
        <v>0.01</v>
      </c>
      <c r="O257" s="24">
        <v>24214</v>
      </c>
      <c r="P257" s="24">
        <v>23710</v>
      </c>
      <c r="Q257" s="28">
        <v>24214</v>
      </c>
      <c r="R257" s="28">
        <v>1100</v>
      </c>
      <c r="S257" s="24" t="s">
        <v>79</v>
      </c>
      <c r="T257" s="24" t="s">
        <v>93</v>
      </c>
      <c r="U257" s="28">
        <v>54.65</v>
      </c>
      <c r="V257" s="28">
        <v>0</v>
      </c>
      <c r="W257" s="28">
        <v>1.85</v>
      </c>
      <c r="X257" s="28">
        <v>0.22</v>
      </c>
      <c r="Y257" s="28">
        <f t="shared" si="24"/>
        <v>1.2949999999999999</v>
      </c>
      <c r="Z257" s="28">
        <f t="shared" si="25"/>
        <v>0.11</v>
      </c>
      <c r="AA257" s="28">
        <v>0.17399999999999999</v>
      </c>
      <c r="AB257" s="29">
        <v>0.21855720909968801</v>
      </c>
      <c r="AC257">
        <f t="shared" si="20"/>
        <v>214</v>
      </c>
      <c r="AD257">
        <f t="shared" si="21"/>
        <v>1</v>
      </c>
      <c r="AE257">
        <f t="shared" si="22"/>
        <v>0.1</v>
      </c>
      <c r="AF257">
        <f>'TP Factor'!$D$3</f>
        <v>1.168489000131735</v>
      </c>
      <c r="AG257">
        <f t="shared" si="23"/>
        <v>0.1</v>
      </c>
    </row>
    <row r="258" spans="1:33">
      <c r="A258" s="24" t="s">
        <v>72</v>
      </c>
      <c r="B258" s="24">
        <v>27</v>
      </c>
      <c r="C258" s="24" t="s">
        <v>73</v>
      </c>
      <c r="D258" s="25">
        <v>33.090000000000003</v>
      </c>
      <c r="E258" s="24" t="s">
        <v>74</v>
      </c>
      <c r="F258" s="24">
        <v>1234</v>
      </c>
      <c r="G258" s="26">
        <v>40</v>
      </c>
      <c r="H258" s="24" t="s">
        <v>75</v>
      </c>
      <c r="I258" s="24" t="s">
        <v>76</v>
      </c>
      <c r="J258" s="24">
        <v>2</v>
      </c>
      <c r="K258" s="27">
        <v>15.9733043801</v>
      </c>
      <c r="L258" s="27">
        <v>11.940960835</v>
      </c>
      <c r="M258" s="25">
        <v>0</v>
      </c>
      <c r="N258" s="25">
        <v>0</v>
      </c>
      <c r="O258" s="24">
        <v>24259</v>
      </c>
      <c r="P258" s="24">
        <v>23749</v>
      </c>
      <c r="Q258" s="28">
        <v>24259</v>
      </c>
      <c r="R258" s="28">
        <v>8110</v>
      </c>
      <c r="S258" s="24" t="s">
        <v>81</v>
      </c>
      <c r="T258" s="24" t="s">
        <v>95</v>
      </c>
      <c r="U258" s="28">
        <v>54.65</v>
      </c>
      <c r="V258" s="28">
        <v>0</v>
      </c>
      <c r="W258" s="28">
        <v>1.58</v>
      </c>
      <c r="X258" s="28">
        <v>0.15</v>
      </c>
      <c r="Y258" s="28">
        <f t="shared" si="24"/>
        <v>1.1059999999999999</v>
      </c>
      <c r="Z258" s="28">
        <f t="shared" si="25"/>
        <v>7.4999999999999997E-2</v>
      </c>
      <c r="AA258" s="28">
        <v>0.70299999999999996</v>
      </c>
      <c r="AB258" s="29">
        <v>2.1300419276485002E-3</v>
      </c>
      <c r="AC258">
        <f t="shared" si="20"/>
        <v>8</v>
      </c>
      <c r="AD258">
        <f t="shared" si="21"/>
        <v>0</v>
      </c>
      <c r="AE258">
        <f t="shared" si="22"/>
        <v>0</v>
      </c>
      <c r="AF258">
        <f>'TP Factor'!$D$3</f>
        <v>1.168489000131735</v>
      </c>
      <c r="AG258">
        <f t="shared" si="23"/>
        <v>0</v>
      </c>
    </row>
    <row r="259" spans="1:33">
      <c r="A259" s="24" t="s">
        <v>72</v>
      </c>
      <c r="B259" s="24">
        <v>27</v>
      </c>
      <c r="C259" s="24" t="s">
        <v>73</v>
      </c>
      <c r="D259" s="25">
        <v>33.090000000000003</v>
      </c>
      <c r="E259" s="24" t="s">
        <v>74</v>
      </c>
      <c r="F259" s="24">
        <v>1234</v>
      </c>
      <c r="G259" s="26">
        <v>102.5</v>
      </c>
      <c r="H259" s="24" t="s">
        <v>75</v>
      </c>
      <c r="I259" s="24" t="s">
        <v>76</v>
      </c>
      <c r="J259" s="24">
        <v>1</v>
      </c>
      <c r="K259" s="27">
        <v>15.4205872056</v>
      </c>
      <c r="L259" s="27">
        <v>2.6008312436700001</v>
      </c>
      <c r="M259" s="25">
        <v>0</v>
      </c>
      <c r="N259" s="25">
        <v>0</v>
      </c>
      <c r="O259" s="24">
        <v>24285</v>
      </c>
      <c r="P259" s="24">
        <v>23775</v>
      </c>
      <c r="Q259" s="28">
        <v>24285</v>
      </c>
      <c r="R259" s="28">
        <v>1300</v>
      </c>
      <c r="S259" s="24" t="s">
        <v>81</v>
      </c>
      <c r="T259" s="24" t="s">
        <v>94</v>
      </c>
      <c r="U259" s="28">
        <v>54.65</v>
      </c>
      <c r="V259" s="28">
        <v>0</v>
      </c>
      <c r="W259" s="28">
        <v>2.42</v>
      </c>
      <c r="X259" s="28">
        <v>0.51600000000000001</v>
      </c>
      <c r="Y259" s="28">
        <f t="shared" si="24"/>
        <v>1.694</v>
      </c>
      <c r="Z259" s="28">
        <f t="shared" si="25"/>
        <v>0.25800000000000001</v>
      </c>
      <c r="AA259" s="28">
        <v>0.66200000000000003</v>
      </c>
      <c r="AB259" s="29">
        <v>6.4267682423284995E-4</v>
      </c>
      <c r="AC259">
        <f t="shared" ref="AC259:AC299" si="26">ROUND(AB259*AA259*U259*102.79,0)</f>
        <v>2</v>
      </c>
      <c r="AD259">
        <f t="shared" ref="AD259:AD299" si="27">ROUND(Y259*AC259*0.002205,0)</f>
        <v>0</v>
      </c>
      <c r="AE259">
        <f t="shared" ref="AE259:AE299" si="28">ROUND(Z259*AC259*0.002205,1)</f>
        <v>0</v>
      </c>
      <c r="AF259">
        <f>'TP Factor'!$D$3</f>
        <v>1.168489000131735</v>
      </c>
      <c r="AG259">
        <f t="shared" ref="AG259:AG299" si="29">ROUND(AE259*AF259,1)</f>
        <v>0</v>
      </c>
    </row>
    <row r="260" spans="1:33">
      <c r="A260" s="24" t="s">
        <v>72</v>
      </c>
      <c r="B260" s="24">
        <v>27</v>
      </c>
      <c r="C260" s="24" t="s">
        <v>73</v>
      </c>
      <c r="D260" s="25">
        <v>33.090000000000003</v>
      </c>
      <c r="E260" s="24" t="s">
        <v>74</v>
      </c>
      <c r="F260" s="24">
        <v>1234</v>
      </c>
      <c r="G260" s="26">
        <v>13</v>
      </c>
      <c r="H260" s="24" t="s">
        <v>75</v>
      </c>
      <c r="I260" s="24" t="s">
        <v>76</v>
      </c>
      <c r="J260" s="24">
        <v>141</v>
      </c>
      <c r="K260" s="27">
        <v>114.19985875899999</v>
      </c>
      <c r="L260" s="27">
        <v>811.62410141700002</v>
      </c>
      <c r="M260" s="25">
        <v>0.18</v>
      </c>
      <c r="N260" s="25">
        <v>0.02</v>
      </c>
      <c r="O260" s="24">
        <v>24304</v>
      </c>
      <c r="P260" s="24">
        <v>23794</v>
      </c>
      <c r="Q260" s="28">
        <v>24304</v>
      </c>
      <c r="R260" s="28">
        <v>1100</v>
      </c>
      <c r="S260" s="24" t="s">
        <v>81</v>
      </c>
      <c r="T260" s="24" t="s">
        <v>86</v>
      </c>
      <c r="U260" s="28">
        <v>54.65</v>
      </c>
      <c r="V260" s="28">
        <v>0</v>
      </c>
      <c r="W260" s="28">
        <v>1.85</v>
      </c>
      <c r="X260" s="28">
        <v>0.22</v>
      </c>
      <c r="Y260" s="28">
        <f t="shared" si="24"/>
        <v>1.2949999999999999</v>
      </c>
      <c r="Z260" s="28">
        <f t="shared" si="25"/>
        <v>0.11</v>
      </c>
      <c r="AA260" s="28">
        <v>0.34200000000000003</v>
      </c>
      <c r="AB260" s="29">
        <v>0.20055588096496799</v>
      </c>
      <c r="AC260">
        <f t="shared" si="26"/>
        <v>385</v>
      </c>
      <c r="AD260">
        <f t="shared" si="27"/>
        <v>1</v>
      </c>
      <c r="AE260">
        <f t="shared" si="28"/>
        <v>0.1</v>
      </c>
      <c r="AF260">
        <f>'TP Factor'!$D$3</f>
        <v>1.168489000131735</v>
      </c>
      <c r="AG260">
        <f t="shared" si="29"/>
        <v>0.1</v>
      </c>
    </row>
    <row r="261" spans="1:33">
      <c r="A261" s="24" t="s">
        <v>72</v>
      </c>
      <c r="B261" s="24">
        <v>27</v>
      </c>
      <c r="C261" s="24" t="s">
        <v>73</v>
      </c>
      <c r="D261" s="25">
        <v>33.090000000000003</v>
      </c>
      <c r="E261" s="24" t="s">
        <v>74</v>
      </c>
      <c r="F261" s="24">
        <v>1234</v>
      </c>
      <c r="G261" s="26">
        <v>13</v>
      </c>
      <c r="H261" s="24" t="s">
        <v>75</v>
      </c>
      <c r="I261" s="24" t="s">
        <v>76</v>
      </c>
      <c r="J261" s="24">
        <v>128</v>
      </c>
      <c r="K261" s="27">
        <v>121.573162446</v>
      </c>
      <c r="L261" s="27">
        <v>880.96970799500002</v>
      </c>
      <c r="M261" s="25">
        <v>0.17</v>
      </c>
      <c r="N261" s="25">
        <v>0.01</v>
      </c>
      <c r="O261" s="24">
        <v>24309</v>
      </c>
      <c r="P261" s="24">
        <v>23799</v>
      </c>
      <c r="Q261" s="28">
        <v>24309</v>
      </c>
      <c r="R261" s="28">
        <v>1100</v>
      </c>
      <c r="S261" s="24" t="s">
        <v>97</v>
      </c>
      <c r="T261" s="24" t="s">
        <v>114</v>
      </c>
      <c r="U261" s="28">
        <v>54.65</v>
      </c>
      <c r="V261" s="28">
        <v>0</v>
      </c>
      <c r="W261" s="28">
        <v>1.85</v>
      </c>
      <c r="X261" s="28">
        <v>0.22</v>
      </c>
      <c r="Y261" s="28">
        <f t="shared" si="24"/>
        <v>1.2949999999999999</v>
      </c>
      <c r="Z261" s="28">
        <f t="shared" si="25"/>
        <v>0.11</v>
      </c>
      <c r="AA261" s="28">
        <v>0.28599999999999998</v>
      </c>
      <c r="AB261" s="29">
        <v>0.21769148497612301</v>
      </c>
      <c r="AC261">
        <f t="shared" si="26"/>
        <v>350</v>
      </c>
      <c r="AD261">
        <f t="shared" si="27"/>
        <v>1</v>
      </c>
      <c r="AE261">
        <f t="shared" si="28"/>
        <v>0.1</v>
      </c>
      <c r="AF261">
        <f>'TP Factor'!$D$3</f>
        <v>1.168489000131735</v>
      </c>
      <c r="AG261">
        <f t="shared" si="29"/>
        <v>0.1</v>
      </c>
    </row>
    <row r="262" spans="1:33">
      <c r="A262" s="24" t="s">
        <v>72</v>
      </c>
      <c r="B262" s="24">
        <v>27</v>
      </c>
      <c r="C262" s="24" t="s">
        <v>73</v>
      </c>
      <c r="D262" s="25">
        <v>33.090000000000003</v>
      </c>
      <c r="E262" s="24" t="s">
        <v>74</v>
      </c>
      <c r="F262" s="24">
        <v>1234</v>
      </c>
      <c r="G262" s="26">
        <v>102.5</v>
      </c>
      <c r="H262" s="24" t="s">
        <v>75</v>
      </c>
      <c r="I262" s="24" t="s">
        <v>76</v>
      </c>
      <c r="J262" s="24">
        <v>296</v>
      </c>
      <c r="K262" s="27">
        <v>319.51677203899999</v>
      </c>
      <c r="L262" s="27">
        <v>878.87023590199999</v>
      </c>
      <c r="M262" s="25">
        <v>0.44</v>
      </c>
      <c r="N262" s="25">
        <v>0.08</v>
      </c>
      <c r="O262" s="24">
        <v>24356</v>
      </c>
      <c r="P262" s="24">
        <v>23844</v>
      </c>
      <c r="Q262" s="28">
        <v>24356</v>
      </c>
      <c r="R262" s="28">
        <v>1300</v>
      </c>
      <c r="S262" s="24" t="s">
        <v>81</v>
      </c>
      <c r="T262" s="24" t="s">
        <v>94</v>
      </c>
      <c r="U262" s="28">
        <v>54.65</v>
      </c>
      <c r="V262" s="28">
        <v>0</v>
      </c>
      <c r="W262" s="28">
        <v>2.42</v>
      </c>
      <c r="X262" s="28">
        <v>0.51600000000000001</v>
      </c>
      <c r="Y262" s="28">
        <f t="shared" si="24"/>
        <v>1.694</v>
      </c>
      <c r="Z262" s="28">
        <f t="shared" si="25"/>
        <v>0.25800000000000001</v>
      </c>
      <c r="AA262" s="28">
        <v>0.66200000000000003</v>
      </c>
      <c r="AB262" s="29">
        <v>0.21717269622417601</v>
      </c>
      <c r="AC262">
        <f t="shared" si="26"/>
        <v>808</v>
      </c>
      <c r="AD262">
        <f t="shared" si="27"/>
        <v>3</v>
      </c>
      <c r="AE262">
        <f t="shared" si="28"/>
        <v>0.5</v>
      </c>
      <c r="AF262">
        <f>'TP Factor'!$D$3</f>
        <v>1.168489000131735</v>
      </c>
      <c r="AG262">
        <f t="shared" si="29"/>
        <v>0.6</v>
      </c>
    </row>
    <row r="263" spans="1:33">
      <c r="A263" s="24" t="s">
        <v>72</v>
      </c>
      <c r="B263" s="24">
        <v>27</v>
      </c>
      <c r="C263" s="24" t="s">
        <v>73</v>
      </c>
      <c r="D263" s="25">
        <v>33.090000000000003</v>
      </c>
      <c r="E263" s="24" t="s">
        <v>74</v>
      </c>
      <c r="F263" s="24">
        <v>1234</v>
      </c>
      <c r="G263" s="26">
        <v>105</v>
      </c>
      <c r="H263" s="24" t="s">
        <v>75</v>
      </c>
      <c r="I263" s="24" t="s">
        <v>76</v>
      </c>
      <c r="J263" s="24">
        <v>1015</v>
      </c>
      <c r="K263" s="27">
        <v>242.89502947099999</v>
      </c>
      <c r="L263" s="27">
        <v>2244.9256615200002</v>
      </c>
      <c r="M263" s="25">
        <v>1.37</v>
      </c>
      <c r="N263" s="25">
        <v>0.25</v>
      </c>
      <c r="O263" s="24">
        <v>24370</v>
      </c>
      <c r="P263" s="24">
        <v>23858</v>
      </c>
      <c r="Q263" s="28">
        <v>24370</v>
      </c>
      <c r="R263" s="28">
        <v>1400</v>
      </c>
      <c r="S263" s="24" t="s">
        <v>97</v>
      </c>
      <c r="T263" s="24" t="s">
        <v>116</v>
      </c>
      <c r="U263" s="28">
        <v>54.65</v>
      </c>
      <c r="V263" s="28">
        <v>0</v>
      </c>
      <c r="W263" s="28">
        <v>2.83</v>
      </c>
      <c r="X263" s="28">
        <v>0.497</v>
      </c>
      <c r="Y263" s="28">
        <f t="shared" si="24"/>
        <v>1.9809999999999999</v>
      </c>
      <c r="Z263" s="28">
        <f t="shared" si="25"/>
        <v>0.2485</v>
      </c>
      <c r="AA263" s="28">
        <v>0.88800000000000001</v>
      </c>
      <c r="AB263" s="29">
        <v>0.55473099303196904</v>
      </c>
      <c r="AC263">
        <f t="shared" si="26"/>
        <v>2767</v>
      </c>
      <c r="AD263">
        <f t="shared" si="27"/>
        <v>12</v>
      </c>
      <c r="AE263">
        <f t="shared" si="28"/>
        <v>1.5</v>
      </c>
      <c r="AF263">
        <f>'TP Factor'!$D$3</f>
        <v>1.168489000131735</v>
      </c>
      <c r="AG263">
        <f t="shared" si="29"/>
        <v>1.8</v>
      </c>
    </row>
    <row r="264" spans="1:33">
      <c r="A264" s="24" t="s">
        <v>72</v>
      </c>
      <c r="B264" s="24">
        <v>27</v>
      </c>
      <c r="C264" s="24" t="s">
        <v>73</v>
      </c>
      <c r="D264" s="25">
        <v>33.090000000000003</v>
      </c>
      <c r="E264" s="24" t="s">
        <v>74</v>
      </c>
      <c r="F264" s="24">
        <v>1234</v>
      </c>
      <c r="G264" s="26">
        <v>13</v>
      </c>
      <c r="H264" s="24" t="s">
        <v>75</v>
      </c>
      <c r="I264" s="24" t="s">
        <v>76</v>
      </c>
      <c r="J264" s="24">
        <v>1</v>
      </c>
      <c r="K264" s="27">
        <v>21.781059670600001</v>
      </c>
      <c r="L264" s="27">
        <v>7.3878145908199997</v>
      </c>
      <c r="M264" s="25">
        <v>0</v>
      </c>
      <c r="N264" s="25">
        <v>0</v>
      </c>
      <c r="O264" s="24">
        <v>24475</v>
      </c>
      <c r="P264" s="24">
        <v>23962</v>
      </c>
      <c r="Q264" s="28">
        <v>24475</v>
      </c>
      <c r="R264" s="28">
        <v>1100</v>
      </c>
      <c r="S264" s="24" t="s">
        <v>79</v>
      </c>
      <c r="T264" s="24" t="s">
        <v>93</v>
      </c>
      <c r="U264" s="28">
        <v>54.65</v>
      </c>
      <c r="V264" s="28">
        <v>0</v>
      </c>
      <c r="W264" s="28">
        <v>1.85</v>
      </c>
      <c r="X264" s="28">
        <v>0.22</v>
      </c>
      <c r="Y264" s="28">
        <f t="shared" si="24"/>
        <v>1.2949999999999999</v>
      </c>
      <c r="Z264" s="28">
        <f t="shared" si="25"/>
        <v>0.11</v>
      </c>
      <c r="AA264" s="28">
        <v>0.17399999999999999</v>
      </c>
      <c r="AB264" s="29">
        <v>1.8255614424032801E-3</v>
      </c>
      <c r="AC264">
        <f t="shared" si="26"/>
        <v>2</v>
      </c>
      <c r="AD264">
        <f t="shared" si="27"/>
        <v>0</v>
      </c>
      <c r="AE264">
        <f t="shared" si="28"/>
        <v>0</v>
      </c>
      <c r="AF264">
        <f>'TP Factor'!$D$3</f>
        <v>1.168489000131735</v>
      </c>
      <c r="AG264">
        <f t="shared" si="29"/>
        <v>0</v>
      </c>
    </row>
    <row r="265" spans="1:33">
      <c r="A265" s="24" t="s">
        <v>72</v>
      </c>
      <c r="B265" s="24">
        <v>27</v>
      </c>
      <c r="C265" s="24" t="s">
        <v>73</v>
      </c>
      <c r="D265" s="25">
        <v>33.090000000000003</v>
      </c>
      <c r="E265" s="24" t="s">
        <v>74</v>
      </c>
      <c r="F265" s="24">
        <v>1234</v>
      </c>
      <c r="G265" s="26">
        <v>13</v>
      </c>
      <c r="H265" s="24" t="s">
        <v>75</v>
      </c>
      <c r="I265" s="24" t="s">
        <v>76</v>
      </c>
      <c r="J265" s="24">
        <v>19</v>
      </c>
      <c r="K265" s="27">
        <v>69.846978828600001</v>
      </c>
      <c r="L265" s="27">
        <v>110.64867115200001</v>
      </c>
      <c r="M265" s="25">
        <v>0.02</v>
      </c>
      <c r="N265" s="25">
        <v>0</v>
      </c>
      <c r="O265" s="24">
        <v>24480</v>
      </c>
      <c r="P265" s="24">
        <v>23966</v>
      </c>
      <c r="Q265" s="28">
        <v>24480</v>
      </c>
      <c r="R265" s="28">
        <v>1100</v>
      </c>
      <c r="S265" s="24" t="s">
        <v>81</v>
      </c>
      <c r="T265" s="24" t="s">
        <v>86</v>
      </c>
      <c r="U265" s="28">
        <v>54.65</v>
      </c>
      <c r="V265" s="28">
        <v>0</v>
      </c>
      <c r="W265" s="28">
        <v>1.85</v>
      </c>
      <c r="X265" s="28">
        <v>0.22</v>
      </c>
      <c r="Y265" s="28">
        <f t="shared" si="24"/>
        <v>1.2949999999999999</v>
      </c>
      <c r="Z265" s="28">
        <f t="shared" si="25"/>
        <v>0.11</v>
      </c>
      <c r="AA265" s="28">
        <v>0.34200000000000003</v>
      </c>
      <c r="AB265" s="29">
        <v>2.17269497158076E-2</v>
      </c>
      <c r="AC265">
        <f t="shared" si="26"/>
        <v>42</v>
      </c>
      <c r="AD265">
        <f t="shared" si="27"/>
        <v>0</v>
      </c>
      <c r="AE265">
        <f t="shared" si="28"/>
        <v>0</v>
      </c>
      <c r="AF265">
        <f>'TP Factor'!$D$3</f>
        <v>1.168489000131735</v>
      </c>
      <c r="AG265">
        <f t="shared" si="29"/>
        <v>0</v>
      </c>
    </row>
    <row r="266" spans="1:33">
      <c r="A266" s="24" t="s">
        <v>72</v>
      </c>
      <c r="B266" s="24">
        <v>27</v>
      </c>
      <c r="C266" s="24" t="s">
        <v>73</v>
      </c>
      <c r="D266" s="25">
        <v>33.090000000000003</v>
      </c>
      <c r="E266" s="24" t="s">
        <v>74</v>
      </c>
      <c r="F266" s="24">
        <v>1234</v>
      </c>
      <c r="G266" s="26">
        <v>102.5</v>
      </c>
      <c r="H266" s="24" t="s">
        <v>75</v>
      </c>
      <c r="I266" s="24" t="s">
        <v>76</v>
      </c>
      <c r="J266" s="24">
        <v>230</v>
      </c>
      <c r="K266" s="27">
        <v>364.18080392299998</v>
      </c>
      <c r="L266" s="27">
        <v>681.90230778700004</v>
      </c>
      <c r="M266" s="25">
        <v>0.34</v>
      </c>
      <c r="N266" s="25">
        <v>0.06</v>
      </c>
      <c r="O266" s="24">
        <v>24494</v>
      </c>
      <c r="P266" s="24">
        <v>23979</v>
      </c>
      <c r="Q266" s="28">
        <v>24494</v>
      </c>
      <c r="R266" s="28">
        <v>1300</v>
      </c>
      <c r="S266" s="24" t="s">
        <v>81</v>
      </c>
      <c r="T266" s="24" t="s">
        <v>94</v>
      </c>
      <c r="U266" s="28">
        <v>54.65</v>
      </c>
      <c r="V266" s="28">
        <v>0</v>
      </c>
      <c r="W266" s="28">
        <v>2.42</v>
      </c>
      <c r="X266" s="28">
        <v>0.51600000000000001</v>
      </c>
      <c r="Y266" s="28">
        <f t="shared" si="24"/>
        <v>1.694</v>
      </c>
      <c r="Z266" s="28">
        <f t="shared" si="25"/>
        <v>0.25800000000000001</v>
      </c>
      <c r="AA266" s="28">
        <v>0.66200000000000003</v>
      </c>
      <c r="AB266" s="29">
        <v>0.16850105592849901</v>
      </c>
      <c r="AC266">
        <f t="shared" si="26"/>
        <v>627</v>
      </c>
      <c r="AD266">
        <f t="shared" si="27"/>
        <v>2</v>
      </c>
      <c r="AE266">
        <f t="shared" si="28"/>
        <v>0.4</v>
      </c>
      <c r="AF266">
        <f>'TP Factor'!$D$3</f>
        <v>1.168489000131735</v>
      </c>
      <c r="AG266">
        <f t="shared" si="29"/>
        <v>0.5</v>
      </c>
    </row>
    <row r="267" spans="1:33">
      <c r="A267" s="24" t="s">
        <v>72</v>
      </c>
      <c r="B267" s="24">
        <v>27</v>
      </c>
      <c r="C267" s="24" t="s">
        <v>73</v>
      </c>
      <c r="D267" s="25">
        <v>33.090000000000003</v>
      </c>
      <c r="E267" s="24" t="s">
        <v>74</v>
      </c>
      <c r="F267" s="24">
        <v>1234</v>
      </c>
      <c r="G267" s="26">
        <v>13</v>
      </c>
      <c r="H267" s="24" t="s">
        <v>75</v>
      </c>
      <c r="I267" s="24" t="s">
        <v>76</v>
      </c>
      <c r="J267" s="24">
        <v>21</v>
      </c>
      <c r="K267" s="27">
        <v>184.05139282100001</v>
      </c>
      <c r="L267" s="27">
        <v>120.91701621599999</v>
      </c>
      <c r="M267" s="25">
        <v>0.03</v>
      </c>
      <c r="N267" s="25">
        <v>0</v>
      </c>
      <c r="O267" s="24">
        <v>24502</v>
      </c>
      <c r="P267" s="24">
        <v>23987</v>
      </c>
      <c r="Q267" s="28">
        <v>24502</v>
      </c>
      <c r="R267" s="28">
        <v>1100</v>
      </c>
      <c r="S267" s="24" t="s">
        <v>81</v>
      </c>
      <c r="T267" s="24" t="s">
        <v>86</v>
      </c>
      <c r="U267" s="28">
        <v>54.65</v>
      </c>
      <c r="V267" s="28">
        <v>0</v>
      </c>
      <c r="W267" s="28">
        <v>1.85</v>
      </c>
      <c r="X267" s="28">
        <v>0.22</v>
      </c>
      <c r="Y267" s="28">
        <f t="shared" si="24"/>
        <v>1.2949999999999999</v>
      </c>
      <c r="Z267" s="28">
        <f t="shared" si="25"/>
        <v>0.11</v>
      </c>
      <c r="AA267" s="28">
        <v>0.34200000000000003</v>
      </c>
      <c r="AB267" s="29">
        <v>2.9879125918221401E-2</v>
      </c>
      <c r="AC267">
        <f t="shared" si="26"/>
        <v>57</v>
      </c>
      <c r="AD267">
        <f t="shared" si="27"/>
        <v>0</v>
      </c>
      <c r="AE267">
        <f t="shared" si="28"/>
        <v>0</v>
      </c>
      <c r="AF267">
        <f>'TP Factor'!$D$3</f>
        <v>1.168489000131735</v>
      </c>
      <c r="AG267">
        <f t="shared" si="29"/>
        <v>0</v>
      </c>
    </row>
    <row r="268" spans="1:33">
      <c r="A268" s="24" t="s">
        <v>72</v>
      </c>
      <c r="B268" s="24">
        <v>27</v>
      </c>
      <c r="C268" s="24" t="s">
        <v>73</v>
      </c>
      <c r="D268" s="25">
        <v>33.090000000000003</v>
      </c>
      <c r="E268" s="24" t="s">
        <v>74</v>
      </c>
      <c r="F268" s="24">
        <v>1234</v>
      </c>
      <c r="G268" s="26">
        <v>40</v>
      </c>
      <c r="H268" s="24" t="s">
        <v>75</v>
      </c>
      <c r="I268" s="24" t="s">
        <v>76</v>
      </c>
      <c r="J268" s="24">
        <v>20</v>
      </c>
      <c r="K268" s="27">
        <v>44.250701474499998</v>
      </c>
      <c r="L268" s="27">
        <v>99.671119554100002</v>
      </c>
      <c r="M268" s="25">
        <v>0.02</v>
      </c>
      <c r="N268" s="25">
        <v>0</v>
      </c>
      <c r="O268" s="24">
        <v>24542</v>
      </c>
      <c r="P268" s="24">
        <v>24027</v>
      </c>
      <c r="Q268" s="28">
        <v>24542</v>
      </c>
      <c r="R268" s="28">
        <v>8110</v>
      </c>
      <c r="S268" s="24" t="s">
        <v>81</v>
      </c>
      <c r="T268" s="24" t="s">
        <v>95</v>
      </c>
      <c r="U268" s="28">
        <v>54.65</v>
      </c>
      <c r="V268" s="28">
        <v>0</v>
      </c>
      <c r="W268" s="28">
        <v>1.58</v>
      </c>
      <c r="X268" s="28">
        <v>0.15</v>
      </c>
      <c r="Y268" s="28">
        <f t="shared" si="24"/>
        <v>1.1059999999999999</v>
      </c>
      <c r="Z268" s="28">
        <f t="shared" si="25"/>
        <v>7.4999999999999997E-2</v>
      </c>
      <c r="AA268" s="28">
        <v>0.70299999999999996</v>
      </c>
      <c r="AB268" s="29">
        <v>2.46291715030993E-2</v>
      </c>
      <c r="AC268">
        <f t="shared" si="26"/>
        <v>97</v>
      </c>
      <c r="AD268">
        <f t="shared" si="27"/>
        <v>0</v>
      </c>
      <c r="AE268">
        <f t="shared" si="28"/>
        <v>0</v>
      </c>
      <c r="AF268">
        <f>'TP Factor'!$D$3</f>
        <v>1.168489000131735</v>
      </c>
      <c r="AG268">
        <f t="shared" si="29"/>
        <v>0</v>
      </c>
    </row>
    <row r="269" spans="1:33">
      <c r="A269" s="24" t="s">
        <v>72</v>
      </c>
      <c r="B269" s="24">
        <v>27</v>
      </c>
      <c r="C269" s="24" t="s">
        <v>73</v>
      </c>
      <c r="D269" s="25">
        <v>33.090000000000003</v>
      </c>
      <c r="E269" s="24" t="s">
        <v>74</v>
      </c>
      <c r="F269" s="24">
        <v>1234</v>
      </c>
      <c r="G269" s="26">
        <v>40</v>
      </c>
      <c r="H269" s="24" t="s">
        <v>75</v>
      </c>
      <c r="I269" s="24" t="s">
        <v>76</v>
      </c>
      <c r="J269" s="24">
        <v>38</v>
      </c>
      <c r="K269" s="27">
        <v>167.13839191700001</v>
      </c>
      <c r="L269" s="27">
        <v>172.86501895699999</v>
      </c>
      <c r="M269" s="25">
        <v>0.03</v>
      </c>
      <c r="N269" s="25">
        <v>0</v>
      </c>
      <c r="O269" s="24">
        <v>24562</v>
      </c>
      <c r="P269" s="24">
        <v>24047</v>
      </c>
      <c r="Q269" s="28">
        <v>24562</v>
      </c>
      <c r="R269" s="28">
        <v>8110</v>
      </c>
      <c r="S269" s="24" t="s">
        <v>90</v>
      </c>
      <c r="T269" s="24" t="s">
        <v>117</v>
      </c>
      <c r="U269" s="28">
        <v>54.65</v>
      </c>
      <c r="V269" s="28">
        <v>0</v>
      </c>
      <c r="W269" s="28">
        <v>1.58</v>
      </c>
      <c r="X269" s="28">
        <v>0.15</v>
      </c>
      <c r="Y269" s="28">
        <f t="shared" si="24"/>
        <v>1.1059999999999999</v>
      </c>
      <c r="Z269" s="28">
        <f t="shared" si="25"/>
        <v>7.4999999999999997E-2</v>
      </c>
      <c r="AA269" s="28">
        <v>0.74</v>
      </c>
      <c r="AB269" s="29">
        <v>4.27157055704337E-2</v>
      </c>
      <c r="AC269">
        <f t="shared" si="26"/>
        <v>178</v>
      </c>
      <c r="AD269">
        <f t="shared" si="27"/>
        <v>0</v>
      </c>
      <c r="AE269">
        <f t="shared" si="28"/>
        <v>0</v>
      </c>
      <c r="AF269">
        <f>'TP Factor'!$D$3</f>
        <v>1.168489000131735</v>
      </c>
      <c r="AG269">
        <f t="shared" si="29"/>
        <v>0</v>
      </c>
    </row>
    <row r="270" spans="1:33">
      <c r="A270" s="24" t="s">
        <v>72</v>
      </c>
      <c r="B270" s="24">
        <v>27</v>
      </c>
      <c r="C270" s="24" t="s">
        <v>73</v>
      </c>
      <c r="D270" s="25">
        <v>33.090000000000003</v>
      </c>
      <c r="E270" s="24" t="s">
        <v>74</v>
      </c>
      <c r="F270" s="24">
        <v>1234</v>
      </c>
      <c r="G270" s="26">
        <v>102.5</v>
      </c>
      <c r="H270" s="24" t="s">
        <v>75</v>
      </c>
      <c r="I270" s="24" t="s">
        <v>76</v>
      </c>
      <c r="J270" s="24">
        <v>437</v>
      </c>
      <c r="K270" s="27">
        <v>239.871130876</v>
      </c>
      <c r="L270" s="27">
        <v>1359.85794586</v>
      </c>
      <c r="M270" s="25">
        <v>0.64</v>
      </c>
      <c r="N270" s="25">
        <v>0.11</v>
      </c>
      <c r="O270" s="24">
        <v>24569</v>
      </c>
      <c r="P270" s="24">
        <v>24054</v>
      </c>
      <c r="Q270" s="28">
        <v>24569</v>
      </c>
      <c r="R270" s="28">
        <v>1300</v>
      </c>
      <c r="S270" s="24" t="s">
        <v>79</v>
      </c>
      <c r="T270" s="24" t="s">
        <v>80</v>
      </c>
      <c r="U270" s="28">
        <v>54.65</v>
      </c>
      <c r="V270" s="28">
        <v>0</v>
      </c>
      <c r="W270" s="28">
        <v>2.42</v>
      </c>
      <c r="X270" s="28">
        <v>0.51600000000000001</v>
      </c>
      <c r="Y270" s="28">
        <f t="shared" si="24"/>
        <v>1.694</v>
      </c>
      <c r="Z270" s="28">
        <f t="shared" si="25"/>
        <v>0.25800000000000001</v>
      </c>
      <c r="AA270" s="28">
        <v>0.63100000000000001</v>
      </c>
      <c r="AB270" s="29">
        <v>0.32229967113887698</v>
      </c>
      <c r="AC270">
        <f t="shared" si="26"/>
        <v>1142</v>
      </c>
      <c r="AD270">
        <f t="shared" si="27"/>
        <v>4</v>
      </c>
      <c r="AE270">
        <f t="shared" si="28"/>
        <v>0.6</v>
      </c>
      <c r="AF270">
        <f>'TP Factor'!$D$3</f>
        <v>1.168489000131735</v>
      </c>
      <c r="AG270">
        <f t="shared" si="29"/>
        <v>0.7</v>
      </c>
    </row>
    <row r="271" spans="1:33">
      <c r="A271" s="24" t="s">
        <v>72</v>
      </c>
      <c r="B271" s="24">
        <v>27</v>
      </c>
      <c r="C271" s="24" t="s">
        <v>73</v>
      </c>
      <c r="D271" s="25">
        <v>33.090000000000003</v>
      </c>
      <c r="E271" s="24" t="s">
        <v>74</v>
      </c>
      <c r="F271" s="24">
        <v>1234</v>
      </c>
      <c r="G271" s="26">
        <v>45</v>
      </c>
      <c r="H271" s="24" t="s">
        <v>75</v>
      </c>
      <c r="I271" s="24" t="s">
        <v>76</v>
      </c>
      <c r="J271" s="24">
        <v>564</v>
      </c>
      <c r="K271" s="27">
        <v>171.26098535</v>
      </c>
      <c r="L271" s="27">
        <v>1497.31929844</v>
      </c>
      <c r="M271" s="25">
        <v>0.47</v>
      </c>
      <c r="N271" s="25">
        <v>0.14000000000000001</v>
      </c>
      <c r="O271" s="24">
        <v>24736</v>
      </c>
      <c r="P271" s="24">
        <v>24219</v>
      </c>
      <c r="Q271" s="28">
        <v>24736</v>
      </c>
      <c r="R271" s="28">
        <v>8140</v>
      </c>
      <c r="S271" s="24" t="s">
        <v>90</v>
      </c>
      <c r="T271" s="24" t="s">
        <v>112</v>
      </c>
      <c r="U271" s="28">
        <v>54.65</v>
      </c>
      <c r="V271" s="28">
        <v>0</v>
      </c>
      <c r="W271" s="28">
        <v>1.18</v>
      </c>
      <c r="X271" s="28">
        <v>0.48</v>
      </c>
      <c r="Y271" s="28">
        <f t="shared" si="24"/>
        <v>0.82599999999999996</v>
      </c>
      <c r="Z271" s="28">
        <f t="shared" si="25"/>
        <v>0.24</v>
      </c>
      <c r="AA271" s="28">
        <v>0.74</v>
      </c>
      <c r="AB271" s="29">
        <v>3.7548848022374598E-2</v>
      </c>
      <c r="AC271">
        <f t="shared" si="26"/>
        <v>156</v>
      </c>
      <c r="AD271">
        <f t="shared" si="27"/>
        <v>0</v>
      </c>
      <c r="AE271">
        <f t="shared" si="28"/>
        <v>0.1</v>
      </c>
      <c r="AF271">
        <f>'TP Factor'!$D$3</f>
        <v>1.168489000131735</v>
      </c>
      <c r="AG271">
        <f t="shared" si="29"/>
        <v>0.1</v>
      </c>
    </row>
    <row r="272" spans="1:33">
      <c r="A272" s="24" t="s">
        <v>72</v>
      </c>
      <c r="B272" s="24">
        <v>27</v>
      </c>
      <c r="C272" s="24" t="s">
        <v>73</v>
      </c>
      <c r="D272" s="25">
        <v>33.090000000000003</v>
      </c>
      <c r="E272" s="24" t="s">
        <v>74</v>
      </c>
      <c r="F272" s="24">
        <v>1234</v>
      </c>
      <c r="G272" s="26">
        <v>102.5</v>
      </c>
      <c r="H272" s="24" t="s">
        <v>75</v>
      </c>
      <c r="I272" s="24" t="s">
        <v>76</v>
      </c>
      <c r="J272" s="24">
        <v>280</v>
      </c>
      <c r="K272" s="27">
        <v>145.74302168700001</v>
      </c>
      <c r="L272" s="27">
        <v>795.63236678199996</v>
      </c>
      <c r="M272" s="25">
        <v>0.41</v>
      </c>
      <c r="N272" s="25">
        <v>7.0000000000000007E-2</v>
      </c>
      <c r="O272" s="24">
        <v>24868</v>
      </c>
      <c r="P272" s="24">
        <v>24349</v>
      </c>
      <c r="Q272" s="28">
        <v>24868</v>
      </c>
      <c r="R272" s="28">
        <v>1300</v>
      </c>
      <c r="S272" s="24" t="s">
        <v>97</v>
      </c>
      <c r="T272" s="24" t="s">
        <v>111</v>
      </c>
      <c r="U272" s="28">
        <v>54.65</v>
      </c>
      <c r="V272" s="28">
        <v>0</v>
      </c>
      <c r="W272" s="28">
        <v>2.42</v>
      </c>
      <c r="X272" s="28">
        <v>0.51600000000000001</v>
      </c>
      <c r="Y272" s="28">
        <f t="shared" si="24"/>
        <v>1.694</v>
      </c>
      <c r="Z272" s="28">
        <f t="shared" si="25"/>
        <v>0.25800000000000001</v>
      </c>
      <c r="AA272" s="28">
        <v>0.69199999999999995</v>
      </c>
      <c r="AB272" s="29">
        <v>0.19603405305900601</v>
      </c>
      <c r="AC272">
        <f t="shared" si="26"/>
        <v>762</v>
      </c>
      <c r="AD272">
        <f t="shared" si="27"/>
        <v>3</v>
      </c>
      <c r="AE272">
        <f t="shared" si="28"/>
        <v>0.4</v>
      </c>
      <c r="AF272">
        <f>'TP Factor'!$D$3</f>
        <v>1.168489000131735</v>
      </c>
      <c r="AG272">
        <f t="shared" si="29"/>
        <v>0.5</v>
      </c>
    </row>
    <row r="273" spans="1:33">
      <c r="A273" s="24" t="s">
        <v>72</v>
      </c>
      <c r="B273" s="24">
        <v>27</v>
      </c>
      <c r="C273" s="24" t="s">
        <v>73</v>
      </c>
      <c r="D273" s="25">
        <v>33.090000000000003</v>
      </c>
      <c r="E273" s="24" t="s">
        <v>74</v>
      </c>
      <c r="F273" s="24">
        <v>1234</v>
      </c>
      <c r="G273" s="26">
        <v>102.5</v>
      </c>
      <c r="H273" s="24" t="s">
        <v>75</v>
      </c>
      <c r="I273" s="24" t="s">
        <v>76</v>
      </c>
      <c r="J273" s="24">
        <v>106</v>
      </c>
      <c r="K273" s="27">
        <v>136.628082541</v>
      </c>
      <c r="L273" s="27">
        <v>313.31695821</v>
      </c>
      <c r="M273" s="25">
        <v>0.16</v>
      </c>
      <c r="N273" s="25">
        <v>0.03</v>
      </c>
      <c r="O273" s="24">
        <v>25199</v>
      </c>
      <c r="P273" s="24">
        <v>24665</v>
      </c>
      <c r="Q273" s="28">
        <v>25199</v>
      </c>
      <c r="R273" s="28">
        <v>1300</v>
      </c>
      <c r="S273" s="24" t="s">
        <v>81</v>
      </c>
      <c r="T273" s="24" t="s">
        <v>94</v>
      </c>
      <c r="U273" s="28">
        <v>54.65</v>
      </c>
      <c r="V273" s="28">
        <v>0</v>
      </c>
      <c r="W273" s="28">
        <v>2.42</v>
      </c>
      <c r="X273" s="28">
        <v>0.51600000000000001</v>
      </c>
      <c r="Y273" s="28">
        <f t="shared" si="24"/>
        <v>1.694</v>
      </c>
      <c r="Z273" s="28">
        <f t="shared" si="25"/>
        <v>0.25800000000000001</v>
      </c>
      <c r="AA273" s="28">
        <v>0.66200000000000003</v>
      </c>
      <c r="AB273" s="29">
        <v>7.7421996788778299E-2</v>
      </c>
      <c r="AC273">
        <f t="shared" si="26"/>
        <v>288</v>
      </c>
      <c r="AD273">
        <f t="shared" si="27"/>
        <v>1</v>
      </c>
      <c r="AE273">
        <f t="shared" si="28"/>
        <v>0.2</v>
      </c>
      <c r="AF273">
        <f>'TP Factor'!$D$3</f>
        <v>1.168489000131735</v>
      </c>
      <c r="AG273">
        <f t="shared" si="29"/>
        <v>0.2</v>
      </c>
    </row>
    <row r="274" spans="1:33">
      <c r="A274" s="24" t="s">
        <v>72</v>
      </c>
      <c r="B274" s="24">
        <v>27</v>
      </c>
      <c r="C274" s="24" t="s">
        <v>73</v>
      </c>
      <c r="D274" s="25">
        <v>33.090000000000003</v>
      </c>
      <c r="E274" s="24" t="s">
        <v>74</v>
      </c>
      <c r="F274" s="24">
        <v>1234</v>
      </c>
      <c r="G274" s="26">
        <v>102.5</v>
      </c>
      <c r="H274" s="24" t="s">
        <v>75</v>
      </c>
      <c r="I274" s="24" t="s">
        <v>76</v>
      </c>
      <c r="J274" s="24">
        <v>598</v>
      </c>
      <c r="K274" s="27">
        <v>198.30107547700001</v>
      </c>
      <c r="L274" s="27">
        <v>1861.60024905</v>
      </c>
      <c r="M274" s="25">
        <v>0.88</v>
      </c>
      <c r="N274" s="25">
        <v>0.15</v>
      </c>
      <c r="O274" s="24">
        <v>25200</v>
      </c>
      <c r="P274" s="24">
        <v>24666</v>
      </c>
      <c r="Q274" s="28">
        <v>25200</v>
      </c>
      <c r="R274" s="28">
        <v>1300</v>
      </c>
      <c r="S274" s="24" t="s">
        <v>79</v>
      </c>
      <c r="T274" s="24" t="s">
        <v>80</v>
      </c>
      <c r="U274" s="28">
        <v>54.65</v>
      </c>
      <c r="V274" s="28">
        <v>0</v>
      </c>
      <c r="W274" s="28">
        <v>2.42</v>
      </c>
      <c r="X274" s="28">
        <v>0.51600000000000001</v>
      </c>
      <c r="Y274" s="28">
        <f t="shared" si="24"/>
        <v>1.694</v>
      </c>
      <c r="Z274" s="28">
        <f t="shared" si="25"/>
        <v>0.25800000000000001</v>
      </c>
      <c r="AA274" s="28">
        <v>0.63100000000000001</v>
      </c>
      <c r="AB274" s="29">
        <v>0.46000959965592197</v>
      </c>
      <c r="AC274">
        <f t="shared" si="26"/>
        <v>1631</v>
      </c>
      <c r="AD274">
        <f t="shared" si="27"/>
        <v>6</v>
      </c>
      <c r="AE274">
        <f t="shared" si="28"/>
        <v>0.9</v>
      </c>
      <c r="AF274">
        <f>'TP Factor'!$D$3</f>
        <v>1.168489000131735</v>
      </c>
      <c r="AG274">
        <f t="shared" si="29"/>
        <v>1.1000000000000001</v>
      </c>
    </row>
    <row r="275" spans="1:33">
      <c r="A275" s="24" t="s">
        <v>72</v>
      </c>
      <c r="B275" s="24">
        <v>27</v>
      </c>
      <c r="C275" s="24" t="s">
        <v>73</v>
      </c>
      <c r="D275" s="25">
        <v>33.090000000000003</v>
      </c>
      <c r="E275" s="24" t="s">
        <v>74</v>
      </c>
      <c r="F275" s="24">
        <v>1234</v>
      </c>
      <c r="G275" s="26">
        <v>102.5</v>
      </c>
      <c r="H275" s="24" t="s">
        <v>75</v>
      </c>
      <c r="I275" s="24" t="s">
        <v>76</v>
      </c>
      <c r="J275" s="24">
        <v>1659</v>
      </c>
      <c r="K275" s="27">
        <v>321.63746235899998</v>
      </c>
      <c r="L275" s="27">
        <v>4446.59247486</v>
      </c>
      <c r="M275" s="25">
        <v>2.44</v>
      </c>
      <c r="N275" s="25">
        <v>0.43</v>
      </c>
      <c r="O275" s="24">
        <v>25201</v>
      </c>
      <c r="P275" s="24">
        <v>24667</v>
      </c>
      <c r="Q275" s="28">
        <v>25201</v>
      </c>
      <c r="R275" s="28">
        <v>1300</v>
      </c>
      <c r="S275" s="24" t="s">
        <v>77</v>
      </c>
      <c r="T275" s="24" t="s">
        <v>120</v>
      </c>
      <c r="U275" s="28">
        <v>54.65</v>
      </c>
      <c r="V275" s="28">
        <v>0</v>
      </c>
      <c r="W275" s="28">
        <v>2.42</v>
      </c>
      <c r="X275" s="28">
        <v>0.51600000000000001</v>
      </c>
      <c r="Y275" s="28">
        <f t="shared" si="24"/>
        <v>1.694</v>
      </c>
      <c r="Z275" s="28">
        <f t="shared" si="25"/>
        <v>0.25800000000000001</v>
      </c>
      <c r="AA275" s="28">
        <v>0.72299999999999998</v>
      </c>
      <c r="AB275" s="29">
        <v>1.09877253464044</v>
      </c>
      <c r="AC275">
        <f t="shared" si="26"/>
        <v>4463</v>
      </c>
      <c r="AD275">
        <f t="shared" si="27"/>
        <v>17</v>
      </c>
      <c r="AE275">
        <f t="shared" si="28"/>
        <v>2.5</v>
      </c>
      <c r="AF275">
        <f>'TP Factor'!$D$3</f>
        <v>1.168489000131735</v>
      </c>
      <c r="AG275">
        <f t="shared" si="29"/>
        <v>2.9</v>
      </c>
    </row>
    <row r="276" spans="1:33">
      <c r="A276" s="24" t="s">
        <v>72</v>
      </c>
      <c r="B276" s="24">
        <v>27</v>
      </c>
      <c r="C276" s="24" t="s">
        <v>73</v>
      </c>
      <c r="D276" s="25">
        <v>33.090000000000003</v>
      </c>
      <c r="E276" s="24" t="s">
        <v>74</v>
      </c>
      <c r="F276" s="24">
        <v>1234</v>
      </c>
      <c r="G276" s="26">
        <v>102.5</v>
      </c>
      <c r="H276" s="24" t="s">
        <v>75</v>
      </c>
      <c r="I276" s="24" t="s">
        <v>76</v>
      </c>
      <c r="J276" s="24">
        <v>472</v>
      </c>
      <c r="K276" s="27">
        <v>174.642915563</v>
      </c>
      <c r="L276" s="27">
        <v>1471.2550799099999</v>
      </c>
      <c r="M276" s="25">
        <v>0.69</v>
      </c>
      <c r="N276" s="25">
        <v>0.12</v>
      </c>
      <c r="O276" s="24">
        <v>25202</v>
      </c>
      <c r="P276" s="24">
        <v>24668</v>
      </c>
      <c r="Q276" s="28">
        <v>25202</v>
      </c>
      <c r="R276" s="28">
        <v>1300</v>
      </c>
      <c r="S276" s="24" t="s">
        <v>79</v>
      </c>
      <c r="T276" s="24" t="s">
        <v>80</v>
      </c>
      <c r="U276" s="28">
        <v>54.65</v>
      </c>
      <c r="V276" s="28">
        <v>0</v>
      </c>
      <c r="W276" s="28">
        <v>2.42</v>
      </c>
      <c r="X276" s="28">
        <v>0.51600000000000001</v>
      </c>
      <c r="Y276" s="28">
        <f t="shared" si="24"/>
        <v>1.694</v>
      </c>
      <c r="Z276" s="28">
        <f t="shared" si="25"/>
        <v>0.25800000000000001</v>
      </c>
      <c r="AA276" s="28">
        <v>0.63100000000000001</v>
      </c>
      <c r="AB276" s="29">
        <v>0.363553593566526</v>
      </c>
      <c r="AC276">
        <f t="shared" si="26"/>
        <v>1289</v>
      </c>
      <c r="AD276">
        <f t="shared" si="27"/>
        <v>5</v>
      </c>
      <c r="AE276">
        <f t="shared" si="28"/>
        <v>0.7</v>
      </c>
      <c r="AF276">
        <f>'TP Factor'!$D$3</f>
        <v>1.168489000131735</v>
      </c>
      <c r="AG276">
        <f t="shared" si="29"/>
        <v>0.8</v>
      </c>
    </row>
    <row r="277" spans="1:33">
      <c r="A277" s="24" t="s">
        <v>72</v>
      </c>
      <c r="B277" s="24">
        <v>27</v>
      </c>
      <c r="C277" s="24" t="s">
        <v>73</v>
      </c>
      <c r="D277" s="25">
        <v>33.090000000000003</v>
      </c>
      <c r="E277" s="24" t="s">
        <v>74</v>
      </c>
      <c r="F277" s="24">
        <v>1234</v>
      </c>
      <c r="G277" s="26">
        <v>102.5</v>
      </c>
      <c r="H277" s="24" t="s">
        <v>75</v>
      </c>
      <c r="I277" s="24" t="s">
        <v>76</v>
      </c>
      <c r="J277" s="24">
        <v>152</v>
      </c>
      <c r="K277" s="27">
        <v>138.23323139300001</v>
      </c>
      <c r="L277" s="27">
        <v>432.23869075200002</v>
      </c>
      <c r="M277" s="25">
        <v>0.22</v>
      </c>
      <c r="N277" s="25">
        <v>0.04</v>
      </c>
      <c r="O277" s="24">
        <v>25219</v>
      </c>
      <c r="P277" s="24">
        <v>24685</v>
      </c>
      <c r="Q277" s="28">
        <v>25219</v>
      </c>
      <c r="R277" s="28">
        <v>1300</v>
      </c>
      <c r="S277" s="24" t="s">
        <v>97</v>
      </c>
      <c r="T277" s="24" t="s">
        <v>111</v>
      </c>
      <c r="U277" s="28">
        <v>54.65</v>
      </c>
      <c r="V277" s="28">
        <v>0</v>
      </c>
      <c r="W277" s="28">
        <v>2.42</v>
      </c>
      <c r="X277" s="28">
        <v>0.51600000000000001</v>
      </c>
      <c r="Y277" s="28">
        <f t="shared" si="24"/>
        <v>1.694</v>
      </c>
      <c r="Z277" s="28">
        <f t="shared" si="25"/>
        <v>0.25800000000000001</v>
      </c>
      <c r="AA277" s="28">
        <v>0.69199999999999995</v>
      </c>
      <c r="AB277" s="29">
        <v>0.10672539556704499</v>
      </c>
      <c r="AC277">
        <f t="shared" si="26"/>
        <v>415</v>
      </c>
      <c r="AD277">
        <f t="shared" si="27"/>
        <v>2</v>
      </c>
      <c r="AE277">
        <f t="shared" si="28"/>
        <v>0.2</v>
      </c>
      <c r="AF277">
        <f>'TP Factor'!$D$3</f>
        <v>1.168489000131735</v>
      </c>
      <c r="AG277">
        <f t="shared" si="29"/>
        <v>0.2</v>
      </c>
    </row>
    <row r="278" spans="1:33">
      <c r="A278" s="24" t="s">
        <v>72</v>
      </c>
      <c r="B278" s="24">
        <v>27</v>
      </c>
      <c r="C278" s="24" t="s">
        <v>73</v>
      </c>
      <c r="D278" s="25">
        <v>33.090000000000003</v>
      </c>
      <c r="E278" s="24" t="s">
        <v>74</v>
      </c>
      <c r="F278" s="24">
        <v>1234</v>
      </c>
      <c r="G278" s="26">
        <v>102.5</v>
      </c>
      <c r="H278" s="24" t="s">
        <v>75</v>
      </c>
      <c r="I278" s="24" t="s">
        <v>76</v>
      </c>
      <c r="J278" s="24">
        <v>48</v>
      </c>
      <c r="K278" s="27">
        <v>57.145396542199997</v>
      </c>
      <c r="L278" s="27">
        <v>137.44037665499999</v>
      </c>
      <c r="M278" s="25">
        <v>7.0000000000000007E-2</v>
      </c>
      <c r="N278" s="25">
        <v>0.01</v>
      </c>
      <c r="O278" s="24">
        <v>25500</v>
      </c>
      <c r="P278" s="24">
        <v>24956</v>
      </c>
      <c r="Q278" s="28">
        <v>25500</v>
      </c>
      <c r="R278" s="28">
        <v>1300</v>
      </c>
      <c r="S278" s="24" t="s">
        <v>97</v>
      </c>
      <c r="T278" s="24" t="s">
        <v>111</v>
      </c>
      <c r="U278" s="28">
        <v>54.65</v>
      </c>
      <c r="V278" s="28">
        <v>0</v>
      </c>
      <c r="W278" s="28">
        <v>2.42</v>
      </c>
      <c r="X278" s="28">
        <v>0.51600000000000001</v>
      </c>
      <c r="Y278" s="28">
        <f t="shared" si="24"/>
        <v>1.694</v>
      </c>
      <c r="Z278" s="28">
        <f t="shared" si="25"/>
        <v>0.25800000000000001</v>
      </c>
      <c r="AA278" s="28">
        <v>0.69199999999999995</v>
      </c>
      <c r="AB278" s="29">
        <v>3.2965623603058998E-2</v>
      </c>
      <c r="AC278">
        <f t="shared" si="26"/>
        <v>128</v>
      </c>
      <c r="AD278">
        <f t="shared" si="27"/>
        <v>0</v>
      </c>
      <c r="AE278">
        <f t="shared" si="28"/>
        <v>0.1</v>
      </c>
      <c r="AF278">
        <f>'TP Factor'!$D$3</f>
        <v>1.168489000131735</v>
      </c>
      <c r="AG278">
        <f t="shared" si="29"/>
        <v>0.1</v>
      </c>
    </row>
    <row r="279" spans="1:33">
      <c r="A279" s="24" t="s">
        <v>72</v>
      </c>
      <c r="B279" s="24">
        <v>27</v>
      </c>
      <c r="C279" s="24" t="s">
        <v>73</v>
      </c>
      <c r="D279" s="25">
        <v>33.090000000000003</v>
      </c>
      <c r="E279" s="24" t="s">
        <v>74</v>
      </c>
      <c r="F279" s="24">
        <v>1234</v>
      </c>
      <c r="G279" s="26">
        <v>102.5</v>
      </c>
      <c r="H279" s="24" t="s">
        <v>75</v>
      </c>
      <c r="I279" s="24" t="s">
        <v>76</v>
      </c>
      <c r="J279" s="24">
        <v>3</v>
      </c>
      <c r="K279" s="27">
        <v>14.1581916548</v>
      </c>
      <c r="L279" s="27">
        <v>8.5426065383599994</v>
      </c>
      <c r="M279" s="25">
        <v>0</v>
      </c>
      <c r="N279" s="25">
        <v>0</v>
      </c>
      <c r="O279" s="24">
        <v>25583</v>
      </c>
      <c r="P279" s="24">
        <v>25038</v>
      </c>
      <c r="Q279" s="28">
        <v>25583</v>
      </c>
      <c r="R279" s="28">
        <v>1300</v>
      </c>
      <c r="S279" s="24" t="s">
        <v>97</v>
      </c>
      <c r="T279" s="24" t="s">
        <v>111</v>
      </c>
      <c r="U279" s="28">
        <v>54.65</v>
      </c>
      <c r="V279" s="28">
        <v>0</v>
      </c>
      <c r="W279" s="28">
        <v>2.42</v>
      </c>
      <c r="X279" s="28">
        <v>0.51600000000000001</v>
      </c>
      <c r="Y279" s="28">
        <f t="shared" si="24"/>
        <v>1.694</v>
      </c>
      <c r="Z279" s="28">
        <f t="shared" si="25"/>
        <v>0.25800000000000001</v>
      </c>
      <c r="AA279" s="28">
        <v>0.69199999999999995</v>
      </c>
      <c r="AB279" s="29">
        <v>1.31648369106097E-3</v>
      </c>
      <c r="AC279">
        <f t="shared" si="26"/>
        <v>5</v>
      </c>
      <c r="AD279">
        <f t="shared" si="27"/>
        <v>0</v>
      </c>
      <c r="AE279">
        <f t="shared" si="28"/>
        <v>0</v>
      </c>
      <c r="AF279">
        <f>'TP Factor'!$D$3</f>
        <v>1.168489000131735</v>
      </c>
      <c r="AG279">
        <f t="shared" si="29"/>
        <v>0</v>
      </c>
    </row>
    <row r="280" spans="1:33">
      <c r="A280" s="24" t="s">
        <v>72</v>
      </c>
      <c r="B280" s="24">
        <v>27</v>
      </c>
      <c r="C280" s="24" t="s">
        <v>73</v>
      </c>
      <c r="D280" s="25">
        <v>33.090000000000003</v>
      </c>
      <c r="E280" s="24" t="s">
        <v>74</v>
      </c>
      <c r="F280" s="24">
        <v>1234</v>
      </c>
      <c r="G280" s="26">
        <v>11</v>
      </c>
      <c r="H280" s="24" t="s">
        <v>75</v>
      </c>
      <c r="I280" s="24" t="s">
        <v>76</v>
      </c>
      <c r="J280" s="24">
        <v>10</v>
      </c>
      <c r="K280" s="27">
        <v>34.306898548900001</v>
      </c>
      <c r="L280" s="27">
        <v>62.459324502900003</v>
      </c>
      <c r="M280" s="25">
        <v>0.01</v>
      </c>
      <c r="N280" s="25">
        <v>0</v>
      </c>
      <c r="O280" s="24">
        <v>25584</v>
      </c>
      <c r="P280" s="24">
        <v>25039</v>
      </c>
      <c r="Q280" s="28">
        <v>25584</v>
      </c>
      <c r="R280" s="28">
        <v>1850</v>
      </c>
      <c r="S280" s="24" t="s">
        <v>97</v>
      </c>
      <c r="T280" s="24" t="s">
        <v>122</v>
      </c>
      <c r="U280" s="28">
        <v>54.65</v>
      </c>
      <c r="V280" s="28">
        <v>0</v>
      </c>
      <c r="W280" s="28">
        <v>1.25</v>
      </c>
      <c r="X280" s="28">
        <v>9.5000000000000001E-2</v>
      </c>
      <c r="Y280" s="28">
        <f t="shared" si="24"/>
        <v>0.875</v>
      </c>
      <c r="Z280" s="28">
        <f t="shared" si="25"/>
        <v>4.7500000000000001E-2</v>
      </c>
      <c r="AA280" s="28">
        <v>0.3</v>
      </c>
      <c r="AB280" s="29">
        <v>1.4349267277644399E-2</v>
      </c>
      <c r="AC280">
        <f t="shared" si="26"/>
        <v>24</v>
      </c>
      <c r="AD280">
        <f t="shared" si="27"/>
        <v>0</v>
      </c>
      <c r="AE280">
        <f t="shared" si="28"/>
        <v>0</v>
      </c>
      <c r="AF280">
        <f>'TP Factor'!$D$3</f>
        <v>1.168489000131735</v>
      </c>
      <c r="AG280">
        <f t="shared" si="29"/>
        <v>0</v>
      </c>
    </row>
    <row r="281" spans="1:33">
      <c r="A281" s="24" t="s">
        <v>72</v>
      </c>
      <c r="B281" s="24">
        <v>27</v>
      </c>
      <c r="C281" s="24" t="s">
        <v>73</v>
      </c>
      <c r="D281" s="25">
        <v>33.090000000000003</v>
      </c>
      <c r="E281" s="24" t="s">
        <v>74</v>
      </c>
      <c r="F281" s="24">
        <v>1234</v>
      </c>
      <c r="G281" s="26">
        <v>11</v>
      </c>
      <c r="H281" s="24" t="s">
        <v>75</v>
      </c>
      <c r="I281" s="24" t="s">
        <v>76</v>
      </c>
      <c r="J281" s="24">
        <v>5</v>
      </c>
      <c r="K281" s="27">
        <v>38.526368147699998</v>
      </c>
      <c r="L281" s="27">
        <v>81.550030390100005</v>
      </c>
      <c r="M281" s="25">
        <v>0</v>
      </c>
      <c r="N281" s="25">
        <v>0</v>
      </c>
      <c r="O281" s="24">
        <v>25585</v>
      </c>
      <c r="P281" s="24">
        <v>25040</v>
      </c>
      <c r="Q281" s="28">
        <v>25585</v>
      </c>
      <c r="R281" s="28">
        <v>1850</v>
      </c>
      <c r="S281" s="24" t="s">
        <v>79</v>
      </c>
      <c r="T281" s="24" t="s">
        <v>121</v>
      </c>
      <c r="U281" s="28">
        <v>54.65</v>
      </c>
      <c r="V281" s="28">
        <v>0</v>
      </c>
      <c r="W281" s="28">
        <v>1.25</v>
      </c>
      <c r="X281" s="28">
        <v>9.5000000000000001E-2</v>
      </c>
      <c r="Y281" s="28">
        <f t="shared" si="24"/>
        <v>0.875</v>
      </c>
      <c r="Z281" s="28">
        <f t="shared" si="25"/>
        <v>4.7500000000000001E-2</v>
      </c>
      <c r="AA281" s="28">
        <v>0.126</v>
      </c>
      <c r="AB281" s="29">
        <v>2.0110987018111901E-2</v>
      </c>
      <c r="AC281">
        <f t="shared" si="26"/>
        <v>14</v>
      </c>
      <c r="AD281">
        <f t="shared" si="27"/>
        <v>0</v>
      </c>
      <c r="AE281">
        <f t="shared" si="28"/>
        <v>0</v>
      </c>
      <c r="AF281">
        <f>'TP Factor'!$D$3</f>
        <v>1.168489000131735</v>
      </c>
      <c r="AG281">
        <f t="shared" si="29"/>
        <v>0</v>
      </c>
    </row>
    <row r="282" spans="1:33">
      <c r="A282" s="24" t="s">
        <v>72</v>
      </c>
      <c r="B282" s="24">
        <v>27</v>
      </c>
      <c r="C282" s="24" t="s">
        <v>73</v>
      </c>
      <c r="D282" s="25">
        <v>33.090000000000003</v>
      </c>
      <c r="E282" s="24" t="s">
        <v>74</v>
      </c>
      <c r="F282" s="24">
        <v>1234</v>
      </c>
      <c r="G282" s="26">
        <v>11</v>
      </c>
      <c r="H282" s="24" t="s">
        <v>75</v>
      </c>
      <c r="I282" s="24" t="s">
        <v>76</v>
      </c>
      <c r="J282" s="24">
        <v>36</v>
      </c>
      <c r="K282" s="27">
        <v>130.54638825500001</v>
      </c>
      <c r="L282" s="27">
        <v>564.82186756700003</v>
      </c>
      <c r="M282" s="25">
        <v>0.03</v>
      </c>
      <c r="N282" s="25">
        <v>0</v>
      </c>
      <c r="O282" s="24">
        <v>25710</v>
      </c>
      <c r="P282" s="24">
        <v>25164</v>
      </c>
      <c r="Q282" s="28">
        <v>25710</v>
      </c>
      <c r="R282" s="28">
        <v>1850</v>
      </c>
      <c r="S282" s="24" t="s">
        <v>79</v>
      </c>
      <c r="T282" s="24" t="s">
        <v>121</v>
      </c>
      <c r="U282" s="28">
        <v>54.65</v>
      </c>
      <c r="V282" s="28">
        <v>0</v>
      </c>
      <c r="W282" s="28">
        <v>1.25</v>
      </c>
      <c r="X282" s="28">
        <v>9.5000000000000001E-2</v>
      </c>
      <c r="Y282" s="28">
        <f t="shared" si="24"/>
        <v>0.875</v>
      </c>
      <c r="Z282" s="28">
        <f t="shared" si="25"/>
        <v>4.7500000000000001E-2</v>
      </c>
      <c r="AA282" s="28">
        <v>0.126</v>
      </c>
      <c r="AB282" s="29">
        <v>0.13907930045579001</v>
      </c>
      <c r="AC282">
        <f t="shared" si="26"/>
        <v>98</v>
      </c>
      <c r="AD282">
        <f t="shared" si="27"/>
        <v>0</v>
      </c>
      <c r="AE282">
        <f t="shared" si="28"/>
        <v>0</v>
      </c>
      <c r="AF282">
        <f>'TP Factor'!$D$3</f>
        <v>1.168489000131735</v>
      </c>
      <c r="AG282">
        <f t="shared" si="29"/>
        <v>0</v>
      </c>
    </row>
    <row r="283" spans="1:33">
      <c r="A283" s="24" t="s">
        <v>72</v>
      </c>
      <c r="B283" s="24">
        <v>27</v>
      </c>
      <c r="C283" s="24" t="s">
        <v>73</v>
      </c>
      <c r="D283" s="25">
        <v>33.090000000000003</v>
      </c>
      <c r="E283" s="24" t="s">
        <v>74</v>
      </c>
      <c r="F283" s="24">
        <v>1234</v>
      </c>
      <c r="G283" s="26">
        <v>11</v>
      </c>
      <c r="H283" s="24" t="s">
        <v>75</v>
      </c>
      <c r="I283" s="24" t="s">
        <v>76</v>
      </c>
      <c r="J283" s="24">
        <v>6</v>
      </c>
      <c r="K283" s="27">
        <v>52.825296494100002</v>
      </c>
      <c r="L283" s="27">
        <v>87.611172562500002</v>
      </c>
      <c r="M283" s="25">
        <v>0.01</v>
      </c>
      <c r="N283" s="25">
        <v>0</v>
      </c>
      <c r="O283" s="24">
        <v>25711</v>
      </c>
      <c r="P283" s="24">
        <v>25165</v>
      </c>
      <c r="Q283" s="28">
        <v>25711</v>
      </c>
      <c r="R283" s="28">
        <v>1850</v>
      </c>
      <c r="S283" s="24" t="s">
        <v>79</v>
      </c>
      <c r="T283" s="24" t="s">
        <v>121</v>
      </c>
      <c r="U283" s="28">
        <v>54.65</v>
      </c>
      <c r="V283" s="28">
        <v>0</v>
      </c>
      <c r="W283" s="28">
        <v>1.25</v>
      </c>
      <c r="X283" s="28">
        <v>9.5000000000000001E-2</v>
      </c>
      <c r="Y283" s="28">
        <f t="shared" si="24"/>
        <v>0.875</v>
      </c>
      <c r="Z283" s="28">
        <f t="shared" si="25"/>
        <v>4.7500000000000001E-2</v>
      </c>
      <c r="AA283" s="28">
        <v>0.126</v>
      </c>
      <c r="AB283" s="29">
        <v>2.09543429359429E-2</v>
      </c>
      <c r="AC283">
        <f t="shared" si="26"/>
        <v>15</v>
      </c>
      <c r="AD283">
        <f t="shared" si="27"/>
        <v>0</v>
      </c>
      <c r="AE283">
        <f t="shared" si="28"/>
        <v>0</v>
      </c>
      <c r="AF283">
        <f>'TP Factor'!$D$3</f>
        <v>1.168489000131735</v>
      </c>
      <c r="AG283">
        <f t="shared" si="29"/>
        <v>0</v>
      </c>
    </row>
    <row r="284" spans="1:33">
      <c r="A284" s="24" t="s">
        <v>72</v>
      </c>
      <c r="B284" s="24">
        <v>27</v>
      </c>
      <c r="C284" s="24" t="s">
        <v>73</v>
      </c>
      <c r="D284" s="25">
        <v>33.090000000000003</v>
      </c>
      <c r="E284" s="24" t="s">
        <v>74</v>
      </c>
      <c r="F284" s="24">
        <v>1234</v>
      </c>
      <c r="G284" s="26">
        <v>40</v>
      </c>
      <c r="H284" s="24" t="s">
        <v>75</v>
      </c>
      <c r="I284" s="24" t="s">
        <v>76</v>
      </c>
      <c r="J284" s="24">
        <v>36</v>
      </c>
      <c r="K284" s="27">
        <v>79.755362837800007</v>
      </c>
      <c r="L284" s="27">
        <v>217.16422754300001</v>
      </c>
      <c r="M284" s="25">
        <v>0.03</v>
      </c>
      <c r="N284" s="25">
        <v>0</v>
      </c>
      <c r="O284" s="24">
        <v>25712</v>
      </c>
      <c r="P284" s="24">
        <v>25166</v>
      </c>
      <c r="Q284" s="28">
        <v>25712</v>
      </c>
      <c r="R284" s="28">
        <v>8110</v>
      </c>
      <c r="S284" s="24" t="s">
        <v>79</v>
      </c>
      <c r="T284" s="24" t="s">
        <v>92</v>
      </c>
      <c r="U284" s="28">
        <v>54.65</v>
      </c>
      <c r="V284" s="28">
        <v>0</v>
      </c>
      <c r="W284" s="28">
        <v>1.58</v>
      </c>
      <c r="X284" s="28">
        <v>0.15</v>
      </c>
      <c r="Y284" s="28">
        <f t="shared" si="24"/>
        <v>1.1059999999999999</v>
      </c>
      <c r="Z284" s="28">
        <f t="shared" si="25"/>
        <v>7.4999999999999997E-2</v>
      </c>
      <c r="AA284" s="28">
        <v>0.63</v>
      </c>
      <c r="AB284" s="29">
        <v>5.3662155059297098E-2</v>
      </c>
      <c r="AC284">
        <f t="shared" si="26"/>
        <v>190</v>
      </c>
      <c r="AD284">
        <f t="shared" si="27"/>
        <v>0</v>
      </c>
      <c r="AE284">
        <f t="shared" si="28"/>
        <v>0</v>
      </c>
      <c r="AF284">
        <f>'TP Factor'!$D$3</f>
        <v>1.168489000131735</v>
      </c>
      <c r="AG284">
        <f t="shared" si="29"/>
        <v>0</v>
      </c>
    </row>
    <row r="285" spans="1:33">
      <c r="A285" s="24" t="s">
        <v>72</v>
      </c>
      <c r="B285" s="24">
        <v>27</v>
      </c>
      <c r="C285" s="24" t="s">
        <v>73</v>
      </c>
      <c r="D285" s="25">
        <v>33.090000000000003</v>
      </c>
      <c r="E285" s="24" t="s">
        <v>74</v>
      </c>
      <c r="F285" s="24">
        <v>1234</v>
      </c>
      <c r="G285" s="26">
        <v>40</v>
      </c>
      <c r="H285" s="24" t="s">
        <v>75</v>
      </c>
      <c r="I285" s="24" t="s">
        <v>76</v>
      </c>
      <c r="J285" s="24">
        <v>3</v>
      </c>
      <c r="K285" s="27">
        <v>24.573178244099999</v>
      </c>
      <c r="L285" s="27">
        <v>15.268094705999999</v>
      </c>
      <c r="M285" s="25">
        <v>0</v>
      </c>
      <c r="N285" s="25">
        <v>0</v>
      </c>
      <c r="O285" s="24">
        <v>25713</v>
      </c>
      <c r="P285" s="24">
        <v>25167</v>
      </c>
      <c r="Q285" s="28">
        <v>25713</v>
      </c>
      <c r="R285" s="28">
        <v>8110</v>
      </c>
      <c r="S285" s="24" t="s">
        <v>81</v>
      </c>
      <c r="T285" s="24" t="s">
        <v>95</v>
      </c>
      <c r="U285" s="28">
        <v>54.65</v>
      </c>
      <c r="V285" s="28">
        <v>0</v>
      </c>
      <c r="W285" s="28">
        <v>1.58</v>
      </c>
      <c r="X285" s="28">
        <v>0.15</v>
      </c>
      <c r="Y285" s="28">
        <f t="shared" si="24"/>
        <v>1.1059999999999999</v>
      </c>
      <c r="Z285" s="28">
        <f t="shared" si="25"/>
        <v>7.4999999999999997E-2</v>
      </c>
      <c r="AA285" s="28">
        <v>0.70299999999999996</v>
      </c>
      <c r="AB285" s="29">
        <v>3.7715012526773899E-3</v>
      </c>
      <c r="AC285">
        <f t="shared" si="26"/>
        <v>15</v>
      </c>
      <c r="AD285">
        <f t="shared" si="27"/>
        <v>0</v>
      </c>
      <c r="AE285">
        <f t="shared" si="28"/>
        <v>0</v>
      </c>
      <c r="AF285">
        <f>'TP Factor'!$D$3</f>
        <v>1.168489000131735</v>
      </c>
      <c r="AG285">
        <f t="shared" si="29"/>
        <v>0</v>
      </c>
    </row>
    <row r="286" spans="1:33">
      <c r="A286" s="24" t="s">
        <v>72</v>
      </c>
      <c r="B286" s="24">
        <v>27</v>
      </c>
      <c r="C286" s="24" t="s">
        <v>73</v>
      </c>
      <c r="D286" s="25">
        <v>33.090000000000003</v>
      </c>
      <c r="E286" s="24" t="s">
        <v>74</v>
      </c>
      <c r="F286" s="24">
        <v>1234</v>
      </c>
      <c r="G286" s="26">
        <v>40</v>
      </c>
      <c r="H286" s="24" t="s">
        <v>75</v>
      </c>
      <c r="I286" s="24" t="s">
        <v>76</v>
      </c>
      <c r="J286" s="24">
        <v>89</v>
      </c>
      <c r="K286" s="27">
        <v>94.964295310799997</v>
      </c>
      <c r="L286" s="27">
        <v>398.90630095500001</v>
      </c>
      <c r="M286" s="25">
        <v>7.0000000000000007E-2</v>
      </c>
      <c r="N286" s="25">
        <v>0.01</v>
      </c>
      <c r="O286" s="24">
        <v>25714</v>
      </c>
      <c r="P286" s="24">
        <v>25168</v>
      </c>
      <c r="Q286" s="28">
        <v>25714</v>
      </c>
      <c r="R286" s="28">
        <v>8110</v>
      </c>
      <c r="S286" s="24" t="s">
        <v>90</v>
      </c>
      <c r="T286" s="24" t="s">
        <v>117</v>
      </c>
      <c r="U286" s="28">
        <v>54.65</v>
      </c>
      <c r="V286" s="28">
        <v>0</v>
      </c>
      <c r="W286" s="28">
        <v>1.58</v>
      </c>
      <c r="X286" s="28">
        <v>0.15</v>
      </c>
      <c r="Y286" s="28">
        <f t="shared" si="24"/>
        <v>1.1059999999999999</v>
      </c>
      <c r="Z286" s="28">
        <f t="shared" si="25"/>
        <v>7.4999999999999997E-2</v>
      </c>
      <c r="AA286" s="28">
        <v>0.74</v>
      </c>
      <c r="AB286" s="29">
        <v>9.8401076358892794E-2</v>
      </c>
      <c r="AC286">
        <f t="shared" si="26"/>
        <v>409</v>
      </c>
      <c r="AD286">
        <f t="shared" si="27"/>
        <v>1</v>
      </c>
      <c r="AE286">
        <f t="shared" si="28"/>
        <v>0.1</v>
      </c>
      <c r="AF286">
        <f>'TP Factor'!$D$3</f>
        <v>1.168489000131735</v>
      </c>
      <c r="AG286">
        <f t="shared" si="29"/>
        <v>0.1</v>
      </c>
    </row>
    <row r="287" spans="1:33">
      <c r="A287" s="24" t="s">
        <v>72</v>
      </c>
      <c r="B287" s="24">
        <v>27</v>
      </c>
      <c r="C287" s="24" t="s">
        <v>73</v>
      </c>
      <c r="D287" s="25">
        <v>33.090000000000003</v>
      </c>
      <c r="E287" s="24" t="s">
        <v>74</v>
      </c>
      <c r="F287" s="24">
        <v>1234</v>
      </c>
      <c r="G287" s="26">
        <v>40</v>
      </c>
      <c r="H287" s="24" t="s">
        <v>75</v>
      </c>
      <c r="I287" s="24" t="s">
        <v>76</v>
      </c>
      <c r="J287" s="24">
        <v>2392</v>
      </c>
      <c r="K287" s="27">
        <v>650.50512051800001</v>
      </c>
      <c r="L287" s="27">
        <v>14420.429937999999</v>
      </c>
      <c r="M287" s="25">
        <v>1.93</v>
      </c>
      <c r="N287" s="25">
        <v>0.18</v>
      </c>
      <c r="O287" s="24">
        <v>25715</v>
      </c>
      <c r="P287" s="24">
        <v>25169</v>
      </c>
      <c r="Q287" s="28">
        <v>25715</v>
      </c>
      <c r="R287" s="28">
        <v>8110</v>
      </c>
      <c r="S287" s="24" t="s">
        <v>79</v>
      </c>
      <c r="T287" s="24" t="s">
        <v>92</v>
      </c>
      <c r="U287" s="28">
        <v>54.65</v>
      </c>
      <c r="V287" s="28">
        <v>0</v>
      </c>
      <c r="W287" s="28">
        <v>1.58</v>
      </c>
      <c r="X287" s="28">
        <v>0.15</v>
      </c>
      <c r="Y287" s="28">
        <f t="shared" si="24"/>
        <v>1.1059999999999999</v>
      </c>
      <c r="Z287" s="28">
        <f t="shared" si="25"/>
        <v>7.4999999999999997E-2</v>
      </c>
      <c r="AA287" s="28">
        <v>0.63</v>
      </c>
      <c r="AB287" s="29">
        <v>2.0885766042642402</v>
      </c>
      <c r="AC287">
        <f t="shared" si="26"/>
        <v>7391</v>
      </c>
      <c r="AD287">
        <f t="shared" si="27"/>
        <v>18</v>
      </c>
      <c r="AE287">
        <f t="shared" si="28"/>
        <v>1.2</v>
      </c>
      <c r="AF287">
        <f>'TP Factor'!$D$3</f>
        <v>1.168489000131735</v>
      </c>
      <c r="AG287">
        <f t="shared" si="29"/>
        <v>1.4</v>
      </c>
    </row>
    <row r="288" spans="1:33">
      <c r="A288" s="24" t="s">
        <v>72</v>
      </c>
      <c r="B288" s="24">
        <v>27</v>
      </c>
      <c r="C288" s="24" t="s">
        <v>73</v>
      </c>
      <c r="D288" s="25">
        <v>33.090000000000003</v>
      </c>
      <c r="E288" s="24" t="s">
        <v>74</v>
      </c>
      <c r="F288" s="24">
        <v>1234</v>
      </c>
      <c r="G288" s="26">
        <v>40</v>
      </c>
      <c r="H288" s="24" t="s">
        <v>75</v>
      </c>
      <c r="I288" s="24" t="s">
        <v>76</v>
      </c>
      <c r="J288" s="24">
        <v>53</v>
      </c>
      <c r="K288" s="27">
        <v>76.338186605600001</v>
      </c>
      <c r="L288" s="27">
        <v>237.389724097</v>
      </c>
      <c r="M288" s="25">
        <v>0.04</v>
      </c>
      <c r="N288" s="25">
        <v>0</v>
      </c>
      <c r="O288" s="24">
        <v>25791</v>
      </c>
      <c r="P288" s="24">
        <v>25244</v>
      </c>
      <c r="Q288" s="28">
        <v>25791</v>
      </c>
      <c r="R288" s="28">
        <v>8110</v>
      </c>
      <c r="S288" s="24" t="s">
        <v>90</v>
      </c>
      <c r="T288" s="24" t="s">
        <v>117</v>
      </c>
      <c r="U288" s="28">
        <v>54.65</v>
      </c>
      <c r="V288" s="28">
        <v>0</v>
      </c>
      <c r="W288" s="28">
        <v>1.58</v>
      </c>
      <c r="X288" s="28">
        <v>0.15</v>
      </c>
      <c r="Y288" s="28">
        <f t="shared" si="24"/>
        <v>1.1059999999999999</v>
      </c>
      <c r="Z288" s="28">
        <f t="shared" si="25"/>
        <v>7.4999999999999997E-2</v>
      </c>
      <c r="AA288" s="28">
        <v>0.74</v>
      </c>
      <c r="AB288" s="29">
        <v>5.8647651547681798E-2</v>
      </c>
      <c r="AC288">
        <f t="shared" si="26"/>
        <v>244</v>
      </c>
      <c r="AD288">
        <f t="shared" si="27"/>
        <v>1</v>
      </c>
      <c r="AE288">
        <f t="shared" si="28"/>
        <v>0</v>
      </c>
      <c r="AF288">
        <f>'TP Factor'!$D$3</f>
        <v>1.168489000131735</v>
      </c>
      <c r="AG288">
        <f t="shared" si="29"/>
        <v>0</v>
      </c>
    </row>
    <row r="289" spans="1:33">
      <c r="A289" s="24" t="s">
        <v>72</v>
      </c>
      <c r="B289" s="24">
        <v>27</v>
      </c>
      <c r="C289" s="24" t="s">
        <v>73</v>
      </c>
      <c r="D289" s="25">
        <v>33.090000000000003</v>
      </c>
      <c r="E289" s="24" t="s">
        <v>74</v>
      </c>
      <c r="F289" s="24">
        <v>1234</v>
      </c>
      <c r="G289" s="26">
        <v>40</v>
      </c>
      <c r="H289" s="24" t="s">
        <v>75</v>
      </c>
      <c r="I289" s="24" t="s">
        <v>76</v>
      </c>
      <c r="J289" s="24">
        <v>10</v>
      </c>
      <c r="K289" s="27">
        <v>55.341945471400003</v>
      </c>
      <c r="L289" s="27">
        <v>44.226966676399996</v>
      </c>
      <c r="M289" s="25">
        <v>0.01</v>
      </c>
      <c r="N289" s="25">
        <v>0</v>
      </c>
      <c r="O289" s="24">
        <v>25848</v>
      </c>
      <c r="P289" s="24">
        <v>25299</v>
      </c>
      <c r="Q289" s="28">
        <v>25848</v>
      </c>
      <c r="R289" s="28">
        <v>8110</v>
      </c>
      <c r="S289" s="24" t="s">
        <v>90</v>
      </c>
      <c r="T289" s="24" t="s">
        <v>117</v>
      </c>
      <c r="U289" s="28">
        <v>54.65</v>
      </c>
      <c r="V289" s="28">
        <v>0</v>
      </c>
      <c r="W289" s="28">
        <v>1.58</v>
      </c>
      <c r="X289" s="28">
        <v>0.15</v>
      </c>
      <c r="Y289" s="28">
        <f t="shared" si="24"/>
        <v>1.1059999999999999</v>
      </c>
      <c r="Z289" s="28">
        <f t="shared" si="25"/>
        <v>7.4999999999999997E-2</v>
      </c>
      <c r="AA289" s="28">
        <v>0.74</v>
      </c>
      <c r="AB289" s="29">
        <v>1.0928677750676E-2</v>
      </c>
      <c r="AC289">
        <f t="shared" si="26"/>
        <v>45</v>
      </c>
      <c r="AD289">
        <f t="shared" si="27"/>
        <v>0</v>
      </c>
      <c r="AE289">
        <f t="shared" si="28"/>
        <v>0</v>
      </c>
      <c r="AF289">
        <f>'TP Factor'!$D$3</f>
        <v>1.168489000131735</v>
      </c>
      <c r="AG289">
        <f t="shared" si="29"/>
        <v>0</v>
      </c>
    </row>
    <row r="290" spans="1:33">
      <c r="A290" s="24" t="s">
        <v>72</v>
      </c>
      <c r="B290" s="24">
        <v>27</v>
      </c>
      <c r="C290" s="24" t="s">
        <v>73</v>
      </c>
      <c r="D290" s="25">
        <v>33.090000000000003</v>
      </c>
      <c r="E290" s="24" t="s">
        <v>74</v>
      </c>
      <c r="F290" s="24">
        <v>1234</v>
      </c>
      <c r="G290" s="26">
        <v>40</v>
      </c>
      <c r="H290" s="24" t="s">
        <v>75</v>
      </c>
      <c r="I290" s="24" t="s">
        <v>76</v>
      </c>
      <c r="J290" s="24">
        <v>16</v>
      </c>
      <c r="K290" s="27">
        <v>43.323017691399997</v>
      </c>
      <c r="L290" s="27">
        <v>70.942742541800001</v>
      </c>
      <c r="M290" s="25">
        <v>0.01</v>
      </c>
      <c r="N290" s="25">
        <v>0</v>
      </c>
      <c r="O290" s="24">
        <v>25883</v>
      </c>
      <c r="P290" s="24">
        <v>25334</v>
      </c>
      <c r="Q290" s="28">
        <v>25883</v>
      </c>
      <c r="R290" s="28">
        <v>8110</v>
      </c>
      <c r="S290" s="24" t="s">
        <v>90</v>
      </c>
      <c r="T290" s="24" t="s">
        <v>117</v>
      </c>
      <c r="U290" s="28">
        <v>54.65</v>
      </c>
      <c r="V290" s="28">
        <v>0</v>
      </c>
      <c r="W290" s="28">
        <v>1.58</v>
      </c>
      <c r="X290" s="28">
        <v>0.15</v>
      </c>
      <c r="Y290" s="28">
        <f t="shared" si="24"/>
        <v>1.1059999999999999</v>
      </c>
      <c r="Z290" s="28">
        <f t="shared" si="25"/>
        <v>7.4999999999999997E-2</v>
      </c>
      <c r="AA290" s="28">
        <v>0.74</v>
      </c>
      <c r="AB290" s="29">
        <v>1.6287782098483999E-2</v>
      </c>
      <c r="AC290">
        <f t="shared" si="26"/>
        <v>68</v>
      </c>
      <c r="AD290">
        <f t="shared" si="27"/>
        <v>0</v>
      </c>
      <c r="AE290">
        <f t="shared" si="28"/>
        <v>0</v>
      </c>
      <c r="AF290">
        <f>'TP Factor'!$D$3</f>
        <v>1.168489000131735</v>
      </c>
      <c r="AG290">
        <f t="shared" si="29"/>
        <v>0</v>
      </c>
    </row>
    <row r="291" spans="1:33">
      <c r="A291" s="24" t="s">
        <v>72</v>
      </c>
      <c r="B291" s="24">
        <v>27</v>
      </c>
      <c r="C291" s="24" t="s">
        <v>73</v>
      </c>
      <c r="D291" s="25">
        <v>33.090000000000003</v>
      </c>
      <c r="E291" s="24" t="s">
        <v>74</v>
      </c>
      <c r="F291" s="24">
        <v>1234</v>
      </c>
      <c r="G291" s="26">
        <v>40</v>
      </c>
      <c r="H291" s="24" t="s">
        <v>75</v>
      </c>
      <c r="I291" s="24" t="s">
        <v>76</v>
      </c>
      <c r="J291" s="24">
        <v>271</v>
      </c>
      <c r="K291" s="27">
        <v>299.70119220499998</v>
      </c>
      <c r="L291" s="27">
        <v>1635.3120893299999</v>
      </c>
      <c r="M291" s="25">
        <v>0.22</v>
      </c>
      <c r="N291" s="25">
        <v>0.02</v>
      </c>
      <c r="O291" s="24">
        <v>25911</v>
      </c>
      <c r="P291" s="24">
        <v>25362</v>
      </c>
      <c r="Q291" s="28">
        <v>25911</v>
      </c>
      <c r="R291" s="28">
        <v>8110</v>
      </c>
      <c r="S291" s="24" t="s">
        <v>79</v>
      </c>
      <c r="T291" s="24" t="s">
        <v>92</v>
      </c>
      <c r="U291" s="28">
        <v>54.65</v>
      </c>
      <c r="V291" s="28">
        <v>0</v>
      </c>
      <c r="W291" s="28">
        <v>1.58</v>
      </c>
      <c r="X291" s="28">
        <v>0.15</v>
      </c>
      <c r="Y291" s="28">
        <f t="shared" si="24"/>
        <v>1.1059999999999999</v>
      </c>
      <c r="Z291" s="28">
        <f t="shared" si="25"/>
        <v>7.4999999999999997E-2</v>
      </c>
      <c r="AA291" s="28">
        <v>0.63</v>
      </c>
      <c r="AB291" s="29">
        <v>0.24832199912678399</v>
      </c>
      <c r="AC291">
        <f t="shared" si="26"/>
        <v>879</v>
      </c>
      <c r="AD291">
        <f t="shared" si="27"/>
        <v>2</v>
      </c>
      <c r="AE291">
        <f t="shared" si="28"/>
        <v>0.1</v>
      </c>
      <c r="AF291">
        <f>'TP Factor'!$D$3</f>
        <v>1.168489000131735</v>
      </c>
      <c r="AG291">
        <f t="shared" si="29"/>
        <v>0.1</v>
      </c>
    </row>
    <row r="292" spans="1:33">
      <c r="A292" s="24" t="s">
        <v>72</v>
      </c>
      <c r="B292" s="24">
        <v>27</v>
      </c>
      <c r="C292" s="24" t="s">
        <v>73</v>
      </c>
      <c r="D292" s="25">
        <v>33.090000000000003</v>
      </c>
      <c r="E292" s="24" t="s">
        <v>74</v>
      </c>
      <c r="F292" s="24">
        <v>1234</v>
      </c>
      <c r="G292" s="26">
        <v>40</v>
      </c>
      <c r="H292" s="24" t="s">
        <v>75</v>
      </c>
      <c r="I292" s="24" t="s">
        <v>76</v>
      </c>
      <c r="J292" s="24">
        <v>32</v>
      </c>
      <c r="K292" s="27">
        <v>67.443806366700002</v>
      </c>
      <c r="L292" s="27">
        <v>144.36658044199999</v>
      </c>
      <c r="M292" s="25">
        <v>0.03</v>
      </c>
      <c r="N292" s="25">
        <v>0</v>
      </c>
      <c r="O292" s="24">
        <v>25985</v>
      </c>
      <c r="P292" s="24">
        <v>25436</v>
      </c>
      <c r="Q292" s="28">
        <v>25985</v>
      </c>
      <c r="R292" s="28">
        <v>8110</v>
      </c>
      <c r="S292" s="24" t="s">
        <v>90</v>
      </c>
      <c r="T292" s="24" t="s">
        <v>117</v>
      </c>
      <c r="U292" s="28">
        <v>54.65</v>
      </c>
      <c r="V292" s="28">
        <v>0</v>
      </c>
      <c r="W292" s="28">
        <v>1.58</v>
      </c>
      <c r="X292" s="28">
        <v>0.15</v>
      </c>
      <c r="Y292" s="28">
        <f t="shared" si="24"/>
        <v>1.1059999999999999</v>
      </c>
      <c r="Z292" s="28">
        <f t="shared" si="25"/>
        <v>7.4999999999999997E-2</v>
      </c>
      <c r="AA292" s="28">
        <v>0.74</v>
      </c>
      <c r="AB292" s="29">
        <v>3.5589101684726301E-2</v>
      </c>
      <c r="AC292">
        <f t="shared" si="26"/>
        <v>148</v>
      </c>
      <c r="AD292">
        <f t="shared" si="27"/>
        <v>0</v>
      </c>
      <c r="AE292">
        <f t="shared" si="28"/>
        <v>0</v>
      </c>
      <c r="AF292">
        <f>'TP Factor'!$D$3</f>
        <v>1.168489000131735</v>
      </c>
      <c r="AG292">
        <f t="shared" si="29"/>
        <v>0</v>
      </c>
    </row>
    <row r="293" spans="1:33">
      <c r="A293" s="24" t="s">
        <v>72</v>
      </c>
      <c r="B293" s="24">
        <v>27</v>
      </c>
      <c r="C293" s="24" t="s">
        <v>73</v>
      </c>
      <c r="D293" s="25">
        <v>33.090000000000003</v>
      </c>
      <c r="E293" s="24" t="s">
        <v>74</v>
      </c>
      <c r="F293" s="24">
        <v>1234</v>
      </c>
      <c r="G293" s="26">
        <v>40</v>
      </c>
      <c r="H293" s="24" t="s">
        <v>75</v>
      </c>
      <c r="I293" s="24" t="s">
        <v>76</v>
      </c>
      <c r="J293" s="24">
        <v>4</v>
      </c>
      <c r="K293" s="27">
        <v>22.5909967919</v>
      </c>
      <c r="L293" s="27">
        <v>17.2282923695</v>
      </c>
      <c r="M293" s="25">
        <v>0</v>
      </c>
      <c r="N293" s="25">
        <v>0</v>
      </c>
      <c r="O293" s="24">
        <v>26054</v>
      </c>
      <c r="P293" s="24">
        <v>25504</v>
      </c>
      <c r="Q293" s="28">
        <v>26054</v>
      </c>
      <c r="R293" s="28">
        <v>8110</v>
      </c>
      <c r="S293" s="24" t="s">
        <v>90</v>
      </c>
      <c r="T293" s="24" t="s">
        <v>117</v>
      </c>
      <c r="U293" s="28">
        <v>54.65</v>
      </c>
      <c r="V293" s="28">
        <v>0</v>
      </c>
      <c r="W293" s="28">
        <v>1.58</v>
      </c>
      <c r="X293" s="28">
        <v>0.15</v>
      </c>
      <c r="Y293" s="28">
        <f t="shared" si="24"/>
        <v>1.1059999999999999</v>
      </c>
      <c r="Z293" s="28">
        <f t="shared" si="25"/>
        <v>7.4999999999999997E-2</v>
      </c>
      <c r="AA293" s="28">
        <v>0.74</v>
      </c>
      <c r="AB293" s="29">
        <v>4.2571867287714803E-3</v>
      </c>
      <c r="AC293">
        <f t="shared" si="26"/>
        <v>18</v>
      </c>
      <c r="AD293">
        <f t="shared" si="27"/>
        <v>0</v>
      </c>
      <c r="AE293">
        <f t="shared" si="28"/>
        <v>0</v>
      </c>
      <c r="AF293">
        <f>'TP Factor'!$D$3</f>
        <v>1.168489000131735</v>
      </c>
      <c r="AG293">
        <f t="shared" si="29"/>
        <v>0</v>
      </c>
    </row>
    <row r="294" spans="1:33">
      <c r="A294" s="24" t="s">
        <v>72</v>
      </c>
      <c r="B294" s="24">
        <v>27</v>
      </c>
      <c r="C294" s="24" t="s">
        <v>73</v>
      </c>
      <c r="D294" s="25">
        <v>33.090000000000003</v>
      </c>
      <c r="E294" s="24" t="s">
        <v>74</v>
      </c>
      <c r="F294" s="24">
        <v>1234</v>
      </c>
      <c r="G294" s="26">
        <v>40</v>
      </c>
      <c r="H294" s="24" t="s">
        <v>75</v>
      </c>
      <c r="I294" s="24" t="s">
        <v>76</v>
      </c>
      <c r="J294" s="24">
        <v>65</v>
      </c>
      <c r="K294" s="27">
        <v>84.4065681318</v>
      </c>
      <c r="L294" s="27">
        <v>290.79537045799998</v>
      </c>
      <c r="M294" s="25">
        <v>0.05</v>
      </c>
      <c r="N294" s="25">
        <v>0</v>
      </c>
      <c r="O294" s="24">
        <v>26191</v>
      </c>
      <c r="P294" s="24">
        <v>25638</v>
      </c>
      <c r="Q294" s="28">
        <v>26191</v>
      </c>
      <c r="R294" s="28">
        <v>8110</v>
      </c>
      <c r="S294" s="24" t="s">
        <v>90</v>
      </c>
      <c r="T294" s="24" t="s">
        <v>117</v>
      </c>
      <c r="U294" s="28">
        <v>54.65</v>
      </c>
      <c r="V294" s="28">
        <v>0</v>
      </c>
      <c r="W294" s="28">
        <v>1.58</v>
      </c>
      <c r="X294" s="28">
        <v>0.15</v>
      </c>
      <c r="Y294" s="28">
        <f t="shared" si="24"/>
        <v>1.1059999999999999</v>
      </c>
      <c r="Z294" s="28">
        <f t="shared" si="25"/>
        <v>7.4999999999999997E-2</v>
      </c>
      <c r="AA294" s="28">
        <v>0.74</v>
      </c>
      <c r="AB294" s="29">
        <v>7.1418090473844897E-2</v>
      </c>
      <c r="AC294">
        <f t="shared" si="26"/>
        <v>297</v>
      </c>
      <c r="AD294">
        <f t="shared" si="27"/>
        <v>1</v>
      </c>
      <c r="AE294">
        <f t="shared" si="28"/>
        <v>0</v>
      </c>
      <c r="AF294">
        <f>'TP Factor'!$D$3</f>
        <v>1.168489000131735</v>
      </c>
      <c r="AG294">
        <f t="shared" si="29"/>
        <v>0</v>
      </c>
    </row>
    <row r="295" spans="1:33">
      <c r="A295" s="24" t="s">
        <v>72</v>
      </c>
      <c r="B295" s="24">
        <v>27</v>
      </c>
      <c r="C295" s="24" t="s">
        <v>73</v>
      </c>
      <c r="D295" s="25">
        <v>33.090000000000003</v>
      </c>
      <c r="E295" s="24" t="s">
        <v>74</v>
      </c>
      <c r="F295" s="24">
        <v>1234</v>
      </c>
      <c r="G295" s="26">
        <v>40</v>
      </c>
      <c r="H295" s="24" t="s">
        <v>75</v>
      </c>
      <c r="I295" s="24" t="s">
        <v>76</v>
      </c>
      <c r="J295" s="24">
        <v>50</v>
      </c>
      <c r="K295" s="27">
        <v>240.08357250099999</v>
      </c>
      <c r="L295" s="27">
        <v>304.03633690999999</v>
      </c>
      <c r="M295" s="25">
        <v>0.04</v>
      </c>
      <c r="N295" s="25">
        <v>0</v>
      </c>
      <c r="O295" s="24">
        <v>26192</v>
      </c>
      <c r="P295" s="24">
        <v>25639</v>
      </c>
      <c r="Q295" s="28">
        <v>26192</v>
      </c>
      <c r="R295" s="28">
        <v>8110</v>
      </c>
      <c r="S295" s="24" t="s">
        <v>79</v>
      </c>
      <c r="T295" s="24" t="s">
        <v>92</v>
      </c>
      <c r="U295" s="28">
        <v>54.65</v>
      </c>
      <c r="V295" s="28">
        <v>0</v>
      </c>
      <c r="W295" s="28">
        <v>1.58</v>
      </c>
      <c r="X295" s="28">
        <v>0.15</v>
      </c>
      <c r="Y295" s="28">
        <f t="shared" si="24"/>
        <v>1.1059999999999999</v>
      </c>
      <c r="Z295" s="28">
        <f t="shared" si="25"/>
        <v>7.4999999999999997E-2</v>
      </c>
      <c r="AA295" s="28">
        <v>0.63</v>
      </c>
      <c r="AB295" s="29">
        <v>2.2843936416964399E-2</v>
      </c>
      <c r="AC295">
        <f t="shared" si="26"/>
        <v>81</v>
      </c>
      <c r="AD295">
        <f t="shared" si="27"/>
        <v>0</v>
      </c>
      <c r="AE295">
        <f t="shared" si="28"/>
        <v>0</v>
      </c>
      <c r="AF295">
        <f>'TP Factor'!$D$3</f>
        <v>1.168489000131735</v>
      </c>
      <c r="AG295">
        <f t="shared" si="29"/>
        <v>0</v>
      </c>
    </row>
    <row r="296" spans="1:33">
      <c r="A296" s="24" t="s">
        <v>72</v>
      </c>
      <c r="B296" s="24">
        <v>27</v>
      </c>
      <c r="C296" s="24" t="s">
        <v>73</v>
      </c>
      <c r="D296" s="25">
        <v>33.090000000000003</v>
      </c>
      <c r="E296" s="24" t="s">
        <v>74</v>
      </c>
      <c r="F296" s="24">
        <v>1234</v>
      </c>
      <c r="G296" s="26">
        <v>40</v>
      </c>
      <c r="H296" s="24" t="s">
        <v>75</v>
      </c>
      <c r="I296" s="24" t="s">
        <v>76</v>
      </c>
      <c r="J296" s="24">
        <v>79</v>
      </c>
      <c r="K296" s="27">
        <v>93.735212479599994</v>
      </c>
      <c r="L296" s="27">
        <v>355.62635028099999</v>
      </c>
      <c r="M296" s="25">
        <v>0.06</v>
      </c>
      <c r="N296" s="25">
        <v>0.01</v>
      </c>
      <c r="O296" s="24">
        <v>26289</v>
      </c>
      <c r="P296" s="24">
        <v>25734</v>
      </c>
      <c r="Q296" s="28">
        <v>26289</v>
      </c>
      <c r="R296" s="28">
        <v>8110</v>
      </c>
      <c r="S296" s="24" t="s">
        <v>90</v>
      </c>
      <c r="T296" s="24" t="s">
        <v>117</v>
      </c>
      <c r="U296" s="28">
        <v>54.65</v>
      </c>
      <c r="V296" s="28">
        <v>0</v>
      </c>
      <c r="W296" s="28">
        <v>1.58</v>
      </c>
      <c r="X296" s="28">
        <v>0.15</v>
      </c>
      <c r="Y296" s="28">
        <f t="shared" si="24"/>
        <v>1.1059999999999999</v>
      </c>
      <c r="Z296" s="28">
        <f t="shared" si="25"/>
        <v>7.4999999999999997E-2</v>
      </c>
      <c r="AA296" s="28">
        <v>0.74</v>
      </c>
      <c r="AB296" s="29">
        <v>8.5166664976826595E-2</v>
      </c>
      <c r="AC296">
        <f t="shared" si="26"/>
        <v>354</v>
      </c>
      <c r="AD296">
        <f t="shared" si="27"/>
        <v>1</v>
      </c>
      <c r="AE296">
        <f t="shared" si="28"/>
        <v>0.1</v>
      </c>
      <c r="AF296">
        <f>'TP Factor'!$D$3</f>
        <v>1.168489000131735</v>
      </c>
      <c r="AG296">
        <f t="shared" si="29"/>
        <v>0.1</v>
      </c>
    </row>
    <row r="297" spans="1:33">
      <c r="A297" s="24" t="s">
        <v>72</v>
      </c>
      <c r="B297" s="24">
        <v>27</v>
      </c>
      <c r="C297" s="24" t="s">
        <v>73</v>
      </c>
      <c r="D297" s="25">
        <v>33.090000000000003</v>
      </c>
      <c r="E297" s="24" t="s">
        <v>74</v>
      </c>
      <c r="F297" s="24">
        <v>1234</v>
      </c>
      <c r="G297" s="26">
        <v>102.5</v>
      </c>
      <c r="H297" s="24" t="s">
        <v>75</v>
      </c>
      <c r="I297" s="24" t="s">
        <v>76</v>
      </c>
      <c r="J297" s="24">
        <v>339</v>
      </c>
      <c r="K297" s="27">
        <v>333.45771953899998</v>
      </c>
      <c r="L297" s="27">
        <v>1055.0023567600001</v>
      </c>
      <c r="M297" s="25">
        <v>0.5</v>
      </c>
      <c r="N297" s="25">
        <v>0.09</v>
      </c>
      <c r="O297" s="24">
        <v>26347</v>
      </c>
      <c r="P297" s="24">
        <v>25790</v>
      </c>
      <c r="Q297" s="28">
        <v>26347</v>
      </c>
      <c r="R297" s="28">
        <v>1300</v>
      </c>
      <c r="S297" s="24" t="s">
        <v>79</v>
      </c>
      <c r="T297" s="24" t="s">
        <v>80</v>
      </c>
      <c r="U297" s="28">
        <v>54.65</v>
      </c>
      <c r="V297" s="28">
        <v>0</v>
      </c>
      <c r="W297" s="28">
        <v>2.42</v>
      </c>
      <c r="X297" s="28">
        <v>0.51600000000000001</v>
      </c>
      <c r="Y297" s="28">
        <f t="shared" si="24"/>
        <v>1.694</v>
      </c>
      <c r="Z297" s="28">
        <f t="shared" si="25"/>
        <v>0.25800000000000001</v>
      </c>
      <c r="AA297" s="28">
        <v>0.63100000000000001</v>
      </c>
      <c r="AB297" s="29">
        <v>0.22854509299339501</v>
      </c>
      <c r="AC297">
        <f t="shared" si="26"/>
        <v>810</v>
      </c>
      <c r="AD297">
        <f t="shared" si="27"/>
        <v>3</v>
      </c>
      <c r="AE297">
        <f t="shared" si="28"/>
        <v>0.5</v>
      </c>
      <c r="AF297">
        <f>'TP Factor'!$D$3</f>
        <v>1.168489000131735</v>
      </c>
      <c r="AG297">
        <f t="shared" si="29"/>
        <v>0.6</v>
      </c>
    </row>
    <row r="298" spans="1:33">
      <c r="A298" s="24" t="s">
        <v>72</v>
      </c>
      <c r="B298" s="24">
        <v>27</v>
      </c>
      <c r="C298" s="24" t="s">
        <v>73</v>
      </c>
      <c r="D298" s="25">
        <v>33.090000000000003</v>
      </c>
      <c r="E298" s="24" t="s">
        <v>74</v>
      </c>
      <c r="F298" s="24">
        <v>1234</v>
      </c>
      <c r="G298" s="26">
        <v>102.5</v>
      </c>
      <c r="H298" s="24" t="s">
        <v>75</v>
      </c>
      <c r="I298" s="24" t="s">
        <v>76</v>
      </c>
      <c r="J298" s="24">
        <v>9</v>
      </c>
      <c r="K298" s="27">
        <v>22.532854498399999</v>
      </c>
      <c r="L298" s="27">
        <v>26.670884864200001</v>
      </c>
      <c r="M298" s="25">
        <v>0.01</v>
      </c>
      <c r="N298" s="25">
        <v>0</v>
      </c>
      <c r="O298" s="24">
        <v>26353</v>
      </c>
      <c r="P298" s="24">
        <v>25795</v>
      </c>
      <c r="Q298" s="28">
        <v>26353</v>
      </c>
      <c r="R298" s="28">
        <v>1300</v>
      </c>
      <c r="S298" s="24" t="s">
        <v>90</v>
      </c>
      <c r="T298" s="24" t="s">
        <v>118</v>
      </c>
      <c r="U298" s="28">
        <v>54.65</v>
      </c>
      <c r="V298" s="28">
        <v>0</v>
      </c>
      <c r="W298" s="28">
        <v>2.42</v>
      </c>
      <c r="X298" s="28">
        <v>0.51600000000000001</v>
      </c>
      <c r="Y298" s="28">
        <f t="shared" si="24"/>
        <v>1.694</v>
      </c>
      <c r="Z298" s="28">
        <f t="shared" si="25"/>
        <v>0.25800000000000001</v>
      </c>
      <c r="AA298" s="28">
        <v>0.67700000000000005</v>
      </c>
      <c r="AB298" s="29">
        <v>6.5904928157374098E-3</v>
      </c>
      <c r="AC298">
        <f t="shared" si="26"/>
        <v>25</v>
      </c>
      <c r="AD298">
        <f t="shared" si="27"/>
        <v>0</v>
      </c>
      <c r="AE298">
        <f t="shared" si="28"/>
        <v>0</v>
      </c>
      <c r="AF298">
        <f>'TP Factor'!$D$3</f>
        <v>1.168489000131735</v>
      </c>
      <c r="AG298">
        <f t="shared" si="29"/>
        <v>0</v>
      </c>
    </row>
    <row r="299" spans="1:33">
      <c r="A299" s="24" t="s">
        <v>72</v>
      </c>
      <c r="B299" s="24">
        <v>27</v>
      </c>
      <c r="C299" s="24" t="s">
        <v>73</v>
      </c>
      <c r="D299" s="25">
        <v>33.090000000000003</v>
      </c>
      <c r="E299" s="24" t="s">
        <v>74</v>
      </c>
      <c r="F299" s="24">
        <v>1234</v>
      </c>
      <c r="G299" s="26">
        <v>102.5</v>
      </c>
      <c r="H299" s="24" t="s">
        <v>75</v>
      </c>
      <c r="I299" s="24" t="s">
        <v>76</v>
      </c>
      <c r="J299" s="24">
        <v>7</v>
      </c>
      <c r="K299" s="27">
        <v>22.7739788037</v>
      </c>
      <c r="L299" s="27">
        <v>22.234633741</v>
      </c>
      <c r="M299" s="25">
        <v>0.01</v>
      </c>
      <c r="N299" s="25">
        <v>0</v>
      </c>
      <c r="O299" s="24">
        <v>26438</v>
      </c>
      <c r="P299" s="24">
        <v>25877</v>
      </c>
      <c r="Q299" s="28">
        <v>26438</v>
      </c>
      <c r="R299" s="28">
        <v>1300</v>
      </c>
      <c r="S299" s="24" t="s">
        <v>79</v>
      </c>
      <c r="T299" s="24" t="s">
        <v>80</v>
      </c>
      <c r="U299" s="28">
        <v>54.65</v>
      </c>
      <c r="V299" s="28">
        <v>0</v>
      </c>
      <c r="W299" s="28">
        <v>2.42</v>
      </c>
      <c r="X299" s="28">
        <v>0.51600000000000001</v>
      </c>
      <c r="Y299" s="28">
        <f t="shared" si="24"/>
        <v>1.694</v>
      </c>
      <c r="Z299" s="28">
        <f t="shared" si="25"/>
        <v>0.25800000000000001</v>
      </c>
      <c r="AA299" s="28">
        <v>0.63100000000000001</v>
      </c>
      <c r="AB299" s="29">
        <v>5.2389914034983599E-3</v>
      </c>
      <c r="AC299">
        <f t="shared" si="26"/>
        <v>19</v>
      </c>
      <c r="AD299">
        <f t="shared" si="27"/>
        <v>0</v>
      </c>
      <c r="AE299">
        <f t="shared" si="28"/>
        <v>0</v>
      </c>
      <c r="AF299">
        <f>'TP Factor'!$D$3</f>
        <v>1.168489000131735</v>
      </c>
      <c r="AG299">
        <f t="shared" si="29"/>
        <v>0</v>
      </c>
    </row>
    <row r="300" spans="1:33">
      <c r="AB300" s="29">
        <f>SUM(AB2:AB299)</f>
        <v>432.24433042852974</v>
      </c>
      <c r="AD300">
        <f>SUM(AD2:AD299)</f>
        <v>6123</v>
      </c>
      <c r="AG300">
        <f>SUM(AG2:AG299)</f>
        <v>1332.5999999999995</v>
      </c>
    </row>
  </sheetData>
  <sortState ref="A2:Z299">
    <sortCondition descending="1" ref="V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270"/>
  <sheetViews>
    <sheetView topLeftCell="J1" workbookViewId="0">
      <pane ySplit="1" topLeftCell="A240" activePane="bottomLeft" state="frozen"/>
      <selection activeCell="J1" sqref="J1"/>
      <selection pane="bottomLeft" activeCell="AC276" sqref="AC276"/>
    </sheetView>
  </sheetViews>
  <sheetFormatPr defaultRowHeight="12.75"/>
  <cols>
    <col min="1" max="1" width="8.7109375" style="24" bestFit="1" customWidth="1"/>
    <col min="2" max="2" width="11.28515625" style="24" bestFit="1" customWidth="1"/>
    <col min="3" max="3" width="14.5703125" style="24" bestFit="1" customWidth="1"/>
    <col min="4" max="4" width="10.28515625" style="25" bestFit="1" customWidth="1"/>
    <col min="5" max="5" width="10" style="24" bestFit="1" customWidth="1"/>
    <col min="6" max="6" width="11" style="24" bestFit="1" customWidth="1"/>
    <col min="7" max="7" width="10.5703125" style="26" bestFit="1" customWidth="1"/>
    <col min="8" max="8" width="8.42578125" style="24" bestFit="1" customWidth="1"/>
    <col min="9" max="9" width="11.42578125" style="24" bestFit="1" customWidth="1"/>
    <col min="10" max="10" width="12" style="24" bestFit="1" customWidth="1"/>
    <col min="11" max="11" width="16.7109375" style="27" bestFit="1" customWidth="1"/>
    <col min="12" max="12" width="18.85546875" style="27" bestFit="1" customWidth="1"/>
    <col min="13" max="14" width="7" style="25" bestFit="1" customWidth="1"/>
    <col min="15" max="16" width="6" style="24" bestFit="1" customWidth="1"/>
    <col min="17" max="17" width="12.5703125" style="28" bestFit="1" customWidth="1"/>
    <col min="18" max="18" width="11.5703125" style="28" bestFit="1" customWidth="1"/>
    <col min="19" max="19" width="10" style="24" bestFit="1" customWidth="1"/>
    <col min="20" max="20" width="10.85546875" style="24" bestFit="1" customWidth="1"/>
    <col min="21" max="21" width="14" style="28" bestFit="1" customWidth="1"/>
    <col min="22" max="22" width="13.42578125" style="28" bestFit="1" customWidth="1"/>
    <col min="23" max="24" width="8.5703125" style="28" bestFit="1" customWidth="1"/>
    <col min="25" max="26" width="8.5703125" style="28" customWidth="1"/>
    <col min="27" max="27" width="8.5703125" style="28" bestFit="1" customWidth="1"/>
    <col min="28" max="28" width="22" style="29" bestFit="1" customWidth="1"/>
    <col min="29" max="29" width="13.42578125" customWidth="1"/>
    <col min="33" max="33" width="13.85546875" customWidth="1"/>
  </cols>
  <sheetData>
    <row r="1" spans="1:33" ht="25.5">
      <c r="A1" s="24" t="s">
        <v>46</v>
      </c>
      <c r="B1" s="24" t="s">
        <v>47</v>
      </c>
      <c r="C1" s="24" t="s">
        <v>48</v>
      </c>
      <c r="D1" s="25" t="s">
        <v>49</v>
      </c>
      <c r="E1" s="24" t="s">
        <v>50</v>
      </c>
      <c r="F1" s="24" t="s">
        <v>51</v>
      </c>
      <c r="G1" s="26" t="s">
        <v>52</v>
      </c>
      <c r="H1" s="24" t="s">
        <v>53</v>
      </c>
      <c r="I1" s="24" t="s">
        <v>54</v>
      </c>
      <c r="J1" s="24" t="s">
        <v>55</v>
      </c>
      <c r="K1" s="27" t="s">
        <v>56</v>
      </c>
      <c r="L1" s="27" t="s">
        <v>57</v>
      </c>
      <c r="M1" s="25" t="s">
        <v>58</v>
      </c>
      <c r="N1" s="25" t="s">
        <v>59</v>
      </c>
      <c r="O1" s="24" t="s">
        <v>60</v>
      </c>
      <c r="P1" s="24" t="s">
        <v>61</v>
      </c>
      <c r="Q1" s="28" t="s">
        <v>62</v>
      </c>
      <c r="R1" s="28" t="s">
        <v>63</v>
      </c>
      <c r="S1" s="24" t="s">
        <v>64</v>
      </c>
      <c r="T1" s="24" t="s">
        <v>65</v>
      </c>
      <c r="U1" s="28" t="s">
        <v>66</v>
      </c>
      <c r="V1" s="28" t="s">
        <v>67</v>
      </c>
      <c r="W1" s="28" t="s">
        <v>68</v>
      </c>
      <c r="X1" s="28" t="s">
        <v>69</v>
      </c>
      <c r="Y1" s="41" t="s">
        <v>170</v>
      </c>
      <c r="Z1" s="41" t="s">
        <v>171</v>
      </c>
      <c r="AA1" s="28" t="s">
        <v>70</v>
      </c>
      <c r="AB1" s="29" t="s">
        <v>71</v>
      </c>
      <c r="AC1" s="30" t="s">
        <v>172</v>
      </c>
      <c r="AD1" s="30" t="s">
        <v>173</v>
      </c>
      <c r="AE1" s="30" t="s">
        <v>174</v>
      </c>
      <c r="AF1" s="30" t="s">
        <v>175</v>
      </c>
      <c r="AG1" s="30" t="s">
        <v>176</v>
      </c>
    </row>
    <row r="2" spans="1:33">
      <c r="A2" s="24" t="s">
        <v>72</v>
      </c>
      <c r="B2" s="24">
        <v>27</v>
      </c>
      <c r="C2" s="24" t="s">
        <v>73</v>
      </c>
      <c r="D2" s="25">
        <v>33.090000000000003</v>
      </c>
      <c r="E2" s="24" t="s">
        <v>74</v>
      </c>
      <c r="F2" s="24">
        <v>1234</v>
      </c>
      <c r="G2" s="26">
        <v>102.5</v>
      </c>
      <c r="H2" s="24" t="s">
        <v>75</v>
      </c>
      <c r="I2" s="24" t="s">
        <v>76</v>
      </c>
      <c r="J2" s="24">
        <v>6877</v>
      </c>
      <c r="K2" s="27">
        <v>608.31030441799999</v>
      </c>
      <c r="L2" s="27">
        <v>21416.3208003</v>
      </c>
      <c r="M2" s="25">
        <v>14.44</v>
      </c>
      <c r="N2" s="25">
        <v>3.55</v>
      </c>
      <c r="O2" s="24">
        <v>22141</v>
      </c>
      <c r="P2" s="24">
        <v>21670</v>
      </c>
      <c r="Q2" s="28">
        <v>22141</v>
      </c>
      <c r="R2" s="28">
        <v>1300</v>
      </c>
      <c r="S2" s="24" t="s">
        <v>79</v>
      </c>
      <c r="T2" s="24" t="s">
        <v>80</v>
      </c>
      <c r="U2" s="28">
        <v>54.65</v>
      </c>
      <c r="V2" s="28">
        <v>1</v>
      </c>
      <c r="W2" s="28">
        <v>2.42</v>
      </c>
      <c r="X2" s="28">
        <v>0.51600000000000001</v>
      </c>
      <c r="Y2" s="28">
        <f>W2</f>
        <v>2.42</v>
      </c>
      <c r="Z2" s="28">
        <f>X2</f>
        <v>0.51600000000000001</v>
      </c>
      <c r="AA2" s="28">
        <v>0.63100000000000001</v>
      </c>
      <c r="AB2" s="29">
        <v>8.7870036770246497E-3</v>
      </c>
      <c r="AC2">
        <f>ROUND(AB2*AA2*U2*102.79,0)</f>
        <v>31</v>
      </c>
      <c r="AD2">
        <f>ROUND(Y2*AC2*0.002205,0)</f>
        <v>0</v>
      </c>
      <c r="AE2">
        <f>ROUND(Z2*AC2*0.002205,1)</f>
        <v>0</v>
      </c>
      <c r="AF2">
        <f>'TP Factor'!$D$3</f>
        <v>1.168489000131735</v>
      </c>
      <c r="AG2">
        <f>ROUND(AE2*AF2,1)</f>
        <v>0</v>
      </c>
    </row>
    <row r="3" spans="1:33">
      <c r="A3" s="24" t="s">
        <v>72</v>
      </c>
      <c r="B3" s="24">
        <v>27</v>
      </c>
      <c r="C3" s="24" t="s">
        <v>73</v>
      </c>
      <c r="D3" s="25">
        <v>33.090000000000003</v>
      </c>
      <c r="E3" s="24" t="s">
        <v>74</v>
      </c>
      <c r="F3" s="24">
        <v>1234</v>
      </c>
      <c r="G3" s="26">
        <v>105</v>
      </c>
      <c r="H3" s="24" t="s">
        <v>75</v>
      </c>
      <c r="I3" s="24" t="s">
        <v>76</v>
      </c>
      <c r="J3" s="24">
        <v>5</v>
      </c>
      <c r="K3" s="27">
        <v>16.676549151900002</v>
      </c>
      <c r="L3" s="27">
        <v>11.909248609300001</v>
      </c>
      <c r="M3" s="25">
        <v>0.01</v>
      </c>
      <c r="N3" s="25">
        <v>0</v>
      </c>
      <c r="O3" s="24">
        <v>22333</v>
      </c>
      <c r="P3" s="24">
        <v>21857</v>
      </c>
      <c r="Q3" s="28">
        <v>22333</v>
      </c>
      <c r="R3" s="28">
        <v>1400</v>
      </c>
      <c r="S3" s="24" t="s">
        <v>97</v>
      </c>
      <c r="T3" s="24" t="s">
        <v>116</v>
      </c>
      <c r="U3" s="28">
        <v>54.65</v>
      </c>
      <c r="V3" s="28">
        <v>1</v>
      </c>
      <c r="W3" s="28">
        <v>2.83</v>
      </c>
      <c r="X3" s="28">
        <v>0.497</v>
      </c>
      <c r="Y3" s="28">
        <f t="shared" ref="Y3:Y66" si="0">W3</f>
        <v>2.83</v>
      </c>
      <c r="Z3" s="28">
        <f t="shared" ref="Z3:Z66" si="1">X3</f>
        <v>0.497</v>
      </c>
      <c r="AA3" s="28">
        <v>0.88800000000000001</v>
      </c>
      <c r="AB3" s="29">
        <v>2.9428276491627898E-3</v>
      </c>
      <c r="AC3">
        <f t="shared" ref="AC3:AC66" si="2">ROUND(AB3*AA3*U3*102.79,0)</f>
        <v>15</v>
      </c>
      <c r="AD3">
        <f t="shared" ref="AD3:AD66" si="3">ROUND(Y3*AC3*0.002205,0)</f>
        <v>0</v>
      </c>
      <c r="AE3">
        <f t="shared" ref="AE3:AE66" si="4">ROUND(Z3*AC3*0.002205,1)</f>
        <v>0</v>
      </c>
      <c r="AF3">
        <f>'TP Factor'!$D$3</f>
        <v>1.168489000131735</v>
      </c>
      <c r="AG3">
        <f t="shared" ref="AG3:AG66" si="5">ROUND(AE3*AF3,1)</f>
        <v>0</v>
      </c>
    </row>
    <row r="4" spans="1:33">
      <c r="A4" s="24" t="s">
        <v>72</v>
      </c>
      <c r="B4" s="24">
        <v>27</v>
      </c>
      <c r="C4" s="24" t="s">
        <v>73</v>
      </c>
      <c r="D4" s="25">
        <v>33.090000000000003</v>
      </c>
      <c r="E4" s="24" t="s">
        <v>74</v>
      </c>
      <c r="F4" s="24">
        <v>1234</v>
      </c>
      <c r="G4" s="26">
        <v>102.5</v>
      </c>
      <c r="H4" s="24" t="s">
        <v>75</v>
      </c>
      <c r="I4" s="24" t="s">
        <v>76</v>
      </c>
      <c r="J4" s="24">
        <v>1022</v>
      </c>
      <c r="K4" s="27">
        <v>291.412732608</v>
      </c>
      <c r="L4" s="27">
        <v>3033.0179713799998</v>
      </c>
      <c r="M4" s="25">
        <v>2.15</v>
      </c>
      <c r="N4" s="25">
        <v>0.53</v>
      </c>
      <c r="O4" s="24">
        <v>22384</v>
      </c>
      <c r="P4" s="24">
        <v>21908</v>
      </c>
      <c r="Q4" s="28">
        <v>22384</v>
      </c>
      <c r="R4" s="28">
        <v>1300</v>
      </c>
      <c r="S4" s="24" t="s">
        <v>81</v>
      </c>
      <c r="T4" s="24" t="s">
        <v>94</v>
      </c>
      <c r="U4" s="28">
        <v>54.65</v>
      </c>
      <c r="V4" s="28">
        <v>1</v>
      </c>
      <c r="W4" s="28">
        <v>2.42</v>
      </c>
      <c r="X4" s="28">
        <v>0.51600000000000001</v>
      </c>
      <c r="Y4" s="28">
        <f t="shared" si="0"/>
        <v>2.42</v>
      </c>
      <c r="Z4" s="28">
        <f t="shared" si="1"/>
        <v>0.51600000000000001</v>
      </c>
      <c r="AA4" s="28">
        <v>0.66200000000000003</v>
      </c>
      <c r="AB4" s="29">
        <v>7.2214628067923097E-3</v>
      </c>
      <c r="AC4">
        <f t="shared" si="2"/>
        <v>27</v>
      </c>
      <c r="AD4">
        <f t="shared" si="3"/>
        <v>0</v>
      </c>
      <c r="AE4">
        <f t="shared" si="4"/>
        <v>0</v>
      </c>
      <c r="AF4">
        <f>'TP Factor'!$D$3</f>
        <v>1.168489000131735</v>
      </c>
      <c r="AG4">
        <f t="shared" si="5"/>
        <v>0</v>
      </c>
    </row>
    <row r="5" spans="1:33">
      <c r="A5" s="24" t="s">
        <v>72</v>
      </c>
      <c r="B5" s="24">
        <v>27</v>
      </c>
      <c r="C5" s="24" t="s">
        <v>73</v>
      </c>
      <c r="D5" s="25">
        <v>33.090000000000003</v>
      </c>
      <c r="E5" s="24" t="s">
        <v>74</v>
      </c>
      <c r="F5" s="24">
        <v>1234</v>
      </c>
      <c r="G5" s="26">
        <v>105</v>
      </c>
      <c r="H5" s="24" t="s">
        <v>75</v>
      </c>
      <c r="I5" s="24" t="s">
        <v>76</v>
      </c>
      <c r="J5" s="24">
        <v>19</v>
      </c>
      <c r="K5" s="27">
        <v>31.520028741800001</v>
      </c>
      <c r="L5" s="27">
        <v>42.962107971899997</v>
      </c>
      <c r="M5" s="25">
        <v>0.04</v>
      </c>
      <c r="N5" s="25">
        <v>0.01</v>
      </c>
      <c r="O5" s="24">
        <v>22404</v>
      </c>
      <c r="P5" s="24">
        <v>21927</v>
      </c>
      <c r="Q5" s="28">
        <v>22404</v>
      </c>
      <c r="R5" s="28">
        <v>1400</v>
      </c>
      <c r="S5" s="24" t="s">
        <v>81</v>
      </c>
      <c r="T5" s="24" t="s">
        <v>127</v>
      </c>
      <c r="U5" s="28">
        <v>54.65</v>
      </c>
      <c r="V5" s="28">
        <v>1</v>
      </c>
      <c r="W5" s="28">
        <v>2.83</v>
      </c>
      <c r="X5" s="28">
        <v>0.497</v>
      </c>
      <c r="Y5" s="28">
        <f t="shared" si="0"/>
        <v>2.83</v>
      </c>
      <c r="Z5" s="28">
        <f t="shared" si="1"/>
        <v>0.497</v>
      </c>
      <c r="AA5" s="28">
        <v>0.88700000000000001</v>
      </c>
      <c r="AB5" s="29">
        <v>6.0983647699056997E-4</v>
      </c>
      <c r="AC5">
        <f t="shared" si="2"/>
        <v>3</v>
      </c>
      <c r="AD5">
        <f t="shared" si="3"/>
        <v>0</v>
      </c>
      <c r="AE5">
        <f t="shared" si="4"/>
        <v>0</v>
      </c>
      <c r="AF5">
        <f>'TP Factor'!$D$3</f>
        <v>1.168489000131735</v>
      </c>
      <c r="AG5">
        <f t="shared" si="5"/>
        <v>0</v>
      </c>
    </row>
    <row r="6" spans="1:33">
      <c r="A6" s="24" t="s">
        <v>72</v>
      </c>
      <c r="B6" s="24">
        <v>27</v>
      </c>
      <c r="C6" s="24" t="s">
        <v>73</v>
      </c>
      <c r="D6" s="25">
        <v>33.090000000000003</v>
      </c>
      <c r="E6" s="24" t="s">
        <v>74</v>
      </c>
      <c r="F6" s="24">
        <v>1234</v>
      </c>
      <c r="G6" s="26">
        <v>105</v>
      </c>
      <c r="H6" s="24" t="s">
        <v>75</v>
      </c>
      <c r="I6" s="24" t="s">
        <v>76</v>
      </c>
      <c r="J6" s="24">
        <v>1380</v>
      </c>
      <c r="K6" s="27">
        <v>315.96826429200001</v>
      </c>
      <c r="L6" s="27">
        <v>3060.01339375</v>
      </c>
      <c r="M6" s="25">
        <v>2.66</v>
      </c>
      <c r="N6" s="25">
        <v>0.69</v>
      </c>
      <c r="O6" s="24">
        <v>22407</v>
      </c>
      <c r="P6" s="24">
        <v>21930</v>
      </c>
      <c r="Q6" s="28">
        <v>22407</v>
      </c>
      <c r="R6" s="28">
        <v>1400</v>
      </c>
      <c r="S6" s="24" t="s">
        <v>79</v>
      </c>
      <c r="T6" s="24" t="s">
        <v>129</v>
      </c>
      <c r="U6" s="28">
        <v>54.65</v>
      </c>
      <c r="V6" s="28">
        <v>1</v>
      </c>
      <c r="W6" s="28">
        <v>2.83</v>
      </c>
      <c r="X6" s="28">
        <v>0.497</v>
      </c>
      <c r="Y6" s="28">
        <f t="shared" si="0"/>
        <v>2.83</v>
      </c>
      <c r="Z6" s="28">
        <f t="shared" si="1"/>
        <v>0.497</v>
      </c>
      <c r="AA6" s="28">
        <v>0.88600000000000001</v>
      </c>
      <c r="AB6" s="29">
        <v>0.69768547441848205</v>
      </c>
      <c r="AC6">
        <f t="shared" si="2"/>
        <v>3472</v>
      </c>
      <c r="AD6">
        <f t="shared" si="3"/>
        <v>22</v>
      </c>
      <c r="AE6">
        <f t="shared" si="4"/>
        <v>3.8</v>
      </c>
      <c r="AF6">
        <f>'TP Factor'!$D$3</f>
        <v>1.168489000131735</v>
      </c>
      <c r="AG6">
        <f t="shared" si="5"/>
        <v>4.4000000000000004</v>
      </c>
    </row>
    <row r="7" spans="1:33">
      <c r="A7" s="24" t="s">
        <v>72</v>
      </c>
      <c r="B7" s="24">
        <v>27</v>
      </c>
      <c r="C7" s="24" t="s">
        <v>73</v>
      </c>
      <c r="D7" s="25">
        <v>33.090000000000003</v>
      </c>
      <c r="E7" s="24" t="s">
        <v>74</v>
      </c>
      <c r="F7" s="24">
        <v>1234</v>
      </c>
      <c r="G7" s="26">
        <v>105</v>
      </c>
      <c r="H7" s="24" t="s">
        <v>75</v>
      </c>
      <c r="I7" s="24" t="s">
        <v>76</v>
      </c>
      <c r="J7" s="24">
        <v>848</v>
      </c>
      <c r="K7" s="27">
        <v>193.052524546</v>
      </c>
      <c r="L7" s="27">
        <v>1880.4292924700001</v>
      </c>
      <c r="M7" s="25">
        <v>1.64</v>
      </c>
      <c r="N7" s="25">
        <v>0.42</v>
      </c>
      <c r="O7" s="24">
        <v>22430</v>
      </c>
      <c r="P7" s="24">
        <v>21953</v>
      </c>
      <c r="Q7" s="28">
        <v>22430</v>
      </c>
      <c r="R7" s="28">
        <v>1400</v>
      </c>
      <c r="S7" s="24" t="s">
        <v>79</v>
      </c>
      <c r="T7" s="24" t="s">
        <v>129</v>
      </c>
      <c r="U7" s="28">
        <v>54.65</v>
      </c>
      <c r="V7" s="28">
        <v>1</v>
      </c>
      <c r="W7" s="28">
        <v>2.83</v>
      </c>
      <c r="X7" s="28">
        <v>0.497</v>
      </c>
      <c r="Y7" s="28">
        <f t="shared" si="0"/>
        <v>2.83</v>
      </c>
      <c r="Z7" s="28">
        <f t="shared" si="1"/>
        <v>0.497</v>
      </c>
      <c r="AA7" s="28">
        <v>0.88600000000000001</v>
      </c>
      <c r="AB7" s="29">
        <v>0.27657273309792102</v>
      </c>
      <c r="AC7">
        <f t="shared" si="2"/>
        <v>1377</v>
      </c>
      <c r="AD7">
        <f t="shared" si="3"/>
        <v>9</v>
      </c>
      <c r="AE7">
        <f t="shared" si="4"/>
        <v>1.5</v>
      </c>
      <c r="AF7">
        <f>'TP Factor'!$D$3</f>
        <v>1.168489000131735</v>
      </c>
      <c r="AG7">
        <f t="shared" si="5"/>
        <v>1.8</v>
      </c>
    </row>
    <row r="8" spans="1:33">
      <c r="A8" s="24" t="s">
        <v>72</v>
      </c>
      <c r="B8" s="24">
        <v>27</v>
      </c>
      <c r="C8" s="24" t="s">
        <v>73</v>
      </c>
      <c r="D8" s="25">
        <v>33.090000000000003</v>
      </c>
      <c r="E8" s="24" t="s">
        <v>74</v>
      </c>
      <c r="F8" s="24">
        <v>1234</v>
      </c>
      <c r="G8" s="26">
        <v>102.5</v>
      </c>
      <c r="H8" s="24" t="s">
        <v>75</v>
      </c>
      <c r="I8" s="24" t="s">
        <v>76</v>
      </c>
      <c r="J8" s="24">
        <v>169</v>
      </c>
      <c r="K8" s="27">
        <v>172.595198049</v>
      </c>
      <c r="L8" s="27">
        <v>526.84588648900001</v>
      </c>
      <c r="M8" s="25">
        <v>0.35</v>
      </c>
      <c r="N8" s="25">
        <v>0.09</v>
      </c>
      <c r="O8" s="24">
        <v>22434</v>
      </c>
      <c r="P8" s="24">
        <v>21957</v>
      </c>
      <c r="Q8" s="28">
        <v>22434</v>
      </c>
      <c r="R8" s="28">
        <v>1300</v>
      </c>
      <c r="S8" s="24" t="s">
        <v>79</v>
      </c>
      <c r="T8" s="24" t="s">
        <v>80</v>
      </c>
      <c r="U8" s="28">
        <v>54.65</v>
      </c>
      <c r="V8" s="28">
        <v>1</v>
      </c>
      <c r="W8" s="28">
        <v>2.42</v>
      </c>
      <c r="X8" s="28">
        <v>0.51600000000000001</v>
      </c>
      <c r="Y8" s="28">
        <f t="shared" si="0"/>
        <v>2.42</v>
      </c>
      <c r="Z8" s="28">
        <f t="shared" si="1"/>
        <v>0.51600000000000001</v>
      </c>
      <c r="AA8" s="28">
        <v>0.63100000000000001</v>
      </c>
      <c r="AB8" s="29">
        <v>0.123696142406263</v>
      </c>
      <c r="AC8">
        <f t="shared" si="2"/>
        <v>438</v>
      </c>
      <c r="AD8">
        <f t="shared" si="3"/>
        <v>2</v>
      </c>
      <c r="AE8">
        <f t="shared" si="4"/>
        <v>0.5</v>
      </c>
      <c r="AF8">
        <f>'TP Factor'!$D$3</f>
        <v>1.168489000131735</v>
      </c>
      <c r="AG8">
        <f t="shared" si="5"/>
        <v>0.6</v>
      </c>
    </row>
    <row r="9" spans="1:33">
      <c r="A9" s="24" t="s">
        <v>72</v>
      </c>
      <c r="B9" s="24">
        <v>27</v>
      </c>
      <c r="C9" s="24" t="s">
        <v>73</v>
      </c>
      <c r="D9" s="25">
        <v>33.090000000000003</v>
      </c>
      <c r="E9" s="24" t="s">
        <v>74</v>
      </c>
      <c r="F9" s="24">
        <v>1234</v>
      </c>
      <c r="G9" s="26">
        <v>102.5</v>
      </c>
      <c r="H9" s="24" t="s">
        <v>75</v>
      </c>
      <c r="I9" s="24" t="s">
        <v>76</v>
      </c>
      <c r="J9" s="24">
        <v>5616</v>
      </c>
      <c r="K9" s="27">
        <v>540.61981428700005</v>
      </c>
      <c r="L9" s="27">
        <v>15948.836839699999</v>
      </c>
      <c r="M9" s="25">
        <v>11.79</v>
      </c>
      <c r="N9" s="25">
        <v>2.9</v>
      </c>
      <c r="O9" s="24">
        <v>22446</v>
      </c>
      <c r="P9" s="24">
        <v>21969</v>
      </c>
      <c r="Q9" s="28">
        <v>22446</v>
      </c>
      <c r="R9" s="28">
        <v>1300</v>
      </c>
      <c r="S9" s="24" t="s">
        <v>97</v>
      </c>
      <c r="T9" s="24" t="s">
        <v>111</v>
      </c>
      <c r="U9" s="28">
        <v>54.65</v>
      </c>
      <c r="V9" s="28">
        <v>1</v>
      </c>
      <c r="W9" s="28">
        <v>2.42</v>
      </c>
      <c r="X9" s="28">
        <v>0.51600000000000001</v>
      </c>
      <c r="Y9" s="28">
        <f t="shared" si="0"/>
        <v>2.42</v>
      </c>
      <c r="Z9" s="28">
        <f t="shared" si="1"/>
        <v>0.51600000000000001</v>
      </c>
      <c r="AA9" s="28">
        <v>0.69199999999999995</v>
      </c>
      <c r="AB9" s="29">
        <v>0.11860417622807599</v>
      </c>
      <c r="AC9">
        <f t="shared" si="2"/>
        <v>461</v>
      </c>
      <c r="AD9">
        <f t="shared" si="3"/>
        <v>2</v>
      </c>
      <c r="AE9">
        <f t="shared" si="4"/>
        <v>0.5</v>
      </c>
      <c r="AF9">
        <f>'TP Factor'!$D$3</f>
        <v>1.168489000131735</v>
      </c>
      <c r="AG9">
        <f t="shared" si="5"/>
        <v>0.6</v>
      </c>
    </row>
    <row r="10" spans="1:33">
      <c r="A10" s="24" t="s">
        <v>72</v>
      </c>
      <c r="B10" s="24">
        <v>27</v>
      </c>
      <c r="C10" s="24" t="s">
        <v>73</v>
      </c>
      <c r="D10" s="25">
        <v>33.090000000000003</v>
      </c>
      <c r="E10" s="24" t="s">
        <v>74</v>
      </c>
      <c r="F10" s="24">
        <v>1234</v>
      </c>
      <c r="G10" s="26">
        <v>105</v>
      </c>
      <c r="H10" s="24" t="s">
        <v>75</v>
      </c>
      <c r="I10" s="24" t="s">
        <v>76</v>
      </c>
      <c r="J10" s="24">
        <v>445</v>
      </c>
      <c r="K10" s="27">
        <v>164.02965782000001</v>
      </c>
      <c r="L10" s="27">
        <v>984.87314389699998</v>
      </c>
      <c r="M10" s="25">
        <v>0.86</v>
      </c>
      <c r="N10" s="25">
        <v>0.22</v>
      </c>
      <c r="O10" s="24">
        <v>22501</v>
      </c>
      <c r="P10" s="24">
        <v>22024</v>
      </c>
      <c r="Q10" s="28">
        <v>22501</v>
      </c>
      <c r="R10" s="28">
        <v>1400</v>
      </c>
      <c r="S10" s="24" t="s">
        <v>97</v>
      </c>
      <c r="T10" s="24" t="s">
        <v>116</v>
      </c>
      <c r="U10" s="28">
        <v>54.65</v>
      </c>
      <c r="V10" s="28">
        <v>1</v>
      </c>
      <c r="W10" s="28">
        <v>2.83</v>
      </c>
      <c r="X10" s="28">
        <v>0.497</v>
      </c>
      <c r="Y10" s="28">
        <f t="shared" si="0"/>
        <v>2.83</v>
      </c>
      <c r="Z10" s="28">
        <f t="shared" si="1"/>
        <v>0.497</v>
      </c>
      <c r="AA10" s="28">
        <v>0.88800000000000001</v>
      </c>
      <c r="AB10" s="29">
        <v>3.2517477001800001E-4</v>
      </c>
      <c r="AC10">
        <f t="shared" si="2"/>
        <v>2</v>
      </c>
      <c r="AD10">
        <f t="shared" si="3"/>
        <v>0</v>
      </c>
      <c r="AE10">
        <f t="shared" si="4"/>
        <v>0</v>
      </c>
      <c r="AF10">
        <f>'TP Factor'!$D$3</f>
        <v>1.168489000131735</v>
      </c>
      <c r="AG10">
        <f t="shared" si="5"/>
        <v>0</v>
      </c>
    </row>
    <row r="11" spans="1:33">
      <c r="A11" s="24" t="s">
        <v>72</v>
      </c>
      <c r="B11" s="24">
        <v>27</v>
      </c>
      <c r="C11" s="24" t="s">
        <v>73</v>
      </c>
      <c r="D11" s="25">
        <v>33.090000000000003</v>
      </c>
      <c r="E11" s="24" t="s">
        <v>74</v>
      </c>
      <c r="F11" s="24">
        <v>3456</v>
      </c>
      <c r="G11" s="26">
        <v>0</v>
      </c>
      <c r="H11" s="24" t="s">
        <v>75</v>
      </c>
      <c r="I11" s="24" t="s">
        <v>76</v>
      </c>
      <c r="J11" s="24">
        <v>4</v>
      </c>
      <c r="K11" s="27">
        <v>42.1121048559</v>
      </c>
      <c r="L11" s="27">
        <v>28.363240680000001</v>
      </c>
      <c r="M11" s="25">
        <v>0</v>
      </c>
      <c r="N11" s="25">
        <v>0</v>
      </c>
      <c r="O11" s="24">
        <v>18938</v>
      </c>
      <c r="P11" s="24">
        <v>18508</v>
      </c>
      <c r="Q11" s="28">
        <v>18938</v>
      </c>
      <c r="R11" s="28">
        <v>6300</v>
      </c>
      <c r="S11" s="24" t="s">
        <v>77</v>
      </c>
      <c r="T11" s="24" t="s">
        <v>183</v>
      </c>
      <c r="U11" s="28">
        <v>54.65</v>
      </c>
      <c r="V11" s="28">
        <v>1</v>
      </c>
      <c r="W11" s="28">
        <v>0</v>
      </c>
      <c r="X11" s="28">
        <v>0</v>
      </c>
      <c r="Y11" s="28">
        <f t="shared" si="0"/>
        <v>0</v>
      </c>
      <c r="Z11" s="28">
        <f t="shared" si="1"/>
        <v>0</v>
      </c>
      <c r="AA11" s="28">
        <v>0.30299999999999999</v>
      </c>
      <c r="AB11" s="29">
        <v>7.0086813698044701E-3</v>
      </c>
      <c r="AC11">
        <f t="shared" si="2"/>
        <v>12</v>
      </c>
      <c r="AD11">
        <f t="shared" si="3"/>
        <v>0</v>
      </c>
      <c r="AE11">
        <f t="shared" si="4"/>
        <v>0</v>
      </c>
      <c r="AF11">
        <f>'TP Factor'!$D$3</f>
        <v>1.168489000131735</v>
      </c>
      <c r="AG11">
        <f t="shared" si="5"/>
        <v>0</v>
      </c>
    </row>
    <row r="12" spans="1:33">
      <c r="A12" s="24" t="s">
        <v>72</v>
      </c>
      <c r="B12" s="24">
        <v>27</v>
      </c>
      <c r="C12" s="24" t="s">
        <v>73</v>
      </c>
      <c r="D12" s="25">
        <v>33.090000000000003</v>
      </c>
      <c r="E12" s="24" t="s">
        <v>74</v>
      </c>
      <c r="F12" s="24">
        <v>1234</v>
      </c>
      <c r="G12" s="26">
        <v>13</v>
      </c>
      <c r="H12" s="24" t="s">
        <v>75</v>
      </c>
      <c r="I12" s="24" t="s">
        <v>76</v>
      </c>
      <c r="J12" s="24">
        <v>2685</v>
      </c>
      <c r="K12" s="27">
        <v>808.88731179199999</v>
      </c>
      <c r="L12" s="27">
        <v>15426.7316574</v>
      </c>
      <c r="M12" s="25">
        <v>4.97</v>
      </c>
      <c r="N12" s="25">
        <v>0.59</v>
      </c>
      <c r="O12" s="24">
        <v>20600</v>
      </c>
      <c r="P12" s="24">
        <v>20146</v>
      </c>
      <c r="Q12" s="28">
        <v>20600</v>
      </c>
      <c r="R12" s="28">
        <v>1100</v>
      </c>
      <c r="S12" s="24" t="s">
        <v>81</v>
      </c>
      <c r="T12" s="24" t="s">
        <v>86</v>
      </c>
      <c r="U12" s="28">
        <v>54.65</v>
      </c>
      <c r="V12" s="28">
        <v>1</v>
      </c>
      <c r="W12" s="28">
        <v>1.85</v>
      </c>
      <c r="X12" s="28">
        <v>0.22</v>
      </c>
      <c r="Y12" s="28">
        <f t="shared" si="0"/>
        <v>1.85</v>
      </c>
      <c r="Z12" s="28">
        <f t="shared" si="1"/>
        <v>0.22</v>
      </c>
      <c r="AA12" s="28">
        <v>0.34200000000000003</v>
      </c>
      <c r="AB12" s="29">
        <v>0.86936488544513502</v>
      </c>
      <c r="AC12">
        <f t="shared" si="2"/>
        <v>1670</v>
      </c>
      <c r="AD12">
        <f t="shared" si="3"/>
        <v>7</v>
      </c>
      <c r="AE12">
        <f t="shared" si="4"/>
        <v>0.8</v>
      </c>
      <c r="AF12">
        <f>'TP Factor'!$D$3</f>
        <v>1.168489000131735</v>
      </c>
      <c r="AG12">
        <f t="shared" si="5"/>
        <v>0.9</v>
      </c>
    </row>
    <row r="13" spans="1:33">
      <c r="A13" s="24" t="s">
        <v>72</v>
      </c>
      <c r="B13" s="24">
        <v>27</v>
      </c>
      <c r="C13" s="24" t="s">
        <v>73</v>
      </c>
      <c r="D13" s="25">
        <v>33.090000000000003</v>
      </c>
      <c r="E13" s="24" t="s">
        <v>74</v>
      </c>
      <c r="F13" s="24">
        <v>3456</v>
      </c>
      <c r="G13" s="26">
        <v>0</v>
      </c>
      <c r="H13" s="24" t="s">
        <v>75</v>
      </c>
      <c r="I13" s="24" t="s">
        <v>76</v>
      </c>
      <c r="J13" s="24">
        <v>1835</v>
      </c>
      <c r="K13" s="27">
        <v>539.626076635</v>
      </c>
      <c r="L13" s="27">
        <v>11898.1592779</v>
      </c>
      <c r="M13" s="25">
        <v>0</v>
      </c>
      <c r="N13" s="25">
        <v>0</v>
      </c>
      <c r="O13" s="24">
        <v>20747</v>
      </c>
      <c r="P13" s="24">
        <v>20293</v>
      </c>
      <c r="Q13" s="28">
        <v>20747</v>
      </c>
      <c r="R13" s="28">
        <v>6300</v>
      </c>
      <c r="S13" s="24" t="s">
        <v>77</v>
      </c>
      <c r="T13" s="24" t="s">
        <v>183</v>
      </c>
      <c r="U13" s="28">
        <v>54.65</v>
      </c>
      <c r="V13" s="28">
        <v>1</v>
      </c>
      <c r="W13" s="28">
        <v>0</v>
      </c>
      <c r="X13" s="28">
        <v>0</v>
      </c>
      <c r="Y13" s="28">
        <f t="shared" si="0"/>
        <v>0</v>
      </c>
      <c r="Z13" s="28">
        <f t="shared" si="1"/>
        <v>0</v>
      </c>
      <c r="AA13" s="28">
        <v>0.30299999999999999</v>
      </c>
      <c r="AB13" s="29">
        <v>0.113422135037205</v>
      </c>
      <c r="AC13">
        <f t="shared" si="2"/>
        <v>193</v>
      </c>
      <c r="AD13">
        <f t="shared" si="3"/>
        <v>0</v>
      </c>
      <c r="AE13">
        <f t="shared" si="4"/>
        <v>0</v>
      </c>
      <c r="AF13">
        <f>'TP Factor'!$D$3</f>
        <v>1.168489000131735</v>
      </c>
      <c r="AG13">
        <f t="shared" si="5"/>
        <v>0</v>
      </c>
    </row>
    <row r="14" spans="1:33">
      <c r="A14" s="24" t="s">
        <v>72</v>
      </c>
      <c r="B14" s="24">
        <v>27</v>
      </c>
      <c r="C14" s="24" t="s">
        <v>73</v>
      </c>
      <c r="D14" s="25">
        <v>33.090000000000003</v>
      </c>
      <c r="E14" s="24" t="s">
        <v>74</v>
      </c>
      <c r="F14" s="24">
        <v>3456</v>
      </c>
      <c r="G14" s="26">
        <v>0</v>
      </c>
      <c r="H14" s="24" t="s">
        <v>75</v>
      </c>
      <c r="I14" s="24" t="s">
        <v>76</v>
      </c>
      <c r="J14" s="24">
        <v>9765</v>
      </c>
      <c r="K14" s="27">
        <v>2154.5708860599998</v>
      </c>
      <c r="L14" s="27">
        <v>63328.552105199997</v>
      </c>
      <c r="M14" s="25">
        <v>0</v>
      </c>
      <c r="N14" s="25">
        <v>0</v>
      </c>
      <c r="O14" s="24">
        <v>20748</v>
      </c>
      <c r="P14" s="24">
        <v>20294</v>
      </c>
      <c r="Q14" s="28">
        <v>20748</v>
      </c>
      <c r="R14" s="28">
        <v>6300</v>
      </c>
      <c r="S14" s="24" t="s">
        <v>81</v>
      </c>
      <c r="T14" s="24" t="s">
        <v>126</v>
      </c>
      <c r="U14" s="28">
        <v>54.65</v>
      </c>
      <c r="V14" s="28">
        <v>1</v>
      </c>
      <c r="W14" s="28">
        <v>0</v>
      </c>
      <c r="X14" s="28">
        <v>0</v>
      </c>
      <c r="Y14" s="28">
        <f t="shared" si="0"/>
        <v>0</v>
      </c>
      <c r="Z14" s="28">
        <f t="shared" si="1"/>
        <v>0</v>
      </c>
      <c r="AA14" s="28">
        <v>0.30299999999999999</v>
      </c>
      <c r="AB14" s="29">
        <v>0.65034564276939899</v>
      </c>
      <c r="AC14">
        <f t="shared" si="2"/>
        <v>1107</v>
      </c>
      <c r="AD14">
        <f t="shared" si="3"/>
        <v>0</v>
      </c>
      <c r="AE14">
        <f t="shared" si="4"/>
        <v>0</v>
      </c>
      <c r="AF14">
        <f>'TP Factor'!$D$3</f>
        <v>1.168489000131735</v>
      </c>
      <c r="AG14">
        <f t="shared" si="5"/>
        <v>0</v>
      </c>
    </row>
    <row r="15" spans="1:33">
      <c r="A15" s="24" t="s">
        <v>72</v>
      </c>
      <c r="B15" s="24">
        <v>27</v>
      </c>
      <c r="C15" s="24" t="s">
        <v>73</v>
      </c>
      <c r="D15" s="25">
        <v>33.090000000000003</v>
      </c>
      <c r="E15" s="24" t="s">
        <v>74</v>
      </c>
      <c r="F15" s="24">
        <v>3456</v>
      </c>
      <c r="G15" s="26">
        <v>0</v>
      </c>
      <c r="H15" s="24" t="s">
        <v>75</v>
      </c>
      <c r="I15" s="24" t="s">
        <v>76</v>
      </c>
      <c r="J15" s="24">
        <v>107</v>
      </c>
      <c r="K15" s="27">
        <v>124.961430385</v>
      </c>
      <c r="L15" s="27">
        <v>695.44106646199998</v>
      </c>
      <c r="M15" s="25">
        <v>0</v>
      </c>
      <c r="N15" s="25">
        <v>0</v>
      </c>
      <c r="O15" s="24">
        <v>20754</v>
      </c>
      <c r="P15" s="24">
        <v>20300</v>
      </c>
      <c r="Q15" s="28">
        <v>20754</v>
      </c>
      <c r="R15" s="28">
        <v>6300</v>
      </c>
      <c r="S15" s="24" t="s">
        <v>81</v>
      </c>
      <c r="T15" s="24" t="s">
        <v>126</v>
      </c>
      <c r="U15" s="28">
        <v>54.65</v>
      </c>
      <c r="V15" s="28">
        <v>1</v>
      </c>
      <c r="W15" s="28">
        <v>0</v>
      </c>
      <c r="X15" s="28">
        <v>0</v>
      </c>
      <c r="Y15" s="28">
        <f t="shared" si="0"/>
        <v>0</v>
      </c>
      <c r="Z15" s="28">
        <f t="shared" si="1"/>
        <v>0</v>
      </c>
      <c r="AA15" s="28">
        <v>0.30299999999999999</v>
      </c>
      <c r="AB15" s="29">
        <v>6.8213324275970599E-2</v>
      </c>
      <c r="AC15">
        <f t="shared" si="2"/>
        <v>116</v>
      </c>
      <c r="AD15">
        <f t="shared" si="3"/>
        <v>0</v>
      </c>
      <c r="AE15">
        <f t="shared" si="4"/>
        <v>0</v>
      </c>
      <c r="AF15">
        <f>'TP Factor'!$D$3</f>
        <v>1.168489000131735</v>
      </c>
      <c r="AG15">
        <f t="shared" si="5"/>
        <v>0</v>
      </c>
    </row>
    <row r="16" spans="1:33">
      <c r="A16" s="24" t="s">
        <v>72</v>
      </c>
      <c r="B16" s="24">
        <v>27</v>
      </c>
      <c r="C16" s="24" t="s">
        <v>73</v>
      </c>
      <c r="D16" s="25">
        <v>33.090000000000003</v>
      </c>
      <c r="E16" s="24" t="s">
        <v>74</v>
      </c>
      <c r="F16" s="24">
        <v>3456</v>
      </c>
      <c r="G16" s="26">
        <v>0</v>
      </c>
      <c r="H16" s="24" t="s">
        <v>75</v>
      </c>
      <c r="I16" s="24" t="s">
        <v>76</v>
      </c>
      <c r="J16" s="24">
        <v>4570</v>
      </c>
      <c r="K16" s="27">
        <v>802.777486297</v>
      </c>
      <c r="L16" s="27">
        <v>29638.957803699999</v>
      </c>
      <c r="M16" s="25">
        <v>0</v>
      </c>
      <c r="N16" s="25">
        <v>0</v>
      </c>
      <c r="O16" s="24">
        <v>20756</v>
      </c>
      <c r="P16" s="24">
        <v>20302</v>
      </c>
      <c r="Q16" s="28">
        <v>20756</v>
      </c>
      <c r="R16" s="28">
        <v>6300</v>
      </c>
      <c r="S16" s="24" t="s">
        <v>81</v>
      </c>
      <c r="T16" s="24" t="s">
        <v>126</v>
      </c>
      <c r="U16" s="28">
        <v>54.65</v>
      </c>
      <c r="V16" s="28">
        <v>1</v>
      </c>
      <c r="W16" s="28">
        <v>0</v>
      </c>
      <c r="X16" s="28">
        <v>0</v>
      </c>
      <c r="Y16" s="28">
        <f t="shared" si="0"/>
        <v>0</v>
      </c>
      <c r="Z16" s="28">
        <f t="shared" si="1"/>
        <v>0</v>
      </c>
      <c r="AA16" s="28">
        <v>0.30299999999999999</v>
      </c>
      <c r="AB16" s="29">
        <v>6.8394335066780299</v>
      </c>
      <c r="AC16">
        <f t="shared" si="2"/>
        <v>11641</v>
      </c>
      <c r="AD16">
        <f t="shared" si="3"/>
        <v>0</v>
      </c>
      <c r="AE16">
        <f t="shared" si="4"/>
        <v>0</v>
      </c>
      <c r="AF16">
        <f>'TP Factor'!$D$3</f>
        <v>1.168489000131735</v>
      </c>
      <c r="AG16">
        <f t="shared" si="5"/>
        <v>0</v>
      </c>
    </row>
    <row r="17" spans="1:33">
      <c r="A17" s="24" t="s">
        <v>72</v>
      </c>
      <c r="B17" s="24">
        <v>27</v>
      </c>
      <c r="C17" s="24" t="s">
        <v>73</v>
      </c>
      <c r="D17" s="25">
        <v>33.090000000000003</v>
      </c>
      <c r="E17" s="24" t="s">
        <v>74</v>
      </c>
      <c r="F17" s="24">
        <v>3456</v>
      </c>
      <c r="G17" s="26">
        <v>15.7</v>
      </c>
      <c r="H17" s="24" t="s">
        <v>75</v>
      </c>
      <c r="I17" s="24" t="s">
        <v>76</v>
      </c>
      <c r="J17" s="24">
        <v>5049</v>
      </c>
      <c r="K17" s="27">
        <v>1056.28942136</v>
      </c>
      <c r="L17" s="27">
        <v>37016.327690300001</v>
      </c>
      <c r="M17" s="25">
        <v>8.0299999999999994</v>
      </c>
      <c r="N17" s="25">
        <v>1.26</v>
      </c>
      <c r="O17" s="24">
        <v>20760</v>
      </c>
      <c r="P17" s="24">
        <v>20306</v>
      </c>
      <c r="Q17" s="28">
        <v>20760</v>
      </c>
      <c r="R17" s="28">
        <v>2240</v>
      </c>
      <c r="S17" s="24" t="s">
        <v>81</v>
      </c>
      <c r="T17" s="24" t="s">
        <v>186</v>
      </c>
      <c r="U17" s="28">
        <v>54.65</v>
      </c>
      <c r="V17" s="28">
        <v>1</v>
      </c>
      <c r="W17" s="28">
        <v>1.59</v>
      </c>
      <c r="X17" s="28">
        <v>0.25</v>
      </c>
      <c r="Y17" s="28">
        <f t="shared" si="0"/>
        <v>1.59</v>
      </c>
      <c r="Z17" s="28">
        <f t="shared" si="1"/>
        <v>0.25</v>
      </c>
      <c r="AA17" s="28">
        <v>0.26800000000000002</v>
      </c>
      <c r="AB17" s="29">
        <v>9.1033889395165399</v>
      </c>
      <c r="AC17">
        <f t="shared" si="2"/>
        <v>13705</v>
      </c>
      <c r="AD17">
        <f t="shared" si="3"/>
        <v>48</v>
      </c>
      <c r="AE17">
        <f t="shared" si="4"/>
        <v>7.6</v>
      </c>
      <c r="AF17">
        <f>'TP Factor'!$D$3</f>
        <v>1.168489000131735</v>
      </c>
      <c r="AG17">
        <f t="shared" si="5"/>
        <v>8.9</v>
      </c>
    </row>
    <row r="18" spans="1:33">
      <c r="A18" s="24" t="s">
        <v>72</v>
      </c>
      <c r="B18" s="24">
        <v>27</v>
      </c>
      <c r="C18" s="24" t="s">
        <v>73</v>
      </c>
      <c r="D18" s="25">
        <v>33.090000000000003</v>
      </c>
      <c r="E18" s="24" t="s">
        <v>74</v>
      </c>
      <c r="F18" s="24">
        <v>3456</v>
      </c>
      <c r="G18" s="26">
        <v>15.7</v>
      </c>
      <c r="H18" s="24" t="s">
        <v>75</v>
      </c>
      <c r="I18" s="24" t="s">
        <v>76</v>
      </c>
      <c r="J18" s="24">
        <v>389</v>
      </c>
      <c r="K18" s="27">
        <v>205.79780115400001</v>
      </c>
      <c r="L18" s="27">
        <v>2685.1970387400002</v>
      </c>
      <c r="M18" s="25">
        <v>0.62</v>
      </c>
      <c r="N18" s="25">
        <v>0.1</v>
      </c>
      <c r="O18" s="24">
        <v>20761</v>
      </c>
      <c r="P18" s="24">
        <v>20307</v>
      </c>
      <c r="Q18" s="28">
        <v>20761</v>
      </c>
      <c r="R18" s="28">
        <v>2240</v>
      </c>
      <c r="S18" s="24" t="s">
        <v>184</v>
      </c>
      <c r="T18" s="24" t="s">
        <v>187</v>
      </c>
      <c r="U18" s="28">
        <v>54.65</v>
      </c>
      <c r="V18" s="28">
        <v>1</v>
      </c>
      <c r="W18" s="28">
        <v>1.59</v>
      </c>
      <c r="X18" s="28">
        <v>0.25</v>
      </c>
      <c r="Y18" s="28">
        <f t="shared" si="0"/>
        <v>1.59</v>
      </c>
      <c r="Z18" s="28">
        <f t="shared" si="1"/>
        <v>0.25</v>
      </c>
      <c r="AA18" s="28">
        <v>0.28499999999999998</v>
      </c>
      <c r="AB18" s="29">
        <v>0.57158084381156304</v>
      </c>
      <c r="AC18">
        <f t="shared" si="2"/>
        <v>915</v>
      </c>
      <c r="AD18">
        <f t="shared" si="3"/>
        <v>3</v>
      </c>
      <c r="AE18">
        <f t="shared" si="4"/>
        <v>0.5</v>
      </c>
      <c r="AF18">
        <f>'TP Factor'!$D$3</f>
        <v>1.168489000131735</v>
      </c>
      <c r="AG18">
        <f t="shared" si="5"/>
        <v>0.6</v>
      </c>
    </row>
    <row r="19" spans="1:33">
      <c r="A19" s="24" t="s">
        <v>72</v>
      </c>
      <c r="B19" s="24">
        <v>27</v>
      </c>
      <c r="C19" s="24" t="s">
        <v>73</v>
      </c>
      <c r="D19" s="25">
        <v>33.090000000000003</v>
      </c>
      <c r="E19" s="24" t="s">
        <v>74</v>
      </c>
      <c r="F19" s="24">
        <v>3456</v>
      </c>
      <c r="G19" s="26">
        <v>15.7</v>
      </c>
      <c r="H19" s="24" t="s">
        <v>75</v>
      </c>
      <c r="I19" s="24" t="s">
        <v>76</v>
      </c>
      <c r="J19" s="24">
        <v>871</v>
      </c>
      <c r="K19" s="27">
        <v>371.34165573899998</v>
      </c>
      <c r="L19" s="27">
        <v>6384.0999520400001</v>
      </c>
      <c r="M19" s="25">
        <v>1.38</v>
      </c>
      <c r="N19" s="25">
        <v>0.22</v>
      </c>
      <c r="O19" s="24">
        <v>20794</v>
      </c>
      <c r="P19" s="24">
        <v>20340</v>
      </c>
      <c r="Q19" s="28">
        <v>20794</v>
      </c>
      <c r="R19" s="28">
        <v>2240</v>
      </c>
      <c r="S19" s="24" t="s">
        <v>81</v>
      </c>
      <c r="T19" s="24" t="s">
        <v>186</v>
      </c>
      <c r="U19" s="28">
        <v>54.65</v>
      </c>
      <c r="V19" s="28">
        <v>1</v>
      </c>
      <c r="W19" s="28">
        <v>1.59</v>
      </c>
      <c r="X19" s="28">
        <v>0.25</v>
      </c>
      <c r="Y19" s="28">
        <f t="shared" si="0"/>
        <v>1.59</v>
      </c>
      <c r="Z19" s="28">
        <f t="shared" si="1"/>
        <v>0.25</v>
      </c>
      <c r="AA19" s="28">
        <v>0.26800000000000002</v>
      </c>
      <c r="AB19" s="29">
        <v>1.5775391438078299</v>
      </c>
      <c r="AC19">
        <f t="shared" si="2"/>
        <v>2375</v>
      </c>
      <c r="AD19">
        <f t="shared" si="3"/>
        <v>8</v>
      </c>
      <c r="AE19">
        <f t="shared" si="4"/>
        <v>1.3</v>
      </c>
      <c r="AF19">
        <f>'TP Factor'!$D$3</f>
        <v>1.168489000131735</v>
      </c>
      <c r="AG19">
        <f t="shared" si="5"/>
        <v>1.5</v>
      </c>
    </row>
    <row r="20" spans="1:33">
      <c r="A20" s="24" t="s">
        <v>72</v>
      </c>
      <c r="B20" s="24">
        <v>27</v>
      </c>
      <c r="C20" s="24" t="s">
        <v>73</v>
      </c>
      <c r="D20" s="25">
        <v>33.090000000000003</v>
      </c>
      <c r="E20" s="24" t="s">
        <v>74</v>
      </c>
      <c r="F20" s="24">
        <v>3456</v>
      </c>
      <c r="G20" s="26">
        <v>0</v>
      </c>
      <c r="H20" s="24" t="s">
        <v>75</v>
      </c>
      <c r="I20" s="24" t="s">
        <v>76</v>
      </c>
      <c r="J20" s="24">
        <v>7437</v>
      </c>
      <c r="K20" s="27">
        <v>3080.34803242</v>
      </c>
      <c r="L20" s="27">
        <v>48227.420349499997</v>
      </c>
      <c r="M20" s="25">
        <v>0</v>
      </c>
      <c r="N20" s="25">
        <v>0</v>
      </c>
      <c r="O20" s="24">
        <v>20808</v>
      </c>
      <c r="P20" s="24">
        <v>20354</v>
      </c>
      <c r="Q20" s="28">
        <v>20808</v>
      </c>
      <c r="R20" s="28">
        <v>6300</v>
      </c>
      <c r="S20" s="24" t="s">
        <v>77</v>
      </c>
      <c r="T20" s="24" t="s">
        <v>183</v>
      </c>
      <c r="U20" s="28">
        <v>54.65</v>
      </c>
      <c r="V20" s="28">
        <v>1</v>
      </c>
      <c r="W20" s="28">
        <v>0</v>
      </c>
      <c r="X20" s="28">
        <v>0</v>
      </c>
      <c r="Y20" s="28">
        <f t="shared" si="0"/>
        <v>0</v>
      </c>
      <c r="Z20" s="28">
        <f t="shared" si="1"/>
        <v>0</v>
      </c>
      <c r="AA20" s="28">
        <v>0.30299999999999999</v>
      </c>
      <c r="AB20" s="29">
        <v>1.0660520734138901</v>
      </c>
      <c r="AC20">
        <f t="shared" si="2"/>
        <v>1815</v>
      </c>
      <c r="AD20">
        <f t="shared" si="3"/>
        <v>0</v>
      </c>
      <c r="AE20">
        <f t="shared" si="4"/>
        <v>0</v>
      </c>
      <c r="AF20">
        <f>'TP Factor'!$D$3</f>
        <v>1.168489000131735</v>
      </c>
      <c r="AG20">
        <f t="shared" si="5"/>
        <v>0</v>
      </c>
    </row>
    <row r="21" spans="1:33">
      <c r="A21" s="24" t="s">
        <v>72</v>
      </c>
      <c r="B21" s="24">
        <v>27</v>
      </c>
      <c r="C21" s="24" t="s">
        <v>73</v>
      </c>
      <c r="D21" s="25">
        <v>33.090000000000003</v>
      </c>
      <c r="E21" s="24" t="s">
        <v>74</v>
      </c>
      <c r="F21" s="24">
        <v>3456</v>
      </c>
      <c r="G21" s="26">
        <v>0</v>
      </c>
      <c r="H21" s="24" t="s">
        <v>75</v>
      </c>
      <c r="I21" s="24" t="s">
        <v>76</v>
      </c>
      <c r="J21" s="24">
        <v>531</v>
      </c>
      <c r="K21" s="27">
        <v>230.79241837800001</v>
      </c>
      <c r="L21" s="27">
        <v>3442.01703516</v>
      </c>
      <c r="M21" s="25">
        <v>0</v>
      </c>
      <c r="N21" s="25">
        <v>0</v>
      </c>
      <c r="O21" s="24">
        <v>20907</v>
      </c>
      <c r="P21" s="24">
        <v>20452</v>
      </c>
      <c r="Q21" s="28">
        <v>20907</v>
      </c>
      <c r="R21" s="28">
        <v>6300</v>
      </c>
      <c r="S21" s="24" t="s">
        <v>81</v>
      </c>
      <c r="T21" s="24" t="s">
        <v>126</v>
      </c>
      <c r="U21" s="28">
        <v>54.65</v>
      </c>
      <c r="V21" s="28">
        <v>1</v>
      </c>
      <c r="W21" s="28">
        <v>0</v>
      </c>
      <c r="X21" s="28">
        <v>0</v>
      </c>
      <c r="Y21" s="28">
        <f t="shared" si="0"/>
        <v>0</v>
      </c>
      <c r="Z21" s="28">
        <f t="shared" si="1"/>
        <v>0</v>
      </c>
      <c r="AA21" s="28">
        <v>0.30299999999999999</v>
      </c>
      <c r="AB21" s="29">
        <v>0.850537530334323</v>
      </c>
      <c r="AC21">
        <f t="shared" si="2"/>
        <v>1448</v>
      </c>
      <c r="AD21">
        <f t="shared" si="3"/>
        <v>0</v>
      </c>
      <c r="AE21">
        <f t="shared" si="4"/>
        <v>0</v>
      </c>
      <c r="AF21">
        <f>'TP Factor'!$D$3</f>
        <v>1.168489000131735</v>
      </c>
      <c r="AG21">
        <f t="shared" si="5"/>
        <v>0</v>
      </c>
    </row>
    <row r="22" spans="1:33">
      <c r="A22" s="24" t="s">
        <v>72</v>
      </c>
      <c r="B22" s="24">
        <v>27</v>
      </c>
      <c r="C22" s="24" t="s">
        <v>73</v>
      </c>
      <c r="D22" s="25">
        <v>33.090000000000003</v>
      </c>
      <c r="E22" s="24" t="s">
        <v>74</v>
      </c>
      <c r="F22" s="24">
        <v>3456</v>
      </c>
      <c r="G22" s="26">
        <v>0</v>
      </c>
      <c r="H22" s="24" t="s">
        <v>75</v>
      </c>
      <c r="I22" s="24" t="s">
        <v>76</v>
      </c>
      <c r="J22" s="24">
        <v>32</v>
      </c>
      <c r="K22" s="27">
        <v>80.0721038497</v>
      </c>
      <c r="L22" s="27">
        <v>205.86878286699999</v>
      </c>
      <c r="M22" s="25">
        <v>0</v>
      </c>
      <c r="N22" s="25">
        <v>0</v>
      </c>
      <c r="O22" s="24">
        <v>20923</v>
      </c>
      <c r="P22" s="24">
        <v>20468</v>
      </c>
      <c r="Q22" s="28">
        <v>20923</v>
      </c>
      <c r="R22" s="28">
        <v>6460</v>
      </c>
      <c r="S22" s="24" t="s">
        <v>81</v>
      </c>
      <c r="T22" s="24" t="s">
        <v>88</v>
      </c>
      <c r="U22" s="28">
        <v>54.65</v>
      </c>
      <c r="V22" s="28">
        <v>1</v>
      </c>
      <c r="W22" s="28">
        <v>0</v>
      </c>
      <c r="X22" s="28">
        <v>0</v>
      </c>
      <c r="Y22" s="28">
        <f t="shared" si="0"/>
        <v>0</v>
      </c>
      <c r="Z22" s="28">
        <f t="shared" si="1"/>
        <v>0</v>
      </c>
      <c r="AA22" s="28">
        <v>0.30299999999999999</v>
      </c>
      <c r="AB22" s="29">
        <v>5.08710806295809E-2</v>
      </c>
      <c r="AC22">
        <f t="shared" si="2"/>
        <v>87</v>
      </c>
      <c r="AD22">
        <f t="shared" si="3"/>
        <v>0</v>
      </c>
      <c r="AE22">
        <f t="shared" si="4"/>
        <v>0</v>
      </c>
      <c r="AF22">
        <f>'TP Factor'!$D$3</f>
        <v>1.168489000131735</v>
      </c>
      <c r="AG22">
        <f t="shared" si="5"/>
        <v>0</v>
      </c>
    </row>
    <row r="23" spans="1:33">
      <c r="A23" s="24" t="s">
        <v>72</v>
      </c>
      <c r="B23" s="24">
        <v>27</v>
      </c>
      <c r="C23" s="24" t="s">
        <v>73</v>
      </c>
      <c r="D23" s="25">
        <v>33.090000000000003</v>
      </c>
      <c r="E23" s="24" t="s">
        <v>74</v>
      </c>
      <c r="F23" s="24">
        <v>3456</v>
      </c>
      <c r="G23" s="26">
        <v>0</v>
      </c>
      <c r="H23" s="24" t="s">
        <v>75</v>
      </c>
      <c r="I23" s="24" t="s">
        <v>76</v>
      </c>
      <c r="J23" s="24">
        <v>83</v>
      </c>
      <c r="K23" s="27">
        <v>129.67946565400001</v>
      </c>
      <c r="L23" s="27">
        <v>540.764754907</v>
      </c>
      <c r="M23" s="25">
        <v>0</v>
      </c>
      <c r="N23" s="25">
        <v>0</v>
      </c>
      <c r="O23" s="24">
        <v>20947</v>
      </c>
      <c r="P23" s="24">
        <v>20492</v>
      </c>
      <c r="Q23" s="28">
        <v>20947</v>
      </c>
      <c r="R23" s="28">
        <v>6300</v>
      </c>
      <c r="S23" s="24" t="s">
        <v>77</v>
      </c>
      <c r="T23" s="24" t="s">
        <v>183</v>
      </c>
      <c r="U23" s="28">
        <v>54.65</v>
      </c>
      <c r="V23" s="28">
        <v>1</v>
      </c>
      <c r="W23" s="28">
        <v>0</v>
      </c>
      <c r="X23" s="28">
        <v>0</v>
      </c>
      <c r="Y23" s="28">
        <f t="shared" si="0"/>
        <v>0</v>
      </c>
      <c r="Z23" s="28">
        <f t="shared" si="1"/>
        <v>0</v>
      </c>
      <c r="AA23" s="28">
        <v>0.30299999999999999</v>
      </c>
      <c r="AB23" s="29">
        <v>0.13362534655234801</v>
      </c>
      <c r="AC23">
        <f t="shared" si="2"/>
        <v>227</v>
      </c>
      <c r="AD23">
        <f t="shared" si="3"/>
        <v>0</v>
      </c>
      <c r="AE23">
        <f t="shared" si="4"/>
        <v>0</v>
      </c>
      <c r="AF23">
        <f>'TP Factor'!$D$3</f>
        <v>1.168489000131735</v>
      </c>
      <c r="AG23">
        <f t="shared" si="5"/>
        <v>0</v>
      </c>
    </row>
    <row r="24" spans="1:33">
      <c r="A24" s="24" t="s">
        <v>72</v>
      </c>
      <c r="B24" s="24">
        <v>27</v>
      </c>
      <c r="C24" s="24" t="s">
        <v>73</v>
      </c>
      <c r="D24" s="25">
        <v>33.090000000000003</v>
      </c>
      <c r="E24" s="24" t="s">
        <v>74</v>
      </c>
      <c r="F24" s="24">
        <v>3456</v>
      </c>
      <c r="G24" s="26">
        <v>0</v>
      </c>
      <c r="H24" s="24" t="s">
        <v>75</v>
      </c>
      <c r="I24" s="24" t="s">
        <v>76</v>
      </c>
      <c r="J24" s="24">
        <v>801</v>
      </c>
      <c r="K24" s="27">
        <v>275.70559659399999</v>
      </c>
      <c r="L24" s="27">
        <v>5192.1581197400001</v>
      </c>
      <c r="M24" s="25">
        <v>0</v>
      </c>
      <c r="N24" s="25">
        <v>0</v>
      </c>
      <c r="O24" s="24">
        <v>20951</v>
      </c>
      <c r="P24" s="24">
        <v>20496</v>
      </c>
      <c r="Q24" s="28">
        <v>20951</v>
      </c>
      <c r="R24" s="28">
        <v>6460</v>
      </c>
      <c r="S24" s="24" t="s">
        <v>77</v>
      </c>
      <c r="T24" s="24" t="s">
        <v>89</v>
      </c>
      <c r="U24" s="28">
        <v>54.65</v>
      </c>
      <c r="V24" s="28">
        <v>1</v>
      </c>
      <c r="W24" s="28">
        <v>0</v>
      </c>
      <c r="X24" s="28">
        <v>0</v>
      </c>
      <c r="Y24" s="28">
        <f t="shared" si="0"/>
        <v>0</v>
      </c>
      <c r="Z24" s="28">
        <f t="shared" si="1"/>
        <v>0</v>
      </c>
      <c r="AA24" s="28">
        <v>0.30299999999999999</v>
      </c>
      <c r="AB24" s="29">
        <v>1.2830050807834199</v>
      </c>
      <c r="AC24">
        <f t="shared" si="2"/>
        <v>2184</v>
      </c>
      <c r="AD24">
        <f t="shared" si="3"/>
        <v>0</v>
      </c>
      <c r="AE24">
        <f t="shared" si="4"/>
        <v>0</v>
      </c>
      <c r="AF24">
        <f>'TP Factor'!$D$3</f>
        <v>1.168489000131735</v>
      </c>
      <c r="AG24">
        <f t="shared" si="5"/>
        <v>0</v>
      </c>
    </row>
    <row r="25" spans="1:33">
      <c r="A25" s="24" t="s">
        <v>72</v>
      </c>
      <c r="B25" s="24">
        <v>27</v>
      </c>
      <c r="C25" s="24" t="s">
        <v>73</v>
      </c>
      <c r="D25" s="25">
        <v>33.090000000000003</v>
      </c>
      <c r="E25" s="24" t="s">
        <v>74</v>
      </c>
      <c r="F25" s="24">
        <v>3456</v>
      </c>
      <c r="G25" s="26">
        <v>15.7</v>
      </c>
      <c r="H25" s="24" t="s">
        <v>75</v>
      </c>
      <c r="I25" s="24" t="s">
        <v>76</v>
      </c>
      <c r="J25" s="24">
        <v>3201</v>
      </c>
      <c r="K25" s="27">
        <v>846.48840280800005</v>
      </c>
      <c r="L25" s="27">
        <v>23467.180235799999</v>
      </c>
      <c r="M25" s="25">
        <v>5.09</v>
      </c>
      <c r="N25" s="25">
        <v>0.8</v>
      </c>
      <c r="O25" s="24">
        <v>20958</v>
      </c>
      <c r="P25" s="24">
        <v>20503</v>
      </c>
      <c r="Q25" s="28">
        <v>20958</v>
      </c>
      <c r="R25" s="28">
        <v>2240</v>
      </c>
      <c r="S25" s="24" t="s">
        <v>81</v>
      </c>
      <c r="T25" s="24" t="s">
        <v>186</v>
      </c>
      <c r="U25" s="28">
        <v>54.65</v>
      </c>
      <c r="V25" s="28">
        <v>1</v>
      </c>
      <c r="W25" s="28">
        <v>1.59</v>
      </c>
      <c r="X25" s="28">
        <v>0.25</v>
      </c>
      <c r="Y25" s="28">
        <f t="shared" si="0"/>
        <v>1.59</v>
      </c>
      <c r="Z25" s="28">
        <f t="shared" si="1"/>
        <v>0.25</v>
      </c>
      <c r="AA25" s="28">
        <v>0.26800000000000002</v>
      </c>
      <c r="AB25" s="29">
        <v>5.7988433286713201</v>
      </c>
      <c r="AC25">
        <f t="shared" si="2"/>
        <v>8730</v>
      </c>
      <c r="AD25">
        <f t="shared" si="3"/>
        <v>31</v>
      </c>
      <c r="AE25">
        <f t="shared" si="4"/>
        <v>4.8</v>
      </c>
      <c r="AF25">
        <f>'TP Factor'!$D$3</f>
        <v>1.168489000131735</v>
      </c>
      <c r="AG25">
        <f t="shared" si="5"/>
        <v>5.6</v>
      </c>
    </row>
    <row r="26" spans="1:33">
      <c r="A26" s="24" t="s">
        <v>72</v>
      </c>
      <c r="B26" s="24">
        <v>27</v>
      </c>
      <c r="C26" s="24" t="s">
        <v>73</v>
      </c>
      <c r="D26" s="25">
        <v>33.090000000000003</v>
      </c>
      <c r="E26" s="24" t="s">
        <v>74</v>
      </c>
      <c r="F26" s="24">
        <v>1234</v>
      </c>
      <c r="G26" s="26">
        <v>13</v>
      </c>
      <c r="H26" s="24" t="s">
        <v>75</v>
      </c>
      <c r="I26" s="24" t="s">
        <v>76</v>
      </c>
      <c r="J26" s="24">
        <v>150</v>
      </c>
      <c r="K26" s="27">
        <v>128.01139853500001</v>
      </c>
      <c r="L26" s="27">
        <v>863.89756238699999</v>
      </c>
      <c r="M26" s="25">
        <v>0.28000000000000003</v>
      </c>
      <c r="N26" s="25">
        <v>0.03</v>
      </c>
      <c r="O26" s="24">
        <v>20962</v>
      </c>
      <c r="P26" s="24">
        <v>20507</v>
      </c>
      <c r="Q26" s="28">
        <v>20962</v>
      </c>
      <c r="R26" s="28">
        <v>1100</v>
      </c>
      <c r="S26" s="24" t="s">
        <v>81</v>
      </c>
      <c r="T26" s="24" t="s">
        <v>86</v>
      </c>
      <c r="U26" s="28">
        <v>54.65</v>
      </c>
      <c r="V26" s="28">
        <v>1</v>
      </c>
      <c r="W26" s="28">
        <v>1.85</v>
      </c>
      <c r="X26" s="28">
        <v>0.22</v>
      </c>
      <c r="Y26" s="28">
        <f t="shared" si="0"/>
        <v>1.85</v>
      </c>
      <c r="Z26" s="28">
        <f t="shared" si="1"/>
        <v>0.22</v>
      </c>
      <c r="AA26" s="28">
        <v>0.34200000000000003</v>
      </c>
      <c r="AB26" s="29">
        <v>0.21347288278572099</v>
      </c>
      <c r="AC26">
        <f t="shared" si="2"/>
        <v>410</v>
      </c>
      <c r="AD26">
        <f t="shared" si="3"/>
        <v>2</v>
      </c>
      <c r="AE26">
        <f t="shared" si="4"/>
        <v>0.2</v>
      </c>
      <c r="AF26">
        <f>'TP Factor'!$D$3</f>
        <v>1.168489000131735</v>
      </c>
      <c r="AG26">
        <f t="shared" si="5"/>
        <v>0.2</v>
      </c>
    </row>
    <row r="27" spans="1:33">
      <c r="A27" s="24" t="s">
        <v>72</v>
      </c>
      <c r="B27" s="24">
        <v>27</v>
      </c>
      <c r="C27" s="24" t="s">
        <v>73</v>
      </c>
      <c r="D27" s="25">
        <v>33.090000000000003</v>
      </c>
      <c r="E27" s="24" t="s">
        <v>74</v>
      </c>
      <c r="F27" s="24">
        <v>3456</v>
      </c>
      <c r="G27" s="26">
        <v>0</v>
      </c>
      <c r="H27" s="24" t="s">
        <v>75</v>
      </c>
      <c r="I27" s="24" t="s">
        <v>76</v>
      </c>
      <c r="J27" s="24">
        <v>62</v>
      </c>
      <c r="K27" s="27">
        <v>114.38315410200001</v>
      </c>
      <c r="L27" s="27">
        <v>401.18337252399999</v>
      </c>
      <c r="M27" s="25">
        <v>0</v>
      </c>
      <c r="N27" s="25">
        <v>0</v>
      </c>
      <c r="O27" s="24">
        <v>21001</v>
      </c>
      <c r="P27" s="24">
        <v>20546</v>
      </c>
      <c r="Q27" s="28">
        <v>21001</v>
      </c>
      <c r="R27" s="28">
        <v>6460</v>
      </c>
      <c r="S27" s="24" t="s">
        <v>81</v>
      </c>
      <c r="T27" s="24" t="s">
        <v>88</v>
      </c>
      <c r="U27" s="28">
        <v>54.65</v>
      </c>
      <c r="V27" s="28">
        <v>1</v>
      </c>
      <c r="W27" s="28">
        <v>0</v>
      </c>
      <c r="X27" s="28">
        <v>0</v>
      </c>
      <c r="Y27" s="28">
        <f t="shared" si="0"/>
        <v>0</v>
      </c>
      <c r="Z27" s="28">
        <f t="shared" si="1"/>
        <v>0</v>
      </c>
      <c r="AA27" s="28">
        <v>0.30299999999999999</v>
      </c>
      <c r="AB27" s="29">
        <v>9.91341737690839E-2</v>
      </c>
      <c r="AC27">
        <f t="shared" si="2"/>
        <v>169</v>
      </c>
      <c r="AD27">
        <f t="shared" si="3"/>
        <v>0</v>
      </c>
      <c r="AE27">
        <f t="shared" si="4"/>
        <v>0</v>
      </c>
      <c r="AF27">
        <f>'TP Factor'!$D$3</f>
        <v>1.168489000131735</v>
      </c>
      <c r="AG27">
        <f t="shared" si="5"/>
        <v>0</v>
      </c>
    </row>
    <row r="28" spans="1:33">
      <c r="A28" s="24" t="s">
        <v>72</v>
      </c>
      <c r="B28" s="24">
        <v>27</v>
      </c>
      <c r="C28" s="24" t="s">
        <v>73</v>
      </c>
      <c r="D28" s="25">
        <v>33.090000000000003</v>
      </c>
      <c r="E28" s="24" t="s">
        <v>74</v>
      </c>
      <c r="F28" s="24">
        <v>3456</v>
      </c>
      <c r="G28" s="26">
        <v>0</v>
      </c>
      <c r="H28" s="24" t="s">
        <v>75</v>
      </c>
      <c r="I28" s="24" t="s">
        <v>76</v>
      </c>
      <c r="J28" s="24">
        <v>14</v>
      </c>
      <c r="K28" s="27">
        <v>55.064440412899998</v>
      </c>
      <c r="L28" s="27">
        <v>89.596717981799998</v>
      </c>
      <c r="M28" s="25">
        <v>0</v>
      </c>
      <c r="N28" s="25">
        <v>0</v>
      </c>
      <c r="O28" s="24">
        <v>21029</v>
      </c>
      <c r="P28" s="24">
        <v>20574</v>
      </c>
      <c r="Q28" s="28">
        <v>21029</v>
      </c>
      <c r="R28" s="28">
        <v>6460</v>
      </c>
      <c r="S28" s="24" t="s">
        <v>81</v>
      </c>
      <c r="T28" s="24" t="s">
        <v>88</v>
      </c>
      <c r="U28" s="28">
        <v>54.65</v>
      </c>
      <c r="V28" s="28">
        <v>1</v>
      </c>
      <c r="W28" s="28">
        <v>0</v>
      </c>
      <c r="X28" s="28">
        <v>0</v>
      </c>
      <c r="Y28" s="28">
        <f t="shared" si="0"/>
        <v>0</v>
      </c>
      <c r="Z28" s="28">
        <f t="shared" si="1"/>
        <v>0</v>
      </c>
      <c r="AA28" s="28">
        <v>0.30299999999999999</v>
      </c>
      <c r="AB28" s="29">
        <v>2.2139742619548701E-2</v>
      </c>
      <c r="AC28">
        <f t="shared" si="2"/>
        <v>38</v>
      </c>
      <c r="AD28">
        <f t="shared" si="3"/>
        <v>0</v>
      </c>
      <c r="AE28">
        <f t="shared" si="4"/>
        <v>0</v>
      </c>
      <c r="AF28">
        <f>'TP Factor'!$D$3</f>
        <v>1.168489000131735</v>
      </c>
      <c r="AG28">
        <f t="shared" si="5"/>
        <v>0</v>
      </c>
    </row>
    <row r="29" spans="1:33">
      <c r="A29" s="24" t="s">
        <v>72</v>
      </c>
      <c r="B29" s="24">
        <v>27</v>
      </c>
      <c r="C29" s="24" t="s">
        <v>73</v>
      </c>
      <c r="D29" s="25">
        <v>33.090000000000003</v>
      </c>
      <c r="E29" s="24" t="s">
        <v>74</v>
      </c>
      <c r="F29" s="24">
        <v>3456</v>
      </c>
      <c r="G29" s="26">
        <v>15.7</v>
      </c>
      <c r="H29" s="24" t="s">
        <v>75</v>
      </c>
      <c r="I29" s="24" t="s">
        <v>76</v>
      </c>
      <c r="J29" s="24">
        <v>1239</v>
      </c>
      <c r="K29" s="27">
        <v>407.15280963700002</v>
      </c>
      <c r="L29" s="27">
        <v>9084.8789850800003</v>
      </c>
      <c r="M29" s="25">
        <v>1.97</v>
      </c>
      <c r="N29" s="25">
        <v>0.31</v>
      </c>
      <c r="O29" s="24">
        <v>21065</v>
      </c>
      <c r="P29" s="24">
        <v>20610</v>
      </c>
      <c r="Q29" s="28">
        <v>21065</v>
      </c>
      <c r="R29" s="28">
        <v>2240</v>
      </c>
      <c r="S29" s="24" t="s">
        <v>81</v>
      </c>
      <c r="T29" s="24" t="s">
        <v>186</v>
      </c>
      <c r="U29" s="28">
        <v>54.65</v>
      </c>
      <c r="V29" s="28">
        <v>1</v>
      </c>
      <c r="W29" s="28">
        <v>1.59</v>
      </c>
      <c r="X29" s="28">
        <v>0.25</v>
      </c>
      <c r="Y29" s="28">
        <f t="shared" si="0"/>
        <v>1.59</v>
      </c>
      <c r="Z29" s="28">
        <f t="shared" si="1"/>
        <v>0.25</v>
      </c>
      <c r="AA29" s="28">
        <v>0.26800000000000002</v>
      </c>
      <c r="AB29" s="29">
        <v>2.2411195344344201</v>
      </c>
      <c r="AC29">
        <f t="shared" si="2"/>
        <v>3374</v>
      </c>
      <c r="AD29">
        <f t="shared" si="3"/>
        <v>12</v>
      </c>
      <c r="AE29">
        <f t="shared" si="4"/>
        <v>1.9</v>
      </c>
      <c r="AF29">
        <f>'TP Factor'!$D$3</f>
        <v>1.168489000131735</v>
      </c>
      <c r="AG29">
        <f t="shared" si="5"/>
        <v>2.2000000000000002</v>
      </c>
    </row>
    <row r="30" spans="1:33">
      <c r="A30" s="24" t="s">
        <v>72</v>
      </c>
      <c r="B30" s="24">
        <v>27</v>
      </c>
      <c r="C30" s="24" t="s">
        <v>73</v>
      </c>
      <c r="D30" s="25">
        <v>33.090000000000003</v>
      </c>
      <c r="E30" s="24" t="s">
        <v>74</v>
      </c>
      <c r="F30" s="24">
        <v>3456</v>
      </c>
      <c r="G30" s="26">
        <v>15.7</v>
      </c>
      <c r="H30" s="24" t="s">
        <v>75</v>
      </c>
      <c r="I30" s="24" t="s">
        <v>76</v>
      </c>
      <c r="J30" s="24">
        <v>1700</v>
      </c>
      <c r="K30" s="27">
        <v>569.75781935199996</v>
      </c>
      <c r="L30" s="27">
        <v>12463.605098800001</v>
      </c>
      <c r="M30" s="25">
        <v>2.7</v>
      </c>
      <c r="N30" s="25">
        <v>0.43</v>
      </c>
      <c r="O30" s="24">
        <v>21067</v>
      </c>
      <c r="P30" s="24">
        <v>20612</v>
      </c>
      <c r="Q30" s="28">
        <v>21067</v>
      </c>
      <c r="R30" s="28">
        <v>2240</v>
      </c>
      <c r="S30" s="24" t="s">
        <v>81</v>
      </c>
      <c r="T30" s="24" t="s">
        <v>186</v>
      </c>
      <c r="U30" s="28">
        <v>54.65</v>
      </c>
      <c r="V30" s="28">
        <v>1</v>
      </c>
      <c r="W30" s="28">
        <v>1.59</v>
      </c>
      <c r="X30" s="28">
        <v>0.25</v>
      </c>
      <c r="Y30" s="28">
        <f t="shared" si="0"/>
        <v>1.59</v>
      </c>
      <c r="Z30" s="28">
        <f t="shared" si="1"/>
        <v>0.25</v>
      </c>
      <c r="AA30" s="28">
        <v>0.26800000000000002</v>
      </c>
      <c r="AB30" s="29">
        <v>3.0798115730923299</v>
      </c>
      <c r="AC30">
        <f t="shared" si="2"/>
        <v>4637</v>
      </c>
      <c r="AD30">
        <f t="shared" si="3"/>
        <v>16</v>
      </c>
      <c r="AE30">
        <f t="shared" si="4"/>
        <v>2.6</v>
      </c>
      <c r="AF30">
        <f>'TP Factor'!$D$3</f>
        <v>1.168489000131735</v>
      </c>
      <c r="AG30">
        <f t="shared" si="5"/>
        <v>3</v>
      </c>
    </row>
    <row r="31" spans="1:33">
      <c r="A31" s="24" t="s">
        <v>72</v>
      </c>
      <c r="B31" s="24">
        <v>27</v>
      </c>
      <c r="C31" s="24" t="s">
        <v>73</v>
      </c>
      <c r="D31" s="25">
        <v>33.090000000000003</v>
      </c>
      <c r="E31" s="24" t="s">
        <v>74</v>
      </c>
      <c r="F31" s="24">
        <v>3456</v>
      </c>
      <c r="G31" s="26">
        <v>15.7</v>
      </c>
      <c r="H31" s="24" t="s">
        <v>75</v>
      </c>
      <c r="I31" s="24" t="s">
        <v>76</v>
      </c>
      <c r="J31" s="24">
        <v>319</v>
      </c>
      <c r="K31" s="27">
        <v>251.217248259</v>
      </c>
      <c r="L31" s="27">
        <v>2072.4814285100001</v>
      </c>
      <c r="M31" s="25">
        <v>0.51</v>
      </c>
      <c r="N31" s="25">
        <v>0.08</v>
      </c>
      <c r="O31" s="24">
        <v>21076</v>
      </c>
      <c r="P31" s="24">
        <v>20621</v>
      </c>
      <c r="Q31" s="28">
        <v>21076</v>
      </c>
      <c r="R31" s="28">
        <v>2240</v>
      </c>
      <c r="S31" s="24" t="s">
        <v>77</v>
      </c>
      <c r="T31" s="24" t="s">
        <v>188</v>
      </c>
      <c r="U31" s="28">
        <v>54.65</v>
      </c>
      <c r="V31" s="28">
        <v>1</v>
      </c>
      <c r="W31" s="28">
        <v>1.59</v>
      </c>
      <c r="X31" s="28">
        <v>0.25</v>
      </c>
      <c r="Y31" s="28">
        <f t="shared" si="0"/>
        <v>1.59</v>
      </c>
      <c r="Z31" s="28">
        <f t="shared" si="1"/>
        <v>0.25</v>
      </c>
      <c r="AA31" s="28">
        <v>0.30199999999999999</v>
      </c>
      <c r="AB31" s="29">
        <v>0.51211926548778297</v>
      </c>
      <c r="AC31">
        <f t="shared" si="2"/>
        <v>869</v>
      </c>
      <c r="AD31">
        <f t="shared" si="3"/>
        <v>3</v>
      </c>
      <c r="AE31">
        <f t="shared" si="4"/>
        <v>0.5</v>
      </c>
      <c r="AF31">
        <f>'TP Factor'!$D$3</f>
        <v>1.168489000131735</v>
      </c>
      <c r="AG31">
        <f t="shared" si="5"/>
        <v>0.6</v>
      </c>
    </row>
    <row r="32" spans="1:33">
      <c r="A32" s="24" t="s">
        <v>72</v>
      </c>
      <c r="B32" s="24">
        <v>27</v>
      </c>
      <c r="C32" s="24" t="s">
        <v>73</v>
      </c>
      <c r="D32" s="25">
        <v>33.090000000000003</v>
      </c>
      <c r="E32" s="24" t="s">
        <v>74</v>
      </c>
      <c r="F32" s="24">
        <v>3456</v>
      </c>
      <c r="G32" s="26">
        <v>15.7</v>
      </c>
      <c r="H32" s="24" t="s">
        <v>75</v>
      </c>
      <c r="I32" s="24" t="s">
        <v>76</v>
      </c>
      <c r="J32" s="24">
        <v>561</v>
      </c>
      <c r="K32" s="27">
        <v>310.09216799699999</v>
      </c>
      <c r="L32" s="27">
        <v>4114.6764808799999</v>
      </c>
      <c r="M32" s="25">
        <v>0.89</v>
      </c>
      <c r="N32" s="25">
        <v>0.14000000000000001</v>
      </c>
      <c r="O32" s="24">
        <v>21390</v>
      </c>
      <c r="P32" s="24">
        <v>20931</v>
      </c>
      <c r="Q32" s="28">
        <v>21390</v>
      </c>
      <c r="R32" s="28">
        <v>2240</v>
      </c>
      <c r="S32" s="24" t="s">
        <v>81</v>
      </c>
      <c r="T32" s="24" t="s">
        <v>186</v>
      </c>
      <c r="U32" s="28">
        <v>54.65</v>
      </c>
      <c r="V32" s="28">
        <v>1</v>
      </c>
      <c r="W32" s="28">
        <v>1.59</v>
      </c>
      <c r="X32" s="28">
        <v>0.25</v>
      </c>
      <c r="Y32" s="28">
        <f t="shared" si="0"/>
        <v>1.59</v>
      </c>
      <c r="Z32" s="28">
        <f t="shared" si="1"/>
        <v>0.25</v>
      </c>
      <c r="AA32" s="28">
        <v>0.26800000000000002</v>
      </c>
      <c r="AB32" s="29">
        <v>1.0167546344073699</v>
      </c>
      <c r="AC32">
        <f t="shared" si="2"/>
        <v>1531</v>
      </c>
      <c r="AD32">
        <f t="shared" si="3"/>
        <v>5</v>
      </c>
      <c r="AE32">
        <f t="shared" si="4"/>
        <v>0.8</v>
      </c>
      <c r="AF32">
        <f>'TP Factor'!$D$3</f>
        <v>1.168489000131735</v>
      </c>
      <c r="AG32">
        <f t="shared" si="5"/>
        <v>0.9</v>
      </c>
    </row>
    <row r="33" spans="1:33">
      <c r="A33" s="24" t="s">
        <v>72</v>
      </c>
      <c r="B33" s="24">
        <v>27</v>
      </c>
      <c r="C33" s="24" t="s">
        <v>73</v>
      </c>
      <c r="D33" s="25">
        <v>33.090000000000003</v>
      </c>
      <c r="E33" s="24" t="s">
        <v>74</v>
      </c>
      <c r="F33" s="24">
        <v>3456</v>
      </c>
      <c r="G33" s="26">
        <v>15.7</v>
      </c>
      <c r="H33" s="24" t="s">
        <v>75</v>
      </c>
      <c r="I33" s="24" t="s">
        <v>76</v>
      </c>
      <c r="J33" s="24">
        <v>18881</v>
      </c>
      <c r="K33" s="27">
        <v>3249.2533990699999</v>
      </c>
      <c r="L33" s="27">
        <v>138439.44539899999</v>
      </c>
      <c r="M33" s="25">
        <v>30.02</v>
      </c>
      <c r="N33" s="25">
        <v>4.72</v>
      </c>
      <c r="O33" s="24">
        <v>21482</v>
      </c>
      <c r="P33" s="24">
        <v>21023</v>
      </c>
      <c r="Q33" s="28">
        <v>21482</v>
      </c>
      <c r="R33" s="28">
        <v>2240</v>
      </c>
      <c r="S33" s="24" t="s">
        <v>81</v>
      </c>
      <c r="T33" s="24" t="s">
        <v>186</v>
      </c>
      <c r="U33" s="28">
        <v>54.65</v>
      </c>
      <c r="V33" s="28">
        <v>1</v>
      </c>
      <c r="W33" s="28">
        <v>1.59</v>
      </c>
      <c r="X33" s="28">
        <v>0.25</v>
      </c>
      <c r="Y33" s="28">
        <f t="shared" si="0"/>
        <v>1.59</v>
      </c>
      <c r="Z33" s="28">
        <f t="shared" si="1"/>
        <v>0.25</v>
      </c>
      <c r="AA33" s="28">
        <v>0.26800000000000002</v>
      </c>
      <c r="AB33" s="29">
        <v>28.0730133697</v>
      </c>
      <c r="AC33">
        <f t="shared" si="2"/>
        <v>42263</v>
      </c>
      <c r="AD33">
        <f t="shared" si="3"/>
        <v>148</v>
      </c>
      <c r="AE33">
        <f t="shared" si="4"/>
        <v>23.3</v>
      </c>
      <c r="AF33">
        <f>'TP Factor'!$D$3</f>
        <v>1.168489000131735</v>
      </c>
      <c r="AG33">
        <f t="shared" si="5"/>
        <v>27.2</v>
      </c>
    </row>
    <row r="34" spans="1:33">
      <c r="A34" s="24" t="s">
        <v>72</v>
      </c>
      <c r="B34" s="24">
        <v>27</v>
      </c>
      <c r="C34" s="24" t="s">
        <v>73</v>
      </c>
      <c r="D34" s="25">
        <v>33.090000000000003</v>
      </c>
      <c r="E34" s="24" t="s">
        <v>74</v>
      </c>
      <c r="F34" s="24">
        <v>3456</v>
      </c>
      <c r="G34" s="26">
        <v>30.5</v>
      </c>
      <c r="H34" s="24" t="s">
        <v>75</v>
      </c>
      <c r="I34" s="24" t="s">
        <v>76</v>
      </c>
      <c r="J34" s="24">
        <v>1949</v>
      </c>
      <c r="K34" s="27">
        <v>823.06784935799999</v>
      </c>
      <c r="L34" s="27">
        <v>14293.648788799999</v>
      </c>
      <c r="M34" s="25">
        <v>3.74</v>
      </c>
      <c r="N34" s="25">
        <v>0.99</v>
      </c>
      <c r="O34" s="24">
        <v>21558</v>
      </c>
      <c r="P34" s="24">
        <v>21099</v>
      </c>
      <c r="Q34" s="28">
        <v>21558</v>
      </c>
      <c r="R34" s="28">
        <v>2210</v>
      </c>
      <c r="S34" s="24" t="s">
        <v>81</v>
      </c>
      <c r="T34" s="24" t="s">
        <v>107</v>
      </c>
      <c r="U34" s="28">
        <v>54.65</v>
      </c>
      <c r="V34" s="28">
        <v>1</v>
      </c>
      <c r="W34" s="28">
        <v>1.92</v>
      </c>
      <c r="X34" s="28">
        <v>0.50600000000000001</v>
      </c>
      <c r="Y34" s="28">
        <f t="shared" si="0"/>
        <v>1.92</v>
      </c>
      <c r="Z34" s="28">
        <f t="shared" si="1"/>
        <v>0.50600000000000001</v>
      </c>
      <c r="AA34" s="28">
        <v>0.26800000000000002</v>
      </c>
      <c r="AB34" s="29">
        <v>9.5453109149048906E-2</v>
      </c>
      <c r="AC34">
        <f t="shared" si="2"/>
        <v>144</v>
      </c>
      <c r="AD34">
        <f t="shared" si="3"/>
        <v>1</v>
      </c>
      <c r="AE34">
        <f t="shared" si="4"/>
        <v>0.2</v>
      </c>
      <c r="AF34">
        <f>'TP Factor'!$D$3</f>
        <v>1.168489000131735</v>
      </c>
      <c r="AG34">
        <f t="shared" si="5"/>
        <v>0.2</v>
      </c>
    </row>
    <row r="35" spans="1:33">
      <c r="A35" s="24" t="s">
        <v>72</v>
      </c>
      <c r="B35" s="24">
        <v>27</v>
      </c>
      <c r="C35" s="24" t="s">
        <v>73</v>
      </c>
      <c r="D35" s="25">
        <v>33.090000000000003</v>
      </c>
      <c r="E35" s="24" t="s">
        <v>74</v>
      </c>
      <c r="F35" s="24">
        <v>3456</v>
      </c>
      <c r="G35" s="26">
        <v>15.7</v>
      </c>
      <c r="H35" s="24" t="s">
        <v>75</v>
      </c>
      <c r="I35" s="24" t="s">
        <v>76</v>
      </c>
      <c r="J35" s="24">
        <v>56</v>
      </c>
      <c r="K35" s="27">
        <v>114.71096980999999</v>
      </c>
      <c r="L35" s="27">
        <v>364.21699900599998</v>
      </c>
      <c r="M35" s="25">
        <v>0.09</v>
      </c>
      <c r="N35" s="25">
        <v>0.01</v>
      </c>
      <c r="O35" s="24">
        <v>21564</v>
      </c>
      <c r="P35" s="24">
        <v>21104</v>
      </c>
      <c r="Q35" s="28">
        <v>21564</v>
      </c>
      <c r="R35" s="28">
        <v>2240</v>
      </c>
      <c r="S35" s="24" t="s">
        <v>77</v>
      </c>
      <c r="T35" s="24" t="s">
        <v>188</v>
      </c>
      <c r="U35" s="28">
        <v>54.65</v>
      </c>
      <c r="V35" s="28">
        <v>1</v>
      </c>
      <c r="W35" s="28">
        <v>1.59</v>
      </c>
      <c r="X35" s="28">
        <v>0.25</v>
      </c>
      <c r="Y35" s="28">
        <f t="shared" si="0"/>
        <v>1.59</v>
      </c>
      <c r="Z35" s="28">
        <f t="shared" si="1"/>
        <v>0.25</v>
      </c>
      <c r="AA35" s="28">
        <v>0.30199999999999999</v>
      </c>
      <c r="AB35" s="29">
        <v>8.9999620475635894E-2</v>
      </c>
      <c r="AC35">
        <f t="shared" si="2"/>
        <v>153</v>
      </c>
      <c r="AD35">
        <f t="shared" si="3"/>
        <v>1</v>
      </c>
      <c r="AE35">
        <f t="shared" si="4"/>
        <v>0.1</v>
      </c>
      <c r="AF35">
        <f>'TP Factor'!$D$3</f>
        <v>1.168489000131735</v>
      </c>
      <c r="AG35">
        <f t="shared" si="5"/>
        <v>0.1</v>
      </c>
    </row>
    <row r="36" spans="1:33">
      <c r="A36" s="24" t="s">
        <v>72</v>
      </c>
      <c r="B36" s="24">
        <v>27</v>
      </c>
      <c r="C36" s="24" t="s">
        <v>73</v>
      </c>
      <c r="D36" s="25">
        <v>33.090000000000003</v>
      </c>
      <c r="E36" s="24" t="s">
        <v>74</v>
      </c>
      <c r="F36" s="24">
        <v>3456</v>
      </c>
      <c r="G36" s="26">
        <v>0</v>
      </c>
      <c r="H36" s="24" t="s">
        <v>75</v>
      </c>
      <c r="I36" s="24" t="s">
        <v>76</v>
      </c>
      <c r="J36" s="24">
        <v>5066</v>
      </c>
      <c r="K36" s="27">
        <v>813.22364997399995</v>
      </c>
      <c r="L36" s="27">
        <v>32856.200282799997</v>
      </c>
      <c r="M36" s="25">
        <v>0</v>
      </c>
      <c r="N36" s="25">
        <v>0</v>
      </c>
      <c r="O36" s="24">
        <v>21579</v>
      </c>
      <c r="P36" s="24">
        <v>21119</v>
      </c>
      <c r="Q36" s="28">
        <v>21579</v>
      </c>
      <c r="R36" s="28">
        <v>6460</v>
      </c>
      <c r="S36" s="24" t="s">
        <v>77</v>
      </c>
      <c r="T36" s="24" t="s">
        <v>89</v>
      </c>
      <c r="U36" s="28">
        <v>54.65</v>
      </c>
      <c r="V36" s="28">
        <v>1</v>
      </c>
      <c r="W36" s="28">
        <v>0</v>
      </c>
      <c r="X36" s="28">
        <v>0</v>
      </c>
      <c r="Y36" s="28">
        <f t="shared" si="0"/>
        <v>0</v>
      </c>
      <c r="Z36" s="28">
        <f t="shared" si="1"/>
        <v>0</v>
      </c>
      <c r="AA36" s="28">
        <v>0.30299999999999999</v>
      </c>
      <c r="AB36" s="29">
        <v>0.26739663084575099</v>
      </c>
      <c r="AC36">
        <f t="shared" si="2"/>
        <v>455</v>
      </c>
      <c r="AD36">
        <f t="shared" si="3"/>
        <v>0</v>
      </c>
      <c r="AE36">
        <f t="shared" si="4"/>
        <v>0</v>
      </c>
      <c r="AF36">
        <f>'TP Factor'!$D$3</f>
        <v>1.168489000131735</v>
      </c>
      <c r="AG36">
        <f t="shared" si="5"/>
        <v>0</v>
      </c>
    </row>
    <row r="37" spans="1:33">
      <c r="A37" s="24" t="s">
        <v>72</v>
      </c>
      <c r="B37" s="24">
        <v>27</v>
      </c>
      <c r="C37" s="24" t="s">
        <v>73</v>
      </c>
      <c r="D37" s="25">
        <v>33.090000000000003</v>
      </c>
      <c r="E37" s="24" t="s">
        <v>74</v>
      </c>
      <c r="F37" s="24">
        <v>3456</v>
      </c>
      <c r="G37" s="26">
        <v>0</v>
      </c>
      <c r="H37" s="24" t="s">
        <v>75</v>
      </c>
      <c r="I37" s="24" t="s">
        <v>76</v>
      </c>
      <c r="J37" s="24">
        <v>39</v>
      </c>
      <c r="K37" s="27">
        <v>78.084865685500006</v>
      </c>
      <c r="L37" s="27">
        <v>254.02270731900001</v>
      </c>
      <c r="M37" s="25">
        <v>0</v>
      </c>
      <c r="N37" s="25">
        <v>0</v>
      </c>
      <c r="O37" s="24">
        <v>21588</v>
      </c>
      <c r="P37" s="24">
        <v>21128</v>
      </c>
      <c r="Q37" s="28">
        <v>21588</v>
      </c>
      <c r="R37" s="28">
        <v>6300</v>
      </c>
      <c r="S37" s="24" t="s">
        <v>81</v>
      </c>
      <c r="T37" s="24" t="s">
        <v>126</v>
      </c>
      <c r="U37" s="28">
        <v>54.65</v>
      </c>
      <c r="V37" s="28">
        <v>1</v>
      </c>
      <c r="W37" s="28">
        <v>0</v>
      </c>
      <c r="X37" s="28">
        <v>0</v>
      </c>
      <c r="Y37" s="28">
        <f t="shared" si="0"/>
        <v>0</v>
      </c>
      <c r="Z37" s="28">
        <f t="shared" si="1"/>
        <v>0</v>
      </c>
      <c r="AA37" s="28">
        <v>0.30299999999999999</v>
      </c>
      <c r="AB37" s="29">
        <v>6.2770126912102694E-2</v>
      </c>
      <c r="AC37">
        <f t="shared" si="2"/>
        <v>107</v>
      </c>
      <c r="AD37">
        <f t="shared" si="3"/>
        <v>0</v>
      </c>
      <c r="AE37">
        <f t="shared" si="4"/>
        <v>0</v>
      </c>
      <c r="AF37">
        <f>'TP Factor'!$D$3</f>
        <v>1.168489000131735</v>
      </c>
      <c r="AG37">
        <f t="shared" si="5"/>
        <v>0</v>
      </c>
    </row>
    <row r="38" spans="1:33">
      <c r="A38" s="24" t="s">
        <v>72</v>
      </c>
      <c r="B38" s="24">
        <v>27</v>
      </c>
      <c r="C38" s="24" t="s">
        <v>73</v>
      </c>
      <c r="D38" s="25">
        <v>33.090000000000003</v>
      </c>
      <c r="E38" s="24" t="s">
        <v>74</v>
      </c>
      <c r="F38" s="24">
        <v>3456</v>
      </c>
      <c r="G38" s="26">
        <v>0</v>
      </c>
      <c r="H38" s="24" t="s">
        <v>75</v>
      </c>
      <c r="I38" s="24" t="s">
        <v>76</v>
      </c>
      <c r="J38" s="24">
        <v>3828</v>
      </c>
      <c r="K38" s="27">
        <v>1285.0666688700001</v>
      </c>
      <c r="L38" s="27">
        <v>24825.985221200001</v>
      </c>
      <c r="M38" s="25">
        <v>0</v>
      </c>
      <c r="N38" s="25">
        <v>0</v>
      </c>
      <c r="O38" s="24">
        <v>21616</v>
      </c>
      <c r="P38" s="24">
        <v>21156</v>
      </c>
      <c r="Q38" s="28">
        <v>21616</v>
      </c>
      <c r="R38" s="28">
        <v>6300</v>
      </c>
      <c r="S38" s="24" t="s">
        <v>184</v>
      </c>
      <c r="T38" s="24" t="s">
        <v>189</v>
      </c>
      <c r="U38" s="28">
        <v>54.65</v>
      </c>
      <c r="V38" s="28">
        <v>1</v>
      </c>
      <c r="W38" s="28">
        <v>0</v>
      </c>
      <c r="X38" s="28">
        <v>0</v>
      </c>
      <c r="Y38" s="28">
        <f t="shared" si="0"/>
        <v>0</v>
      </c>
      <c r="Z38" s="28">
        <f t="shared" si="1"/>
        <v>0</v>
      </c>
      <c r="AA38" s="28">
        <v>0.30299999999999999</v>
      </c>
      <c r="AB38" s="29">
        <v>5.1575757171280703</v>
      </c>
      <c r="AC38">
        <f t="shared" si="2"/>
        <v>8779</v>
      </c>
      <c r="AD38">
        <f t="shared" si="3"/>
        <v>0</v>
      </c>
      <c r="AE38">
        <f t="shared" si="4"/>
        <v>0</v>
      </c>
      <c r="AF38">
        <f>'TP Factor'!$D$3</f>
        <v>1.168489000131735</v>
      </c>
      <c r="AG38">
        <f t="shared" si="5"/>
        <v>0</v>
      </c>
    </row>
    <row r="39" spans="1:33">
      <c r="A39" s="24" t="s">
        <v>72</v>
      </c>
      <c r="B39" s="24">
        <v>27</v>
      </c>
      <c r="C39" s="24" t="s">
        <v>73</v>
      </c>
      <c r="D39" s="25">
        <v>33.090000000000003</v>
      </c>
      <c r="E39" s="24" t="s">
        <v>74</v>
      </c>
      <c r="F39" s="24">
        <v>3456</v>
      </c>
      <c r="G39" s="26">
        <v>15.7</v>
      </c>
      <c r="H39" s="24" t="s">
        <v>75</v>
      </c>
      <c r="I39" s="24" t="s">
        <v>76</v>
      </c>
      <c r="J39" s="24">
        <v>6798</v>
      </c>
      <c r="K39" s="27">
        <v>1378.6320023599999</v>
      </c>
      <c r="L39" s="27">
        <v>46871.2948884</v>
      </c>
      <c r="M39" s="25">
        <v>10.81</v>
      </c>
      <c r="N39" s="25">
        <v>1.7</v>
      </c>
      <c r="O39" s="24">
        <v>21649</v>
      </c>
      <c r="P39" s="24">
        <v>21189</v>
      </c>
      <c r="Q39" s="28">
        <v>21649</v>
      </c>
      <c r="R39" s="28">
        <v>2240</v>
      </c>
      <c r="S39" s="24" t="s">
        <v>184</v>
      </c>
      <c r="T39" s="24" t="s">
        <v>187</v>
      </c>
      <c r="U39" s="28">
        <v>54.65</v>
      </c>
      <c r="V39" s="28">
        <v>1</v>
      </c>
      <c r="W39" s="28">
        <v>1.59</v>
      </c>
      <c r="X39" s="28">
        <v>0.25</v>
      </c>
      <c r="Y39" s="28">
        <f t="shared" si="0"/>
        <v>1.59</v>
      </c>
      <c r="Z39" s="28">
        <f t="shared" si="1"/>
        <v>0.25</v>
      </c>
      <c r="AA39" s="28">
        <v>0.28499999999999998</v>
      </c>
      <c r="AB39" s="29">
        <v>11.5821028747</v>
      </c>
      <c r="AC39">
        <f t="shared" si="2"/>
        <v>18543</v>
      </c>
      <c r="AD39">
        <f t="shared" si="3"/>
        <v>65</v>
      </c>
      <c r="AE39">
        <f t="shared" si="4"/>
        <v>10.199999999999999</v>
      </c>
      <c r="AF39">
        <f>'TP Factor'!$D$3</f>
        <v>1.168489000131735</v>
      </c>
      <c r="AG39">
        <f t="shared" si="5"/>
        <v>11.9</v>
      </c>
    </row>
    <row r="40" spans="1:33">
      <c r="A40" s="24" t="s">
        <v>72</v>
      </c>
      <c r="B40" s="24">
        <v>27</v>
      </c>
      <c r="C40" s="24" t="s">
        <v>73</v>
      </c>
      <c r="D40" s="25">
        <v>33.090000000000003</v>
      </c>
      <c r="E40" s="24" t="s">
        <v>74</v>
      </c>
      <c r="F40" s="24">
        <v>3456</v>
      </c>
      <c r="G40" s="26">
        <v>0</v>
      </c>
      <c r="H40" s="24" t="s">
        <v>75</v>
      </c>
      <c r="I40" s="24" t="s">
        <v>76</v>
      </c>
      <c r="J40" s="24">
        <v>7</v>
      </c>
      <c r="K40" s="27">
        <v>39.840214484900002</v>
      </c>
      <c r="L40" s="27">
        <v>44.9951297713</v>
      </c>
      <c r="M40" s="25">
        <v>0</v>
      </c>
      <c r="N40" s="25">
        <v>0</v>
      </c>
      <c r="O40" s="24">
        <v>21859</v>
      </c>
      <c r="P40" s="24">
        <v>21397</v>
      </c>
      <c r="Q40" s="28">
        <v>21859</v>
      </c>
      <c r="R40" s="28">
        <v>6300</v>
      </c>
      <c r="S40" s="24" t="s">
        <v>81</v>
      </c>
      <c r="T40" s="24" t="s">
        <v>126</v>
      </c>
      <c r="U40" s="28">
        <v>54.65</v>
      </c>
      <c r="V40" s="28">
        <v>1</v>
      </c>
      <c r="W40" s="28">
        <v>0</v>
      </c>
      <c r="X40" s="28">
        <v>0</v>
      </c>
      <c r="Y40" s="28">
        <f t="shared" si="0"/>
        <v>0</v>
      </c>
      <c r="Z40" s="28">
        <f t="shared" si="1"/>
        <v>0</v>
      </c>
      <c r="AA40" s="28">
        <v>0.30299999999999999</v>
      </c>
      <c r="AB40" s="29">
        <v>1.11184942314832E-2</v>
      </c>
      <c r="AC40">
        <f t="shared" si="2"/>
        <v>19</v>
      </c>
      <c r="AD40">
        <f t="shared" si="3"/>
        <v>0</v>
      </c>
      <c r="AE40">
        <f t="shared" si="4"/>
        <v>0</v>
      </c>
      <c r="AF40">
        <f>'TP Factor'!$D$3</f>
        <v>1.168489000131735</v>
      </c>
      <c r="AG40">
        <f t="shared" si="5"/>
        <v>0</v>
      </c>
    </row>
    <row r="41" spans="1:33">
      <c r="A41" s="24" t="s">
        <v>72</v>
      </c>
      <c r="B41" s="24">
        <v>27</v>
      </c>
      <c r="C41" s="24" t="s">
        <v>73</v>
      </c>
      <c r="D41" s="25">
        <v>33.090000000000003</v>
      </c>
      <c r="E41" s="24" t="s">
        <v>74</v>
      </c>
      <c r="F41" s="24">
        <v>3456</v>
      </c>
      <c r="G41" s="26">
        <v>15.7</v>
      </c>
      <c r="H41" s="24" t="s">
        <v>75</v>
      </c>
      <c r="I41" s="24" t="s">
        <v>76</v>
      </c>
      <c r="J41" s="24">
        <v>7549</v>
      </c>
      <c r="K41" s="27">
        <v>1185.6391779800001</v>
      </c>
      <c r="L41" s="27">
        <v>52045.922428700003</v>
      </c>
      <c r="M41" s="25">
        <v>12</v>
      </c>
      <c r="N41" s="25">
        <v>1.89</v>
      </c>
      <c r="O41" s="24">
        <v>21892</v>
      </c>
      <c r="P41" s="24">
        <v>21428</v>
      </c>
      <c r="Q41" s="28">
        <v>21892</v>
      </c>
      <c r="R41" s="28">
        <v>2240</v>
      </c>
      <c r="S41" s="24" t="s">
        <v>184</v>
      </c>
      <c r="T41" s="24" t="s">
        <v>187</v>
      </c>
      <c r="U41" s="28">
        <v>54.65</v>
      </c>
      <c r="V41" s="28">
        <v>1</v>
      </c>
      <c r="W41" s="28">
        <v>1.59</v>
      </c>
      <c r="X41" s="28">
        <v>0.25</v>
      </c>
      <c r="Y41" s="28">
        <f t="shared" si="0"/>
        <v>1.59</v>
      </c>
      <c r="Z41" s="28">
        <f t="shared" si="1"/>
        <v>0.25</v>
      </c>
      <c r="AA41" s="28">
        <v>0.28499999999999998</v>
      </c>
      <c r="AB41" s="29">
        <v>1.4120882044482499</v>
      </c>
      <c r="AC41">
        <f t="shared" si="2"/>
        <v>2261</v>
      </c>
      <c r="AD41">
        <f t="shared" si="3"/>
        <v>8</v>
      </c>
      <c r="AE41">
        <f t="shared" si="4"/>
        <v>1.2</v>
      </c>
      <c r="AF41">
        <f>'TP Factor'!$D$3</f>
        <v>1.168489000131735</v>
      </c>
      <c r="AG41">
        <f t="shared" si="5"/>
        <v>1.4</v>
      </c>
    </row>
    <row r="42" spans="1:33">
      <c r="A42" s="24" t="s">
        <v>72</v>
      </c>
      <c r="B42" s="24">
        <v>27</v>
      </c>
      <c r="C42" s="24" t="s">
        <v>73</v>
      </c>
      <c r="D42" s="25">
        <v>33.090000000000003</v>
      </c>
      <c r="E42" s="24" t="s">
        <v>74</v>
      </c>
      <c r="F42" s="24">
        <v>3456</v>
      </c>
      <c r="G42" s="26">
        <v>0</v>
      </c>
      <c r="H42" s="24" t="s">
        <v>75</v>
      </c>
      <c r="I42" s="24" t="s">
        <v>76</v>
      </c>
      <c r="J42" s="24">
        <v>302</v>
      </c>
      <c r="K42" s="27">
        <v>272.71877057</v>
      </c>
      <c r="L42" s="27">
        <v>1959.27206456</v>
      </c>
      <c r="M42" s="25">
        <v>0</v>
      </c>
      <c r="N42" s="25">
        <v>0</v>
      </c>
      <c r="O42" s="24">
        <v>21989</v>
      </c>
      <c r="P42" s="24">
        <v>21522</v>
      </c>
      <c r="Q42" s="28">
        <v>21989</v>
      </c>
      <c r="R42" s="28">
        <v>6300</v>
      </c>
      <c r="S42" s="24" t="s">
        <v>81</v>
      </c>
      <c r="T42" s="24" t="s">
        <v>126</v>
      </c>
      <c r="U42" s="28">
        <v>54.65</v>
      </c>
      <c r="V42" s="28">
        <v>1</v>
      </c>
      <c r="W42" s="28">
        <v>0</v>
      </c>
      <c r="X42" s="28">
        <v>0</v>
      </c>
      <c r="Y42" s="28">
        <f t="shared" si="0"/>
        <v>0</v>
      </c>
      <c r="Z42" s="28">
        <f t="shared" si="1"/>
        <v>0</v>
      </c>
      <c r="AA42" s="28">
        <v>0.30299999999999999</v>
      </c>
      <c r="AB42" s="29">
        <v>1.98026532315893E-2</v>
      </c>
      <c r="AC42">
        <f t="shared" si="2"/>
        <v>34</v>
      </c>
      <c r="AD42">
        <f t="shared" si="3"/>
        <v>0</v>
      </c>
      <c r="AE42">
        <f t="shared" si="4"/>
        <v>0</v>
      </c>
      <c r="AF42">
        <f>'TP Factor'!$D$3</f>
        <v>1.168489000131735</v>
      </c>
      <c r="AG42">
        <f t="shared" si="5"/>
        <v>0</v>
      </c>
    </row>
    <row r="43" spans="1:33">
      <c r="A43" s="24" t="s">
        <v>72</v>
      </c>
      <c r="B43" s="24">
        <v>27</v>
      </c>
      <c r="C43" s="24" t="s">
        <v>73</v>
      </c>
      <c r="D43" s="25">
        <v>33.090000000000003</v>
      </c>
      <c r="E43" s="24" t="s">
        <v>74</v>
      </c>
      <c r="F43" s="24">
        <v>3456</v>
      </c>
      <c r="G43" s="26">
        <v>0</v>
      </c>
      <c r="H43" s="24" t="s">
        <v>75</v>
      </c>
      <c r="I43" s="24" t="s">
        <v>76</v>
      </c>
      <c r="J43" s="24">
        <v>1881</v>
      </c>
      <c r="K43" s="27">
        <v>541.93149256699996</v>
      </c>
      <c r="L43" s="27">
        <v>12195.943204699999</v>
      </c>
      <c r="M43" s="25">
        <v>0</v>
      </c>
      <c r="N43" s="25">
        <v>0</v>
      </c>
      <c r="O43" s="24">
        <v>22003</v>
      </c>
      <c r="P43" s="24">
        <v>21536</v>
      </c>
      <c r="Q43" s="28">
        <v>22003</v>
      </c>
      <c r="R43" s="28">
        <v>6300</v>
      </c>
      <c r="S43" s="24" t="s">
        <v>81</v>
      </c>
      <c r="T43" s="24" t="s">
        <v>126</v>
      </c>
      <c r="U43" s="28">
        <v>54.65</v>
      </c>
      <c r="V43" s="28">
        <v>1</v>
      </c>
      <c r="W43" s="28">
        <v>0</v>
      </c>
      <c r="X43" s="28">
        <v>0</v>
      </c>
      <c r="Y43" s="28">
        <f t="shared" si="0"/>
        <v>0</v>
      </c>
      <c r="Z43" s="28">
        <f t="shared" si="1"/>
        <v>0</v>
      </c>
      <c r="AA43" s="28">
        <v>0.30299999999999999</v>
      </c>
      <c r="AB43" s="29">
        <v>3.2421076359939998E-4</v>
      </c>
      <c r="AC43">
        <f t="shared" si="2"/>
        <v>1</v>
      </c>
      <c r="AD43">
        <f t="shared" si="3"/>
        <v>0</v>
      </c>
      <c r="AE43">
        <f t="shared" si="4"/>
        <v>0</v>
      </c>
      <c r="AF43">
        <f>'TP Factor'!$D$3</f>
        <v>1.168489000131735</v>
      </c>
      <c r="AG43">
        <f t="shared" si="5"/>
        <v>0</v>
      </c>
    </row>
    <row r="44" spans="1:33">
      <c r="A44" s="24" t="s">
        <v>72</v>
      </c>
      <c r="B44" s="24">
        <v>27</v>
      </c>
      <c r="C44" s="24" t="s">
        <v>73</v>
      </c>
      <c r="D44" s="25">
        <v>33.090000000000003</v>
      </c>
      <c r="E44" s="24" t="s">
        <v>74</v>
      </c>
      <c r="F44" s="24">
        <v>3456</v>
      </c>
      <c r="G44" s="26">
        <v>15.7</v>
      </c>
      <c r="H44" s="24" t="s">
        <v>75</v>
      </c>
      <c r="I44" s="24" t="s">
        <v>76</v>
      </c>
      <c r="J44" s="24">
        <v>402</v>
      </c>
      <c r="K44" s="27">
        <v>295.40281565399999</v>
      </c>
      <c r="L44" s="27">
        <v>2947.7351399200002</v>
      </c>
      <c r="M44" s="25">
        <v>0.64</v>
      </c>
      <c r="N44" s="25">
        <v>0.1</v>
      </c>
      <c r="O44" s="24">
        <v>22097</v>
      </c>
      <c r="P44" s="24">
        <v>21627</v>
      </c>
      <c r="Q44" s="28">
        <v>22097</v>
      </c>
      <c r="R44" s="28">
        <v>2240</v>
      </c>
      <c r="S44" s="24" t="s">
        <v>81</v>
      </c>
      <c r="T44" s="24" t="s">
        <v>186</v>
      </c>
      <c r="U44" s="28">
        <v>54.65</v>
      </c>
      <c r="V44" s="28">
        <v>1</v>
      </c>
      <c r="W44" s="28">
        <v>1.59</v>
      </c>
      <c r="X44" s="28">
        <v>0.25</v>
      </c>
      <c r="Y44" s="28">
        <f t="shared" si="0"/>
        <v>1.59</v>
      </c>
      <c r="Z44" s="28">
        <f t="shared" si="1"/>
        <v>0.25</v>
      </c>
      <c r="AA44" s="28">
        <v>0.26800000000000002</v>
      </c>
      <c r="AB44" s="29">
        <v>0.662767739881992</v>
      </c>
      <c r="AC44">
        <f t="shared" si="2"/>
        <v>998</v>
      </c>
      <c r="AD44">
        <f t="shared" si="3"/>
        <v>3</v>
      </c>
      <c r="AE44">
        <f t="shared" si="4"/>
        <v>0.6</v>
      </c>
      <c r="AF44">
        <f>'TP Factor'!$D$3</f>
        <v>1.168489000131735</v>
      </c>
      <c r="AG44">
        <f t="shared" si="5"/>
        <v>0.7</v>
      </c>
    </row>
    <row r="45" spans="1:33">
      <c r="A45" s="24" t="s">
        <v>72</v>
      </c>
      <c r="B45" s="24">
        <v>27</v>
      </c>
      <c r="C45" s="24" t="s">
        <v>73</v>
      </c>
      <c r="D45" s="25">
        <v>33.090000000000003</v>
      </c>
      <c r="E45" s="24" t="s">
        <v>74</v>
      </c>
      <c r="F45" s="24">
        <v>3456</v>
      </c>
      <c r="G45" s="26">
        <v>15.7</v>
      </c>
      <c r="H45" s="24" t="s">
        <v>75</v>
      </c>
      <c r="I45" s="24" t="s">
        <v>76</v>
      </c>
      <c r="J45" s="24">
        <v>596</v>
      </c>
      <c r="K45" s="27">
        <v>253.47002673399999</v>
      </c>
      <c r="L45" s="27">
        <v>4665.5023929999998</v>
      </c>
      <c r="M45" s="25">
        <v>0.95</v>
      </c>
      <c r="N45" s="25">
        <v>0.15</v>
      </c>
      <c r="O45" s="24">
        <v>22245</v>
      </c>
      <c r="P45" s="24">
        <v>21772</v>
      </c>
      <c r="Q45" s="28">
        <v>22245</v>
      </c>
      <c r="R45" s="28">
        <v>2240</v>
      </c>
      <c r="S45" s="24" t="s">
        <v>79</v>
      </c>
      <c r="T45" s="24" t="s">
        <v>190</v>
      </c>
      <c r="U45" s="28">
        <v>54.65</v>
      </c>
      <c r="V45" s="28">
        <v>1</v>
      </c>
      <c r="W45" s="28">
        <v>1.59</v>
      </c>
      <c r="X45" s="28">
        <v>0.25</v>
      </c>
      <c r="Y45" s="28">
        <f t="shared" si="0"/>
        <v>1.59</v>
      </c>
      <c r="Z45" s="28">
        <f t="shared" si="1"/>
        <v>0.25</v>
      </c>
      <c r="AA45" s="28">
        <v>0.251</v>
      </c>
      <c r="AB45" s="29">
        <v>1.1528661370809801</v>
      </c>
      <c r="AC45">
        <f t="shared" si="2"/>
        <v>1626</v>
      </c>
      <c r="AD45">
        <f t="shared" si="3"/>
        <v>6</v>
      </c>
      <c r="AE45">
        <f t="shared" si="4"/>
        <v>0.9</v>
      </c>
      <c r="AF45">
        <f>'TP Factor'!$D$3</f>
        <v>1.168489000131735</v>
      </c>
      <c r="AG45">
        <f t="shared" si="5"/>
        <v>1.1000000000000001</v>
      </c>
    </row>
    <row r="46" spans="1:33">
      <c r="A46" s="24" t="s">
        <v>72</v>
      </c>
      <c r="B46" s="24">
        <v>27</v>
      </c>
      <c r="C46" s="24" t="s">
        <v>73</v>
      </c>
      <c r="D46" s="25">
        <v>33.090000000000003</v>
      </c>
      <c r="E46" s="24" t="s">
        <v>74</v>
      </c>
      <c r="F46" s="24">
        <v>3456</v>
      </c>
      <c r="G46" s="26">
        <v>15.7</v>
      </c>
      <c r="H46" s="24" t="s">
        <v>75</v>
      </c>
      <c r="I46" s="24" t="s">
        <v>76</v>
      </c>
      <c r="J46" s="24">
        <v>1225</v>
      </c>
      <c r="K46" s="27">
        <v>444.46023372399998</v>
      </c>
      <c r="L46" s="27">
        <v>8978.8532233099995</v>
      </c>
      <c r="M46" s="25">
        <v>1.95</v>
      </c>
      <c r="N46" s="25">
        <v>0.31</v>
      </c>
      <c r="O46" s="24">
        <v>22267</v>
      </c>
      <c r="P46" s="24">
        <v>21794</v>
      </c>
      <c r="Q46" s="28">
        <v>22267</v>
      </c>
      <c r="R46" s="28">
        <v>2240</v>
      </c>
      <c r="S46" s="24" t="s">
        <v>81</v>
      </c>
      <c r="T46" s="24" t="s">
        <v>186</v>
      </c>
      <c r="U46" s="28">
        <v>54.65</v>
      </c>
      <c r="V46" s="28">
        <v>1</v>
      </c>
      <c r="W46" s="28">
        <v>1.59</v>
      </c>
      <c r="X46" s="28">
        <v>0.25</v>
      </c>
      <c r="Y46" s="28">
        <f t="shared" si="0"/>
        <v>1.59</v>
      </c>
      <c r="Z46" s="28">
        <f t="shared" si="1"/>
        <v>0.25</v>
      </c>
      <c r="AA46" s="28">
        <v>0.26800000000000002</v>
      </c>
      <c r="AB46" s="29">
        <v>1.9571621253294</v>
      </c>
      <c r="AC46">
        <f t="shared" si="2"/>
        <v>2946</v>
      </c>
      <c r="AD46">
        <f t="shared" si="3"/>
        <v>10</v>
      </c>
      <c r="AE46">
        <f t="shared" si="4"/>
        <v>1.6</v>
      </c>
      <c r="AF46">
        <f>'TP Factor'!$D$3</f>
        <v>1.168489000131735</v>
      </c>
      <c r="AG46">
        <f t="shared" si="5"/>
        <v>1.9</v>
      </c>
    </row>
    <row r="47" spans="1:33">
      <c r="A47" s="24" t="s">
        <v>72</v>
      </c>
      <c r="B47" s="24">
        <v>27</v>
      </c>
      <c r="C47" s="24" t="s">
        <v>73</v>
      </c>
      <c r="D47" s="25">
        <v>33.090000000000003</v>
      </c>
      <c r="E47" s="24" t="s">
        <v>74</v>
      </c>
      <c r="F47" s="24">
        <v>3456</v>
      </c>
      <c r="G47" s="26">
        <v>30.5</v>
      </c>
      <c r="H47" s="24" t="s">
        <v>75</v>
      </c>
      <c r="I47" s="24" t="s">
        <v>76</v>
      </c>
      <c r="J47" s="24">
        <v>473</v>
      </c>
      <c r="K47" s="27">
        <v>258.34681744900001</v>
      </c>
      <c r="L47" s="27">
        <v>3075.2160315400001</v>
      </c>
      <c r="M47" s="25">
        <v>0.91</v>
      </c>
      <c r="N47" s="25">
        <v>0.24</v>
      </c>
      <c r="O47" s="24">
        <v>21183</v>
      </c>
      <c r="P47" s="24">
        <v>20728</v>
      </c>
      <c r="Q47" s="28">
        <v>21183</v>
      </c>
      <c r="R47" s="28">
        <v>2210</v>
      </c>
      <c r="S47" s="24" t="s">
        <v>77</v>
      </c>
      <c r="T47" s="24" t="s">
        <v>191</v>
      </c>
      <c r="U47" s="28">
        <v>54.65</v>
      </c>
      <c r="V47" s="28">
        <v>1</v>
      </c>
      <c r="W47" s="28">
        <v>1.92</v>
      </c>
      <c r="X47" s="28">
        <v>0.50600000000000001</v>
      </c>
      <c r="Y47" s="28">
        <f t="shared" si="0"/>
        <v>1.92</v>
      </c>
      <c r="Z47" s="28">
        <f t="shared" si="1"/>
        <v>0.50600000000000001</v>
      </c>
      <c r="AA47" s="28">
        <v>0.30199999999999999</v>
      </c>
      <c r="AB47" s="29">
        <v>8.6355624424025001E-4</v>
      </c>
      <c r="AC47">
        <f t="shared" si="2"/>
        <v>1</v>
      </c>
      <c r="AD47">
        <f t="shared" si="3"/>
        <v>0</v>
      </c>
      <c r="AE47">
        <f t="shared" si="4"/>
        <v>0</v>
      </c>
      <c r="AF47">
        <f>'TP Factor'!$D$3</f>
        <v>1.168489000131735</v>
      </c>
      <c r="AG47">
        <f t="shared" si="5"/>
        <v>0</v>
      </c>
    </row>
    <row r="48" spans="1:33">
      <c r="A48" s="24" t="s">
        <v>72</v>
      </c>
      <c r="B48" s="24">
        <v>27</v>
      </c>
      <c r="C48" s="24" t="s">
        <v>73</v>
      </c>
      <c r="D48" s="25">
        <v>33.090000000000003</v>
      </c>
      <c r="E48" s="24" t="s">
        <v>74</v>
      </c>
      <c r="F48" s="24">
        <v>3456</v>
      </c>
      <c r="G48" s="26">
        <v>30.5</v>
      </c>
      <c r="H48" s="24" t="s">
        <v>75</v>
      </c>
      <c r="I48" s="24" t="s">
        <v>76</v>
      </c>
      <c r="J48" s="24">
        <v>15244</v>
      </c>
      <c r="K48" s="27">
        <v>2657.4805550000001</v>
      </c>
      <c r="L48" s="27">
        <v>111770.572856</v>
      </c>
      <c r="M48" s="25">
        <v>29.27</v>
      </c>
      <c r="N48" s="25">
        <v>7.71</v>
      </c>
      <c r="O48" s="24">
        <v>22393</v>
      </c>
      <c r="P48" s="24">
        <v>21917</v>
      </c>
      <c r="Q48" s="28">
        <v>22393</v>
      </c>
      <c r="R48" s="28">
        <v>2210</v>
      </c>
      <c r="S48" s="24" t="s">
        <v>81</v>
      </c>
      <c r="T48" s="24" t="s">
        <v>107</v>
      </c>
      <c r="U48" s="28">
        <v>54.65</v>
      </c>
      <c r="V48" s="28">
        <v>1</v>
      </c>
      <c r="W48" s="28">
        <v>1.92</v>
      </c>
      <c r="X48" s="28">
        <v>0.50600000000000001</v>
      </c>
      <c r="Y48" s="28">
        <f t="shared" si="0"/>
        <v>1.92</v>
      </c>
      <c r="Z48" s="28">
        <f t="shared" si="1"/>
        <v>0.50600000000000001</v>
      </c>
      <c r="AA48" s="28">
        <v>0.26800000000000002</v>
      </c>
      <c r="AB48" s="29">
        <v>0.36101606553596699</v>
      </c>
      <c r="AC48">
        <f t="shared" si="2"/>
        <v>544</v>
      </c>
      <c r="AD48">
        <f t="shared" si="3"/>
        <v>2</v>
      </c>
      <c r="AE48">
        <f t="shared" si="4"/>
        <v>0.6</v>
      </c>
      <c r="AF48">
        <f>'TP Factor'!$D$3</f>
        <v>1.168489000131735</v>
      </c>
      <c r="AG48">
        <f t="shared" si="5"/>
        <v>0.7</v>
      </c>
    </row>
    <row r="49" spans="1:33">
      <c r="A49" s="24" t="s">
        <v>72</v>
      </c>
      <c r="B49" s="24">
        <v>27</v>
      </c>
      <c r="C49" s="24" t="s">
        <v>73</v>
      </c>
      <c r="D49" s="25">
        <v>33.090000000000003</v>
      </c>
      <c r="E49" s="24" t="s">
        <v>74</v>
      </c>
      <c r="F49" s="24">
        <v>1234</v>
      </c>
      <c r="G49" s="26">
        <v>11.1</v>
      </c>
      <c r="H49" s="24" t="s">
        <v>75</v>
      </c>
      <c r="I49" s="24" t="s">
        <v>76</v>
      </c>
      <c r="J49" s="24">
        <v>785</v>
      </c>
      <c r="K49" s="27">
        <v>774.34724715599998</v>
      </c>
      <c r="L49" s="27">
        <v>4404.6431303299996</v>
      </c>
      <c r="M49" s="25">
        <v>0.98</v>
      </c>
      <c r="N49" s="25">
        <v>0.04</v>
      </c>
      <c r="O49" s="24">
        <v>23162</v>
      </c>
      <c r="P49" s="24">
        <v>22674</v>
      </c>
      <c r="Q49" s="28">
        <v>23162</v>
      </c>
      <c r="R49" s="28">
        <v>8120</v>
      </c>
      <c r="S49" s="24" t="s">
        <v>77</v>
      </c>
      <c r="T49" s="24" t="s">
        <v>108</v>
      </c>
      <c r="U49" s="28">
        <v>54.65</v>
      </c>
      <c r="V49" s="28">
        <v>1</v>
      </c>
      <c r="W49" s="28">
        <v>1.25</v>
      </c>
      <c r="X49" s="28">
        <v>5.2999999999999999E-2</v>
      </c>
      <c r="Y49" s="28">
        <f t="shared" si="0"/>
        <v>1.25</v>
      </c>
      <c r="Z49" s="28">
        <f t="shared" si="1"/>
        <v>5.2999999999999999E-2</v>
      </c>
      <c r="AA49" s="28">
        <v>0.35</v>
      </c>
      <c r="AB49" s="29">
        <v>3.36601384793766E-2</v>
      </c>
      <c r="AC49">
        <f t="shared" si="2"/>
        <v>66</v>
      </c>
      <c r="AD49">
        <f t="shared" si="3"/>
        <v>0</v>
      </c>
      <c r="AE49">
        <f t="shared" si="4"/>
        <v>0</v>
      </c>
      <c r="AF49">
        <f>'TP Factor'!$D$3</f>
        <v>1.168489000131735</v>
      </c>
      <c r="AG49">
        <f t="shared" si="5"/>
        <v>0</v>
      </c>
    </row>
    <row r="50" spans="1:33">
      <c r="A50" s="24" t="s">
        <v>72</v>
      </c>
      <c r="B50" s="24">
        <v>27</v>
      </c>
      <c r="C50" s="24" t="s">
        <v>73</v>
      </c>
      <c r="D50" s="25">
        <v>33.090000000000003</v>
      </c>
      <c r="E50" s="24" t="s">
        <v>74</v>
      </c>
      <c r="F50" s="24">
        <v>1234</v>
      </c>
      <c r="G50" s="26">
        <v>13</v>
      </c>
      <c r="H50" s="24" t="s">
        <v>75</v>
      </c>
      <c r="I50" s="24" t="s">
        <v>76</v>
      </c>
      <c r="J50" s="24">
        <v>2901</v>
      </c>
      <c r="K50" s="27">
        <v>680.66164430000003</v>
      </c>
      <c r="L50" s="27">
        <v>16669.678595199999</v>
      </c>
      <c r="M50" s="25">
        <v>5.37</v>
      </c>
      <c r="N50" s="25">
        <v>0.64</v>
      </c>
      <c r="O50" s="24">
        <v>23183</v>
      </c>
      <c r="P50" s="24">
        <v>22695</v>
      </c>
      <c r="Q50" s="28">
        <v>23183</v>
      </c>
      <c r="R50" s="28">
        <v>1100</v>
      </c>
      <c r="S50" s="24" t="s">
        <v>77</v>
      </c>
      <c r="T50" s="24" t="s">
        <v>85</v>
      </c>
      <c r="U50" s="28">
        <v>54.65</v>
      </c>
      <c r="V50" s="28">
        <v>1</v>
      </c>
      <c r="W50" s="28">
        <v>1.85</v>
      </c>
      <c r="X50" s="28">
        <v>0.22</v>
      </c>
      <c r="Y50" s="28">
        <f t="shared" si="0"/>
        <v>1.85</v>
      </c>
      <c r="Z50" s="28">
        <f t="shared" si="1"/>
        <v>0.22</v>
      </c>
      <c r="AA50" s="28">
        <v>0.34200000000000003</v>
      </c>
      <c r="AB50" s="29">
        <v>2.6077549357950098</v>
      </c>
      <c r="AC50">
        <f t="shared" si="2"/>
        <v>5010</v>
      </c>
      <c r="AD50">
        <f t="shared" si="3"/>
        <v>20</v>
      </c>
      <c r="AE50">
        <f t="shared" si="4"/>
        <v>2.4</v>
      </c>
      <c r="AF50">
        <f>'TP Factor'!$D$3</f>
        <v>1.168489000131735</v>
      </c>
      <c r="AG50">
        <f t="shared" si="5"/>
        <v>2.8</v>
      </c>
    </row>
    <row r="51" spans="1:33">
      <c r="A51" s="24" t="s">
        <v>72</v>
      </c>
      <c r="B51" s="24">
        <v>27</v>
      </c>
      <c r="C51" s="24" t="s">
        <v>73</v>
      </c>
      <c r="D51" s="25">
        <v>33.090000000000003</v>
      </c>
      <c r="E51" s="24" t="s">
        <v>74</v>
      </c>
      <c r="F51" s="24">
        <v>1234</v>
      </c>
      <c r="G51" s="26">
        <v>13</v>
      </c>
      <c r="H51" s="24" t="s">
        <v>75</v>
      </c>
      <c r="I51" s="24" t="s">
        <v>76</v>
      </c>
      <c r="J51" s="24">
        <v>450</v>
      </c>
      <c r="K51" s="27">
        <v>388.92235439900003</v>
      </c>
      <c r="L51" s="27">
        <v>2584.2937250999998</v>
      </c>
      <c r="M51" s="25">
        <v>0.83</v>
      </c>
      <c r="N51" s="25">
        <v>0.1</v>
      </c>
      <c r="O51" s="24">
        <v>23205</v>
      </c>
      <c r="P51" s="24">
        <v>22717</v>
      </c>
      <c r="Q51" s="28">
        <v>23205</v>
      </c>
      <c r="R51" s="28">
        <v>1100</v>
      </c>
      <c r="S51" s="24" t="s">
        <v>81</v>
      </c>
      <c r="T51" s="24" t="s">
        <v>86</v>
      </c>
      <c r="U51" s="28">
        <v>54.65</v>
      </c>
      <c r="V51" s="28">
        <v>1</v>
      </c>
      <c r="W51" s="28">
        <v>1.85</v>
      </c>
      <c r="X51" s="28">
        <v>0.22</v>
      </c>
      <c r="Y51" s="28">
        <f t="shared" si="0"/>
        <v>1.85</v>
      </c>
      <c r="Z51" s="28">
        <f t="shared" si="1"/>
        <v>0.22</v>
      </c>
      <c r="AA51" s="28">
        <v>0.34200000000000003</v>
      </c>
      <c r="AB51" s="29">
        <v>0.114000971559213</v>
      </c>
      <c r="AC51">
        <f t="shared" si="2"/>
        <v>219</v>
      </c>
      <c r="AD51">
        <f t="shared" si="3"/>
        <v>1</v>
      </c>
      <c r="AE51">
        <f t="shared" si="4"/>
        <v>0.1</v>
      </c>
      <c r="AF51">
        <f>'TP Factor'!$D$3</f>
        <v>1.168489000131735</v>
      </c>
      <c r="AG51">
        <f t="shared" si="5"/>
        <v>0.1</v>
      </c>
    </row>
    <row r="52" spans="1:33">
      <c r="A52" s="24" t="s">
        <v>72</v>
      </c>
      <c r="B52" s="24">
        <v>27</v>
      </c>
      <c r="C52" s="24" t="s">
        <v>73</v>
      </c>
      <c r="D52" s="25">
        <v>33.090000000000003</v>
      </c>
      <c r="E52" s="24" t="s">
        <v>74</v>
      </c>
      <c r="F52" s="24">
        <v>3456</v>
      </c>
      <c r="G52" s="26">
        <v>0</v>
      </c>
      <c r="H52" s="24" t="s">
        <v>75</v>
      </c>
      <c r="I52" s="24" t="s">
        <v>76</v>
      </c>
      <c r="J52" s="24">
        <v>490</v>
      </c>
      <c r="K52" s="27">
        <v>314.85970069400003</v>
      </c>
      <c r="L52" s="27">
        <v>3178.3697991600002</v>
      </c>
      <c r="M52" s="25">
        <v>0</v>
      </c>
      <c r="N52" s="25">
        <v>0</v>
      </c>
      <c r="O52" s="24">
        <v>23276</v>
      </c>
      <c r="P52" s="24">
        <v>22787</v>
      </c>
      <c r="Q52" s="28">
        <v>23276</v>
      </c>
      <c r="R52" s="28">
        <v>6300</v>
      </c>
      <c r="S52" s="24" t="s">
        <v>81</v>
      </c>
      <c r="T52" s="24" t="s">
        <v>126</v>
      </c>
      <c r="U52" s="28">
        <v>54.65</v>
      </c>
      <c r="V52" s="28">
        <v>1</v>
      </c>
      <c r="W52" s="28">
        <v>0</v>
      </c>
      <c r="X52" s="28">
        <v>0</v>
      </c>
      <c r="Y52" s="28">
        <f t="shared" si="0"/>
        <v>0</v>
      </c>
      <c r="Z52" s="28">
        <f t="shared" si="1"/>
        <v>0</v>
      </c>
      <c r="AA52" s="28">
        <v>0.30299999999999999</v>
      </c>
      <c r="AB52" s="29">
        <v>0.455584089803308</v>
      </c>
      <c r="AC52">
        <f t="shared" si="2"/>
        <v>775</v>
      </c>
      <c r="AD52">
        <f t="shared" si="3"/>
        <v>0</v>
      </c>
      <c r="AE52">
        <f t="shared" si="4"/>
        <v>0</v>
      </c>
      <c r="AF52">
        <f>'TP Factor'!$D$3</f>
        <v>1.168489000131735</v>
      </c>
      <c r="AG52">
        <f t="shared" si="5"/>
        <v>0</v>
      </c>
    </row>
    <row r="53" spans="1:33">
      <c r="A53" s="24" t="s">
        <v>72</v>
      </c>
      <c r="B53" s="24">
        <v>27</v>
      </c>
      <c r="C53" s="24" t="s">
        <v>73</v>
      </c>
      <c r="D53" s="25">
        <v>33.090000000000003</v>
      </c>
      <c r="E53" s="24" t="s">
        <v>74</v>
      </c>
      <c r="F53" s="24">
        <v>3456</v>
      </c>
      <c r="G53" s="26">
        <v>30.5</v>
      </c>
      <c r="H53" s="24" t="s">
        <v>75</v>
      </c>
      <c r="I53" s="24" t="s">
        <v>76</v>
      </c>
      <c r="J53" s="24">
        <v>56</v>
      </c>
      <c r="K53" s="27">
        <v>127.504849218</v>
      </c>
      <c r="L53" s="27">
        <v>413.76684827899999</v>
      </c>
      <c r="M53" s="25">
        <v>0.11</v>
      </c>
      <c r="N53" s="25">
        <v>0.03</v>
      </c>
      <c r="O53" s="24">
        <v>23286</v>
      </c>
      <c r="P53" s="24">
        <v>22797</v>
      </c>
      <c r="Q53" s="28">
        <v>23286</v>
      </c>
      <c r="R53" s="28">
        <v>2210</v>
      </c>
      <c r="S53" s="24" t="s">
        <v>81</v>
      </c>
      <c r="T53" s="24" t="s">
        <v>107</v>
      </c>
      <c r="U53" s="28">
        <v>54.65</v>
      </c>
      <c r="V53" s="28">
        <v>1</v>
      </c>
      <c r="W53" s="28">
        <v>1.92</v>
      </c>
      <c r="X53" s="28">
        <v>0.50600000000000001</v>
      </c>
      <c r="Y53" s="28">
        <f t="shared" si="0"/>
        <v>1.92</v>
      </c>
      <c r="Z53" s="28">
        <f t="shared" si="1"/>
        <v>0.50600000000000001</v>
      </c>
      <c r="AA53" s="28">
        <v>0.26800000000000002</v>
      </c>
      <c r="AB53" s="29">
        <v>2.20841099287E-5</v>
      </c>
      <c r="AC53">
        <f t="shared" si="2"/>
        <v>0</v>
      </c>
      <c r="AD53">
        <f t="shared" si="3"/>
        <v>0</v>
      </c>
      <c r="AE53">
        <f t="shared" si="4"/>
        <v>0</v>
      </c>
      <c r="AF53">
        <f>'TP Factor'!$D$3</f>
        <v>1.168489000131735</v>
      </c>
      <c r="AG53">
        <f t="shared" si="5"/>
        <v>0</v>
      </c>
    </row>
    <row r="54" spans="1:33">
      <c r="A54" s="24" t="s">
        <v>72</v>
      </c>
      <c r="B54" s="24">
        <v>27</v>
      </c>
      <c r="C54" s="24" t="s">
        <v>73</v>
      </c>
      <c r="D54" s="25">
        <v>33.090000000000003</v>
      </c>
      <c r="E54" s="24" t="s">
        <v>74</v>
      </c>
      <c r="F54" s="24">
        <v>1234</v>
      </c>
      <c r="G54" s="26">
        <v>13</v>
      </c>
      <c r="H54" s="24" t="s">
        <v>75</v>
      </c>
      <c r="I54" s="24" t="s">
        <v>76</v>
      </c>
      <c r="J54" s="24">
        <v>8</v>
      </c>
      <c r="K54" s="27">
        <v>29.083097735999999</v>
      </c>
      <c r="L54" s="27">
        <v>44.742714704100003</v>
      </c>
      <c r="M54" s="25">
        <v>0.01</v>
      </c>
      <c r="N54" s="25">
        <v>0</v>
      </c>
      <c r="O54" s="24">
        <v>23337</v>
      </c>
      <c r="P54" s="24">
        <v>22847</v>
      </c>
      <c r="Q54" s="28">
        <v>23337</v>
      </c>
      <c r="R54" s="28">
        <v>1100</v>
      </c>
      <c r="S54" s="24" t="s">
        <v>81</v>
      </c>
      <c r="T54" s="24" t="s">
        <v>86</v>
      </c>
      <c r="U54" s="28">
        <v>54.65</v>
      </c>
      <c r="V54" s="28">
        <v>1</v>
      </c>
      <c r="W54" s="28">
        <v>1.85</v>
      </c>
      <c r="X54" s="28">
        <v>0.22</v>
      </c>
      <c r="Y54" s="28">
        <f t="shared" si="0"/>
        <v>1.85</v>
      </c>
      <c r="Z54" s="28">
        <f t="shared" si="1"/>
        <v>0.22</v>
      </c>
      <c r="AA54" s="28">
        <v>0.34200000000000003</v>
      </c>
      <c r="AB54" s="29">
        <v>1.10561213615638E-2</v>
      </c>
      <c r="AC54">
        <f t="shared" si="2"/>
        <v>21</v>
      </c>
      <c r="AD54">
        <f t="shared" si="3"/>
        <v>0</v>
      </c>
      <c r="AE54">
        <f t="shared" si="4"/>
        <v>0</v>
      </c>
      <c r="AF54">
        <f>'TP Factor'!$D$3</f>
        <v>1.168489000131735</v>
      </c>
      <c r="AG54">
        <f t="shared" si="5"/>
        <v>0</v>
      </c>
    </row>
    <row r="55" spans="1:33">
      <c r="A55" s="24" t="s">
        <v>72</v>
      </c>
      <c r="B55" s="24">
        <v>27</v>
      </c>
      <c r="C55" s="24" t="s">
        <v>73</v>
      </c>
      <c r="D55" s="25">
        <v>33.090000000000003</v>
      </c>
      <c r="E55" s="24" t="s">
        <v>74</v>
      </c>
      <c r="F55" s="24">
        <v>1234</v>
      </c>
      <c r="G55" s="26">
        <v>13</v>
      </c>
      <c r="H55" s="24" t="s">
        <v>75</v>
      </c>
      <c r="I55" s="24" t="s">
        <v>76</v>
      </c>
      <c r="J55" s="24">
        <v>355</v>
      </c>
      <c r="K55" s="27">
        <v>192.27739248699999</v>
      </c>
      <c r="L55" s="27">
        <v>2041.0091573300001</v>
      </c>
      <c r="M55" s="25">
        <v>0.66</v>
      </c>
      <c r="N55" s="25">
        <v>0.08</v>
      </c>
      <c r="O55" s="24">
        <v>23352</v>
      </c>
      <c r="P55" s="24">
        <v>22861</v>
      </c>
      <c r="Q55" s="28">
        <v>23352</v>
      </c>
      <c r="R55" s="28">
        <v>1100</v>
      </c>
      <c r="S55" s="24" t="s">
        <v>81</v>
      </c>
      <c r="T55" s="24" t="s">
        <v>86</v>
      </c>
      <c r="U55" s="28">
        <v>54.65</v>
      </c>
      <c r="V55" s="28">
        <v>1</v>
      </c>
      <c r="W55" s="28">
        <v>1.85</v>
      </c>
      <c r="X55" s="28">
        <v>0.22</v>
      </c>
      <c r="Y55" s="28">
        <f t="shared" si="0"/>
        <v>1.85</v>
      </c>
      <c r="Z55" s="28">
        <f t="shared" si="1"/>
        <v>0.22</v>
      </c>
      <c r="AA55" s="28">
        <v>0.34200000000000003</v>
      </c>
      <c r="AB55" s="29">
        <v>0.50434232900018094</v>
      </c>
      <c r="AC55">
        <f t="shared" si="2"/>
        <v>969</v>
      </c>
      <c r="AD55">
        <f t="shared" si="3"/>
        <v>4</v>
      </c>
      <c r="AE55">
        <f t="shared" si="4"/>
        <v>0.5</v>
      </c>
      <c r="AF55">
        <f>'TP Factor'!$D$3</f>
        <v>1.168489000131735</v>
      </c>
      <c r="AG55">
        <f t="shared" si="5"/>
        <v>0.6</v>
      </c>
    </row>
    <row r="56" spans="1:33">
      <c r="A56" s="24" t="s">
        <v>72</v>
      </c>
      <c r="B56" s="24">
        <v>27</v>
      </c>
      <c r="C56" s="24" t="s">
        <v>73</v>
      </c>
      <c r="D56" s="25">
        <v>33.090000000000003</v>
      </c>
      <c r="E56" s="24" t="s">
        <v>74</v>
      </c>
      <c r="F56" s="24">
        <v>3456</v>
      </c>
      <c r="G56" s="26">
        <v>0</v>
      </c>
      <c r="H56" s="24" t="s">
        <v>75</v>
      </c>
      <c r="I56" s="24" t="s">
        <v>76</v>
      </c>
      <c r="J56" s="24">
        <v>1618</v>
      </c>
      <c r="K56" s="27">
        <v>672.50769184399996</v>
      </c>
      <c r="L56" s="27">
        <v>10491.645284599999</v>
      </c>
      <c r="M56" s="25">
        <v>0</v>
      </c>
      <c r="N56" s="25">
        <v>0</v>
      </c>
      <c r="O56" s="24">
        <v>23360</v>
      </c>
      <c r="P56" s="24">
        <v>22869</v>
      </c>
      <c r="Q56" s="28">
        <v>23360</v>
      </c>
      <c r="R56" s="28">
        <v>6460</v>
      </c>
      <c r="S56" s="24" t="s">
        <v>81</v>
      </c>
      <c r="T56" s="24" t="s">
        <v>88</v>
      </c>
      <c r="U56" s="28">
        <v>54.65</v>
      </c>
      <c r="V56" s="28">
        <v>1</v>
      </c>
      <c r="W56" s="28">
        <v>0</v>
      </c>
      <c r="X56" s="28">
        <v>0</v>
      </c>
      <c r="Y56" s="28">
        <f t="shared" si="0"/>
        <v>0</v>
      </c>
      <c r="Z56" s="28">
        <f t="shared" si="1"/>
        <v>0</v>
      </c>
      <c r="AA56" s="28">
        <v>0.30299999999999999</v>
      </c>
      <c r="AB56" s="29">
        <v>2.5925316401543599</v>
      </c>
      <c r="AC56">
        <f t="shared" si="2"/>
        <v>4413</v>
      </c>
      <c r="AD56">
        <f t="shared" si="3"/>
        <v>0</v>
      </c>
      <c r="AE56">
        <f t="shared" si="4"/>
        <v>0</v>
      </c>
      <c r="AF56">
        <f>'TP Factor'!$D$3</f>
        <v>1.168489000131735</v>
      </c>
      <c r="AG56">
        <f t="shared" si="5"/>
        <v>0</v>
      </c>
    </row>
    <row r="57" spans="1:33">
      <c r="A57" s="24" t="s">
        <v>72</v>
      </c>
      <c r="B57" s="24">
        <v>27</v>
      </c>
      <c r="C57" s="24" t="s">
        <v>73</v>
      </c>
      <c r="D57" s="25">
        <v>33.090000000000003</v>
      </c>
      <c r="E57" s="24" t="s">
        <v>74</v>
      </c>
      <c r="F57" s="24">
        <v>3456</v>
      </c>
      <c r="G57" s="26">
        <v>0</v>
      </c>
      <c r="H57" s="24" t="s">
        <v>75</v>
      </c>
      <c r="I57" s="24" t="s">
        <v>76</v>
      </c>
      <c r="J57" s="24">
        <v>4447</v>
      </c>
      <c r="K57" s="27">
        <v>1454.2234120099999</v>
      </c>
      <c r="L57" s="27">
        <v>28836.9851647</v>
      </c>
      <c r="M57" s="25">
        <v>0</v>
      </c>
      <c r="N57" s="25">
        <v>0</v>
      </c>
      <c r="O57" s="24">
        <v>23381</v>
      </c>
      <c r="P57" s="24">
        <v>22890</v>
      </c>
      <c r="Q57" s="28">
        <v>23381</v>
      </c>
      <c r="R57" s="28">
        <v>6300</v>
      </c>
      <c r="S57" s="24" t="s">
        <v>77</v>
      </c>
      <c r="T57" s="24" t="s">
        <v>183</v>
      </c>
      <c r="U57" s="28">
        <v>54.65</v>
      </c>
      <c r="V57" s="28">
        <v>1</v>
      </c>
      <c r="W57" s="28">
        <v>0</v>
      </c>
      <c r="X57" s="28">
        <v>0</v>
      </c>
      <c r="Y57" s="28">
        <f t="shared" si="0"/>
        <v>0</v>
      </c>
      <c r="Z57" s="28">
        <f t="shared" si="1"/>
        <v>0</v>
      </c>
      <c r="AA57" s="28">
        <v>0.30299999999999999</v>
      </c>
      <c r="AB57" s="29">
        <v>6.0920876986697499</v>
      </c>
      <c r="AC57">
        <f t="shared" si="2"/>
        <v>10369</v>
      </c>
      <c r="AD57">
        <f t="shared" si="3"/>
        <v>0</v>
      </c>
      <c r="AE57">
        <f t="shared" si="4"/>
        <v>0</v>
      </c>
      <c r="AF57">
        <f>'TP Factor'!$D$3</f>
        <v>1.168489000131735</v>
      </c>
      <c r="AG57">
        <f t="shared" si="5"/>
        <v>0</v>
      </c>
    </row>
    <row r="58" spans="1:33">
      <c r="A58" s="24" t="s">
        <v>72</v>
      </c>
      <c r="B58" s="24">
        <v>27</v>
      </c>
      <c r="C58" s="24" t="s">
        <v>73</v>
      </c>
      <c r="D58" s="25">
        <v>33.090000000000003</v>
      </c>
      <c r="E58" s="24" t="s">
        <v>74</v>
      </c>
      <c r="F58" s="24">
        <v>3456</v>
      </c>
      <c r="G58" s="26">
        <v>3</v>
      </c>
      <c r="H58" s="24" t="s">
        <v>75</v>
      </c>
      <c r="I58" s="24" t="s">
        <v>76</v>
      </c>
      <c r="J58" s="24">
        <v>745</v>
      </c>
      <c r="K58" s="27">
        <v>349.17028373900001</v>
      </c>
      <c r="L58" s="27">
        <v>3659.9508701700001</v>
      </c>
      <c r="M58" s="25">
        <v>0.89</v>
      </c>
      <c r="N58" s="25">
        <v>0.05</v>
      </c>
      <c r="O58" s="24">
        <v>23406</v>
      </c>
      <c r="P58" s="24">
        <v>22911</v>
      </c>
      <c r="Q58" s="28">
        <v>23406</v>
      </c>
      <c r="R58" s="28">
        <v>3300</v>
      </c>
      <c r="S58" s="24" t="s">
        <v>77</v>
      </c>
      <c r="T58" s="24" t="s">
        <v>192</v>
      </c>
      <c r="U58" s="28">
        <v>54.65</v>
      </c>
      <c r="V58" s="28">
        <v>1</v>
      </c>
      <c r="W58" s="28">
        <v>0.7</v>
      </c>
      <c r="X58" s="28">
        <v>6.4000000000000001E-2</v>
      </c>
      <c r="Y58" s="28">
        <f t="shared" si="0"/>
        <v>0.7</v>
      </c>
      <c r="Z58" s="28">
        <f t="shared" si="1"/>
        <v>6.4000000000000001E-2</v>
      </c>
      <c r="AA58" s="28">
        <v>0.4</v>
      </c>
      <c r="AB58" s="29">
        <v>1.14054639790254E-2</v>
      </c>
      <c r="AC58">
        <f t="shared" si="2"/>
        <v>26</v>
      </c>
      <c r="AD58">
        <f t="shared" si="3"/>
        <v>0</v>
      </c>
      <c r="AE58">
        <f t="shared" si="4"/>
        <v>0</v>
      </c>
      <c r="AF58">
        <f>'TP Factor'!$D$3</f>
        <v>1.168489000131735</v>
      </c>
      <c r="AG58">
        <f t="shared" si="5"/>
        <v>0</v>
      </c>
    </row>
    <row r="59" spans="1:33">
      <c r="A59" s="24" t="s">
        <v>72</v>
      </c>
      <c r="B59" s="24">
        <v>27</v>
      </c>
      <c r="C59" s="24" t="s">
        <v>73</v>
      </c>
      <c r="D59" s="25">
        <v>33.090000000000003</v>
      </c>
      <c r="E59" s="24" t="s">
        <v>74</v>
      </c>
      <c r="F59" s="24">
        <v>3456</v>
      </c>
      <c r="G59" s="26">
        <v>0</v>
      </c>
      <c r="H59" s="24" t="s">
        <v>75</v>
      </c>
      <c r="I59" s="24" t="s">
        <v>76</v>
      </c>
      <c r="J59" s="24">
        <v>415</v>
      </c>
      <c r="K59" s="27">
        <v>286.01105046100002</v>
      </c>
      <c r="L59" s="27">
        <v>2691.9706206400001</v>
      </c>
      <c r="M59" s="25">
        <v>0</v>
      </c>
      <c r="N59" s="25">
        <v>0</v>
      </c>
      <c r="O59" s="24">
        <v>23455</v>
      </c>
      <c r="P59" s="24">
        <v>22959</v>
      </c>
      <c r="Q59" s="28">
        <v>23455</v>
      </c>
      <c r="R59" s="28">
        <v>6460</v>
      </c>
      <c r="S59" s="24" t="s">
        <v>77</v>
      </c>
      <c r="T59" s="24" t="s">
        <v>89</v>
      </c>
      <c r="U59" s="28">
        <v>54.65</v>
      </c>
      <c r="V59" s="28">
        <v>1</v>
      </c>
      <c r="W59" s="28">
        <v>0</v>
      </c>
      <c r="X59" s="28">
        <v>0</v>
      </c>
      <c r="Y59" s="28">
        <f t="shared" si="0"/>
        <v>0</v>
      </c>
      <c r="Z59" s="28">
        <f t="shared" si="1"/>
        <v>0</v>
      </c>
      <c r="AA59" s="28">
        <v>0.30299999999999999</v>
      </c>
      <c r="AB59" s="29">
        <v>0.66519776629681604</v>
      </c>
      <c r="AC59">
        <f t="shared" si="2"/>
        <v>1132</v>
      </c>
      <c r="AD59">
        <f t="shared" si="3"/>
        <v>0</v>
      </c>
      <c r="AE59">
        <f t="shared" si="4"/>
        <v>0</v>
      </c>
      <c r="AF59">
        <f>'TP Factor'!$D$3</f>
        <v>1.168489000131735</v>
      </c>
      <c r="AG59">
        <f t="shared" si="5"/>
        <v>0</v>
      </c>
    </row>
    <row r="60" spans="1:33">
      <c r="A60" s="24" t="s">
        <v>72</v>
      </c>
      <c r="B60" s="24">
        <v>27</v>
      </c>
      <c r="C60" s="24" t="s">
        <v>73</v>
      </c>
      <c r="D60" s="25">
        <v>33.090000000000003</v>
      </c>
      <c r="E60" s="24" t="s">
        <v>74</v>
      </c>
      <c r="F60" s="24">
        <v>3456</v>
      </c>
      <c r="G60" s="26">
        <v>0</v>
      </c>
      <c r="H60" s="24" t="s">
        <v>75</v>
      </c>
      <c r="I60" s="24" t="s">
        <v>76</v>
      </c>
      <c r="J60" s="24">
        <v>181</v>
      </c>
      <c r="K60" s="27">
        <v>152.92519182800001</v>
      </c>
      <c r="L60" s="27">
        <v>1172.9561161199999</v>
      </c>
      <c r="M60" s="25">
        <v>0</v>
      </c>
      <c r="N60" s="25">
        <v>0</v>
      </c>
      <c r="O60" s="24">
        <v>23517</v>
      </c>
      <c r="P60" s="24">
        <v>23021</v>
      </c>
      <c r="Q60" s="28">
        <v>23517</v>
      </c>
      <c r="R60" s="28">
        <v>6460</v>
      </c>
      <c r="S60" s="24" t="s">
        <v>77</v>
      </c>
      <c r="T60" s="24" t="s">
        <v>89</v>
      </c>
      <c r="U60" s="28">
        <v>54.65</v>
      </c>
      <c r="V60" s="28">
        <v>1</v>
      </c>
      <c r="W60" s="28">
        <v>0</v>
      </c>
      <c r="X60" s="28">
        <v>0</v>
      </c>
      <c r="Y60" s="28">
        <f t="shared" si="0"/>
        <v>0</v>
      </c>
      <c r="Z60" s="28">
        <f t="shared" si="1"/>
        <v>0</v>
      </c>
      <c r="AA60" s="28">
        <v>0.30299999999999999</v>
      </c>
      <c r="AB60" s="29">
        <v>0.28984260914762799</v>
      </c>
      <c r="AC60">
        <f t="shared" si="2"/>
        <v>493</v>
      </c>
      <c r="AD60">
        <f t="shared" si="3"/>
        <v>0</v>
      </c>
      <c r="AE60">
        <f t="shared" si="4"/>
        <v>0</v>
      </c>
      <c r="AF60">
        <f>'TP Factor'!$D$3</f>
        <v>1.168489000131735</v>
      </c>
      <c r="AG60">
        <f t="shared" si="5"/>
        <v>0</v>
      </c>
    </row>
    <row r="61" spans="1:33">
      <c r="A61" s="24" t="s">
        <v>72</v>
      </c>
      <c r="B61" s="24">
        <v>27</v>
      </c>
      <c r="C61" s="24" t="s">
        <v>73</v>
      </c>
      <c r="D61" s="25">
        <v>33.090000000000003</v>
      </c>
      <c r="E61" s="24" t="s">
        <v>74</v>
      </c>
      <c r="F61" s="24">
        <v>3456</v>
      </c>
      <c r="G61" s="26">
        <v>0</v>
      </c>
      <c r="H61" s="24" t="s">
        <v>75</v>
      </c>
      <c r="I61" s="24" t="s">
        <v>76</v>
      </c>
      <c r="J61" s="24">
        <v>404</v>
      </c>
      <c r="K61" s="27">
        <v>219.21548751099999</v>
      </c>
      <c r="L61" s="27">
        <v>2623.1755165700001</v>
      </c>
      <c r="M61" s="25">
        <v>0</v>
      </c>
      <c r="N61" s="25">
        <v>0</v>
      </c>
      <c r="O61" s="24">
        <v>23526</v>
      </c>
      <c r="P61" s="24">
        <v>23030</v>
      </c>
      <c r="Q61" s="28">
        <v>23526</v>
      </c>
      <c r="R61" s="28">
        <v>6300</v>
      </c>
      <c r="S61" s="24" t="s">
        <v>81</v>
      </c>
      <c r="T61" s="24" t="s">
        <v>126</v>
      </c>
      <c r="U61" s="28">
        <v>54.65</v>
      </c>
      <c r="V61" s="28">
        <v>1</v>
      </c>
      <c r="W61" s="28">
        <v>0</v>
      </c>
      <c r="X61" s="28">
        <v>0</v>
      </c>
      <c r="Y61" s="28">
        <f t="shared" si="0"/>
        <v>0</v>
      </c>
      <c r="Z61" s="28">
        <f t="shared" si="1"/>
        <v>0</v>
      </c>
      <c r="AA61" s="28">
        <v>0.30299999999999999</v>
      </c>
      <c r="AB61" s="29">
        <v>0.64819819388496802</v>
      </c>
      <c r="AC61">
        <f t="shared" si="2"/>
        <v>1103</v>
      </c>
      <c r="AD61">
        <f t="shared" si="3"/>
        <v>0</v>
      </c>
      <c r="AE61">
        <f t="shared" si="4"/>
        <v>0</v>
      </c>
      <c r="AF61">
        <f>'TP Factor'!$D$3</f>
        <v>1.168489000131735</v>
      </c>
      <c r="AG61">
        <f t="shared" si="5"/>
        <v>0</v>
      </c>
    </row>
    <row r="62" spans="1:33">
      <c r="A62" s="24" t="s">
        <v>72</v>
      </c>
      <c r="B62" s="24">
        <v>27</v>
      </c>
      <c r="C62" s="24" t="s">
        <v>73</v>
      </c>
      <c r="D62" s="25">
        <v>33.090000000000003</v>
      </c>
      <c r="E62" s="24" t="s">
        <v>74</v>
      </c>
      <c r="F62" s="24">
        <v>3456</v>
      </c>
      <c r="G62" s="26">
        <v>0</v>
      </c>
      <c r="H62" s="24" t="s">
        <v>75</v>
      </c>
      <c r="I62" s="24" t="s">
        <v>76</v>
      </c>
      <c r="J62" s="24">
        <v>49</v>
      </c>
      <c r="K62" s="27">
        <v>109.93430847400001</v>
      </c>
      <c r="L62" s="27">
        <v>320.50365652900001</v>
      </c>
      <c r="M62" s="25">
        <v>0</v>
      </c>
      <c r="N62" s="25">
        <v>0</v>
      </c>
      <c r="O62" s="24">
        <v>23565</v>
      </c>
      <c r="P62" s="24">
        <v>23069</v>
      </c>
      <c r="Q62" s="28">
        <v>23565</v>
      </c>
      <c r="R62" s="28">
        <v>6460</v>
      </c>
      <c r="S62" s="24" t="s">
        <v>77</v>
      </c>
      <c r="T62" s="24" t="s">
        <v>89</v>
      </c>
      <c r="U62" s="28">
        <v>54.65</v>
      </c>
      <c r="V62" s="28">
        <v>1</v>
      </c>
      <c r="W62" s="28">
        <v>0</v>
      </c>
      <c r="X62" s="28">
        <v>0</v>
      </c>
      <c r="Y62" s="28">
        <f t="shared" si="0"/>
        <v>0</v>
      </c>
      <c r="Z62" s="28">
        <f t="shared" si="1"/>
        <v>0</v>
      </c>
      <c r="AA62" s="28">
        <v>0.30299999999999999</v>
      </c>
      <c r="AB62" s="29">
        <v>7.9197861521570795E-2</v>
      </c>
      <c r="AC62">
        <f t="shared" si="2"/>
        <v>135</v>
      </c>
      <c r="AD62">
        <f t="shared" si="3"/>
        <v>0</v>
      </c>
      <c r="AE62">
        <f t="shared" si="4"/>
        <v>0</v>
      </c>
      <c r="AF62">
        <f>'TP Factor'!$D$3</f>
        <v>1.168489000131735</v>
      </c>
      <c r="AG62">
        <f t="shared" si="5"/>
        <v>0</v>
      </c>
    </row>
    <row r="63" spans="1:33">
      <c r="A63" s="24" t="s">
        <v>72</v>
      </c>
      <c r="B63" s="24">
        <v>27</v>
      </c>
      <c r="C63" s="24" t="s">
        <v>73</v>
      </c>
      <c r="D63" s="25">
        <v>33.090000000000003</v>
      </c>
      <c r="E63" s="24" t="s">
        <v>74</v>
      </c>
      <c r="F63" s="24">
        <v>3456</v>
      </c>
      <c r="G63" s="26">
        <v>0</v>
      </c>
      <c r="H63" s="24" t="s">
        <v>75</v>
      </c>
      <c r="I63" s="24" t="s">
        <v>76</v>
      </c>
      <c r="J63" s="24">
        <v>21</v>
      </c>
      <c r="K63" s="27">
        <v>73.517005759200003</v>
      </c>
      <c r="L63" s="27">
        <v>137.49731949599999</v>
      </c>
      <c r="M63" s="25">
        <v>0</v>
      </c>
      <c r="N63" s="25">
        <v>0</v>
      </c>
      <c r="O63" s="24">
        <v>23583</v>
      </c>
      <c r="P63" s="24">
        <v>23086</v>
      </c>
      <c r="Q63" s="28">
        <v>23583</v>
      </c>
      <c r="R63" s="28">
        <v>6300</v>
      </c>
      <c r="S63" s="24" t="s">
        <v>81</v>
      </c>
      <c r="T63" s="24" t="s">
        <v>126</v>
      </c>
      <c r="U63" s="28">
        <v>54.65</v>
      </c>
      <c r="V63" s="28">
        <v>1</v>
      </c>
      <c r="W63" s="28">
        <v>0</v>
      </c>
      <c r="X63" s="28">
        <v>0</v>
      </c>
      <c r="Y63" s="28">
        <f t="shared" si="0"/>
        <v>0</v>
      </c>
      <c r="Z63" s="28">
        <f t="shared" si="1"/>
        <v>0</v>
      </c>
      <c r="AA63" s="28">
        <v>0.30299999999999999</v>
      </c>
      <c r="AB63" s="29">
        <v>3.3976191678648897E-2</v>
      </c>
      <c r="AC63">
        <f t="shared" si="2"/>
        <v>58</v>
      </c>
      <c r="AD63">
        <f t="shared" si="3"/>
        <v>0</v>
      </c>
      <c r="AE63">
        <f t="shared" si="4"/>
        <v>0</v>
      </c>
      <c r="AF63">
        <f>'TP Factor'!$D$3</f>
        <v>1.168489000131735</v>
      </c>
      <c r="AG63">
        <f t="shared" si="5"/>
        <v>0</v>
      </c>
    </row>
    <row r="64" spans="1:33">
      <c r="A64" s="24" t="s">
        <v>72</v>
      </c>
      <c r="B64" s="24">
        <v>27</v>
      </c>
      <c r="C64" s="24" t="s">
        <v>73</v>
      </c>
      <c r="D64" s="25">
        <v>33.090000000000003</v>
      </c>
      <c r="E64" s="24" t="s">
        <v>74</v>
      </c>
      <c r="F64" s="24">
        <v>3456</v>
      </c>
      <c r="G64" s="26">
        <v>0</v>
      </c>
      <c r="H64" s="24" t="s">
        <v>75</v>
      </c>
      <c r="I64" s="24" t="s">
        <v>76</v>
      </c>
      <c r="J64" s="24">
        <v>765</v>
      </c>
      <c r="K64" s="27">
        <v>519.73947255799999</v>
      </c>
      <c r="L64" s="27">
        <v>4960.82651429</v>
      </c>
      <c r="M64" s="25">
        <v>0</v>
      </c>
      <c r="N64" s="25">
        <v>0</v>
      </c>
      <c r="O64" s="24">
        <v>23607</v>
      </c>
      <c r="P64" s="24">
        <v>23109</v>
      </c>
      <c r="Q64" s="28">
        <v>23607</v>
      </c>
      <c r="R64" s="28">
        <v>6300</v>
      </c>
      <c r="S64" s="24" t="s">
        <v>81</v>
      </c>
      <c r="T64" s="24" t="s">
        <v>126</v>
      </c>
      <c r="U64" s="28">
        <v>54.65</v>
      </c>
      <c r="V64" s="28">
        <v>1</v>
      </c>
      <c r="W64" s="28">
        <v>0</v>
      </c>
      <c r="X64" s="28">
        <v>0</v>
      </c>
      <c r="Y64" s="28">
        <f t="shared" si="0"/>
        <v>0</v>
      </c>
      <c r="Z64" s="28">
        <f t="shared" si="1"/>
        <v>0</v>
      </c>
      <c r="AA64" s="28">
        <v>0.30299999999999999</v>
      </c>
      <c r="AB64" s="29">
        <v>0.74688830029751296</v>
      </c>
      <c r="AC64">
        <f t="shared" si="2"/>
        <v>1271</v>
      </c>
      <c r="AD64">
        <f t="shared" si="3"/>
        <v>0</v>
      </c>
      <c r="AE64">
        <f t="shared" si="4"/>
        <v>0</v>
      </c>
      <c r="AF64">
        <f>'TP Factor'!$D$3</f>
        <v>1.168489000131735</v>
      </c>
      <c r="AG64">
        <f t="shared" si="5"/>
        <v>0</v>
      </c>
    </row>
    <row r="65" spans="1:33">
      <c r="A65" s="24" t="s">
        <v>72</v>
      </c>
      <c r="B65" s="24">
        <v>27</v>
      </c>
      <c r="C65" s="24" t="s">
        <v>73</v>
      </c>
      <c r="D65" s="25">
        <v>33.090000000000003</v>
      </c>
      <c r="E65" s="24" t="s">
        <v>74</v>
      </c>
      <c r="F65" s="24">
        <v>3456</v>
      </c>
      <c r="G65" s="26">
        <v>15.7</v>
      </c>
      <c r="H65" s="24" t="s">
        <v>75</v>
      </c>
      <c r="I65" s="24" t="s">
        <v>76</v>
      </c>
      <c r="J65" s="24">
        <v>307</v>
      </c>
      <c r="K65" s="27">
        <v>230.99805301699999</v>
      </c>
      <c r="L65" s="27">
        <v>1465.9314733599999</v>
      </c>
      <c r="M65" s="25">
        <v>0.77</v>
      </c>
      <c r="N65" s="25">
        <v>0.08</v>
      </c>
      <c r="O65" s="24">
        <v>23701</v>
      </c>
      <c r="P65" s="24">
        <v>23201</v>
      </c>
      <c r="Q65" s="28">
        <v>23701</v>
      </c>
      <c r="R65" s="28">
        <v>2150</v>
      </c>
      <c r="S65" s="24" t="s">
        <v>77</v>
      </c>
      <c r="T65" s="24" t="s">
        <v>193</v>
      </c>
      <c r="U65" s="28">
        <v>54.65</v>
      </c>
      <c r="V65" s="28">
        <v>1</v>
      </c>
      <c r="W65" s="28">
        <v>2.52</v>
      </c>
      <c r="X65" s="28">
        <v>0.26500000000000001</v>
      </c>
      <c r="Y65" s="28">
        <f t="shared" si="0"/>
        <v>2.52</v>
      </c>
      <c r="Z65" s="28">
        <f t="shared" si="1"/>
        <v>0.26500000000000001</v>
      </c>
      <c r="AA65" s="28">
        <v>0.435</v>
      </c>
      <c r="AB65" s="29">
        <v>0.15398672228263799</v>
      </c>
      <c r="AC65">
        <f t="shared" si="2"/>
        <v>376</v>
      </c>
      <c r="AD65">
        <f t="shared" si="3"/>
        <v>2</v>
      </c>
      <c r="AE65">
        <f t="shared" si="4"/>
        <v>0.2</v>
      </c>
      <c r="AF65">
        <f>'TP Factor'!$D$3</f>
        <v>1.168489000131735</v>
      </c>
      <c r="AG65">
        <f t="shared" si="5"/>
        <v>0.2</v>
      </c>
    </row>
    <row r="66" spans="1:33">
      <c r="A66" s="24" t="s">
        <v>72</v>
      </c>
      <c r="B66" s="24">
        <v>27</v>
      </c>
      <c r="C66" s="24" t="s">
        <v>73</v>
      </c>
      <c r="D66" s="25">
        <v>33.090000000000003</v>
      </c>
      <c r="E66" s="24" t="s">
        <v>74</v>
      </c>
      <c r="F66" s="24">
        <v>3456</v>
      </c>
      <c r="G66" s="26">
        <v>15.7</v>
      </c>
      <c r="H66" s="24" t="s">
        <v>75</v>
      </c>
      <c r="I66" s="24" t="s">
        <v>76</v>
      </c>
      <c r="J66" s="24">
        <v>5080</v>
      </c>
      <c r="K66" s="27">
        <v>1047.0292269399999</v>
      </c>
      <c r="L66" s="27">
        <v>24289.191981200001</v>
      </c>
      <c r="M66" s="25">
        <v>12.8</v>
      </c>
      <c r="N66" s="25">
        <v>1.35</v>
      </c>
      <c r="O66" s="24">
        <v>23702</v>
      </c>
      <c r="P66" s="24">
        <v>23202</v>
      </c>
      <c r="Q66" s="28">
        <v>23702</v>
      </c>
      <c r="R66" s="28">
        <v>2150</v>
      </c>
      <c r="S66" s="24" t="s">
        <v>81</v>
      </c>
      <c r="T66" s="24" t="s">
        <v>194</v>
      </c>
      <c r="U66" s="28">
        <v>54.65</v>
      </c>
      <c r="V66" s="28">
        <v>1</v>
      </c>
      <c r="W66" s="28">
        <v>2.52</v>
      </c>
      <c r="X66" s="28">
        <v>0.26500000000000001</v>
      </c>
      <c r="Y66" s="28">
        <f t="shared" si="0"/>
        <v>2.52</v>
      </c>
      <c r="Z66" s="28">
        <f t="shared" si="1"/>
        <v>0.26500000000000001</v>
      </c>
      <c r="AA66" s="28">
        <v>0.28100000000000003</v>
      </c>
      <c r="AB66" s="29">
        <v>0.38571065609355798</v>
      </c>
      <c r="AC66">
        <f t="shared" si="2"/>
        <v>609</v>
      </c>
      <c r="AD66">
        <f t="shared" si="3"/>
        <v>3</v>
      </c>
      <c r="AE66">
        <f t="shared" si="4"/>
        <v>0.4</v>
      </c>
      <c r="AF66">
        <f>'TP Factor'!$D$3</f>
        <v>1.168489000131735</v>
      </c>
      <c r="AG66">
        <f t="shared" si="5"/>
        <v>0.5</v>
      </c>
    </row>
    <row r="67" spans="1:33">
      <c r="A67" s="24" t="s">
        <v>72</v>
      </c>
      <c r="B67" s="24">
        <v>27</v>
      </c>
      <c r="C67" s="24" t="s">
        <v>73</v>
      </c>
      <c r="D67" s="25">
        <v>33.090000000000003</v>
      </c>
      <c r="E67" s="24" t="s">
        <v>74</v>
      </c>
      <c r="F67" s="24">
        <v>3456</v>
      </c>
      <c r="G67" s="26">
        <v>4</v>
      </c>
      <c r="H67" s="24" t="s">
        <v>75</v>
      </c>
      <c r="I67" s="24" t="s">
        <v>76</v>
      </c>
      <c r="J67" s="24">
        <v>694</v>
      </c>
      <c r="K67" s="27">
        <v>248.161060612</v>
      </c>
      <c r="L67" s="27">
        <v>3319.8833992199998</v>
      </c>
      <c r="M67" s="25">
        <v>0.83</v>
      </c>
      <c r="N67" s="25">
        <v>0.04</v>
      </c>
      <c r="O67" s="24">
        <v>21142</v>
      </c>
      <c r="P67" s="24">
        <v>20687</v>
      </c>
      <c r="Q67" s="28">
        <v>21142</v>
      </c>
      <c r="R67" s="28">
        <v>3100</v>
      </c>
      <c r="S67" s="24" t="s">
        <v>184</v>
      </c>
      <c r="T67" s="24" t="s">
        <v>195</v>
      </c>
      <c r="U67" s="28">
        <v>54.65</v>
      </c>
      <c r="V67" s="28">
        <v>1</v>
      </c>
      <c r="W67" s="28">
        <v>1.25</v>
      </c>
      <c r="X67" s="28">
        <v>6.4000000000000001E-2</v>
      </c>
      <c r="Y67" s="28">
        <f t="shared" ref="Y67:Y130" si="6">W67</f>
        <v>1.25</v>
      </c>
      <c r="Z67" s="28">
        <f t="shared" ref="Z67:Z130" si="7">X67</f>
        <v>6.4000000000000001E-2</v>
      </c>
      <c r="AA67" s="28">
        <v>0.41099999999999998</v>
      </c>
      <c r="AB67" s="29">
        <v>0.82035777234900997</v>
      </c>
      <c r="AC67">
        <f t="shared" ref="AC67:AC130" si="8">ROUND(AB67*AA67*U67*102.79,0)</f>
        <v>1894</v>
      </c>
      <c r="AD67">
        <f t="shared" ref="AD67:AD130" si="9">ROUND(Y67*AC67*0.002205,0)</f>
        <v>5</v>
      </c>
      <c r="AE67">
        <f t="shared" ref="AE67:AE130" si="10">ROUND(Z67*AC67*0.002205,1)</f>
        <v>0.3</v>
      </c>
      <c r="AF67">
        <f>'TP Factor'!$D$3</f>
        <v>1.168489000131735</v>
      </c>
      <c r="AG67">
        <f t="shared" ref="AG67:AG130" si="11">ROUND(AE67*AF67,1)</f>
        <v>0.4</v>
      </c>
    </row>
    <row r="68" spans="1:33">
      <c r="A68" s="24" t="s">
        <v>72</v>
      </c>
      <c r="B68" s="24">
        <v>27</v>
      </c>
      <c r="C68" s="24" t="s">
        <v>73</v>
      </c>
      <c r="D68" s="25">
        <v>33.090000000000003</v>
      </c>
      <c r="E68" s="24" t="s">
        <v>74</v>
      </c>
      <c r="F68" s="24">
        <v>1234</v>
      </c>
      <c r="G68" s="26">
        <v>98</v>
      </c>
      <c r="H68" s="24" t="s">
        <v>75</v>
      </c>
      <c r="I68" s="24" t="s">
        <v>76</v>
      </c>
      <c r="J68" s="24">
        <v>604</v>
      </c>
      <c r="K68" s="27">
        <v>185.894619702</v>
      </c>
      <c r="L68" s="27">
        <v>1510.82443425</v>
      </c>
      <c r="M68" s="25">
        <v>1.0900000000000001</v>
      </c>
      <c r="N68" s="25">
        <v>0.28999999999999998</v>
      </c>
      <c r="O68" s="24">
        <v>21147</v>
      </c>
      <c r="P68" s="24">
        <v>20692</v>
      </c>
      <c r="Q68" s="28">
        <v>21147</v>
      </c>
      <c r="R68" s="28">
        <v>1700</v>
      </c>
      <c r="S68" s="24" t="s">
        <v>97</v>
      </c>
      <c r="T68" s="24" t="s">
        <v>101</v>
      </c>
      <c r="U68" s="28">
        <v>54.65</v>
      </c>
      <c r="V68" s="28">
        <v>1</v>
      </c>
      <c r="W68" s="28">
        <v>1.8</v>
      </c>
      <c r="X68" s="28">
        <v>0.47799999999999998</v>
      </c>
      <c r="Y68" s="28">
        <f t="shared" si="6"/>
        <v>1.8</v>
      </c>
      <c r="Z68" s="28">
        <f t="shared" si="7"/>
        <v>0.47799999999999998</v>
      </c>
      <c r="AA68" s="28">
        <v>0.76800000000000002</v>
      </c>
      <c r="AB68" s="29">
        <v>0.37230735843434198</v>
      </c>
      <c r="AC68">
        <f t="shared" si="8"/>
        <v>1606</v>
      </c>
      <c r="AD68">
        <f t="shared" si="9"/>
        <v>6</v>
      </c>
      <c r="AE68">
        <f t="shared" si="10"/>
        <v>1.7</v>
      </c>
      <c r="AF68">
        <f>'TP Factor'!$D$3</f>
        <v>1.168489000131735</v>
      </c>
      <c r="AG68">
        <f t="shared" si="11"/>
        <v>2</v>
      </c>
    </row>
    <row r="69" spans="1:33">
      <c r="A69" s="24" t="s">
        <v>72</v>
      </c>
      <c r="B69" s="24">
        <v>27</v>
      </c>
      <c r="C69" s="24" t="s">
        <v>73</v>
      </c>
      <c r="D69" s="25">
        <v>33.090000000000003</v>
      </c>
      <c r="E69" s="24" t="s">
        <v>74</v>
      </c>
      <c r="F69" s="24">
        <v>3456</v>
      </c>
      <c r="G69" s="26">
        <v>0</v>
      </c>
      <c r="H69" s="24" t="s">
        <v>75</v>
      </c>
      <c r="I69" s="24" t="s">
        <v>76</v>
      </c>
      <c r="J69" s="24">
        <v>3328</v>
      </c>
      <c r="K69" s="27">
        <v>1183.3949943</v>
      </c>
      <c r="L69" s="27">
        <v>21580.3155018</v>
      </c>
      <c r="M69" s="25">
        <v>0</v>
      </c>
      <c r="N69" s="25">
        <v>0</v>
      </c>
      <c r="O69" s="24">
        <v>21156</v>
      </c>
      <c r="P69" s="24">
        <v>20701</v>
      </c>
      <c r="Q69" s="28">
        <v>21156</v>
      </c>
      <c r="R69" s="28">
        <v>6300</v>
      </c>
      <c r="S69" s="24" t="s">
        <v>77</v>
      </c>
      <c r="T69" s="24" t="s">
        <v>183</v>
      </c>
      <c r="U69" s="28">
        <v>54.65</v>
      </c>
      <c r="V69" s="28">
        <v>1</v>
      </c>
      <c r="W69" s="28">
        <v>0</v>
      </c>
      <c r="X69" s="28">
        <v>0</v>
      </c>
      <c r="Y69" s="28">
        <f t="shared" si="6"/>
        <v>0</v>
      </c>
      <c r="Z69" s="28">
        <f t="shared" si="7"/>
        <v>0</v>
      </c>
      <c r="AA69" s="28">
        <v>0.30299999999999999</v>
      </c>
      <c r="AB69" s="29">
        <v>4.9618610818892197</v>
      </c>
      <c r="AC69">
        <f t="shared" si="8"/>
        <v>8446</v>
      </c>
      <c r="AD69">
        <f t="shared" si="9"/>
        <v>0</v>
      </c>
      <c r="AE69">
        <f t="shared" si="10"/>
        <v>0</v>
      </c>
      <c r="AF69">
        <f>'TP Factor'!$D$3</f>
        <v>1.168489000131735</v>
      </c>
      <c r="AG69">
        <f t="shared" si="11"/>
        <v>0</v>
      </c>
    </row>
    <row r="70" spans="1:33">
      <c r="A70" s="24" t="s">
        <v>72</v>
      </c>
      <c r="B70" s="24">
        <v>27</v>
      </c>
      <c r="C70" s="24" t="s">
        <v>73</v>
      </c>
      <c r="D70" s="25">
        <v>33.090000000000003</v>
      </c>
      <c r="E70" s="24" t="s">
        <v>74</v>
      </c>
      <c r="F70" s="24">
        <v>3456</v>
      </c>
      <c r="G70" s="26">
        <v>30.5</v>
      </c>
      <c r="H70" s="24" t="s">
        <v>75</v>
      </c>
      <c r="I70" s="24" t="s">
        <v>76</v>
      </c>
      <c r="J70" s="24">
        <v>473</v>
      </c>
      <c r="K70" s="27">
        <v>258.34681744900001</v>
      </c>
      <c r="L70" s="27">
        <v>3075.2160315400001</v>
      </c>
      <c r="M70" s="25">
        <v>0.91</v>
      </c>
      <c r="N70" s="25">
        <v>0.24</v>
      </c>
      <c r="O70" s="24">
        <v>21183</v>
      </c>
      <c r="P70" s="24">
        <v>20728</v>
      </c>
      <c r="Q70" s="28">
        <v>21183</v>
      </c>
      <c r="R70" s="28">
        <v>2210</v>
      </c>
      <c r="S70" s="24" t="s">
        <v>77</v>
      </c>
      <c r="T70" s="24" t="s">
        <v>191</v>
      </c>
      <c r="U70" s="28">
        <v>54.65</v>
      </c>
      <c r="V70" s="28">
        <v>1</v>
      </c>
      <c r="W70" s="28">
        <v>1.92</v>
      </c>
      <c r="X70" s="28">
        <v>0.50600000000000001</v>
      </c>
      <c r="Y70" s="28">
        <f t="shared" si="6"/>
        <v>1.92</v>
      </c>
      <c r="Z70" s="28">
        <f t="shared" si="7"/>
        <v>0.50600000000000001</v>
      </c>
      <c r="AA70" s="28">
        <v>0.30199999999999999</v>
      </c>
      <c r="AB70" s="29">
        <v>0.396583439220487</v>
      </c>
      <c r="AC70">
        <f t="shared" si="8"/>
        <v>673</v>
      </c>
      <c r="AD70">
        <f t="shared" si="9"/>
        <v>3</v>
      </c>
      <c r="AE70">
        <f t="shared" si="10"/>
        <v>0.8</v>
      </c>
      <c r="AF70">
        <f>'TP Factor'!$D$3</f>
        <v>1.168489000131735</v>
      </c>
      <c r="AG70">
        <f t="shared" si="11"/>
        <v>0.9</v>
      </c>
    </row>
    <row r="71" spans="1:33">
      <c r="A71" s="24" t="s">
        <v>72</v>
      </c>
      <c r="B71" s="24">
        <v>27</v>
      </c>
      <c r="C71" s="24" t="s">
        <v>73</v>
      </c>
      <c r="D71" s="25">
        <v>33.090000000000003</v>
      </c>
      <c r="E71" s="24" t="s">
        <v>74</v>
      </c>
      <c r="F71" s="24">
        <v>3456</v>
      </c>
      <c r="G71" s="26">
        <v>0</v>
      </c>
      <c r="H71" s="24" t="s">
        <v>75</v>
      </c>
      <c r="I71" s="24" t="s">
        <v>76</v>
      </c>
      <c r="J71" s="24">
        <v>18</v>
      </c>
      <c r="K71" s="27">
        <v>73.128806222899996</v>
      </c>
      <c r="L71" s="27">
        <v>119.793572172</v>
      </c>
      <c r="M71" s="25">
        <v>0</v>
      </c>
      <c r="N71" s="25">
        <v>0</v>
      </c>
      <c r="O71" s="24">
        <v>21190</v>
      </c>
      <c r="P71" s="24">
        <v>20735</v>
      </c>
      <c r="Q71" s="28">
        <v>21190</v>
      </c>
      <c r="R71" s="28">
        <v>6460</v>
      </c>
      <c r="S71" s="24" t="s">
        <v>77</v>
      </c>
      <c r="T71" s="24" t="s">
        <v>89</v>
      </c>
      <c r="U71" s="28">
        <v>54.65</v>
      </c>
      <c r="V71" s="28">
        <v>1</v>
      </c>
      <c r="W71" s="28">
        <v>0</v>
      </c>
      <c r="X71" s="28">
        <v>0</v>
      </c>
      <c r="Y71" s="28">
        <f t="shared" si="6"/>
        <v>0</v>
      </c>
      <c r="Z71" s="28">
        <f t="shared" si="7"/>
        <v>0</v>
      </c>
      <c r="AA71" s="28">
        <v>0.30299999999999999</v>
      </c>
      <c r="AB71" s="29">
        <v>2.9601517946550301E-2</v>
      </c>
      <c r="AC71">
        <f t="shared" si="8"/>
        <v>50</v>
      </c>
      <c r="AD71">
        <f t="shared" si="9"/>
        <v>0</v>
      </c>
      <c r="AE71">
        <f t="shared" si="10"/>
        <v>0</v>
      </c>
      <c r="AF71">
        <f>'TP Factor'!$D$3</f>
        <v>1.168489000131735</v>
      </c>
      <c r="AG71">
        <f t="shared" si="11"/>
        <v>0</v>
      </c>
    </row>
    <row r="72" spans="1:33">
      <c r="A72" s="24" t="s">
        <v>72</v>
      </c>
      <c r="B72" s="24">
        <v>27</v>
      </c>
      <c r="C72" s="24" t="s">
        <v>73</v>
      </c>
      <c r="D72" s="25">
        <v>33.090000000000003</v>
      </c>
      <c r="E72" s="24" t="s">
        <v>74</v>
      </c>
      <c r="F72" s="24">
        <v>3456</v>
      </c>
      <c r="G72" s="26">
        <v>0</v>
      </c>
      <c r="H72" s="24" t="s">
        <v>75</v>
      </c>
      <c r="I72" s="24" t="s">
        <v>76</v>
      </c>
      <c r="J72" s="24">
        <v>764</v>
      </c>
      <c r="K72" s="27">
        <v>307.98221175499998</v>
      </c>
      <c r="L72" s="27">
        <v>4956.0373251299998</v>
      </c>
      <c r="M72" s="25">
        <v>0</v>
      </c>
      <c r="N72" s="25">
        <v>0</v>
      </c>
      <c r="O72" s="24">
        <v>21271</v>
      </c>
      <c r="P72" s="24">
        <v>20814</v>
      </c>
      <c r="Q72" s="28">
        <v>21271</v>
      </c>
      <c r="R72" s="28">
        <v>6460</v>
      </c>
      <c r="S72" s="24" t="s">
        <v>81</v>
      </c>
      <c r="T72" s="24" t="s">
        <v>88</v>
      </c>
      <c r="U72" s="28">
        <v>54.65</v>
      </c>
      <c r="V72" s="28">
        <v>1</v>
      </c>
      <c r="W72" s="28">
        <v>0</v>
      </c>
      <c r="X72" s="28">
        <v>0</v>
      </c>
      <c r="Y72" s="28">
        <f t="shared" si="6"/>
        <v>0</v>
      </c>
      <c r="Z72" s="28">
        <f t="shared" si="7"/>
        <v>0</v>
      </c>
      <c r="AA72" s="28">
        <v>0.30299999999999999</v>
      </c>
      <c r="AB72" s="29">
        <v>1.22465859514664</v>
      </c>
      <c r="AC72">
        <f t="shared" si="8"/>
        <v>2084</v>
      </c>
      <c r="AD72">
        <f t="shared" si="9"/>
        <v>0</v>
      </c>
      <c r="AE72">
        <f t="shared" si="10"/>
        <v>0</v>
      </c>
      <c r="AF72">
        <f>'TP Factor'!$D$3</f>
        <v>1.168489000131735</v>
      </c>
      <c r="AG72">
        <f t="shared" si="11"/>
        <v>0</v>
      </c>
    </row>
    <row r="73" spans="1:33">
      <c r="A73" s="24" t="s">
        <v>72</v>
      </c>
      <c r="B73" s="24">
        <v>27</v>
      </c>
      <c r="C73" s="24" t="s">
        <v>73</v>
      </c>
      <c r="D73" s="25">
        <v>33.090000000000003</v>
      </c>
      <c r="E73" s="24" t="s">
        <v>74</v>
      </c>
      <c r="F73" s="24">
        <v>3456</v>
      </c>
      <c r="G73" s="26">
        <v>15.7</v>
      </c>
      <c r="H73" s="24" t="s">
        <v>75</v>
      </c>
      <c r="I73" s="24" t="s">
        <v>76</v>
      </c>
      <c r="J73" s="24">
        <v>18881</v>
      </c>
      <c r="K73" s="27">
        <v>3249.2533990699999</v>
      </c>
      <c r="L73" s="27">
        <v>138439.44539899999</v>
      </c>
      <c r="M73" s="25">
        <v>30.02</v>
      </c>
      <c r="N73" s="25">
        <v>4.72</v>
      </c>
      <c r="O73" s="24">
        <v>21482</v>
      </c>
      <c r="P73" s="24">
        <v>21023</v>
      </c>
      <c r="Q73" s="28">
        <v>21482</v>
      </c>
      <c r="R73" s="28">
        <v>2240</v>
      </c>
      <c r="S73" s="24" t="s">
        <v>81</v>
      </c>
      <c r="T73" s="24" t="s">
        <v>186</v>
      </c>
      <c r="U73" s="28">
        <v>54.65</v>
      </c>
      <c r="V73" s="28">
        <v>1</v>
      </c>
      <c r="W73" s="28">
        <v>1.59</v>
      </c>
      <c r="X73" s="28">
        <v>0.25</v>
      </c>
      <c r="Y73" s="28">
        <f t="shared" si="6"/>
        <v>1.59</v>
      </c>
      <c r="Z73" s="28">
        <f t="shared" si="7"/>
        <v>0.25</v>
      </c>
      <c r="AA73" s="28">
        <v>0.26800000000000002</v>
      </c>
      <c r="AB73" s="29">
        <v>9.4586486921328206E-2</v>
      </c>
      <c r="AC73">
        <f t="shared" si="8"/>
        <v>142</v>
      </c>
      <c r="AD73">
        <f t="shared" si="9"/>
        <v>0</v>
      </c>
      <c r="AE73">
        <f t="shared" si="10"/>
        <v>0.1</v>
      </c>
      <c r="AF73">
        <f>'TP Factor'!$D$3</f>
        <v>1.168489000131735</v>
      </c>
      <c r="AG73">
        <f t="shared" si="11"/>
        <v>0.1</v>
      </c>
    </row>
    <row r="74" spans="1:33">
      <c r="A74" s="24" t="s">
        <v>72</v>
      </c>
      <c r="B74" s="24">
        <v>27</v>
      </c>
      <c r="C74" s="24" t="s">
        <v>73</v>
      </c>
      <c r="D74" s="25">
        <v>33.090000000000003</v>
      </c>
      <c r="E74" s="24" t="s">
        <v>74</v>
      </c>
      <c r="F74" s="24">
        <v>3456</v>
      </c>
      <c r="G74" s="26">
        <v>15.7</v>
      </c>
      <c r="H74" s="24" t="s">
        <v>75</v>
      </c>
      <c r="I74" s="24" t="s">
        <v>76</v>
      </c>
      <c r="J74" s="24">
        <v>7549</v>
      </c>
      <c r="K74" s="27">
        <v>1185.6391779800001</v>
      </c>
      <c r="L74" s="27">
        <v>52045.922428700003</v>
      </c>
      <c r="M74" s="25">
        <v>12</v>
      </c>
      <c r="N74" s="25">
        <v>1.89</v>
      </c>
      <c r="O74" s="24">
        <v>21892</v>
      </c>
      <c r="P74" s="24">
        <v>21428</v>
      </c>
      <c r="Q74" s="28">
        <v>21892</v>
      </c>
      <c r="R74" s="28">
        <v>2240</v>
      </c>
      <c r="S74" s="24" t="s">
        <v>184</v>
      </c>
      <c r="T74" s="24" t="s">
        <v>187</v>
      </c>
      <c r="U74" s="28">
        <v>54.65</v>
      </c>
      <c r="V74" s="28">
        <v>1</v>
      </c>
      <c r="W74" s="28">
        <v>1.59</v>
      </c>
      <c r="X74" s="28">
        <v>0.25</v>
      </c>
      <c r="Y74" s="28">
        <f t="shared" si="6"/>
        <v>1.59</v>
      </c>
      <c r="Z74" s="28">
        <f t="shared" si="7"/>
        <v>0.25</v>
      </c>
      <c r="AA74" s="28">
        <v>0.28499999999999998</v>
      </c>
      <c r="AB74" s="29">
        <v>2.97001711021946E-3</v>
      </c>
      <c r="AC74">
        <f t="shared" si="8"/>
        <v>5</v>
      </c>
      <c r="AD74">
        <f t="shared" si="9"/>
        <v>0</v>
      </c>
      <c r="AE74">
        <f t="shared" si="10"/>
        <v>0</v>
      </c>
      <c r="AF74">
        <f>'TP Factor'!$D$3</f>
        <v>1.168489000131735</v>
      </c>
      <c r="AG74">
        <f t="shared" si="11"/>
        <v>0</v>
      </c>
    </row>
    <row r="75" spans="1:33">
      <c r="A75" s="24" t="s">
        <v>72</v>
      </c>
      <c r="B75" s="24">
        <v>27</v>
      </c>
      <c r="C75" s="24" t="s">
        <v>73</v>
      </c>
      <c r="D75" s="25">
        <v>33.090000000000003</v>
      </c>
      <c r="E75" s="24" t="s">
        <v>74</v>
      </c>
      <c r="F75" s="24">
        <v>3456</v>
      </c>
      <c r="G75" s="26">
        <v>0</v>
      </c>
      <c r="H75" s="24" t="s">
        <v>75</v>
      </c>
      <c r="I75" s="24" t="s">
        <v>76</v>
      </c>
      <c r="J75" s="24">
        <v>5167</v>
      </c>
      <c r="K75" s="27">
        <v>1194.5067073499999</v>
      </c>
      <c r="L75" s="27">
        <v>33510.980787799999</v>
      </c>
      <c r="M75" s="25">
        <v>0</v>
      </c>
      <c r="N75" s="25">
        <v>0</v>
      </c>
      <c r="O75" s="24">
        <v>22020</v>
      </c>
      <c r="P75" s="24">
        <v>21553</v>
      </c>
      <c r="Q75" s="28">
        <v>22020</v>
      </c>
      <c r="R75" s="28">
        <v>6300</v>
      </c>
      <c r="S75" s="24" t="s">
        <v>184</v>
      </c>
      <c r="T75" s="24" t="s">
        <v>189</v>
      </c>
      <c r="U75" s="28">
        <v>54.65</v>
      </c>
      <c r="V75" s="28">
        <v>1</v>
      </c>
      <c r="W75" s="28">
        <v>0</v>
      </c>
      <c r="X75" s="28">
        <v>0</v>
      </c>
      <c r="Y75" s="28">
        <f t="shared" si="6"/>
        <v>0</v>
      </c>
      <c r="Z75" s="28">
        <f t="shared" si="7"/>
        <v>0</v>
      </c>
      <c r="AA75" s="28">
        <v>0.30299999999999999</v>
      </c>
      <c r="AB75" s="29">
        <v>7.3829633997766599</v>
      </c>
      <c r="AC75">
        <f t="shared" si="8"/>
        <v>12567</v>
      </c>
      <c r="AD75">
        <f t="shared" si="9"/>
        <v>0</v>
      </c>
      <c r="AE75">
        <f t="shared" si="10"/>
        <v>0</v>
      </c>
      <c r="AF75">
        <f>'TP Factor'!$D$3</f>
        <v>1.168489000131735</v>
      </c>
      <c r="AG75">
        <f t="shared" si="11"/>
        <v>0</v>
      </c>
    </row>
    <row r="76" spans="1:33">
      <c r="A76" s="24" t="s">
        <v>72</v>
      </c>
      <c r="B76" s="24">
        <v>27</v>
      </c>
      <c r="C76" s="24" t="s">
        <v>73</v>
      </c>
      <c r="D76" s="25">
        <v>33.090000000000003</v>
      </c>
      <c r="E76" s="24" t="s">
        <v>74</v>
      </c>
      <c r="F76" s="24">
        <v>3456</v>
      </c>
      <c r="G76" s="26">
        <v>30.5</v>
      </c>
      <c r="H76" s="24" t="s">
        <v>75</v>
      </c>
      <c r="I76" s="24" t="s">
        <v>76</v>
      </c>
      <c r="J76" s="24">
        <v>145</v>
      </c>
      <c r="K76" s="27">
        <v>150.18758019800001</v>
      </c>
      <c r="L76" s="27">
        <v>1060.1513638900001</v>
      </c>
      <c r="M76" s="25">
        <v>0.28000000000000003</v>
      </c>
      <c r="N76" s="25">
        <v>7.0000000000000007E-2</v>
      </c>
      <c r="O76" s="24">
        <v>22308</v>
      </c>
      <c r="P76" s="24">
        <v>21832</v>
      </c>
      <c r="Q76" s="28">
        <v>22308</v>
      </c>
      <c r="R76" s="28">
        <v>2210</v>
      </c>
      <c r="S76" s="24" t="s">
        <v>81</v>
      </c>
      <c r="T76" s="24" t="s">
        <v>107</v>
      </c>
      <c r="U76" s="28">
        <v>54.65</v>
      </c>
      <c r="V76" s="28">
        <v>1</v>
      </c>
      <c r="W76" s="28">
        <v>1.92</v>
      </c>
      <c r="X76" s="28">
        <v>0.50600000000000001</v>
      </c>
      <c r="Y76" s="28">
        <f t="shared" si="6"/>
        <v>1.92</v>
      </c>
      <c r="Z76" s="28">
        <f t="shared" si="7"/>
        <v>0.50600000000000001</v>
      </c>
      <c r="AA76" s="28">
        <v>0.26800000000000002</v>
      </c>
      <c r="AB76" s="29">
        <v>0.26196805930105899</v>
      </c>
      <c r="AC76">
        <f t="shared" si="8"/>
        <v>394</v>
      </c>
      <c r="AD76">
        <f t="shared" si="9"/>
        <v>2</v>
      </c>
      <c r="AE76">
        <f t="shared" si="10"/>
        <v>0.4</v>
      </c>
      <c r="AF76">
        <f>'TP Factor'!$D$3</f>
        <v>1.168489000131735</v>
      </c>
      <c r="AG76">
        <f t="shared" si="11"/>
        <v>0.5</v>
      </c>
    </row>
    <row r="77" spans="1:33">
      <c r="A77" s="24" t="s">
        <v>72</v>
      </c>
      <c r="B77" s="24">
        <v>27</v>
      </c>
      <c r="C77" s="24" t="s">
        <v>73</v>
      </c>
      <c r="D77" s="25">
        <v>33.090000000000003</v>
      </c>
      <c r="E77" s="24" t="s">
        <v>74</v>
      </c>
      <c r="F77" s="24">
        <v>1234</v>
      </c>
      <c r="G77" s="26">
        <v>98</v>
      </c>
      <c r="H77" s="24" t="s">
        <v>75</v>
      </c>
      <c r="I77" s="24" t="s">
        <v>76</v>
      </c>
      <c r="J77" s="24">
        <v>11633</v>
      </c>
      <c r="K77" s="27">
        <v>1339.14991444</v>
      </c>
      <c r="L77" s="27">
        <v>30848.980674499999</v>
      </c>
      <c r="M77" s="25">
        <v>20.94</v>
      </c>
      <c r="N77" s="25">
        <v>5.56</v>
      </c>
      <c r="O77" s="24">
        <v>22311</v>
      </c>
      <c r="P77" s="24">
        <v>21835</v>
      </c>
      <c r="Q77" s="28">
        <v>22311</v>
      </c>
      <c r="R77" s="28">
        <v>1700</v>
      </c>
      <c r="S77" s="24" t="s">
        <v>81</v>
      </c>
      <c r="T77" s="24" t="s">
        <v>82</v>
      </c>
      <c r="U77" s="28">
        <v>54.65</v>
      </c>
      <c r="V77" s="28">
        <v>1</v>
      </c>
      <c r="W77" s="28">
        <v>1.8</v>
      </c>
      <c r="X77" s="28">
        <v>0.47799999999999998</v>
      </c>
      <c r="Y77" s="28">
        <f t="shared" si="6"/>
        <v>1.8</v>
      </c>
      <c r="Z77" s="28">
        <f t="shared" si="7"/>
        <v>0.47799999999999998</v>
      </c>
      <c r="AA77" s="28">
        <v>0.72399999999999998</v>
      </c>
      <c r="AB77" s="29">
        <v>7.62291864568276</v>
      </c>
      <c r="AC77">
        <f t="shared" si="8"/>
        <v>31003</v>
      </c>
      <c r="AD77">
        <f t="shared" si="9"/>
        <v>123</v>
      </c>
      <c r="AE77">
        <f t="shared" si="10"/>
        <v>32.700000000000003</v>
      </c>
      <c r="AF77">
        <f>'TP Factor'!$D$3</f>
        <v>1.168489000131735</v>
      </c>
      <c r="AG77">
        <f t="shared" si="11"/>
        <v>38.200000000000003</v>
      </c>
    </row>
    <row r="78" spans="1:33">
      <c r="A78" s="24" t="s">
        <v>72</v>
      </c>
      <c r="B78" s="24">
        <v>27</v>
      </c>
      <c r="C78" s="24" t="s">
        <v>73</v>
      </c>
      <c r="D78" s="25">
        <v>33.090000000000003</v>
      </c>
      <c r="E78" s="24" t="s">
        <v>74</v>
      </c>
      <c r="F78" s="24">
        <v>1234</v>
      </c>
      <c r="G78" s="26">
        <v>102.5</v>
      </c>
      <c r="H78" s="24" t="s">
        <v>75</v>
      </c>
      <c r="I78" s="24" t="s">
        <v>76</v>
      </c>
      <c r="J78" s="24">
        <v>731</v>
      </c>
      <c r="K78" s="27">
        <v>304.21041610499998</v>
      </c>
      <c r="L78" s="27">
        <v>2276.5666209699998</v>
      </c>
      <c r="M78" s="25">
        <v>1.54</v>
      </c>
      <c r="N78" s="25">
        <v>0.38</v>
      </c>
      <c r="O78" s="24">
        <v>22337</v>
      </c>
      <c r="P78" s="24">
        <v>21861</v>
      </c>
      <c r="Q78" s="28">
        <v>22337</v>
      </c>
      <c r="R78" s="28">
        <v>1300</v>
      </c>
      <c r="S78" s="24" t="s">
        <v>79</v>
      </c>
      <c r="T78" s="24" t="s">
        <v>80</v>
      </c>
      <c r="U78" s="28">
        <v>54.65</v>
      </c>
      <c r="V78" s="28">
        <v>1</v>
      </c>
      <c r="W78" s="28">
        <v>2.42</v>
      </c>
      <c r="X78" s="28">
        <v>0.51600000000000001</v>
      </c>
      <c r="Y78" s="28">
        <f t="shared" si="6"/>
        <v>2.42</v>
      </c>
      <c r="Z78" s="28">
        <f t="shared" si="7"/>
        <v>0.51600000000000001</v>
      </c>
      <c r="AA78" s="28">
        <v>0.63100000000000001</v>
      </c>
      <c r="AB78" s="29">
        <v>0.19174483349198901</v>
      </c>
      <c r="AC78">
        <f t="shared" si="8"/>
        <v>680</v>
      </c>
      <c r="AD78">
        <f t="shared" si="9"/>
        <v>4</v>
      </c>
      <c r="AE78">
        <f t="shared" si="10"/>
        <v>0.8</v>
      </c>
      <c r="AF78">
        <f>'TP Factor'!$D$3</f>
        <v>1.168489000131735</v>
      </c>
      <c r="AG78">
        <f t="shared" si="11"/>
        <v>0.9</v>
      </c>
    </row>
    <row r="79" spans="1:33">
      <c r="A79" s="24" t="s">
        <v>72</v>
      </c>
      <c r="B79" s="24">
        <v>27</v>
      </c>
      <c r="C79" s="24" t="s">
        <v>73</v>
      </c>
      <c r="D79" s="25">
        <v>33.090000000000003</v>
      </c>
      <c r="E79" s="24" t="s">
        <v>74</v>
      </c>
      <c r="F79" s="24">
        <v>1234</v>
      </c>
      <c r="G79" s="26">
        <v>102.5</v>
      </c>
      <c r="H79" s="24" t="s">
        <v>75</v>
      </c>
      <c r="I79" s="24" t="s">
        <v>76</v>
      </c>
      <c r="J79" s="24">
        <v>20</v>
      </c>
      <c r="K79" s="27">
        <v>40.378037919999997</v>
      </c>
      <c r="L79" s="27">
        <v>59.413311999299999</v>
      </c>
      <c r="M79" s="25">
        <v>0.04</v>
      </c>
      <c r="N79" s="25">
        <v>0.01</v>
      </c>
      <c r="O79" s="24">
        <v>22338</v>
      </c>
      <c r="P79" s="24">
        <v>21862</v>
      </c>
      <c r="Q79" s="28">
        <v>22338</v>
      </c>
      <c r="R79" s="28">
        <v>1300</v>
      </c>
      <c r="S79" s="24" t="s">
        <v>81</v>
      </c>
      <c r="T79" s="24" t="s">
        <v>94</v>
      </c>
      <c r="U79" s="28">
        <v>54.65</v>
      </c>
      <c r="V79" s="28">
        <v>1</v>
      </c>
      <c r="W79" s="28">
        <v>2.42</v>
      </c>
      <c r="X79" s="28">
        <v>0.51600000000000001</v>
      </c>
      <c r="Y79" s="28">
        <f t="shared" si="6"/>
        <v>2.42</v>
      </c>
      <c r="Z79" s="28">
        <f t="shared" si="7"/>
        <v>0.51600000000000001</v>
      </c>
      <c r="AA79" s="28">
        <v>0.66200000000000003</v>
      </c>
      <c r="AB79" s="29">
        <v>1.41137268736716E-2</v>
      </c>
      <c r="AC79">
        <f t="shared" si="8"/>
        <v>52</v>
      </c>
      <c r="AD79">
        <f t="shared" si="9"/>
        <v>0</v>
      </c>
      <c r="AE79">
        <f t="shared" si="10"/>
        <v>0.1</v>
      </c>
      <c r="AF79">
        <f>'TP Factor'!$D$3</f>
        <v>1.168489000131735</v>
      </c>
      <c r="AG79">
        <f t="shared" si="11"/>
        <v>0.1</v>
      </c>
    </row>
    <row r="80" spans="1:33">
      <c r="A80" s="24" t="s">
        <v>72</v>
      </c>
      <c r="B80" s="24">
        <v>27</v>
      </c>
      <c r="C80" s="24" t="s">
        <v>73</v>
      </c>
      <c r="D80" s="25">
        <v>33.090000000000003</v>
      </c>
      <c r="E80" s="24" t="s">
        <v>74</v>
      </c>
      <c r="F80" s="24">
        <v>1234</v>
      </c>
      <c r="G80" s="26">
        <v>102.5</v>
      </c>
      <c r="H80" s="24" t="s">
        <v>75</v>
      </c>
      <c r="I80" s="24" t="s">
        <v>76</v>
      </c>
      <c r="J80" s="24">
        <v>1022</v>
      </c>
      <c r="K80" s="27">
        <v>291.412732608</v>
      </c>
      <c r="L80" s="27">
        <v>3033.0179713799998</v>
      </c>
      <c r="M80" s="25">
        <v>2.15</v>
      </c>
      <c r="N80" s="25">
        <v>0.53</v>
      </c>
      <c r="O80" s="24">
        <v>22384</v>
      </c>
      <c r="P80" s="24">
        <v>21908</v>
      </c>
      <c r="Q80" s="28">
        <v>22384</v>
      </c>
      <c r="R80" s="28">
        <v>1300</v>
      </c>
      <c r="S80" s="24" t="s">
        <v>81</v>
      </c>
      <c r="T80" s="24" t="s">
        <v>94</v>
      </c>
      <c r="U80" s="28">
        <v>54.65</v>
      </c>
      <c r="V80" s="28">
        <v>1</v>
      </c>
      <c r="W80" s="28">
        <v>2.42</v>
      </c>
      <c r="X80" s="28">
        <v>0.51600000000000001</v>
      </c>
      <c r="Y80" s="28">
        <f t="shared" si="6"/>
        <v>2.42</v>
      </c>
      <c r="Z80" s="28">
        <f t="shared" si="7"/>
        <v>0.51600000000000001</v>
      </c>
      <c r="AA80" s="28">
        <v>0.66200000000000003</v>
      </c>
      <c r="AB80" s="29">
        <v>2.2425579113854399E-2</v>
      </c>
      <c r="AC80">
        <f t="shared" si="8"/>
        <v>83</v>
      </c>
      <c r="AD80">
        <f t="shared" si="9"/>
        <v>0</v>
      </c>
      <c r="AE80">
        <f t="shared" si="10"/>
        <v>0.1</v>
      </c>
      <c r="AF80">
        <f>'TP Factor'!$D$3</f>
        <v>1.168489000131735</v>
      </c>
      <c r="AG80">
        <f t="shared" si="11"/>
        <v>0.1</v>
      </c>
    </row>
    <row r="81" spans="1:33">
      <c r="A81" s="24" t="s">
        <v>72</v>
      </c>
      <c r="B81" s="24">
        <v>27</v>
      </c>
      <c r="C81" s="24" t="s">
        <v>73</v>
      </c>
      <c r="D81" s="25">
        <v>33.090000000000003</v>
      </c>
      <c r="E81" s="24" t="s">
        <v>74</v>
      </c>
      <c r="F81" s="24">
        <v>3456</v>
      </c>
      <c r="G81" s="26">
        <v>30.5</v>
      </c>
      <c r="H81" s="24" t="s">
        <v>75</v>
      </c>
      <c r="I81" s="24" t="s">
        <v>76</v>
      </c>
      <c r="J81" s="24">
        <v>1168</v>
      </c>
      <c r="K81" s="27">
        <v>441.61445161</v>
      </c>
      <c r="L81" s="27">
        <v>8563.458901</v>
      </c>
      <c r="M81" s="25">
        <v>2.2400000000000002</v>
      </c>
      <c r="N81" s="25">
        <v>0.59</v>
      </c>
      <c r="O81" s="24">
        <v>22385</v>
      </c>
      <c r="P81" s="24">
        <v>21909</v>
      </c>
      <c r="Q81" s="28">
        <v>22385</v>
      </c>
      <c r="R81" s="28">
        <v>2210</v>
      </c>
      <c r="S81" s="24" t="s">
        <v>81</v>
      </c>
      <c r="T81" s="24" t="s">
        <v>107</v>
      </c>
      <c r="U81" s="28">
        <v>54.65</v>
      </c>
      <c r="V81" s="28">
        <v>1</v>
      </c>
      <c r="W81" s="28">
        <v>1.92</v>
      </c>
      <c r="X81" s="28">
        <v>0.50600000000000001</v>
      </c>
      <c r="Y81" s="28">
        <f t="shared" si="6"/>
        <v>1.92</v>
      </c>
      <c r="Z81" s="28">
        <f t="shared" si="7"/>
        <v>0.50600000000000001</v>
      </c>
      <c r="AA81" s="28">
        <v>0.26800000000000002</v>
      </c>
      <c r="AB81" s="29">
        <v>2.0494409110547398</v>
      </c>
      <c r="AC81">
        <f t="shared" si="8"/>
        <v>3085</v>
      </c>
      <c r="AD81">
        <f t="shared" si="9"/>
        <v>13</v>
      </c>
      <c r="AE81">
        <f t="shared" si="10"/>
        <v>3.4</v>
      </c>
      <c r="AF81">
        <f>'TP Factor'!$D$3</f>
        <v>1.168489000131735</v>
      </c>
      <c r="AG81">
        <f t="shared" si="11"/>
        <v>4</v>
      </c>
    </row>
    <row r="82" spans="1:33">
      <c r="A82" s="24" t="s">
        <v>72</v>
      </c>
      <c r="B82" s="24">
        <v>27</v>
      </c>
      <c r="C82" s="24" t="s">
        <v>73</v>
      </c>
      <c r="D82" s="25">
        <v>33.090000000000003</v>
      </c>
      <c r="E82" s="24" t="s">
        <v>74</v>
      </c>
      <c r="F82" s="24">
        <v>1234</v>
      </c>
      <c r="G82" s="26">
        <v>98</v>
      </c>
      <c r="H82" s="24" t="s">
        <v>75</v>
      </c>
      <c r="I82" s="24" t="s">
        <v>76</v>
      </c>
      <c r="J82" s="24">
        <v>15114</v>
      </c>
      <c r="K82" s="27">
        <v>1264.18167898</v>
      </c>
      <c r="L82" s="27">
        <v>40079.501536399999</v>
      </c>
      <c r="M82" s="25">
        <v>27.21</v>
      </c>
      <c r="N82" s="25">
        <v>7.22</v>
      </c>
      <c r="O82" s="24">
        <v>22388</v>
      </c>
      <c r="P82" s="24">
        <v>21912</v>
      </c>
      <c r="Q82" s="28">
        <v>22388</v>
      </c>
      <c r="R82" s="28">
        <v>1700</v>
      </c>
      <c r="S82" s="24" t="s">
        <v>81</v>
      </c>
      <c r="T82" s="24" t="s">
        <v>82</v>
      </c>
      <c r="U82" s="28">
        <v>54.65</v>
      </c>
      <c r="V82" s="28">
        <v>1</v>
      </c>
      <c r="W82" s="28">
        <v>1.8</v>
      </c>
      <c r="X82" s="28">
        <v>0.47799999999999998</v>
      </c>
      <c r="Y82" s="28">
        <f t="shared" si="6"/>
        <v>1.8</v>
      </c>
      <c r="Z82" s="28">
        <f t="shared" si="7"/>
        <v>0.47799999999999998</v>
      </c>
      <c r="AA82" s="28">
        <v>0.72399999999999998</v>
      </c>
      <c r="AB82" s="29">
        <v>9.86909736925994</v>
      </c>
      <c r="AC82">
        <f t="shared" si="8"/>
        <v>40138</v>
      </c>
      <c r="AD82">
        <f t="shared" si="9"/>
        <v>159</v>
      </c>
      <c r="AE82">
        <f t="shared" si="10"/>
        <v>42.3</v>
      </c>
      <c r="AF82">
        <f>'TP Factor'!$D$3</f>
        <v>1.168489000131735</v>
      </c>
      <c r="AG82">
        <f t="shared" si="11"/>
        <v>49.4</v>
      </c>
    </row>
    <row r="83" spans="1:33">
      <c r="A83" s="24" t="s">
        <v>72</v>
      </c>
      <c r="B83" s="24">
        <v>27</v>
      </c>
      <c r="C83" s="24" t="s">
        <v>73</v>
      </c>
      <c r="D83" s="25">
        <v>33.090000000000003</v>
      </c>
      <c r="E83" s="24" t="s">
        <v>74</v>
      </c>
      <c r="F83" s="24">
        <v>1234</v>
      </c>
      <c r="G83" s="26">
        <v>98</v>
      </c>
      <c r="H83" s="24" t="s">
        <v>75</v>
      </c>
      <c r="I83" s="24" t="s">
        <v>76</v>
      </c>
      <c r="J83" s="24">
        <v>11229</v>
      </c>
      <c r="K83" s="27">
        <v>1330.95536081</v>
      </c>
      <c r="L83" s="27">
        <v>29778.1275351</v>
      </c>
      <c r="M83" s="25">
        <v>20.21</v>
      </c>
      <c r="N83" s="25">
        <v>5.37</v>
      </c>
      <c r="O83" s="24">
        <v>22390</v>
      </c>
      <c r="P83" s="24">
        <v>21914</v>
      </c>
      <c r="Q83" s="28">
        <v>22390</v>
      </c>
      <c r="R83" s="28">
        <v>1700</v>
      </c>
      <c r="S83" s="24" t="s">
        <v>81</v>
      </c>
      <c r="T83" s="24" t="s">
        <v>82</v>
      </c>
      <c r="U83" s="28">
        <v>54.65</v>
      </c>
      <c r="V83" s="28">
        <v>1</v>
      </c>
      <c r="W83" s="28">
        <v>1.8</v>
      </c>
      <c r="X83" s="28">
        <v>0.47799999999999998</v>
      </c>
      <c r="Y83" s="28">
        <f t="shared" si="6"/>
        <v>1.8</v>
      </c>
      <c r="Z83" s="28">
        <f t="shared" si="7"/>
        <v>0.47799999999999998</v>
      </c>
      <c r="AA83" s="28">
        <v>0.72399999999999998</v>
      </c>
      <c r="AB83" s="29">
        <v>7.3073829165708002</v>
      </c>
      <c r="AC83">
        <f t="shared" si="8"/>
        <v>29719</v>
      </c>
      <c r="AD83">
        <f t="shared" si="9"/>
        <v>118</v>
      </c>
      <c r="AE83">
        <f t="shared" si="10"/>
        <v>31.3</v>
      </c>
      <c r="AF83">
        <f>'TP Factor'!$D$3</f>
        <v>1.168489000131735</v>
      </c>
      <c r="AG83">
        <f t="shared" si="11"/>
        <v>36.6</v>
      </c>
    </row>
    <row r="84" spans="1:33">
      <c r="A84" s="24" t="s">
        <v>72</v>
      </c>
      <c r="B84" s="24">
        <v>27</v>
      </c>
      <c r="C84" s="24" t="s">
        <v>73</v>
      </c>
      <c r="D84" s="25">
        <v>33.090000000000003</v>
      </c>
      <c r="E84" s="24" t="s">
        <v>74</v>
      </c>
      <c r="F84" s="24">
        <v>3456</v>
      </c>
      <c r="G84" s="26">
        <v>30.5</v>
      </c>
      <c r="H84" s="24" t="s">
        <v>75</v>
      </c>
      <c r="I84" s="24" t="s">
        <v>76</v>
      </c>
      <c r="J84" s="24">
        <v>15244</v>
      </c>
      <c r="K84" s="27">
        <v>2657.4805550000001</v>
      </c>
      <c r="L84" s="27">
        <v>111770.572856</v>
      </c>
      <c r="M84" s="25">
        <v>29.27</v>
      </c>
      <c r="N84" s="25">
        <v>7.71</v>
      </c>
      <c r="O84" s="24">
        <v>22393</v>
      </c>
      <c r="P84" s="24">
        <v>21917</v>
      </c>
      <c r="Q84" s="28">
        <v>22393</v>
      </c>
      <c r="R84" s="28">
        <v>2210</v>
      </c>
      <c r="S84" s="24" t="s">
        <v>81</v>
      </c>
      <c r="T84" s="24" t="s">
        <v>107</v>
      </c>
      <c r="U84" s="28">
        <v>54.65</v>
      </c>
      <c r="V84" s="28">
        <v>1</v>
      </c>
      <c r="W84" s="28">
        <v>1.92</v>
      </c>
      <c r="X84" s="28">
        <v>0.50600000000000001</v>
      </c>
      <c r="Y84" s="28">
        <f t="shared" si="6"/>
        <v>1.92</v>
      </c>
      <c r="Z84" s="28">
        <f t="shared" si="7"/>
        <v>0.50600000000000001</v>
      </c>
      <c r="AA84" s="28">
        <v>0.26800000000000002</v>
      </c>
      <c r="AB84" s="29">
        <v>26.974780275499999</v>
      </c>
      <c r="AC84">
        <f t="shared" si="8"/>
        <v>40610</v>
      </c>
      <c r="AD84">
        <f t="shared" si="9"/>
        <v>172</v>
      </c>
      <c r="AE84">
        <f t="shared" si="10"/>
        <v>45.3</v>
      </c>
      <c r="AF84">
        <f>'TP Factor'!$D$3</f>
        <v>1.168489000131735</v>
      </c>
      <c r="AG84">
        <f t="shared" si="11"/>
        <v>52.9</v>
      </c>
    </row>
    <row r="85" spans="1:33">
      <c r="A85" s="24" t="s">
        <v>72</v>
      </c>
      <c r="B85" s="24">
        <v>27</v>
      </c>
      <c r="C85" s="24" t="s">
        <v>73</v>
      </c>
      <c r="D85" s="25">
        <v>33.090000000000003</v>
      </c>
      <c r="E85" s="24" t="s">
        <v>74</v>
      </c>
      <c r="F85" s="24">
        <v>3456</v>
      </c>
      <c r="G85" s="26">
        <v>0</v>
      </c>
      <c r="H85" s="24" t="s">
        <v>75</v>
      </c>
      <c r="I85" s="24" t="s">
        <v>76</v>
      </c>
      <c r="J85" s="24">
        <v>1414</v>
      </c>
      <c r="K85" s="27">
        <v>684.547512837</v>
      </c>
      <c r="L85" s="27">
        <v>9170.1958986299996</v>
      </c>
      <c r="M85" s="25">
        <v>0</v>
      </c>
      <c r="N85" s="25">
        <v>0</v>
      </c>
      <c r="O85" s="24">
        <v>22398</v>
      </c>
      <c r="P85" s="24">
        <v>21922</v>
      </c>
      <c r="Q85" s="28">
        <v>22398</v>
      </c>
      <c r="R85" s="28">
        <v>6300</v>
      </c>
      <c r="S85" s="24" t="s">
        <v>81</v>
      </c>
      <c r="T85" s="24" t="s">
        <v>126</v>
      </c>
      <c r="U85" s="28">
        <v>54.65</v>
      </c>
      <c r="V85" s="28">
        <v>1</v>
      </c>
      <c r="W85" s="28">
        <v>0</v>
      </c>
      <c r="X85" s="28">
        <v>0</v>
      </c>
      <c r="Y85" s="28">
        <f t="shared" si="6"/>
        <v>0</v>
      </c>
      <c r="Z85" s="28">
        <f t="shared" si="7"/>
        <v>0</v>
      </c>
      <c r="AA85" s="28">
        <v>0.30299999999999999</v>
      </c>
      <c r="AB85" s="29">
        <v>2.2659956916264599</v>
      </c>
      <c r="AC85">
        <f t="shared" si="8"/>
        <v>3857</v>
      </c>
      <c r="AD85">
        <f t="shared" si="9"/>
        <v>0</v>
      </c>
      <c r="AE85">
        <f t="shared" si="10"/>
        <v>0</v>
      </c>
      <c r="AF85">
        <f>'TP Factor'!$D$3</f>
        <v>1.168489000131735</v>
      </c>
      <c r="AG85">
        <f t="shared" si="11"/>
        <v>0</v>
      </c>
    </row>
    <row r="86" spans="1:33">
      <c r="A86" s="24" t="s">
        <v>72</v>
      </c>
      <c r="B86" s="24">
        <v>27</v>
      </c>
      <c r="C86" s="24" t="s">
        <v>73</v>
      </c>
      <c r="D86" s="25">
        <v>33.090000000000003</v>
      </c>
      <c r="E86" s="24" t="s">
        <v>74</v>
      </c>
      <c r="F86" s="24">
        <v>3456</v>
      </c>
      <c r="G86" s="26">
        <v>4</v>
      </c>
      <c r="H86" s="24" t="s">
        <v>75</v>
      </c>
      <c r="I86" s="24" t="s">
        <v>76</v>
      </c>
      <c r="J86" s="24">
        <v>4504</v>
      </c>
      <c r="K86" s="27">
        <v>588.17744074400002</v>
      </c>
      <c r="L86" s="27">
        <v>21531.513631500002</v>
      </c>
      <c r="M86" s="25">
        <v>5.4</v>
      </c>
      <c r="N86" s="25">
        <v>0.28999999999999998</v>
      </c>
      <c r="O86" s="24">
        <v>22399</v>
      </c>
      <c r="P86" s="24">
        <v>21923</v>
      </c>
      <c r="Q86" s="28">
        <v>22399</v>
      </c>
      <c r="R86" s="28">
        <v>3100</v>
      </c>
      <c r="S86" s="24" t="s">
        <v>81</v>
      </c>
      <c r="T86" s="24" t="s">
        <v>109</v>
      </c>
      <c r="U86" s="28">
        <v>54.65</v>
      </c>
      <c r="V86" s="28">
        <v>1</v>
      </c>
      <c r="W86" s="28">
        <v>1.25</v>
      </c>
      <c r="X86" s="28">
        <v>6.4000000000000001E-2</v>
      </c>
      <c r="Y86" s="28">
        <f t="shared" si="6"/>
        <v>1.25</v>
      </c>
      <c r="Z86" s="28">
        <f t="shared" si="7"/>
        <v>6.4000000000000001E-2</v>
      </c>
      <c r="AA86" s="28">
        <v>0.41099999999999998</v>
      </c>
      <c r="AB86" s="29">
        <v>5.3205316073421196</v>
      </c>
      <c r="AC86">
        <f t="shared" si="8"/>
        <v>12284</v>
      </c>
      <c r="AD86">
        <f t="shared" si="9"/>
        <v>34</v>
      </c>
      <c r="AE86">
        <f t="shared" si="10"/>
        <v>1.7</v>
      </c>
      <c r="AF86">
        <f>'TP Factor'!$D$3</f>
        <v>1.168489000131735</v>
      </c>
      <c r="AG86">
        <f t="shared" si="11"/>
        <v>2</v>
      </c>
    </row>
    <row r="87" spans="1:33">
      <c r="A87" s="24" t="s">
        <v>72</v>
      </c>
      <c r="B87" s="24">
        <v>27</v>
      </c>
      <c r="C87" s="24" t="s">
        <v>73</v>
      </c>
      <c r="D87" s="25">
        <v>33.090000000000003</v>
      </c>
      <c r="E87" s="24" t="s">
        <v>74</v>
      </c>
      <c r="F87" s="24">
        <v>3456</v>
      </c>
      <c r="G87" s="26">
        <v>30.5</v>
      </c>
      <c r="H87" s="24" t="s">
        <v>75</v>
      </c>
      <c r="I87" s="24" t="s">
        <v>76</v>
      </c>
      <c r="J87" s="24">
        <v>611</v>
      </c>
      <c r="K87" s="27">
        <v>516.95213963699996</v>
      </c>
      <c r="L87" s="27">
        <v>4477.3509028500002</v>
      </c>
      <c r="M87" s="25">
        <v>1.17</v>
      </c>
      <c r="N87" s="25">
        <v>0.31</v>
      </c>
      <c r="O87" s="24">
        <v>22500</v>
      </c>
      <c r="P87" s="24">
        <v>22023</v>
      </c>
      <c r="Q87" s="28">
        <v>22500</v>
      </c>
      <c r="R87" s="28">
        <v>2210</v>
      </c>
      <c r="S87" s="24" t="s">
        <v>81</v>
      </c>
      <c r="T87" s="24" t="s">
        <v>107</v>
      </c>
      <c r="U87" s="28">
        <v>54.65</v>
      </c>
      <c r="V87" s="28">
        <v>1</v>
      </c>
      <c r="W87" s="28">
        <v>1.92</v>
      </c>
      <c r="X87" s="28">
        <v>0.50600000000000001</v>
      </c>
      <c r="Y87" s="28">
        <f t="shared" si="6"/>
        <v>1.92</v>
      </c>
      <c r="Z87" s="28">
        <f t="shared" si="7"/>
        <v>0.50600000000000001</v>
      </c>
      <c r="AA87" s="28">
        <v>0.26800000000000002</v>
      </c>
      <c r="AB87" s="29">
        <v>1.1063730773112199</v>
      </c>
      <c r="AC87">
        <f t="shared" si="8"/>
        <v>1666</v>
      </c>
      <c r="AD87">
        <f t="shared" si="9"/>
        <v>7</v>
      </c>
      <c r="AE87">
        <f t="shared" si="10"/>
        <v>1.9</v>
      </c>
      <c r="AF87">
        <f>'TP Factor'!$D$3</f>
        <v>1.168489000131735</v>
      </c>
      <c r="AG87">
        <f t="shared" si="11"/>
        <v>2.2000000000000002</v>
      </c>
    </row>
    <row r="88" spans="1:33">
      <c r="A88" s="24" t="s">
        <v>72</v>
      </c>
      <c r="B88" s="24">
        <v>27</v>
      </c>
      <c r="C88" s="24" t="s">
        <v>73</v>
      </c>
      <c r="D88" s="25">
        <v>33.090000000000003</v>
      </c>
      <c r="E88" s="24" t="s">
        <v>74</v>
      </c>
      <c r="F88" s="24">
        <v>3456</v>
      </c>
      <c r="G88" s="26">
        <v>30.5</v>
      </c>
      <c r="H88" s="24" t="s">
        <v>75</v>
      </c>
      <c r="I88" s="24" t="s">
        <v>76</v>
      </c>
      <c r="J88" s="24">
        <v>647</v>
      </c>
      <c r="K88" s="27">
        <v>431.93936740800001</v>
      </c>
      <c r="L88" s="27">
        <v>5064.5639960799999</v>
      </c>
      <c r="M88" s="25">
        <v>1.24</v>
      </c>
      <c r="N88" s="25">
        <v>0.33</v>
      </c>
      <c r="O88" s="24">
        <v>22515</v>
      </c>
      <c r="P88" s="24">
        <v>22038</v>
      </c>
      <c r="Q88" s="28">
        <v>22515</v>
      </c>
      <c r="R88" s="28">
        <v>2210</v>
      </c>
      <c r="S88" s="24" t="s">
        <v>79</v>
      </c>
      <c r="T88" s="24" t="s">
        <v>84</v>
      </c>
      <c r="U88" s="28">
        <v>54.65</v>
      </c>
      <c r="V88" s="28">
        <v>1</v>
      </c>
      <c r="W88" s="28">
        <v>1.92</v>
      </c>
      <c r="X88" s="28">
        <v>0.50600000000000001</v>
      </c>
      <c r="Y88" s="28">
        <f t="shared" si="6"/>
        <v>1.92</v>
      </c>
      <c r="Z88" s="28">
        <f t="shared" si="7"/>
        <v>0.50600000000000001</v>
      </c>
      <c r="AA88" s="28">
        <v>0.251</v>
      </c>
      <c r="AB88" s="29">
        <v>1.25147601230654</v>
      </c>
      <c r="AC88">
        <f t="shared" si="8"/>
        <v>1765</v>
      </c>
      <c r="AD88">
        <f t="shared" si="9"/>
        <v>7</v>
      </c>
      <c r="AE88">
        <f t="shared" si="10"/>
        <v>2</v>
      </c>
      <c r="AF88">
        <f>'TP Factor'!$D$3</f>
        <v>1.168489000131735</v>
      </c>
      <c r="AG88">
        <f t="shared" si="11"/>
        <v>2.2999999999999998</v>
      </c>
    </row>
    <row r="89" spans="1:33">
      <c r="A89" s="24" t="s">
        <v>72</v>
      </c>
      <c r="B89" s="24">
        <v>27</v>
      </c>
      <c r="C89" s="24" t="s">
        <v>73</v>
      </c>
      <c r="D89" s="25">
        <v>33.090000000000003</v>
      </c>
      <c r="E89" s="24" t="s">
        <v>74</v>
      </c>
      <c r="F89" s="24">
        <v>1234</v>
      </c>
      <c r="G89" s="26">
        <v>98</v>
      </c>
      <c r="H89" s="24" t="s">
        <v>75</v>
      </c>
      <c r="I89" s="24" t="s">
        <v>76</v>
      </c>
      <c r="J89" s="24">
        <v>58</v>
      </c>
      <c r="K89" s="27">
        <v>70.584369162599998</v>
      </c>
      <c r="L89" s="27">
        <v>154.92263156999999</v>
      </c>
      <c r="M89" s="25">
        <v>0.1</v>
      </c>
      <c r="N89" s="25">
        <v>0.03</v>
      </c>
      <c r="O89" s="24">
        <v>22545</v>
      </c>
      <c r="P89" s="24">
        <v>22068</v>
      </c>
      <c r="Q89" s="28">
        <v>22545</v>
      </c>
      <c r="R89" s="28">
        <v>1700</v>
      </c>
      <c r="S89" s="24" t="s">
        <v>81</v>
      </c>
      <c r="T89" s="24" t="s">
        <v>82</v>
      </c>
      <c r="U89" s="28">
        <v>54.65</v>
      </c>
      <c r="V89" s="28">
        <v>1</v>
      </c>
      <c r="W89" s="28">
        <v>1.8</v>
      </c>
      <c r="X89" s="28">
        <v>0.47799999999999998</v>
      </c>
      <c r="Y89" s="28">
        <f t="shared" si="6"/>
        <v>1.8</v>
      </c>
      <c r="Z89" s="28">
        <f t="shared" si="7"/>
        <v>0.47799999999999998</v>
      </c>
      <c r="AA89" s="28">
        <v>0.72399999999999998</v>
      </c>
      <c r="AB89" s="29">
        <v>3.8282062844835603E-2</v>
      </c>
      <c r="AC89">
        <f t="shared" si="8"/>
        <v>156</v>
      </c>
      <c r="AD89">
        <f t="shared" si="9"/>
        <v>1</v>
      </c>
      <c r="AE89">
        <f t="shared" si="10"/>
        <v>0.2</v>
      </c>
      <c r="AF89">
        <f>'TP Factor'!$D$3</f>
        <v>1.168489000131735</v>
      </c>
      <c r="AG89">
        <f t="shared" si="11"/>
        <v>0.2</v>
      </c>
    </row>
    <row r="90" spans="1:33">
      <c r="A90" s="24" t="s">
        <v>72</v>
      </c>
      <c r="B90" s="24">
        <v>27</v>
      </c>
      <c r="C90" s="24" t="s">
        <v>73</v>
      </c>
      <c r="D90" s="25">
        <v>33.090000000000003</v>
      </c>
      <c r="E90" s="24" t="s">
        <v>74</v>
      </c>
      <c r="F90" s="24">
        <v>1234</v>
      </c>
      <c r="G90" s="26">
        <v>105</v>
      </c>
      <c r="H90" s="24" t="s">
        <v>75</v>
      </c>
      <c r="I90" s="24" t="s">
        <v>76</v>
      </c>
      <c r="J90" s="24">
        <v>6829</v>
      </c>
      <c r="K90" s="27">
        <v>630.54458680000005</v>
      </c>
      <c r="L90" s="27">
        <v>15110.423287899999</v>
      </c>
      <c r="M90" s="25">
        <v>13.18</v>
      </c>
      <c r="N90" s="25">
        <v>3.39</v>
      </c>
      <c r="O90" s="24">
        <v>22578</v>
      </c>
      <c r="P90" s="24">
        <v>22100</v>
      </c>
      <c r="Q90" s="28">
        <v>22578</v>
      </c>
      <c r="R90" s="28">
        <v>1400</v>
      </c>
      <c r="S90" s="24" t="s">
        <v>97</v>
      </c>
      <c r="T90" s="24" t="s">
        <v>116</v>
      </c>
      <c r="U90" s="28">
        <v>54.65</v>
      </c>
      <c r="V90" s="28">
        <v>1</v>
      </c>
      <c r="W90" s="28">
        <v>2.83</v>
      </c>
      <c r="X90" s="28">
        <v>0.497</v>
      </c>
      <c r="Y90" s="28">
        <f t="shared" si="6"/>
        <v>2.83</v>
      </c>
      <c r="Z90" s="28">
        <f t="shared" si="7"/>
        <v>0.497</v>
      </c>
      <c r="AA90" s="28">
        <v>0.88800000000000001</v>
      </c>
      <c r="AB90" s="29">
        <v>0.59253065024256102</v>
      </c>
      <c r="AC90">
        <f t="shared" si="8"/>
        <v>2956</v>
      </c>
      <c r="AD90">
        <f t="shared" si="9"/>
        <v>18</v>
      </c>
      <c r="AE90">
        <f t="shared" si="10"/>
        <v>3.2</v>
      </c>
      <c r="AF90">
        <f>'TP Factor'!$D$3</f>
        <v>1.168489000131735</v>
      </c>
      <c r="AG90">
        <f t="shared" si="11"/>
        <v>3.7</v>
      </c>
    </row>
    <row r="91" spans="1:33">
      <c r="A91" s="24" t="s">
        <v>72</v>
      </c>
      <c r="B91" s="24">
        <v>27</v>
      </c>
      <c r="C91" s="24" t="s">
        <v>73</v>
      </c>
      <c r="D91" s="25">
        <v>33.090000000000003</v>
      </c>
      <c r="E91" s="24" t="s">
        <v>74</v>
      </c>
      <c r="F91" s="24">
        <v>1234</v>
      </c>
      <c r="G91" s="26">
        <v>98</v>
      </c>
      <c r="H91" s="24" t="s">
        <v>75</v>
      </c>
      <c r="I91" s="24" t="s">
        <v>76</v>
      </c>
      <c r="J91" s="24">
        <v>3137</v>
      </c>
      <c r="K91" s="27">
        <v>583.441754016</v>
      </c>
      <c r="L91" s="27">
        <v>8856.0605574300007</v>
      </c>
      <c r="M91" s="25">
        <v>5.65</v>
      </c>
      <c r="N91" s="25">
        <v>1.5</v>
      </c>
      <c r="O91" s="24">
        <v>22652</v>
      </c>
      <c r="P91" s="24">
        <v>22172</v>
      </c>
      <c r="Q91" s="28">
        <v>22652</v>
      </c>
      <c r="R91" s="28">
        <v>1700</v>
      </c>
      <c r="S91" s="24" t="s">
        <v>79</v>
      </c>
      <c r="T91" s="24" t="s">
        <v>102</v>
      </c>
      <c r="U91" s="28">
        <v>54.65</v>
      </c>
      <c r="V91" s="28">
        <v>1</v>
      </c>
      <c r="W91" s="28">
        <v>1.8</v>
      </c>
      <c r="X91" s="28">
        <v>0.47799999999999998</v>
      </c>
      <c r="Y91" s="28">
        <f t="shared" si="6"/>
        <v>1.8</v>
      </c>
      <c r="Z91" s="28">
        <f t="shared" si="7"/>
        <v>0.47799999999999998</v>
      </c>
      <c r="AA91" s="28">
        <v>0.68</v>
      </c>
      <c r="AB91" s="29">
        <v>2.1883714688010598</v>
      </c>
      <c r="AC91">
        <f t="shared" si="8"/>
        <v>8359</v>
      </c>
      <c r="AD91">
        <f t="shared" si="9"/>
        <v>33</v>
      </c>
      <c r="AE91">
        <f t="shared" si="10"/>
        <v>8.8000000000000007</v>
      </c>
      <c r="AF91">
        <f>'TP Factor'!$D$3</f>
        <v>1.168489000131735</v>
      </c>
      <c r="AG91">
        <f t="shared" si="11"/>
        <v>10.3</v>
      </c>
    </row>
    <row r="92" spans="1:33">
      <c r="A92" s="24" t="s">
        <v>72</v>
      </c>
      <c r="B92" s="24">
        <v>27</v>
      </c>
      <c r="C92" s="24" t="s">
        <v>73</v>
      </c>
      <c r="D92" s="25">
        <v>33.090000000000003</v>
      </c>
      <c r="E92" s="24" t="s">
        <v>74</v>
      </c>
      <c r="F92" s="24">
        <v>1234</v>
      </c>
      <c r="G92" s="26">
        <v>11.1</v>
      </c>
      <c r="H92" s="24" t="s">
        <v>75</v>
      </c>
      <c r="I92" s="24" t="s">
        <v>76</v>
      </c>
      <c r="J92" s="24">
        <v>333</v>
      </c>
      <c r="K92" s="27">
        <v>479.250861063</v>
      </c>
      <c r="L92" s="27">
        <v>1867.5524115400001</v>
      </c>
      <c r="M92" s="25">
        <v>0.42</v>
      </c>
      <c r="N92" s="25">
        <v>0.02</v>
      </c>
      <c r="O92" s="24">
        <v>22653</v>
      </c>
      <c r="P92" s="24">
        <v>22173</v>
      </c>
      <c r="Q92" s="28">
        <v>22653</v>
      </c>
      <c r="R92" s="28">
        <v>8120</v>
      </c>
      <c r="S92" s="24" t="s">
        <v>77</v>
      </c>
      <c r="T92" s="24" t="s">
        <v>108</v>
      </c>
      <c r="U92" s="28">
        <v>54.65</v>
      </c>
      <c r="V92" s="28">
        <v>1</v>
      </c>
      <c r="W92" s="28">
        <v>1.25</v>
      </c>
      <c r="X92" s="28">
        <v>5.2999999999999999E-2</v>
      </c>
      <c r="Y92" s="28">
        <f t="shared" si="6"/>
        <v>1.25</v>
      </c>
      <c r="Z92" s="28">
        <f t="shared" si="7"/>
        <v>5.2999999999999999E-2</v>
      </c>
      <c r="AA92" s="28">
        <v>0.35</v>
      </c>
      <c r="AB92" s="29">
        <v>2.7135591964616498E-2</v>
      </c>
      <c r="AC92">
        <f t="shared" si="8"/>
        <v>53</v>
      </c>
      <c r="AD92">
        <f t="shared" si="9"/>
        <v>0</v>
      </c>
      <c r="AE92">
        <f t="shared" si="10"/>
        <v>0</v>
      </c>
      <c r="AF92">
        <f>'TP Factor'!$D$3</f>
        <v>1.168489000131735</v>
      </c>
      <c r="AG92">
        <f t="shared" si="11"/>
        <v>0</v>
      </c>
    </row>
    <row r="93" spans="1:33">
      <c r="A93" s="24" t="s">
        <v>72</v>
      </c>
      <c r="B93" s="24">
        <v>27</v>
      </c>
      <c r="C93" s="24" t="s">
        <v>73</v>
      </c>
      <c r="D93" s="25">
        <v>33.090000000000003</v>
      </c>
      <c r="E93" s="24" t="s">
        <v>74</v>
      </c>
      <c r="F93" s="24">
        <v>1234</v>
      </c>
      <c r="G93" s="26">
        <v>105</v>
      </c>
      <c r="H93" s="24" t="s">
        <v>75</v>
      </c>
      <c r="I93" s="24" t="s">
        <v>76</v>
      </c>
      <c r="J93" s="24">
        <v>331</v>
      </c>
      <c r="K93" s="27">
        <v>183.570435516</v>
      </c>
      <c r="L93" s="27">
        <v>734.90858345300001</v>
      </c>
      <c r="M93" s="25">
        <v>0.64</v>
      </c>
      <c r="N93" s="25">
        <v>0.16</v>
      </c>
      <c r="O93" s="24">
        <v>22688</v>
      </c>
      <c r="P93" s="24">
        <v>22206</v>
      </c>
      <c r="Q93" s="28">
        <v>22688</v>
      </c>
      <c r="R93" s="28">
        <v>1400</v>
      </c>
      <c r="S93" s="24" t="s">
        <v>79</v>
      </c>
      <c r="T93" s="24" t="s">
        <v>129</v>
      </c>
      <c r="U93" s="28">
        <v>54.65</v>
      </c>
      <c r="V93" s="28">
        <v>1</v>
      </c>
      <c r="W93" s="28">
        <v>2.83</v>
      </c>
      <c r="X93" s="28">
        <v>0.497</v>
      </c>
      <c r="Y93" s="28">
        <f t="shared" si="6"/>
        <v>2.83</v>
      </c>
      <c r="Z93" s="28">
        <f t="shared" si="7"/>
        <v>0.497</v>
      </c>
      <c r="AA93" s="28">
        <v>0.88600000000000001</v>
      </c>
      <c r="AB93" s="29">
        <v>9.1830129679212405E-2</v>
      </c>
      <c r="AC93">
        <f t="shared" si="8"/>
        <v>457</v>
      </c>
      <c r="AD93">
        <f t="shared" si="9"/>
        <v>3</v>
      </c>
      <c r="AE93">
        <f t="shared" si="10"/>
        <v>0.5</v>
      </c>
      <c r="AF93">
        <f>'TP Factor'!$D$3</f>
        <v>1.168489000131735</v>
      </c>
      <c r="AG93">
        <f t="shared" si="11"/>
        <v>0.6</v>
      </c>
    </row>
    <row r="94" spans="1:33">
      <c r="A94" s="24" t="s">
        <v>72</v>
      </c>
      <c r="B94" s="24">
        <v>27</v>
      </c>
      <c r="C94" s="24" t="s">
        <v>73</v>
      </c>
      <c r="D94" s="25">
        <v>33.090000000000003</v>
      </c>
      <c r="E94" s="24" t="s">
        <v>74</v>
      </c>
      <c r="F94" s="24">
        <v>1234</v>
      </c>
      <c r="G94" s="26">
        <v>98</v>
      </c>
      <c r="H94" s="24" t="s">
        <v>75</v>
      </c>
      <c r="I94" s="24" t="s">
        <v>76</v>
      </c>
      <c r="J94" s="24">
        <v>16131</v>
      </c>
      <c r="K94" s="27">
        <v>1589.7624156700001</v>
      </c>
      <c r="L94" s="27">
        <v>45540.9118858</v>
      </c>
      <c r="M94" s="25">
        <v>29.04</v>
      </c>
      <c r="N94" s="25">
        <v>7.71</v>
      </c>
      <c r="O94" s="24">
        <v>22726</v>
      </c>
      <c r="P94" s="24">
        <v>22242</v>
      </c>
      <c r="Q94" s="28">
        <v>22726</v>
      </c>
      <c r="R94" s="28">
        <v>1700</v>
      </c>
      <c r="S94" s="24" t="s">
        <v>79</v>
      </c>
      <c r="T94" s="24" t="s">
        <v>102</v>
      </c>
      <c r="U94" s="28">
        <v>54.65</v>
      </c>
      <c r="V94" s="28">
        <v>1</v>
      </c>
      <c r="W94" s="28">
        <v>1.8</v>
      </c>
      <c r="X94" s="28">
        <v>0.47799999999999998</v>
      </c>
      <c r="Y94" s="28">
        <f t="shared" si="6"/>
        <v>1.8</v>
      </c>
      <c r="Z94" s="28">
        <f t="shared" si="7"/>
        <v>0.47799999999999998</v>
      </c>
      <c r="AA94" s="28">
        <v>0.68</v>
      </c>
      <c r="AB94" s="29">
        <v>7.8834803736112402</v>
      </c>
      <c r="AC94">
        <f t="shared" si="8"/>
        <v>30114</v>
      </c>
      <c r="AD94">
        <f t="shared" si="9"/>
        <v>120</v>
      </c>
      <c r="AE94">
        <f t="shared" si="10"/>
        <v>31.7</v>
      </c>
      <c r="AF94">
        <f>'TP Factor'!$D$3</f>
        <v>1.168489000131735</v>
      </c>
      <c r="AG94">
        <f t="shared" si="11"/>
        <v>37</v>
      </c>
    </row>
    <row r="95" spans="1:33">
      <c r="A95" s="24" t="s">
        <v>72</v>
      </c>
      <c r="B95" s="24">
        <v>27</v>
      </c>
      <c r="C95" s="24" t="s">
        <v>73</v>
      </c>
      <c r="D95" s="25">
        <v>33.090000000000003</v>
      </c>
      <c r="E95" s="24" t="s">
        <v>74</v>
      </c>
      <c r="F95" s="24">
        <v>1234</v>
      </c>
      <c r="G95" s="26">
        <v>98</v>
      </c>
      <c r="H95" s="24" t="s">
        <v>75</v>
      </c>
      <c r="I95" s="24" t="s">
        <v>76</v>
      </c>
      <c r="J95" s="24">
        <v>76</v>
      </c>
      <c r="K95" s="27">
        <v>193.24300497300001</v>
      </c>
      <c r="L95" s="27">
        <v>202.624571006</v>
      </c>
      <c r="M95" s="25">
        <v>0.14000000000000001</v>
      </c>
      <c r="N95" s="25">
        <v>0.04</v>
      </c>
      <c r="O95" s="24">
        <v>22752</v>
      </c>
      <c r="P95" s="24">
        <v>22268</v>
      </c>
      <c r="Q95" s="28">
        <v>22752</v>
      </c>
      <c r="R95" s="28">
        <v>1700</v>
      </c>
      <c r="S95" s="24" t="s">
        <v>81</v>
      </c>
      <c r="T95" s="24" t="s">
        <v>82</v>
      </c>
      <c r="U95" s="28">
        <v>54.65</v>
      </c>
      <c r="V95" s="28">
        <v>1</v>
      </c>
      <c r="W95" s="28">
        <v>1.8</v>
      </c>
      <c r="X95" s="28">
        <v>0.47799999999999998</v>
      </c>
      <c r="Y95" s="28">
        <f t="shared" si="6"/>
        <v>1.8</v>
      </c>
      <c r="Z95" s="28">
        <f t="shared" si="7"/>
        <v>0.47799999999999998</v>
      </c>
      <c r="AA95" s="28">
        <v>0.72399999999999998</v>
      </c>
      <c r="AB95" s="29">
        <v>5.0069421638793597E-2</v>
      </c>
      <c r="AC95">
        <f t="shared" si="8"/>
        <v>204</v>
      </c>
      <c r="AD95">
        <f t="shared" si="9"/>
        <v>1</v>
      </c>
      <c r="AE95">
        <f t="shared" si="10"/>
        <v>0.2</v>
      </c>
      <c r="AF95">
        <f>'TP Factor'!$D$3</f>
        <v>1.168489000131735</v>
      </c>
      <c r="AG95">
        <f t="shared" si="11"/>
        <v>0.2</v>
      </c>
    </row>
    <row r="96" spans="1:33">
      <c r="A96" s="24" t="s">
        <v>72</v>
      </c>
      <c r="B96" s="24">
        <v>27</v>
      </c>
      <c r="C96" s="24" t="s">
        <v>73</v>
      </c>
      <c r="D96" s="25">
        <v>33.090000000000003</v>
      </c>
      <c r="E96" s="24" t="s">
        <v>74</v>
      </c>
      <c r="F96" s="24">
        <v>1234</v>
      </c>
      <c r="G96" s="26">
        <v>105</v>
      </c>
      <c r="H96" s="24" t="s">
        <v>75</v>
      </c>
      <c r="I96" s="24" t="s">
        <v>76</v>
      </c>
      <c r="J96" s="24">
        <v>13</v>
      </c>
      <c r="K96" s="27">
        <v>28.407583968099999</v>
      </c>
      <c r="L96" s="27">
        <v>27.754715274599999</v>
      </c>
      <c r="M96" s="25">
        <v>0.03</v>
      </c>
      <c r="N96" s="25">
        <v>0.01</v>
      </c>
      <c r="O96" s="24">
        <v>22821</v>
      </c>
      <c r="P96" s="24">
        <v>22336</v>
      </c>
      <c r="Q96" s="28">
        <v>22821</v>
      </c>
      <c r="R96" s="28">
        <v>1400</v>
      </c>
      <c r="S96" s="24" t="s">
        <v>81</v>
      </c>
      <c r="T96" s="24" t="s">
        <v>127</v>
      </c>
      <c r="U96" s="28">
        <v>54.65</v>
      </c>
      <c r="V96" s="28">
        <v>1</v>
      </c>
      <c r="W96" s="28">
        <v>2.83</v>
      </c>
      <c r="X96" s="28">
        <v>0.497</v>
      </c>
      <c r="Y96" s="28">
        <f t="shared" si="6"/>
        <v>2.83</v>
      </c>
      <c r="Z96" s="28">
        <f t="shared" si="7"/>
        <v>0.497</v>
      </c>
      <c r="AA96" s="28">
        <v>0.88700000000000001</v>
      </c>
      <c r="AB96" s="29">
        <v>6.8583120724117104E-3</v>
      </c>
      <c r="AC96">
        <f t="shared" si="8"/>
        <v>34</v>
      </c>
      <c r="AD96">
        <f t="shared" si="9"/>
        <v>0</v>
      </c>
      <c r="AE96">
        <f t="shared" si="10"/>
        <v>0</v>
      </c>
      <c r="AF96">
        <f>'TP Factor'!$D$3</f>
        <v>1.168489000131735</v>
      </c>
      <c r="AG96">
        <f t="shared" si="11"/>
        <v>0</v>
      </c>
    </row>
    <row r="97" spans="1:33">
      <c r="A97" s="24" t="s">
        <v>72</v>
      </c>
      <c r="B97" s="24">
        <v>27</v>
      </c>
      <c r="C97" s="24" t="s">
        <v>73</v>
      </c>
      <c r="D97" s="25">
        <v>33.090000000000003</v>
      </c>
      <c r="E97" s="24" t="s">
        <v>74</v>
      </c>
      <c r="F97" s="24">
        <v>3456</v>
      </c>
      <c r="G97" s="26">
        <v>4</v>
      </c>
      <c r="H97" s="24" t="s">
        <v>75</v>
      </c>
      <c r="I97" s="24" t="s">
        <v>76</v>
      </c>
      <c r="J97" s="24">
        <v>2035</v>
      </c>
      <c r="K97" s="27">
        <v>437.92910421099998</v>
      </c>
      <c r="L97" s="27">
        <v>9731.37754098</v>
      </c>
      <c r="M97" s="25">
        <v>2.44</v>
      </c>
      <c r="N97" s="25">
        <v>0.13</v>
      </c>
      <c r="O97" s="24">
        <v>22836</v>
      </c>
      <c r="P97" s="24">
        <v>22351</v>
      </c>
      <c r="Q97" s="28">
        <v>22836</v>
      </c>
      <c r="R97" s="28">
        <v>3100</v>
      </c>
      <c r="S97" s="24" t="s">
        <v>81</v>
      </c>
      <c r="T97" s="24" t="s">
        <v>109</v>
      </c>
      <c r="U97" s="28">
        <v>54.65</v>
      </c>
      <c r="V97" s="28">
        <v>1</v>
      </c>
      <c r="W97" s="28">
        <v>1.25</v>
      </c>
      <c r="X97" s="28">
        <v>6.4000000000000001E-2</v>
      </c>
      <c r="Y97" s="28">
        <f t="shared" si="6"/>
        <v>1.25</v>
      </c>
      <c r="Z97" s="28">
        <f t="shared" si="7"/>
        <v>6.4000000000000001E-2</v>
      </c>
      <c r="AA97" s="28">
        <v>0.41099999999999998</v>
      </c>
      <c r="AB97" s="29">
        <v>2.4046661407600101</v>
      </c>
      <c r="AC97">
        <f t="shared" si="8"/>
        <v>5552</v>
      </c>
      <c r="AD97">
        <f t="shared" si="9"/>
        <v>15</v>
      </c>
      <c r="AE97">
        <f t="shared" si="10"/>
        <v>0.8</v>
      </c>
      <c r="AF97">
        <f>'TP Factor'!$D$3</f>
        <v>1.168489000131735</v>
      </c>
      <c r="AG97">
        <f t="shared" si="11"/>
        <v>0.9</v>
      </c>
    </row>
    <row r="98" spans="1:33">
      <c r="A98" s="24" t="s">
        <v>72</v>
      </c>
      <c r="B98" s="24">
        <v>27</v>
      </c>
      <c r="C98" s="24" t="s">
        <v>73</v>
      </c>
      <c r="D98" s="25">
        <v>33.090000000000003</v>
      </c>
      <c r="E98" s="24" t="s">
        <v>74</v>
      </c>
      <c r="F98" s="24">
        <v>3456</v>
      </c>
      <c r="G98" s="26">
        <v>4</v>
      </c>
      <c r="H98" s="24" t="s">
        <v>75</v>
      </c>
      <c r="I98" s="24" t="s">
        <v>76</v>
      </c>
      <c r="J98" s="24">
        <v>302</v>
      </c>
      <c r="K98" s="27">
        <v>190.69130755399999</v>
      </c>
      <c r="L98" s="27">
        <v>1443.24777733</v>
      </c>
      <c r="M98" s="25">
        <v>0.36</v>
      </c>
      <c r="N98" s="25">
        <v>0.02</v>
      </c>
      <c r="O98" s="24">
        <v>22842</v>
      </c>
      <c r="P98" s="24">
        <v>22357</v>
      </c>
      <c r="Q98" s="28">
        <v>22842</v>
      </c>
      <c r="R98" s="28">
        <v>3100</v>
      </c>
      <c r="S98" s="24" t="s">
        <v>77</v>
      </c>
      <c r="T98" s="24" t="s">
        <v>104</v>
      </c>
      <c r="U98" s="28">
        <v>54.65</v>
      </c>
      <c r="V98" s="28">
        <v>1</v>
      </c>
      <c r="W98" s="28">
        <v>1.25</v>
      </c>
      <c r="X98" s="28">
        <v>6.4000000000000001E-2</v>
      </c>
      <c r="Y98" s="28">
        <f t="shared" si="6"/>
        <v>1.25</v>
      </c>
      <c r="Z98" s="28">
        <f t="shared" si="7"/>
        <v>6.4000000000000001E-2</v>
      </c>
      <c r="AA98" s="28">
        <v>0.41099999999999998</v>
      </c>
      <c r="AB98" s="29">
        <v>0.35663286603014099</v>
      </c>
      <c r="AC98">
        <f t="shared" si="8"/>
        <v>823</v>
      </c>
      <c r="AD98">
        <f t="shared" si="9"/>
        <v>2</v>
      </c>
      <c r="AE98">
        <f t="shared" si="10"/>
        <v>0.1</v>
      </c>
      <c r="AF98">
        <f>'TP Factor'!$D$3</f>
        <v>1.168489000131735</v>
      </c>
      <c r="AG98">
        <f t="shared" si="11"/>
        <v>0.1</v>
      </c>
    </row>
    <row r="99" spans="1:33">
      <c r="A99" s="24" t="s">
        <v>72</v>
      </c>
      <c r="B99" s="24">
        <v>27</v>
      </c>
      <c r="C99" s="24" t="s">
        <v>73</v>
      </c>
      <c r="D99" s="25">
        <v>33.090000000000003</v>
      </c>
      <c r="E99" s="24" t="s">
        <v>74</v>
      </c>
      <c r="F99" s="24">
        <v>3456</v>
      </c>
      <c r="G99" s="26">
        <v>30.5</v>
      </c>
      <c r="H99" s="24" t="s">
        <v>75</v>
      </c>
      <c r="I99" s="24" t="s">
        <v>76</v>
      </c>
      <c r="J99" s="24">
        <v>785</v>
      </c>
      <c r="K99" s="27">
        <v>393.74084590899997</v>
      </c>
      <c r="L99" s="27">
        <v>5756.90238598</v>
      </c>
      <c r="M99" s="25">
        <v>1.51</v>
      </c>
      <c r="N99" s="25">
        <v>0.4</v>
      </c>
      <c r="O99" s="24">
        <v>22854</v>
      </c>
      <c r="P99" s="24">
        <v>22369</v>
      </c>
      <c r="Q99" s="28">
        <v>22854</v>
      </c>
      <c r="R99" s="28">
        <v>2210</v>
      </c>
      <c r="S99" s="24" t="s">
        <v>81</v>
      </c>
      <c r="T99" s="24" t="s">
        <v>107</v>
      </c>
      <c r="U99" s="28">
        <v>54.65</v>
      </c>
      <c r="V99" s="28">
        <v>1</v>
      </c>
      <c r="W99" s="28">
        <v>1.92</v>
      </c>
      <c r="X99" s="28">
        <v>0.50600000000000001</v>
      </c>
      <c r="Y99" s="28">
        <f t="shared" si="6"/>
        <v>1.92</v>
      </c>
      <c r="Z99" s="28">
        <f t="shared" si="7"/>
        <v>0.50600000000000001</v>
      </c>
      <c r="AA99" s="28">
        <v>0.26800000000000002</v>
      </c>
      <c r="AB99" s="29">
        <v>1.42255586993591</v>
      </c>
      <c r="AC99">
        <f t="shared" si="8"/>
        <v>2142</v>
      </c>
      <c r="AD99">
        <f t="shared" si="9"/>
        <v>9</v>
      </c>
      <c r="AE99">
        <f t="shared" si="10"/>
        <v>2.4</v>
      </c>
      <c r="AF99">
        <f>'TP Factor'!$D$3</f>
        <v>1.168489000131735</v>
      </c>
      <c r="AG99">
        <f t="shared" si="11"/>
        <v>2.8</v>
      </c>
    </row>
    <row r="100" spans="1:33">
      <c r="A100" s="24" t="s">
        <v>72</v>
      </c>
      <c r="B100" s="24">
        <v>27</v>
      </c>
      <c r="C100" s="24" t="s">
        <v>73</v>
      </c>
      <c r="D100" s="25">
        <v>33.090000000000003</v>
      </c>
      <c r="E100" s="24" t="s">
        <v>74</v>
      </c>
      <c r="F100" s="24">
        <v>1234</v>
      </c>
      <c r="G100" s="26">
        <v>98</v>
      </c>
      <c r="H100" s="24" t="s">
        <v>75</v>
      </c>
      <c r="I100" s="24" t="s">
        <v>76</v>
      </c>
      <c r="J100" s="24">
        <v>2801</v>
      </c>
      <c r="K100" s="27">
        <v>469.72218491899997</v>
      </c>
      <c r="L100" s="27">
        <v>7908.3035868899997</v>
      </c>
      <c r="M100" s="25">
        <v>5.04</v>
      </c>
      <c r="N100" s="25">
        <v>1.34</v>
      </c>
      <c r="O100" s="24">
        <v>22890</v>
      </c>
      <c r="P100" s="24">
        <v>22404</v>
      </c>
      <c r="Q100" s="28">
        <v>22890</v>
      </c>
      <c r="R100" s="28">
        <v>1700</v>
      </c>
      <c r="S100" s="24" t="s">
        <v>79</v>
      </c>
      <c r="T100" s="24" t="s">
        <v>102</v>
      </c>
      <c r="U100" s="28">
        <v>54.65</v>
      </c>
      <c r="V100" s="28">
        <v>1</v>
      </c>
      <c r="W100" s="28">
        <v>1.8</v>
      </c>
      <c r="X100" s="28">
        <v>0.47799999999999998</v>
      </c>
      <c r="Y100" s="28">
        <f t="shared" si="6"/>
        <v>1.8</v>
      </c>
      <c r="Z100" s="28">
        <f t="shared" si="7"/>
        <v>0.47799999999999998</v>
      </c>
      <c r="AA100" s="28">
        <v>0.68</v>
      </c>
      <c r="AB100" s="29">
        <v>1.61635398195427</v>
      </c>
      <c r="AC100">
        <f t="shared" si="8"/>
        <v>6174</v>
      </c>
      <c r="AD100">
        <f t="shared" si="9"/>
        <v>25</v>
      </c>
      <c r="AE100">
        <f t="shared" si="10"/>
        <v>6.5</v>
      </c>
      <c r="AF100">
        <f>'TP Factor'!$D$3</f>
        <v>1.168489000131735</v>
      </c>
      <c r="AG100">
        <f t="shared" si="11"/>
        <v>7.6</v>
      </c>
    </row>
    <row r="101" spans="1:33">
      <c r="A101" s="24" t="s">
        <v>72</v>
      </c>
      <c r="B101" s="24">
        <v>27</v>
      </c>
      <c r="C101" s="24" t="s">
        <v>73</v>
      </c>
      <c r="D101" s="25">
        <v>33.090000000000003</v>
      </c>
      <c r="E101" s="24" t="s">
        <v>74</v>
      </c>
      <c r="F101" s="24">
        <v>1234</v>
      </c>
      <c r="G101" s="26">
        <v>98</v>
      </c>
      <c r="H101" s="24" t="s">
        <v>75</v>
      </c>
      <c r="I101" s="24" t="s">
        <v>76</v>
      </c>
      <c r="J101" s="24">
        <v>44</v>
      </c>
      <c r="K101" s="27">
        <v>71.801471244799998</v>
      </c>
      <c r="L101" s="27">
        <v>116.584214351</v>
      </c>
      <c r="M101" s="25">
        <v>0.08</v>
      </c>
      <c r="N101" s="25">
        <v>0.02</v>
      </c>
      <c r="O101" s="24">
        <v>22894</v>
      </c>
      <c r="P101" s="24">
        <v>22408</v>
      </c>
      <c r="Q101" s="28">
        <v>22894</v>
      </c>
      <c r="R101" s="28">
        <v>1700</v>
      </c>
      <c r="S101" s="24" t="s">
        <v>81</v>
      </c>
      <c r="T101" s="24" t="s">
        <v>82</v>
      </c>
      <c r="U101" s="28">
        <v>54.65</v>
      </c>
      <c r="V101" s="28">
        <v>1</v>
      </c>
      <c r="W101" s="28">
        <v>1.8</v>
      </c>
      <c r="X101" s="28">
        <v>0.47799999999999998</v>
      </c>
      <c r="Y101" s="28">
        <f t="shared" si="6"/>
        <v>1.8</v>
      </c>
      <c r="Z101" s="28">
        <f t="shared" si="7"/>
        <v>0.47799999999999998</v>
      </c>
      <c r="AA101" s="28">
        <v>0.72399999999999998</v>
      </c>
      <c r="AB101" s="29">
        <v>2.8808471529322598E-2</v>
      </c>
      <c r="AC101">
        <f t="shared" si="8"/>
        <v>117</v>
      </c>
      <c r="AD101">
        <f t="shared" si="9"/>
        <v>0</v>
      </c>
      <c r="AE101">
        <f t="shared" si="10"/>
        <v>0.1</v>
      </c>
      <c r="AF101">
        <f>'TP Factor'!$D$3</f>
        <v>1.168489000131735</v>
      </c>
      <c r="AG101">
        <f t="shared" si="11"/>
        <v>0.1</v>
      </c>
    </row>
    <row r="102" spans="1:33">
      <c r="A102" s="24" t="s">
        <v>72</v>
      </c>
      <c r="B102" s="24">
        <v>27</v>
      </c>
      <c r="C102" s="24" t="s">
        <v>73</v>
      </c>
      <c r="D102" s="25">
        <v>33.090000000000003</v>
      </c>
      <c r="E102" s="24" t="s">
        <v>74</v>
      </c>
      <c r="F102" s="24">
        <v>1234</v>
      </c>
      <c r="G102" s="26">
        <v>98</v>
      </c>
      <c r="H102" s="24" t="s">
        <v>75</v>
      </c>
      <c r="I102" s="24" t="s">
        <v>76</v>
      </c>
      <c r="J102" s="24">
        <v>2</v>
      </c>
      <c r="K102" s="27">
        <v>20.366586388999998</v>
      </c>
      <c r="L102" s="27">
        <v>6.4316648087799999</v>
      </c>
      <c r="M102" s="25">
        <v>0</v>
      </c>
      <c r="N102" s="25">
        <v>0</v>
      </c>
      <c r="O102" s="24">
        <v>22935</v>
      </c>
      <c r="P102" s="24">
        <v>22449</v>
      </c>
      <c r="Q102" s="28">
        <v>22935</v>
      </c>
      <c r="R102" s="28">
        <v>1700</v>
      </c>
      <c r="S102" s="24" t="s">
        <v>81</v>
      </c>
      <c r="T102" s="24" t="s">
        <v>82</v>
      </c>
      <c r="U102" s="28">
        <v>54.65</v>
      </c>
      <c r="V102" s="28">
        <v>1</v>
      </c>
      <c r="W102" s="28">
        <v>1.8</v>
      </c>
      <c r="X102" s="28">
        <v>0.47799999999999998</v>
      </c>
      <c r="Y102" s="28">
        <f t="shared" si="6"/>
        <v>1.8</v>
      </c>
      <c r="Z102" s="28">
        <f t="shared" si="7"/>
        <v>0.47799999999999998</v>
      </c>
      <c r="AA102" s="28">
        <v>0.72399999999999998</v>
      </c>
      <c r="AB102" s="29">
        <v>1.58929262887775E-3</v>
      </c>
      <c r="AC102">
        <f t="shared" si="8"/>
        <v>6</v>
      </c>
      <c r="AD102">
        <f t="shared" si="9"/>
        <v>0</v>
      </c>
      <c r="AE102">
        <f t="shared" si="10"/>
        <v>0</v>
      </c>
      <c r="AF102">
        <f>'TP Factor'!$D$3</f>
        <v>1.168489000131735</v>
      </c>
      <c r="AG102">
        <f t="shared" si="11"/>
        <v>0</v>
      </c>
    </row>
    <row r="103" spans="1:33">
      <c r="A103" s="24" t="s">
        <v>72</v>
      </c>
      <c r="B103" s="24">
        <v>27</v>
      </c>
      <c r="C103" s="24" t="s">
        <v>73</v>
      </c>
      <c r="D103" s="25">
        <v>33.090000000000003</v>
      </c>
      <c r="E103" s="24" t="s">
        <v>74</v>
      </c>
      <c r="F103" s="24">
        <v>3456</v>
      </c>
      <c r="G103" s="26">
        <v>0</v>
      </c>
      <c r="H103" s="24" t="s">
        <v>75</v>
      </c>
      <c r="I103" s="24" t="s">
        <v>76</v>
      </c>
      <c r="J103" s="24">
        <v>722</v>
      </c>
      <c r="K103" s="27">
        <v>340.17388129099999</v>
      </c>
      <c r="L103" s="27">
        <v>4683.0137689000003</v>
      </c>
      <c r="M103" s="25">
        <v>0</v>
      </c>
      <c r="N103" s="25">
        <v>0</v>
      </c>
      <c r="O103" s="24">
        <v>22947</v>
      </c>
      <c r="P103" s="24">
        <v>22461</v>
      </c>
      <c r="Q103" s="28">
        <v>22947</v>
      </c>
      <c r="R103" s="28">
        <v>6300</v>
      </c>
      <c r="S103" s="24" t="s">
        <v>81</v>
      </c>
      <c r="T103" s="24" t="s">
        <v>126</v>
      </c>
      <c r="U103" s="28">
        <v>54.65</v>
      </c>
      <c r="V103" s="28">
        <v>1</v>
      </c>
      <c r="W103" s="28">
        <v>0</v>
      </c>
      <c r="X103" s="28">
        <v>0</v>
      </c>
      <c r="Y103" s="28">
        <f t="shared" si="6"/>
        <v>0</v>
      </c>
      <c r="Z103" s="28">
        <f t="shared" si="7"/>
        <v>0</v>
      </c>
      <c r="AA103" s="28">
        <v>0.30299999999999999</v>
      </c>
      <c r="AB103" s="29">
        <v>1.1571932749835001</v>
      </c>
      <c r="AC103">
        <f t="shared" si="8"/>
        <v>1970</v>
      </c>
      <c r="AD103">
        <f t="shared" si="9"/>
        <v>0</v>
      </c>
      <c r="AE103">
        <f t="shared" si="10"/>
        <v>0</v>
      </c>
      <c r="AF103">
        <f>'TP Factor'!$D$3</f>
        <v>1.168489000131735</v>
      </c>
      <c r="AG103">
        <f t="shared" si="11"/>
        <v>0</v>
      </c>
    </row>
    <row r="104" spans="1:33">
      <c r="A104" s="24" t="s">
        <v>72</v>
      </c>
      <c r="B104" s="24">
        <v>27</v>
      </c>
      <c r="C104" s="24" t="s">
        <v>73</v>
      </c>
      <c r="D104" s="25">
        <v>33.090000000000003</v>
      </c>
      <c r="E104" s="24" t="s">
        <v>74</v>
      </c>
      <c r="F104" s="24">
        <v>1234</v>
      </c>
      <c r="G104" s="26">
        <v>98</v>
      </c>
      <c r="H104" s="24" t="s">
        <v>75</v>
      </c>
      <c r="I104" s="24" t="s">
        <v>76</v>
      </c>
      <c r="J104" s="24">
        <v>201</v>
      </c>
      <c r="K104" s="27">
        <v>181.49927351900001</v>
      </c>
      <c r="L104" s="27">
        <v>533.84832449600003</v>
      </c>
      <c r="M104" s="25">
        <v>0.36</v>
      </c>
      <c r="N104" s="25">
        <v>0.1</v>
      </c>
      <c r="O104" s="24">
        <v>22967</v>
      </c>
      <c r="P104" s="24">
        <v>22481</v>
      </c>
      <c r="Q104" s="28">
        <v>22967</v>
      </c>
      <c r="R104" s="28">
        <v>1700</v>
      </c>
      <c r="S104" s="24" t="s">
        <v>81</v>
      </c>
      <c r="T104" s="24" t="s">
        <v>82</v>
      </c>
      <c r="U104" s="28">
        <v>54.65</v>
      </c>
      <c r="V104" s="28">
        <v>1</v>
      </c>
      <c r="W104" s="28">
        <v>1.8</v>
      </c>
      <c r="X104" s="28">
        <v>0.47799999999999998</v>
      </c>
      <c r="Y104" s="28">
        <f t="shared" si="6"/>
        <v>1.8</v>
      </c>
      <c r="Z104" s="28">
        <f t="shared" si="7"/>
        <v>0.47799999999999998</v>
      </c>
      <c r="AA104" s="28">
        <v>0.72399999999999998</v>
      </c>
      <c r="AB104" s="29">
        <v>0.13191626621078101</v>
      </c>
      <c r="AC104">
        <f t="shared" si="8"/>
        <v>537</v>
      </c>
      <c r="AD104">
        <f t="shared" si="9"/>
        <v>2</v>
      </c>
      <c r="AE104">
        <f t="shared" si="10"/>
        <v>0.6</v>
      </c>
      <c r="AF104">
        <f>'TP Factor'!$D$3</f>
        <v>1.168489000131735</v>
      </c>
      <c r="AG104">
        <f t="shared" si="11"/>
        <v>0.7</v>
      </c>
    </row>
    <row r="105" spans="1:33">
      <c r="A105" s="24" t="s">
        <v>72</v>
      </c>
      <c r="B105" s="24">
        <v>27</v>
      </c>
      <c r="C105" s="24" t="s">
        <v>73</v>
      </c>
      <c r="D105" s="25">
        <v>33.090000000000003</v>
      </c>
      <c r="E105" s="24" t="s">
        <v>74</v>
      </c>
      <c r="F105" s="24">
        <v>3456</v>
      </c>
      <c r="G105" s="26">
        <v>3</v>
      </c>
      <c r="H105" s="24" t="s">
        <v>75</v>
      </c>
      <c r="I105" s="24" t="s">
        <v>76</v>
      </c>
      <c r="J105" s="24">
        <v>403</v>
      </c>
      <c r="K105" s="27">
        <v>559.94726096199997</v>
      </c>
      <c r="L105" s="27">
        <v>7769.2659290399997</v>
      </c>
      <c r="M105" s="25">
        <v>0.28000000000000003</v>
      </c>
      <c r="N105" s="25">
        <v>0.04</v>
      </c>
      <c r="O105" s="24">
        <v>22970</v>
      </c>
      <c r="P105" s="24">
        <v>22484</v>
      </c>
      <c r="Q105" s="28">
        <v>22970</v>
      </c>
      <c r="R105" s="28">
        <v>4340</v>
      </c>
      <c r="S105" s="24" t="s">
        <v>79</v>
      </c>
      <c r="T105" s="24" t="s">
        <v>99</v>
      </c>
      <c r="U105" s="28">
        <v>54.65</v>
      </c>
      <c r="V105" s="28">
        <v>1</v>
      </c>
      <c r="W105" s="28">
        <v>0.7</v>
      </c>
      <c r="X105" s="28">
        <v>0.09</v>
      </c>
      <c r="Y105" s="28">
        <f t="shared" si="6"/>
        <v>0.7</v>
      </c>
      <c r="Z105" s="28">
        <f t="shared" si="7"/>
        <v>0.09</v>
      </c>
      <c r="AA105" s="28">
        <v>0.10199999999999999</v>
      </c>
      <c r="AB105" s="29">
        <v>0.29553680584050102</v>
      </c>
      <c r="AC105">
        <f t="shared" si="8"/>
        <v>169</v>
      </c>
      <c r="AD105">
        <f t="shared" si="9"/>
        <v>0</v>
      </c>
      <c r="AE105">
        <f t="shared" si="10"/>
        <v>0</v>
      </c>
      <c r="AF105">
        <f>'TP Factor'!$D$3</f>
        <v>1.168489000131735</v>
      </c>
      <c r="AG105">
        <f t="shared" si="11"/>
        <v>0</v>
      </c>
    </row>
    <row r="106" spans="1:33">
      <c r="A106" s="24" t="s">
        <v>72</v>
      </c>
      <c r="B106" s="24">
        <v>27</v>
      </c>
      <c r="C106" s="24" t="s">
        <v>73</v>
      </c>
      <c r="D106" s="25">
        <v>33.090000000000003</v>
      </c>
      <c r="E106" s="24" t="s">
        <v>74</v>
      </c>
      <c r="F106" s="24">
        <v>3456</v>
      </c>
      <c r="G106" s="26">
        <v>4</v>
      </c>
      <c r="H106" s="24" t="s">
        <v>75</v>
      </c>
      <c r="I106" s="24" t="s">
        <v>76</v>
      </c>
      <c r="J106" s="24">
        <v>2809</v>
      </c>
      <c r="K106" s="27">
        <v>704.62419882699999</v>
      </c>
      <c r="L106" s="27">
        <v>13429.1304535</v>
      </c>
      <c r="M106" s="25">
        <v>3.37</v>
      </c>
      <c r="N106" s="25">
        <v>0.18</v>
      </c>
      <c r="O106" s="24">
        <v>22984</v>
      </c>
      <c r="P106" s="24">
        <v>22497</v>
      </c>
      <c r="Q106" s="28">
        <v>22984</v>
      </c>
      <c r="R106" s="28">
        <v>3100</v>
      </c>
      <c r="S106" s="24" t="s">
        <v>81</v>
      </c>
      <c r="T106" s="24" t="s">
        <v>109</v>
      </c>
      <c r="U106" s="28">
        <v>54.65</v>
      </c>
      <c r="V106" s="28">
        <v>1</v>
      </c>
      <c r="W106" s="28">
        <v>1.25</v>
      </c>
      <c r="X106" s="28">
        <v>6.4000000000000001E-2</v>
      </c>
      <c r="Y106" s="28">
        <f t="shared" si="6"/>
        <v>1.25</v>
      </c>
      <c r="Z106" s="28">
        <f t="shared" si="7"/>
        <v>6.4000000000000001E-2</v>
      </c>
      <c r="AA106" s="28">
        <v>0.41099999999999998</v>
      </c>
      <c r="AB106" s="29">
        <v>3.3183971298384898</v>
      </c>
      <c r="AC106">
        <f t="shared" si="8"/>
        <v>7661</v>
      </c>
      <c r="AD106">
        <f t="shared" si="9"/>
        <v>21</v>
      </c>
      <c r="AE106">
        <f t="shared" si="10"/>
        <v>1.1000000000000001</v>
      </c>
      <c r="AF106">
        <f>'TP Factor'!$D$3</f>
        <v>1.168489000131735</v>
      </c>
      <c r="AG106">
        <f t="shared" si="11"/>
        <v>1.3</v>
      </c>
    </row>
    <row r="107" spans="1:33">
      <c r="A107" s="24" t="s">
        <v>72</v>
      </c>
      <c r="B107" s="24">
        <v>27</v>
      </c>
      <c r="C107" s="24" t="s">
        <v>73</v>
      </c>
      <c r="D107" s="25">
        <v>33.090000000000003</v>
      </c>
      <c r="E107" s="24" t="s">
        <v>74</v>
      </c>
      <c r="F107" s="24">
        <v>1234</v>
      </c>
      <c r="G107" s="26">
        <v>98</v>
      </c>
      <c r="H107" s="24" t="s">
        <v>75</v>
      </c>
      <c r="I107" s="24" t="s">
        <v>76</v>
      </c>
      <c r="J107" s="24">
        <v>84</v>
      </c>
      <c r="K107" s="27">
        <v>93.168635411799997</v>
      </c>
      <c r="L107" s="27">
        <v>223.491802296</v>
      </c>
      <c r="M107" s="25">
        <v>0.15</v>
      </c>
      <c r="N107" s="25">
        <v>0.04</v>
      </c>
      <c r="O107" s="24">
        <v>23055</v>
      </c>
      <c r="P107" s="24">
        <v>22567</v>
      </c>
      <c r="Q107" s="28">
        <v>23055</v>
      </c>
      <c r="R107" s="28">
        <v>1700</v>
      </c>
      <c r="S107" s="24" t="s">
        <v>81</v>
      </c>
      <c r="T107" s="24" t="s">
        <v>82</v>
      </c>
      <c r="U107" s="28">
        <v>54.65</v>
      </c>
      <c r="V107" s="28">
        <v>1</v>
      </c>
      <c r="W107" s="28">
        <v>1.8</v>
      </c>
      <c r="X107" s="28">
        <v>0.47799999999999998</v>
      </c>
      <c r="Y107" s="28">
        <f t="shared" si="6"/>
        <v>1.8</v>
      </c>
      <c r="Z107" s="28">
        <f t="shared" si="7"/>
        <v>0.47799999999999998</v>
      </c>
      <c r="AA107" s="28">
        <v>0.72399999999999998</v>
      </c>
      <c r="AB107" s="29">
        <v>5.5225806154435203E-2</v>
      </c>
      <c r="AC107">
        <f t="shared" si="8"/>
        <v>225</v>
      </c>
      <c r="AD107">
        <f t="shared" si="9"/>
        <v>1</v>
      </c>
      <c r="AE107">
        <f t="shared" si="10"/>
        <v>0.2</v>
      </c>
      <c r="AF107">
        <f>'TP Factor'!$D$3</f>
        <v>1.168489000131735</v>
      </c>
      <c r="AG107">
        <f t="shared" si="11"/>
        <v>0.2</v>
      </c>
    </row>
    <row r="108" spans="1:33">
      <c r="A108" s="24" t="s">
        <v>72</v>
      </c>
      <c r="B108" s="24">
        <v>27</v>
      </c>
      <c r="C108" s="24" t="s">
        <v>73</v>
      </c>
      <c r="D108" s="25">
        <v>33.090000000000003</v>
      </c>
      <c r="E108" s="24" t="s">
        <v>74</v>
      </c>
      <c r="F108" s="24">
        <v>3456</v>
      </c>
      <c r="G108" s="26">
        <v>0</v>
      </c>
      <c r="H108" s="24" t="s">
        <v>75</v>
      </c>
      <c r="I108" s="24" t="s">
        <v>76</v>
      </c>
      <c r="J108" s="24">
        <v>222</v>
      </c>
      <c r="K108" s="27">
        <v>183.00901215600001</v>
      </c>
      <c r="L108" s="27">
        <v>1436.5761147999999</v>
      </c>
      <c r="M108" s="25">
        <v>0</v>
      </c>
      <c r="N108" s="25">
        <v>0</v>
      </c>
      <c r="O108" s="24">
        <v>23078</v>
      </c>
      <c r="P108" s="24">
        <v>22590</v>
      </c>
      <c r="Q108" s="28">
        <v>23078</v>
      </c>
      <c r="R108" s="28">
        <v>6300</v>
      </c>
      <c r="S108" s="24" t="s">
        <v>81</v>
      </c>
      <c r="T108" s="24" t="s">
        <v>126</v>
      </c>
      <c r="U108" s="28">
        <v>54.65</v>
      </c>
      <c r="V108" s="28">
        <v>1</v>
      </c>
      <c r="W108" s="28">
        <v>0</v>
      </c>
      <c r="X108" s="28">
        <v>0</v>
      </c>
      <c r="Y108" s="28">
        <f t="shared" si="6"/>
        <v>0</v>
      </c>
      <c r="Z108" s="28">
        <f t="shared" si="7"/>
        <v>0</v>
      </c>
      <c r="AA108" s="28">
        <v>0.30299999999999999</v>
      </c>
      <c r="AB108" s="29">
        <v>0.35498426892489099</v>
      </c>
      <c r="AC108">
        <f t="shared" si="8"/>
        <v>604</v>
      </c>
      <c r="AD108">
        <f t="shared" si="9"/>
        <v>0</v>
      </c>
      <c r="AE108">
        <f t="shared" si="10"/>
        <v>0</v>
      </c>
      <c r="AF108">
        <f>'TP Factor'!$D$3</f>
        <v>1.168489000131735</v>
      </c>
      <c r="AG108">
        <f t="shared" si="11"/>
        <v>0</v>
      </c>
    </row>
    <row r="109" spans="1:33">
      <c r="A109" s="24" t="s">
        <v>72</v>
      </c>
      <c r="B109" s="24">
        <v>27</v>
      </c>
      <c r="C109" s="24" t="s">
        <v>73</v>
      </c>
      <c r="D109" s="25">
        <v>33.090000000000003</v>
      </c>
      <c r="E109" s="24" t="s">
        <v>74</v>
      </c>
      <c r="F109" s="24">
        <v>3456</v>
      </c>
      <c r="G109" s="26">
        <v>3</v>
      </c>
      <c r="H109" s="24" t="s">
        <v>75</v>
      </c>
      <c r="I109" s="24" t="s">
        <v>76</v>
      </c>
      <c r="J109" s="24">
        <v>1798</v>
      </c>
      <c r="K109" s="27">
        <v>404.21078255899999</v>
      </c>
      <c r="L109" s="27">
        <v>8552.4076337400002</v>
      </c>
      <c r="M109" s="25">
        <v>1.26</v>
      </c>
      <c r="N109" s="25">
        <v>0.16</v>
      </c>
      <c r="O109" s="24">
        <v>23104</v>
      </c>
      <c r="P109" s="24">
        <v>22616</v>
      </c>
      <c r="Q109" s="28">
        <v>23104</v>
      </c>
      <c r="R109" s="28">
        <v>4340</v>
      </c>
      <c r="S109" s="24" t="s">
        <v>77</v>
      </c>
      <c r="T109" s="24" t="s">
        <v>103</v>
      </c>
      <c r="U109" s="28">
        <v>54.65</v>
      </c>
      <c r="V109" s="28">
        <v>1</v>
      </c>
      <c r="W109" s="28">
        <v>0.7</v>
      </c>
      <c r="X109" s="28">
        <v>0.09</v>
      </c>
      <c r="Y109" s="28">
        <f t="shared" si="6"/>
        <v>0.7</v>
      </c>
      <c r="Z109" s="28">
        <f t="shared" si="7"/>
        <v>0.09</v>
      </c>
      <c r="AA109" s="28">
        <v>0.41299999999999998</v>
      </c>
      <c r="AB109" s="29">
        <v>0.50675633091209105</v>
      </c>
      <c r="AC109">
        <f t="shared" si="8"/>
        <v>1176</v>
      </c>
      <c r="AD109">
        <f t="shared" si="9"/>
        <v>2</v>
      </c>
      <c r="AE109">
        <f t="shared" si="10"/>
        <v>0.2</v>
      </c>
      <c r="AF109">
        <f>'TP Factor'!$D$3</f>
        <v>1.168489000131735</v>
      </c>
      <c r="AG109">
        <f t="shared" si="11"/>
        <v>0.2</v>
      </c>
    </row>
    <row r="110" spans="1:33">
      <c r="A110" s="24" t="s">
        <v>72</v>
      </c>
      <c r="B110" s="24">
        <v>27</v>
      </c>
      <c r="C110" s="24" t="s">
        <v>73</v>
      </c>
      <c r="D110" s="25">
        <v>33.090000000000003</v>
      </c>
      <c r="E110" s="24" t="s">
        <v>74</v>
      </c>
      <c r="F110" s="24">
        <v>3456</v>
      </c>
      <c r="G110" s="26">
        <v>30.5</v>
      </c>
      <c r="H110" s="24" t="s">
        <v>75</v>
      </c>
      <c r="I110" s="24" t="s">
        <v>76</v>
      </c>
      <c r="J110" s="24">
        <v>1000</v>
      </c>
      <c r="K110" s="27">
        <v>566.72340920500005</v>
      </c>
      <c r="L110" s="27">
        <v>7330.1115658199997</v>
      </c>
      <c r="M110" s="25">
        <v>1.92</v>
      </c>
      <c r="N110" s="25">
        <v>0.51</v>
      </c>
      <c r="O110" s="24">
        <v>23120</v>
      </c>
      <c r="P110" s="24">
        <v>22632</v>
      </c>
      <c r="Q110" s="28">
        <v>23120</v>
      </c>
      <c r="R110" s="28">
        <v>2210</v>
      </c>
      <c r="S110" s="24" t="s">
        <v>81</v>
      </c>
      <c r="T110" s="24" t="s">
        <v>107</v>
      </c>
      <c r="U110" s="28">
        <v>54.65</v>
      </c>
      <c r="V110" s="28">
        <v>1</v>
      </c>
      <c r="W110" s="28">
        <v>1.92</v>
      </c>
      <c r="X110" s="28">
        <v>0.50600000000000001</v>
      </c>
      <c r="Y110" s="28">
        <f t="shared" si="6"/>
        <v>1.92</v>
      </c>
      <c r="Z110" s="28">
        <f t="shared" si="7"/>
        <v>0.50600000000000001</v>
      </c>
      <c r="AA110" s="28">
        <v>0.26800000000000002</v>
      </c>
      <c r="AB110" s="29">
        <v>1.8113027694236099</v>
      </c>
      <c r="AC110">
        <f t="shared" si="8"/>
        <v>2727</v>
      </c>
      <c r="AD110">
        <f t="shared" si="9"/>
        <v>12</v>
      </c>
      <c r="AE110">
        <f t="shared" si="10"/>
        <v>3</v>
      </c>
      <c r="AF110">
        <f>'TP Factor'!$D$3</f>
        <v>1.168489000131735</v>
      </c>
      <c r="AG110">
        <f t="shared" si="11"/>
        <v>3.5</v>
      </c>
    </row>
    <row r="111" spans="1:33">
      <c r="A111" s="24" t="s">
        <v>72</v>
      </c>
      <c r="B111" s="24">
        <v>27</v>
      </c>
      <c r="C111" s="24" t="s">
        <v>73</v>
      </c>
      <c r="D111" s="25">
        <v>33.090000000000003</v>
      </c>
      <c r="E111" s="24" t="s">
        <v>74</v>
      </c>
      <c r="F111" s="24">
        <v>1234</v>
      </c>
      <c r="G111" s="26">
        <v>105</v>
      </c>
      <c r="H111" s="24" t="s">
        <v>75</v>
      </c>
      <c r="I111" s="24" t="s">
        <v>76</v>
      </c>
      <c r="J111" s="24">
        <v>119</v>
      </c>
      <c r="K111" s="27">
        <v>102.19826969899999</v>
      </c>
      <c r="L111" s="27">
        <v>259.07197635099999</v>
      </c>
      <c r="M111" s="25">
        <v>0.23</v>
      </c>
      <c r="N111" s="25">
        <v>0.06</v>
      </c>
      <c r="O111" s="24">
        <v>23160</v>
      </c>
      <c r="P111" s="24">
        <v>22672</v>
      </c>
      <c r="Q111" s="28">
        <v>23160</v>
      </c>
      <c r="R111" s="28">
        <v>1400</v>
      </c>
      <c r="S111" s="24" t="s">
        <v>77</v>
      </c>
      <c r="T111" s="24" t="s">
        <v>150</v>
      </c>
      <c r="U111" s="28">
        <v>54.65</v>
      </c>
      <c r="V111" s="28">
        <v>1</v>
      </c>
      <c r="W111" s="28">
        <v>2.83</v>
      </c>
      <c r="X111" s="28">
        <v>0.497</v>
      </c>
      <c r="Y111" s="28">
        <f t="shared" si="6"/>
        <v>2.83</v>
      </c>
      <c r="Z111" s="28">
        <f t="shared" si="7"/>
        <v>0.497</v>
      </c>
      <c r="AA111" s="28">
        <v>0.9</v>
      </c>
      <c r="AB111" s="29">
        <v>1.26857795623467E-2</v>
      </c>
      <c r="AC111">
        <f t="shared" si="8"/>
        <v>64</v>
      </c>
      <c r="AD111">
        <f t="shared" si="9"/>
        <v>0</v>
      </c>
      <c r="AE111">
        <f t="shared" si="10"/>
        <v>0.1</v>
      </c>
      <c r="AF111">
        <f>'TP Factor'!$D$3</f>
        <v>1.168489000131735</v>
      </c>
      <c r="AG111">
        <f t="shared" si="11"/>
        <v>0.1</v>
      </c>
    </row>
    <row r="112" spans="1:33">
      <c r="A112" s="24" t="s">
        <v>72</v>
      </c>
      <c r="B112" s="24">
        <v>27</v>
      </c>
      <c r="C112" s="24" t="s">
        <v>73</v>
      </c>
      <c r="D112" s="25">
        <v>33.090000000000003</v>
      </c>
      <c r="E112" s="24" t="s">
        <v>74</v>
      </c>
      <c r="F112" s="24">
        <v>1234</v>
      </c>
      <c r="G112" s="26">
        <v>98</v>
      </c>
      <c r="H112" s="24" t="s">
        <v>75</v>
      </c>
      <c r="I112" s="24" t="s">
        <v>76</v>
      </c>
      <c r="J112" s="24">
        <v>16</v>
      </c>
      <c r="K112" s="27">
        <v>32.074290627400003</v>
      </c>
      <c r="L112" s="27">
        <v>42.213073426500003</v>
      </c>
      <c r="M112" s="25">
        <v>0.03</v>
      </c>
      <c r="N112" s="25">
        <v>0.01</v>
      </c>
      <c r="O112" s="24">
        <v>23161</v>
      </c>
      <c r="P112" s="24">
        <v>22673</v>
      </c>
      <c r="Q112" s="28">
        <v>23161</v>
      </c>
      <c r="R112" s="28">
        <v>1700</v>
      </c>
      <c r="S112" s="24" t="s">
        <v>81</v>
      </c>
      <c r="T112" s="24" t="s">
        <v>82</v>
      </c>
      <c r="U112" s="28">
        <v>54.65</v>
      </c>
      <c r="V112" s="28">
        <v>1</v>
      </c>
      <c r="W112" s="28">
        <v>1.8</v>
      </c>
      <c r="X112" s="28">
        <v>0.47799999999999998</v>
      </c>
      <c r="Y112" s="28">
        <f t="shared" si="6"/>
        <v>1.8</v>
      </c>
      <c r="Z112" s="28">
        <f t="shared" si="7"/>
        <v>0.47799999999999998</v>
      </c>
      <c r="AA112" s="28">
        <v>0.72399999999999998</v>
      </c>
      <c r="AB112" s="29">
        <v>1.04310358857215E-2</v>
      </c>
      <c r="AC112">
        <f t="shared" si="8"/>
        <v>42</v>
      </c>
      <c r="AD112">
        <f t="shared" si="9"/>
        <v>0</v>
      </c>
      <c r="AE112">
        <f t="shared" si="10"/>
        <v>0</v>
      </c>
      <c r="AF112">
        <f>'TP Factor'!$D$3</f>
        <v>1.168489000131735</v>
      </c>
      <c r="AG112">
        <f t="shared" si="11"/>
        <v>0</v>
      </c>
    </row>
    <row r="113" spans="1:33">
      <c r="A113" s="24" t="s">
        <v>72</v>
      </c>
      <c r="B113" s="24">
        <v>27</v>
      </c>
      <c r="C113" s="24" t="s">
        <v>73</v>
      </c>
      <c r="D113" s="25">
        <v>33.090000000000003</v>
      </c>
      <c r="E113" s="24" t="s">
        <v>74</v>
      </c>
      <c r="F113" s="24">
        <v>1234</v>
      </c>
      <c r="G113" s="26">
        <v>11.1</v>
      </c>
      <c r="H113" s="24" t="s">
        <v>75</v>
      </c>
      <c r="I113" s="24" t="s">
        <v>76</v>
      </c>
      <c r="J113" s="24">
        <v>785</v>
      </c>
      <c r="K113" s="27">
        <v>774.34724715599998</v>
      </c>
      <c r="L113" s="27">
        <v>4404.6431303299996</v>
      </c>
      <c r="M113" s="25">
        <v>0.98</v>
      </c>
      <c r="N113" s="25">
        <v>0.04</v>
      </c>
      <c r="O113" s="24">
        <v>23162</v>
      </c>
      <c r="P113" s="24">
        <v>22674</v>
      </c>
      <c r="Q113" s="28">
        <v>23162</v>
      </c>
      <c r="R113" s="28">
        <v>8120</v>
      </c>
      <c r="S113" s="24" t="s">
        <v>77</v>
      </c>
      <c r="T113" s="24" t="s">
        <v>108</v>
      </c>
      <c r="U113" s="28">
        <v>54.65</v>
      </c>
      <c r="V113" s="28">
        <v>1</v>
      </c>
      <c r="W113" s="28">
        <v>1.25</v>
      </c>
      <c r="X113" s="28">
        <v>5.2999999999999999E-2</v>
      </c>
      <c r="Y113" s="28">
        <f t="shared" si="6"/>
        <v>1.25</v>
      </c>
      <c r="Z113" s="28">
        <f t="shared" si="7"/>
        <v>5.2999999999999999E-2</v>
      </c>
      <c r="AA113" s="28">
        <v>0.35</v>
      </c>
      <c r="AB113" s="29">
        <v>1.26580786548166E-3</v>
      </c>
      <c r="AC113">
        <f t="shared" si="8"/>
        <v>2</v>
      </c>
      <c r="AD113">
        <f t="shared" si="9"/>
        <v>0</v>
      </c>
      <c r="AE113">
        <f t="shared" si="10"/>
        <v>0</v>
      </c>
      <c r="AF113">
        <f>'TP Factor'!$D$3</f>
        <v>1.168489000131735</v>
      </c>
      <c r="AG113">
        <f t="shared" si="11"/>
        <v>0</v>
      </c>
    </row>
    <row r="114" spans="1:33">
      <c r="A114" s="24" t="s">
        <v>72</v>
      </c>
      <c r="B114" s="24">
        <v>27</v>
      </c>
      <c r="C114" s="24" t="s">
        <v>73</v>
      </c>
      <c r="D114" s="25">
        <v>33.090000000000003</v>
      </c>
      <c r="E114" s="24" t="s">
        <v>74</v>
      </c>
      <c r="F114" s="24">
        <v>3456</v>
      </c>
      <c r="G114" s="26">
        <v>4</v>
      </c>
      <c r="H114" s="24" t="s">
        <v>75</v>
      </c>
      <c r="I114" s="24" t="s">
        <v>76</v>
      </c>
      <c r="J114" s="24">
        <v>5</v>
      </c>
      <c r="K114" s="27">
        <v>22.976771457200002</v>
      </c>
      <c r="L114" s="27">
        <v>25.465801550599998</v>
      </c>
      <c r="M114" s="25">
        <v>0.01</v>
      </c>
      <c r="N114" s="25">
        <v>0</v>
      </c>
      <c r="O114" s="24">
        <v>23181</v>
      </c>
      <c r="P114" s="24">
        <v>22693</v>
      </c>
      <c r="Q114" s="28">
        <v>23181</v>
      </c>
      <c r="R114" s="28">
        <v>3100</v>
      </c>
      <c r="S114" s="24" t="s">
        <v>81</v>
      </c>
      <c r="T114" s="24" t="s">
        <v>109</v>
      </c>
      <c r="U114" s="28">
        <v>54.65</v>
      </c>
      <c r="V114" s="28">
        <v>1</v>
      </c>
      <c r="W114" s="28">
        <v>1.25</v>
      </c>
      <c r="X114" s="28">
        <v>6.4000000000000001E-2</v>
      </c>
      <c r="Y114" s="28">
        <f t="shared" si="6"/>
        <v>1.25</v>
      </c>
      <c r="Z114" s="28">
        <f t="shared" si="7"/>
        <v>6.4000000000000001E-2</v>
      </c>
      <c r="AA114" s="28">
        <v>0.41099999999999998</v>
      </c>
      <c r="AB114" s="29">
        <v>6.2927114349471602E-3</v>
      </c>
      <c r="AC114">
        <f t="shared" si="8"/>
        <v>15</v>
      </c>
      <c r="AD114">
        <f t="shared" si="9"/>
        <v>0</v>
      </c>
      <c r="AE114">
        <f t="shared" si="10"/>
        <v>0</v>
      </c>
      <c r="AF114">
        <f>'TP Factor'!$D$3</f>
        <v>1.168489000131735</v>
      </c>
      <c r="AG114">
        <f t="shared" si="11"/>
        <v>0</v>
      </c>
    </row>
    <row r="115" spans="1:33">
      <c r="A115" s="24" t="s">
        <v>72</v>
      </c>
      <c r="B115" s="24">
        <v>27</v>
      </c>
      <c r="C115" s="24" t="s">
        <v>73</v>
      </c>
      <c r="D115" s="25">
        <v>33.090000000000003</v>
      </c>
      <c r="E115" s="24" t="s">
        <v>74</v>
      </c>
      <c r="F115" s="24">
        <v>3456</v>
      </c>
      <c r="G115" s="26">
        <v>0</v>
      </c>
      <c r="H115" s="24" t="s">
        <v>75</v>
      </c>
      <c r="I115" s="24" t="s">
        <v>76</v>
      </c>
      <c r="J115" s="24">
        <v>207</v>
      </c>
      <c r="K115" s="27">
        <v>167.22573773600001</v>
      </c>
      <c r="L115" s="27">
        <v>1340.2512307300001</v>
      </c>
      <c r="M115" s="25">
        <v>0</v>
      </c>
      <c r="N115" s="25">
        <v>0</v>
      </c>
      <c r="O115" s="24">
        <v>23182</v>
      </c>
      <c r="P115" s="24">
        <v>22694</v>
      </c>
      <c r="Q115" s="28">
        <v>23182</v>
      </c>
      <c r="R115" s="28">
        <v>6300</v>
      </c>
      <c r="S115" s="24" t="s">
        <v>81</v>
      </c>
      <c r="T115" s="24" t="s">
        <v>126</v>
      </c>
      <c r="U115" s="28">
        <v>54.65</v>
      </c>
      <c r="V115" s="28">
        <v>1</v>
      </c>
      <c r="W115" s="28">
        <v>0</v>
      </c>
      <c r="X115" s="28">
        <v>0</v>
      </c>
      <c r="Y115" s="28">
        <f t="shared" si="6"/>
        <v>0</v>
      </c>
      <c r="Z115" s="28">
        <f t="shared" si="7"/>
        <v>0</v>
      </c>
      <c r="AA115" s="28">
        <v>0.30299999999999999</v>
      </c>
      <c r="AB115" s="29">
        <v>0.33118196689711199</v>
      </c>
      <c r="AC115">
        <f t="shared" si="8"/>
        <v>564</v>
      </c>
      <c r="AD115">
        <f t="shared" si="9"/>
        <v>0</v>
      </c>
      <c r="AE115">
        <f t="shared" si="10"/>
        <v>0</v>
      </c>
      <c r="AF115">
        <f>'TP Factor'!$D$3</f>
        <v>1.168489000131735</v>
      </c>
      <c r="AG115">
        <f t="shared" si="11"/>
        <v>0</v>
      </c>
    </row>
    <row r="116" spans="1:33">
      <c r="A116" s="24" t="s">
        <v>72</v>
      </c>
      <c r="B116" s="24">
        <v>27</v>
      </c>
      <c r="C116" s="24" t="s">
        <v>73</v>
      </c>
      <c r="D116" s="25">
        <v>33.090000000000003</v>
      </c>
      <c r="E116" s="24" t="s">
        <v>74</v>
      </c>
      <c r="F116" s="24">
        <v>1234</v>
      </c>
      <c r="G116" s="26">
        <v>13</v>
      </c>
      <c r="H116" s="24" t="s">
        <v>75</v>
      </c>
      <c r="I116" s="24" t="s">
        <v>76</v>
      </c>
      <c r="J116" s="24">
        <v>2901</v>
      </c>
      <c r="K116" s="27">
        <v>680.66164430000003</v>
      </c>
      <c r="L116" s="27">
        <v>16669.678595199999</v>
      </c>
      <c r="M116" s="25">
        <v>5.37</v>
      </c>
      <c r="N116" s="25">
        <v>0.64</v>
      </c>
      <c r="O116" s="24">
        <v>23183</v>
      </c>
      <c r="P116" s="24">
        <v>22695</v>
      </c>
      <c r="Q116" s="28">
        <v>23183</v>
      </c>
      <c r="R116" s="28">
        <v>1100</v>
      </c>
      <c r="S116" s="24" t="s">
        <v>77</v>
      </c>
      <c r="T116" s="24" t="s">
        <v>85</v>
      </c>
      <c r="U116" s="28">
        <v>54.65</v>
      </c>
      <c r="V116" s="28">
        <v>1</v>
      </c>
      <c r="W116" s="28">
        <v>1.85</v>
      </c>
      <c r="X116" s="28">
        <v>0.22</v>
      </c>
      <c r="Y116" s="28">
        <f t="shared" si="6"/>
        <v>1.85</v>
      </c>
      <c r="Z116" s="28">
        <f t="shared" si="7"/>
        <v>0.22</v>
      </c>
      <c r="AA116" s="28">
        <v>0.34200000000000003</v>
      </c>
      <c r="AB116" s="29">
        <v>7.6992573520981503E-2</v>
      </c>
      <c r="AC116">
        <f t="shared" si="8"/>
        <v>148</v>
      </c>
      <c r="AD116">
        <f t="shared" si="9"/>
        <v>1</v>
      </c>
      <c r="AE116">
        <f t="shared" si="10"/>
        <v>0.1</v>
      </c>
      <c r="AF116">
        <f>'TP Factor'!$D$3</f>
        <v>1.168489000131735</v>
      </c>
      <c r="AG116">
        <f t="shared" si="11"/>
        <v>0.1</v>
      </c>
    </row>
    <row r="117" spans="1:33">
      <c r="A117" s="24" t="s">
        <v>72</v>
      </c>
      <c r="B117" s="24">
        <v>27</v>
      </c>
      <c r="C117" s="24" t="s">
        <v>73</v>
      </c>
      <c r="D117" s="25">
        <v>33.090000000000003</v>
      </c>
      <c r="E117" s="24" t="s">
        <v>74</v>
      </c>
      <c r="F117" s="24">
        <v>3456</v>
      </c>
      <c r="G117" s="26">
        <v>4</v>
      </c>
      <c r="H117" s="24" t="s">
        <v>75</v>
      </c>
      <c r="I117" s="24" t="s">
        <v>76</v>
      </c>
      <c r="J117" s="24">
        <v>636</v>
      </c>
      <c r="K117" s="27">
        <v>294.64835935600001</v>
      </c>
      <c r="L117" s="27">
        <v>3043.0006627500002</v>
      </c>
      <c r="M117" s="25">
        <v>0.76</v>
      </c>
      <c r="N117" s="25">
        <v>0.04</v>
      </c>
      <c r="O117" s="24">
        <v>23199</v>
      </c>
      <c r="P117" s="24">
        <v>22711</v>
      </c>
      <c r="Q117" s="28">
        <v>23199</v>
      </c>
      <c r="R117" s="28">
        <v>3100</v>
      </c>
      <c r="S117" s="24" t="s">
        <v>81</v>
      </c>
      <c r="T117" s="24" t="s">
        <v>109</v>
      </c>
      <c r="U117" s="28">
        <v>54.65</v>
      </c>
      <c r="V117" s="28">
        <v>1</v>
      </c>
      <c r="W117" s="28">
        <v>1.25</v>
      </c>
      <c r="X117" s="28">
        <v>6.4000000000000001E-2</v>
      </c>
      <c r="Y117" s="28">
        <f t="shared" si="6"/>
        <v>1.25</v>
      </c>
      <c r="Z117" s="28">
        <f t="shared" si="7"/>
        <v>6.4000000000000001E-2</v>
      </c>
      <c r="AA117" s="28">
        <v>0.41099999999999998</v>
      </c>
      <c r="AB117" s="29">
        <v>0.75193883181806198</v>
      </c>
      <c r="AC117">
        <f t="shared" si="8"/>
        <v>1736</v>
      </c>
      <c r="AD117">
        <f t="shared" si="9"/>
        <v>5</v>
      </c>
      <c r="AE117">
        <f t="shared" si="10"/>
        <v>0.2</v>
      </c>
      <c r="AF117">
        <f>'TP Factor'!$D$3</f>
        <v>1.168489000131735</v>
      </c>
      <c r="AG117">
        <f t="shared" si="11"/>
        <v>0.2</v>
      </c>
    </row>
    <row r="118" spans="1:33">
      <c r="A118" s="24" t="s">
        <v>72</v>
      </c>
      <c r="B118" s="24">
        <v>27</v>
      </c>
      <c r="C118" s="24" t="s">
        <v>73</v>
      </c>
      <c r="D118" s="25">
        <v>33.090000000000003</v>
      </c>
      <c r="E118" s="24" t="s">
        <v>74</v>
      </c>
      <c r="F118" s="24">
        <v>3456</v>
      </c>
      <c r="G118" s="26">
        <v>30.5</v>
      </c>
      <c r="H118" s="24" t="s">
        <v>75</v>
      </c>
      <c r="I118" s="24" t="s">
        <v>76</v>
      </c>
      <c r="J118" s="24">
        <v>851</v>
      </c>
      <c r="K118" s="27">
        <v>392.91032812200001</v>
      </c>
      <c r="L118" s="27">
        <v>6659.3489389400002</v>
      </c>
      <c r="M118" s="25">
        <v>1.63</v>
      </c>
      <c r="N118" s="25">
        <v>0.43</v>
      </c>
      <c r="O118" s="24">
        <v>23201</v>
      </c>
      <c r="P118" s="24">
        <v>22713</v>
      </c>
      <c r="Q118" s="28">
        <v>23201</v>
      </c>
      <c r="R118" s="28">
        <v>2210</v>
      </c>
      <c r="S118" s="24" t="s">
        <v>79</v>
      </c>
      <c r="T118" s="24" t="s">
        <v>84</v>
      </c>
      <c r="U118" s="28">
        <v>54.65</v>
      </c>
      <c r="V118" s="28">
        <v>1</v>
      </c>
      <c r="W118" s="28">
        <v>1.92</v>
      </c>
      <c r="X118" s="28">
        <v>0.50600000000000001</v>
      </c>
      <c r="Y118" s="28">
        <f t="shared" si="6"/>
        <v>1.92</v>
      </c>
      <c r="Z118" s="28">
        <f t="shared" si="7"/>
        <v>0.50600000000000001</v>
      </c>
      <c r="AA118" s="28">
        <v>0.251</v>
      </c>
      <c r="AB118" s="29">
        <v>0.43827004488659299</v>
      </c>
      <c r="AC118">
        <f t="shared" si="8"/>
        <v>618</v>
      </c>
      <c r="AD118">
        <f t="shared" si="9"/>
        <v>3</v>
      </c>
      <c r="AE118">
        <f t="shared" si="10"/>
        <v>0.7</v>
      </c>
      <c r="AF118">
        <f>'TP Factor'!$D$3</f>
        <v>1.168489000131735</v>
      </c>
      <c r="AG118">
        <f t="shared" si="11"/>
        <v>0.8</v>
      </c>
    </row>
    <row r="119" spans="1:33">
      <c r="A119" s="24" t="s">
        <v>72</v>
      </c>
      <c r="B119" s="24">
        <v>27</v>
      </c>
      <c r="C119" s="24" t="s">
        <v>73</v>
      </c>
      <c r="D119" s="25">
        <v>33.090000000000003</v>
      </c>
      <c r="E119" s="24" t="s">
        <v>74</v>
      </c>
      <c r="F119" s="24">
        <v>1234</v>
      </c>
      <c r="G119" s="26">
        <v>13</v>
      </c>
      <c r="H119" s="24" t="s">
        <v>75</v>
      </c>
      <c r="I119" s="24" t="s">
        <v>76</v>
      </c>
      <c r="J119" s="24">
        <v>450</v>
      </c>
      <c r="K119" s="27">
        <v>388.92235439900003</v>
      </c>
      <c r="L119" s="27">
        <v>2584.2937250999998</v>
      </c>
      <c r="M119" s="25">
        <v>0.83</v>
      </c>
      <c r="N119" s="25">
        <v>0.1</v>
      </c>
      <c r="O119" s="24">
        <v>23205</v>
      </c>
      <c r="P119" s="24">
        <v>22717</v>
      </c>
      <c r="Q119" s="28">
        <v>23205</v>
      </c>
      <c r="R119" s="28">
        <v>1100</v>
      </c>
      <c r="S119" s="24" t="s">
        <v>81</v>
      </c>
      <c r="T119" s="24" t="s">
        <v>86</v>
      </c>
      <c r="U119" s="28">
        <v>54.65</v>
      </c>
      <c r="V119" s="28">
        <v>1</v>
      </c>
      <c r="W119" s="28">
        <v>1.85</v>
      </c>
      <c r="X119" s="28">
        <v>0.22</v>
      </c>
      <c r="Y119" s="28">
        <f t="shared" si="6"/>
        <v>1.85</v>
      </c>
      <c r="Z119" s="28">
        <f t="shared" si="7"/>
        <v>0.22</v>
      </c>
      <c r="AA119" s="28">
        <v>0.34200000000000003</v>
      </c>
      <c r="AB119" s="29">
        <v>0.179641038123591</v>
      </c>
      <c r="AC119">
        <f t="shared" si="8"/>
        <v>345</v>
      </c>
      <c r="AD119">
        <f t="shared" si="9"/>
        <v>1</v>
      </c>
      <c r="AE119">
        <f t="shared" si="10"/>
        <v>0.2</v>
      </c>
      <c r="AF119">
        <f>'TP Factor'!$D$3</f>
        <v>1.168489000131735</v>
      </c>
      <c r="AG119">
        <f t="shared" si="11"/>
        <v>0.2</v>
      </c>
    </row>
    <row r="120" spans="1:33">
      <c r="A120" s="24" t="s">
        <v>72</v>
      </c>
      <c r="B120" s="24">
        <v>27</v>
      </c>
      <c r="C120" s="24" t="s">
        <v>73</v>
      </c>
      <c r="D120" s="25">
        <v>33.090000000000003</v>
      </c>
      <c r="E120" s="24" t="s">
        <v>74</v>
      </c>
      <c r="F120" s="24">
        <v>1234</v>
      </c>
      <c r="G120" s="26">
        <v>0</v>
      </c>
      <c r="H120" s="24" t="s">
        <v>75</v>
      </c>
      <c r="I120" s="24" t="s">
        <v>76</v>
      </c>
      <c r="J120" s="24">
        <v>1</v>
      </c>
      <c r="K120" s="27">
        <v>15.9551832534</v>
      </c>
      <c r="L120" s="27">
        <v>3.8015169471200001</v>
      </c>
      <c r="M120" s="25">
        <v>0</v>
      </c>
      <c r="N120" s="25">
        <v>0</v>
      </c>
      <c r="O120" s="24">
        <v>23215</v>
      </c>
      <c r="P120" s="24">
        <v>22727</v>
      </c>
      <c r="Q120" s="28">
        <v>23215</v>
      </c>
      <c r="R120" s="28">
        <v>5300</v>
      </c>
      <c r="S120" s="24" t="s">
        <v>79</v>
      </c>
      <c r="T120" s="24" t="s">
        <v>137</v>
      </c>
      <c r="U120" s="28">
        <v>54.65</v>
      </c>
      <c r="V120" s="28">
        <v>1</v>
      </c>
      <c r="W120" s="28">
        <v>0.6</v>
      </c>
      <c r="X120" s="28">
        <v>0.13500000000000001</v>
      </c>
      <c r="Y120" s="28">
        <f t="shared" si="6"/>
        <v>0.6</v>
      </c>
      <c r="Z120" s="28">
        <f t="shared" si="7"/>
        <v>0.13500000000000001</v>
      </c>
      <c r="AA120" s="28">
        <v>0.5</v>
      </c>
      <c r="AB120" s="29">
        <v>9.3937153727561E-4</v>
      </c>
      <c r="AC120">
        <f t="shared" si="8"/>
        <v>3</v>
      </c>
      <c r="AD120">
        <f t="shared" si="9"/>
        <v>0</v>
      </c>
      <c r="AE120">
        <f t="shared" si="10"/>
        <v>0</v>
      </c>
      <c r="AF120">
        <f>'TP Factor'!$D$3</f>
        <v>1.168489000131735</v>
      </c>
      <c r="AG120">
        <f t="shared" si="11"/>
        <v>0</v>
      </c>
    </row>
    <row r="121" spans="1:33">
      <c r="A121" s="24" t="s">
        <v>72</v>
      </c>
      <c r="B121" s="24">
        <v>27</v>
      </c>
      <c r="C121" s="24" t="s">
        <v>73</v>
      </c>
      <c r="D121" s="25">
        <v>33.090000000000003</v>
      </c>
      <c r="E121" s="24" t="s">
        <v>74</v>
      </c>
      <c r="F121" s="24">
        <v>1234</v>
      </c>
      <c r="G121" s="26">
        <v>98</v>
      </c>
      <c r="H121" s="24" t="s">
        <v>75</v>
      </c>
      <c r="I121" s="24" t="s">
        <v>76</v>
      </c>
      <c r="J121" s="24">
        <v>34</v>
      </c>
      <c r="K121" s="27">
        <v>72.355362207699997</v>
      </c>
      <c r="L121" s="27">
        <v>97.163940759400006</v>
      </c>
      <c r="M121" s="25">
        <v>0.06</v>
      </c>
      <c r="N121" s="25">
        <v>0.02</v>
      </c>
      <c r="O121" s="24">
        <v>23225</v>
      </c>
      <c r="P121" s="24">
        <v>22737</v>
      </c>
      <c r="Q121" s="28">
        <v>23225</v>
      </c>
      <c r="R121" s="28">
        <v>1700</v>
      </c>
      <c r="S121" s="24" t="s">
        <v>79</v>
      </c>
      <c r="T121" s="24" t="s">
        <v>102</v>
      </c>
      <c r="U121" s="28">
        <v>54.65</v>
      </c>
      <c r="V121" s="28">
        <v>1</v>
      </c>
      <c r="W121" s="28">
        <v>1.8</v>
      </c>
      <c r="X121" s="28">
        <v>0.47799999999999998</v>
      </c>
      <c r="Y121" s="28">
        <f t="shared" si="6"/>
        <v>1.8</v>
      </c>
      <c r="Z121" s="28">
        <f t="shared" si="7"/>
        <v>0.47799999999999998</v>
      </c>
      <c r="AA121" s="28">
        <v>0.68</v>
      </c>
      <c r="AB121" s="29">
        <v>2.2828817008341398E-2</v>
      </c>
      <c r="AC121">
        <f t="shared" si="8"/>
        <v>87</v>
      </c>
      <c r="AD121">
        <f t="shared" si="9"/>
        <v>0</v>
      </c>
      <c r="AE121">
        <f t="shared" si="10"/>
        <v>0.1</v>
      </c>
      <c r="AF121">
        <f>'TP Factor'!$D$3</f>
        <v>1.168489000131735</v>
      </c>
      <c r="AG121">
        <f t="shared" si="11"/>
        <v>0.1</v>
      </c>
    </row>
    <row r="122" spans="1:33">
      <c r="A122" s="24" t="s">
        <v>72</v>
      </c>
      <c r="B122" s="24">
        <v>27</v>
      </c>
      <c r="C122" s="24" t="s">
        <v>73</v>
      </c>
      <c r="D122" s="25">
        <v>33.090000000000003</v>
      </c>
      <c r="E122" s="24" t="s">
        <v>74</v>
      </c>
      <c r="F122" s="24">
        <v>3456</v>
      </c>
      <c r="G122" s="26">
        <v>3</v>
      </c>
      <c r="H122" s="24" t="s">
        <v>75</v>
      </c>
      <c r="I122" s="24" t="s">
        <v>76</v>
      </c>
      <c r="J122" s="24">
        <v>1038</v>
      </c>
      <c r="K122" s="27">
        <v>316.33744990700001</v>
      </c>
      <c r="L122" s="27">
        <v>4938.9782353199998</v>
      </c>
      <c r="M122" s="25">
        <v>0.73</v>
      </c>
      <c r="N122" s="25">
        <v>0.09</v>
      </c>
      <c r="O122" s="24">
        <v>23229</v>
      </c>
      <c r="P122" s="24">
        <v>22741</v>
      </c>
      <c r="Q122" s="28">
        <v>23229</v>
      </c>
      <c r="R122" s="28">
        <v>4340</v>
      </c>
      <c r="S122" s="24" t="s">
        <v>81</v>
      </c>
      <c r="T122" s="24" t="s">
        <v>83</v>
      </c>
      <c r="U122" s="28">
        <v>54.65</v>
      </c>
      <c r="V122" s="28">
        <v>1</v>
      </c>
      <c r="W122" s="28">
        <v>0.7</v>
      </c>
      <c r="X122" s="28">
        <v>0.09</v>
      </c>
      <c r="Y122" s="28">
        <f t="shared" si="6"/>
        <v>0.7</v>
      </c>
      <c r="Z122" s="28">
        <f t="shared" si="7"/>
        <v>0.09</v>
      </c>
      <c r="AA122" s="28">
        <v>0.41299999999999998</v>
      </c>
      <c r="AB122" s="29">
        <v>0.45757672800988503</v>
      </c>
      <c r="AC122">
        <f t="shared" si="8"/>
        <v>1062</v>
      </c>
      <c r="AD122">
        <f t="shared" si="9"/>
        <v>2</v>
      </c>
      <c r="AE122">
        <f t="shared" si="10"/>
        <v>0.2</v>
      </c>
      <c r="AF122">
        <f>'TP Factor'!$D$3</f>
        <v>1.168489000131735</v>
      </c>
      <c r="AG122">
        <f t="shared" si="11"/>
        <v>0.2</v>
      </c>
    </row>
    <row r="123" spans="1:33">
      <c r="A123" s="24" t="s">
        <v>72</v>
      </c>
      <c r="B123" s="24">
        <v>27</v>
      </c>
      <c r="C123" s="24" t="s">
        <v>73</v>
      </c>
      <c r="D123" s="25">
        <v>33.090000000000003</v>
      </c>
      <c r="E123" s="24" t="s">
        <v>74</v>
      </c>
      <c r="F123" s="24">
        <v>3456</v>
      </c>
      <c r="G123" s="26">
        <v>30.5</v>
      </c>
      <c r="H123" s="24" t="s">
        <v>75</v>
      </c>
      <c r="I123" s="24" t="s">
        <v>76</v>
      </c>
      <c r="J123" s="24">
        <v>68</v>
      </c>
      <c r="K123" s="27">
        <v>142.704251752</v>
      </c>
      <c r="L123" s="27">
        <v>497.56322438199999</v>
      </c>
      <c r="M123" s="25">
        <v>0.13</v>
      </c>
      <c r="N123" s="25">
        <v>0.03</v>
      </c>
      <c r="O123" s="24">
        <v>23273</v>
      </c>
      <c r="P123" s="24">
        <v>22784</v>
      </c>
      <c r="Q123" s="28">
        <v>23273</v>
      </c>
      <c r="R123" s="28">
        <v>2210</v>
      </c>
      <c r="S123" s="24" t="s">
        <v>81</v>
      </c>
      <c r="T123" s="24" t="s">
        <v>107</v>
      </c>
      <c r="U123" s="28">
        <v>54.65</v>
      </c>
      <c r="V123" s="28">
        <v>1</v>
      </c>
      <c r="W123" s="28">
        <v>1.92</v>
      </c>
      <c r="X123" s="28">
        <v>0.50600000000000001</v>
      </c>
      <c r="Y123" s="28">
        <f t="shared" si="6"/>
        <v>1.92</v>
      </c>
      <c r="Z123" s="28">
        <f t="shared" si="7"/>
        <v>0.50600000000000001</v>
      </c>
      <c r="AA123" s="28">
        <v>0.26800000000000002</v>
      </c>
      <c r="AB123" s="29">
        <v>0.122950058556503</v>
      </c>
      <c r="AC123">
        <f t="shared" si="8"/>
        <v>185</v>
      </c>
      <c r="AD123">
        <f t="shared" si="9"/>
        <v>1</v>
      </c>
      <c r="AE123">
        <f t="shared" si="10"/>
        <v>0.2</v>
      </c>
      <c r="AF123">
        <f>'TP Factor'!$D$3</f>
        <v>1.168489000131735</v>
      </c>
      <c r="AG123">
        <f t="shared" si="11"/>
        <v>0.2</v>
      </c>
    </row>
    <row r="124" spans="1:33">
      <c r="A124" s="24" t="s">
        <v>72</v>
      </c>
      <c r="B124" s="24">
        <v>27</v>
      </c>
      <c r="C124" s="24" t="s">
        <v>73</v>
      </c>
      <c r="D124" s="25">
        <v>33.090000000000003</v>
      </c>
      <c r="E124" s="24" t="s">
        <v>74</v>
      </c>
      <c r="F124" s="24">
        <v>3456</v>
      </c>
      <c r="G124" s="26">
        <v>4</v>
      </c>
      <c r="H124" s="24" t="s">
        <v>75</v>
      </c>
      <c r="I124" s="24" t="s">
        <v>76</v>
      </c>
      <c r="J124" s="24">
        <v>113</v>
      </c>
      <c r="K124" s="27">
        <v>96.674089095699998</v>
      </c>
      <c r="L124" s="27">
        <v>538.13791404000006</v>
      </c>
      <c r="M124" s="25">
        <v>0.14000000000000001</v>
      </c>
      <c r="N124" s="25">
        <v>0.01</v>
      </c>
      <c r="O124" s="24">
        <v>23275</v>
      </c>
      <c r="P124" s="24">
        <v>22786</v>
      </c>
      <c r="Q124" s="28">
        <v>23275</v>
      </c>
      <c r="R124" s="28">
        <v>3100</v>
      </c>
      <c r="S124" s="24" t="s">
        <v>81</v>
      </c>
      <c r="T124" s="24" t="s">
        <v>109</v>
      </c>
      <c r="U124" s="28">
        <v>54.65</v>
      </c>
      <c r="V124" s="28">
        <v>1</v>
      </c>
      <c r="W124" s="28">
        <v>1.25</v>
      </c>
      <c r="X124" s="28">
        <v>6.4000000000000001E-2</v>
      </c>
      <c r="Y124" s="28">
        <f t="shared" si="6"/>
        <v>1.25</v>
      </c>
      <c r="Z124" s="28">
        <f t="shared" si="7"/>
        <v>6.4000000000000001E-2</v>
      </c>
      <c r="AA124" s="28">
        <v>0.41099999999999998</v>
      </c>
      <c r="AB124" s="29">
        <v>0.1329762426312</v>
      </c>
      <c r="AC124">
        <f t="shared" si="8"/>
        <v>307</v>
      </c>
      <c r="AD124">
        <f t="shared" si="9"/>
        <v>1</v>
      </c>
      <c r="AE124">
        <f t="shared" si="10"/>
        <v>0</v>
      </c>
      <c r="AF124">
        <f>'TP Factor'!$D$3</f>
        <v>1.168489000131735</v>
      </c>
      <c r="AG124">
        <f t="shared" si="11"/>
        <v>0</v>
      </c>
    </row>
    <row r="125" spans="1:33">
      <c r="A125" s="24" t="s">
        <v>72</v>
      </c>
      <c r="B125" s="24">
        <v>27</v>
      </c>
      <c r="C125" s="24" t="s">
        <v>73</v>
      </c>
      <c r="D125" s="25">
        <v>33.090000000000003</v>
      </c>
      <c r="E125" s="24" t="s">
        <v>74</v>
      </c>
      <c r="F125" s="24">
        <v>3456</v>
      </c>
      <c r="G125" s="26">
        <v>0</v>
      </c>
      <c r="H125" s="24" t="s">
        <v>75</v>
      </c>
      <c r="I125" s="24" t="s">
        <v>76</v>
      </c>
      <c r="J125" s="24">
        <v>490</v>
      </c>
      <c r="K125" s="27">
        <v>314.85970069400003</v>
      </c>
      <c r="L125" s="27">
        <v>3178.3697991600002</v>
      </c>
      <c r="M125" s="25">
        <v>0</v>
      </c>
      <c r="N125" s="25">
        <v>0</v>
      </c>
      <c r="O125" s="24">
        <v>23276</v>
      </c>
      <c r="P125" s="24">
        <v>22787</v>
      </c>
      <c r="Q125" s="28">
        <v>23276</v>
      </c>
      <c r="R125" s="28">
        <v>6300</v>
      </c>
      <c r="S125" s="24" t="s">
        <v>81</v>
      </c>
      <c r="T125" s="24" t="s">
        <v>126</v>
      </c>
      <c r="U125" s="28">
        <v>54.65</v>
      </c>
      <c r="V125" s="28">
        <v>1</v>
      </c>
      <c r="W125" s="28">
        <v>0</v>
      </c>
      <c r="X125" s="28">
        <v>0</v>
      </c>
      <c r="Y125" s="28">
        <f t="shared" si="6"/>
        <v>0</v>
      </c>
      <c r="Z125" s="28">
        <f t="shared" si="7"/>
        <v>0</v>
      </c>
      <c r="AA125" s="28">
        <v>0.30299999999999999</v>
      </c>
      <c r="AB125" s="29">
        <v>0.248865731224019</v>
      </c>
      <c r="AC125">
        <f t="shared" si="8"/>
        <v>424</v>
      </c>
      <c r="AD125">
        <f t="shared" si="9"/>
        <v>0</v>
      </c>
      <c r="AE125">
        <f t="shared" si="10"/>
        <v>0</v>
      </c>
      <c r="AF125">
        <f>'TP Factor'!$D$3</f>
        <v>1.168489000131735</v>
      </c>
      <c r="AG125">
        <f t="shared" si="11"/>
        <v>0</v>
      </c>
    </row>
    <row r="126" spans="1:33">
      <c r="A126" s="24" t="s">
        <v>72</v>
      </c>
      <c r="B126" s="24">
        <v>27</v>
      </c>
      <c r="C126" s="24" t="s">
        <v>73</v>
      </c>
      <c r="D126" s="25">
        <v>33.090000000000003</v>
      </c>
      <c r="E126" s="24" t="s">
        <v>74</v>
      </c>
      <c r="F126" s="24">
        <v>3456</v>
      </c>
      <c r="G126" s="26">
        <v>30.5</v>
      </c>
      <c r="H126" s="24" t="s">
        <v>75</v>
      </c>
      <c r="I126" s="24" t="s">
        <v>76</v>
      </c>
      <c r="J126" s="24">
        <v>7</v>
      </c>
      <c r="K126" s="27">
        <v>39.065816504799997</v>
      </c>
      <c r="L126" s="27">
        <v>53.4693449265</v>
      </c>
      <c r="M126" s="25">
        <v>0.01</v>
      </c>
      <c r="N126" s="25">
        <v>0</v>
      </c>
      <c r="O126" s="24">
        <v>23281</v>
      </c>
      <c r="P126" s="24">
        <v>22792</v>
      </c>
      <c r="Q126" s="28">
        <v>23281</v>
      </c>
      <c r="R126" s="28">
        <v>2210</v>
      </c>
      <c r="S126" s="24" t="s">
        <v>81</v>
      </c>
      <c r="T126" s="24" t="s">
        <v>107</v>
      </c>
      <c r="U126" s="28">
        <v>54.65</v>
      </c>
      <c r="V126" s="28">
        <v>1</v>
      </c>
      <c r="W126" s="28">
        <v>1.92</v>
      </c>
      <c r="X126" s="28">
        <v>0.50600000000000001</v>
      </c>
      <c r="Y126" s="28">
        <f t="shared" si="6"/>
        <v>1.92</v>
      </c>
      <c r="Z126" s="28">
        <f t="shared" si="7"/>
        <v>0.50600000000000001</v>
      </c>
      <c r="AA126" s="28">
        <v>0.26800000000000002</v>
      </c>
      <c r="AB126" s="29">
        <v>1.32125100236804E-2</v>
      </c>
      <c r="AC126">
        <f t="shared" si="8"/>
        <v>20</v>
      </c>
      <c r="AD126">
        <f t="shared" si="9"/>
        <v>0</v>
      </c>
      <c r="AE126">
        <f t="shared" si="10"/>
        <v>0</v>
      </c>
      <c r="AF126">
        <f>'TP Factor'!$D$3</f>
        <v>1.168489000131735</v>
      </c>
      <c r="AG126">
        <f t="shared" si="11"/>
        <v>0</v>
      </c>
    </row>
    <row r="127" spans="1:33">
      <c r="A127" s="24" t="s">
        <v>72</v>
      </c>
      <c r="B127" s="24">
        <v>27</v>
      </c>
      <c r="C127" s="24" t="s">
        <v>73</v>
      </c>
      <c r="D127" s="25">
        <v>33.090000000000003</v>
      </c>
      <c r="E127" s="24" t="s">
        <v>74</v>
      </c>
      <c r="F127" s="24">
        <v>3456</v>
      </c>
      <c r="G127" s="26">
        <v>30.5</v>
      </c>
      <c r="H127" s="24" t="s">
        <v>75</v>
      </c>
      <c r="I127" s="24" t="s">
        <v>76</v>
      </c>
      <c r="J127" s="24">
        <v>56</v>
      </c>
      <c r="K127" s="27">
        <v>127.504849218</v>
      </c>
      <c r="L127" s="27">
        <v>413.76684827899999</v>
      </c>
      <c r="M127" s="25">
        <v>0.11</v>
      </c>
      <c r="N127" s="25">
        <v>0.03</v>
      </c>
      <c r="O127" s="24">
        <v>23286</v>
      </c>
      <c r="P127" s="24">
        <v>22797</v>
      </c>
      <c r="Q127" s="28">
        <v>23286</v>
      </c>
      <c r="R127" s="28">
        <v>2210</v>
      </c>
      <c r="S127" s="24" t="s">
        <v>81</v>
      </c>
      <c r="T127" s="24" t="s">
        <v>107</v>
      </c>
      <c r="U127" s="28">
        <v>54.65</v>
      </c>
      <c r="V127" s="28">
        <v>1</v>
      </c>
      <c r="W127" s="28">
        <v>1.92</v>
      </c>
      <c r="X127" s="28">
        <v>0.50600000000000001</v>
      </c>
      <c r="Y127" s="28">
        <f t="shared" si="6"/>
        <v>1.92</v>
      </c>
      <c r="Z127" s="28">
        <f t="shared" si="7"/>
        <v>0.50600000000000001</v>
      </c>
      <c r="AA127" s="28">
        <v>0.26800000000000002</v>
      </c>
      <c r="AB127" s="29">
        <v>8.4119999742087004E-2</v>
      </c>
      <c r="AC127">
        <f t="shared" si="8"/>
        <v>127</v>
      </c>
      <c r="AD127">
        <f t="shared" si="9"/>
        <v>1</v>
      </c>
      <c r="AE127">
        <f t="shared" si="10"/>
        <v>0.1</v>
      </c>
      <c r="AF127">
        <f>'TP Factor'!$D$3</f>
        <v>1.168489000131735</v>
      </c>
      <c r="AG127">
        <f t="shared" si="11"/>
        <v>0.1</v>
      </c>
    </row>
    <row r="128" spans="1:33">
      <c r="A128" s="24" t="s">
        <v>72</v>
      </c>
      <c r="B128" s="24">
        <v>27</v>
      </c>
      <c r="C128" s="24" t="s">
        <v>73</v>
      </c>
      <c r="D128" s="25">
        <v>33.090000000000003</v>
      </c>
      <c r="E128" s="24" t="s">
        <v>74</v>
      </c>
      <c r="F128" s="24">
        <v>3456</v>
      </c>
      <c r="G128" s="26">
        <v>30.5</v>
      </c>
      <c r="H128" s="24" t="s">
        <v>75</v>
      </c>
      <c r="I128" s="24" t="s">
        <v>76</v>
      </c>
      <c r="J128" s="24">
        <v>473</v>
      </c>
      <c r="K128" s="27">
        <v>258.34681744900001</v>
      </c>
      <c r="L128" s="27">
        <v>3075.2160315400001</v>
      </c>
      <c r="M128" s="25">
        <v>0.91</v>
      </c>
      <c r="N128" s="25">
        <v>0.24</v>
      </c>
      <c r="O128" s="24">
        <v>21183</v>
      </c>
      <c r="P128" s="24">
        <v>20728</v>
      </c>
      <c r="Q128" s="28">
        <v>21183</v>
      </c>
      <c r="R128" s="28">
        <v>2210</v>
      </c>
      <c r="S128" s="24" t="s">
        <v>77</v>
      </c>
      <c r="T128" s="24" t="s">
        <v>191</v>
      </c>
      <c r="U128" s="28">
        <v>54.65</v>
      </c>
      <c r="V128" s="28">
        <v>1</v>
      </c>
      <c r="W128" s="28">
        <v>1.92</v>
      </c>
      <c r="X128" s="28">
        <v>0.50600000000000001</v>
      </c>
      <c r="Y128" s="28">
        <f t="shared" si="6"/>
        <v>1.92</v>
      </c>
      <c r="Z128" s="28">
        <f t="shared" si="7"/>
        <v>0.50600000000000001</v>
      </c>
      <c r="AA128" s="28">
        <v>0.30199999999999999</v>
      </c>
      <c r="AB128" s="29">
        <v>6.3804522662563395E-2</v>
      </c>
      <c r="AC128">
        <f t="shared" si="8"/>
        <v>108</v>
      </c>
      <c r="AD128">
        <f t="shared" si="9"/>
        <v>0</v>
      </c>
      <c r="AE128">
        <f t="shared" si="10"/>
        <v>0.1</v>
      </c>
      <c r="AF128">
        <f>'TP Factor'!$D$3</f>
        <v>1.168489000131735</v>
      </c>
      <c r="AG128">
        <f t="shared" si="11"/>
        <v>0.1</v>
      </c>
    </row>
    <row r="129" spans="1:33">
      <c r="A129" s="24" t="s">
        <v>72</v>
      </c>
      <c r="B129" s="24">
        <v>27</v>
      </c>
      <c r="C129" s="24" t="s">
        <v>73</v>
      </c>
      <c r="D129" s="25">
        <v>33.090000000000003</v>
      </c>
      <c r="E129" s="24" t="s">
        <v>74</v>
      </c>
      <c r="F129" s="24">
        <v>3456</v>
      </c>
      <c r="G129" s="26">
        <v>0</v>
      </c>
      <c r="H129" s="24" t="s">
        <v>75</v>
      </c>
      <c r="I129" s="24" t="s">
        <v>76</v>
      </c>
      <c r="J129" s="24">
        <v>579</v>
      </c>
      <c r="K129" s="27">
        <v>243.62112546200001</v>
      </c>
      <c r="L129" s="27">
        <v>3752.4185888900001</v>
      </c>
      <c r="M129" s="25">
        <v>0</v>
      </c>
      <c r="N129" s="25">
        <v>0</v>
      </c>
      <c r="O129" s="24">
        <v>21212</v>
      </c>
      <c r="P129" s="24">
        <v>20756</v>
      </c>
      <c r="Q129" s="28">
        <v>21212</v>
      </c>
      <c r="R129" s="28">
        <v>6300</v>
      </c>
      <c r="S129" s="24" t="s">
        <v>77</v>
      </c>
      <c r="T129" s="24" t="s">
        <v>183</v>
      </c>
      <c r="U129" s="28">
        <v>54.65</v>
      </c>
      <c r="V129" s="28">
        <v>1</v>
      </c>
      <c r="W129" s="28">
        <v>0</v>
      </c>
      <c r="X129" s="28">
        <v>0</v>
      </c>
      <c r="Y129" s="28">
        <f t="shared" si="6"/>
        <v>0</v>
      </c>
      <c r="Z129" s="28">
        <f t="shared" si="7"/>
        <v>0</v>
      </c>
      <c r="AA129" s="28">
        <v>0.30299999999999999</v>
      </c>
      <c r="AB129" s="29">
        <v>0.92723911786584201</v>
      </c>
      <c r="AC129">
        <f t="shared" si="8"/>
        <v>1578</v>
      </c>
      <c r="AD129">
        <f t="shared" si="9"/>
        <v>0</v>
      </c>
      <c r="AE129">
        <f t="shared" si="10"/>
        <v>0</v>
      </c>
      <c r="AF129">
        <f>'TP Factor'!$D$3</f>
        <v>1.168489000131735</v>
      </c>
      <c r="AG129">
        <f t="shared" si="11"/>
        <v>0</v>
      </c>
    </row>
    <row r="130" spans="1:33">
      <c r="A130" s="24" t="s">
        <v>72</v>
      </c>
      <c r="B130" s="24">
        <v>27</v>
      </c>
      <c r="C130" s="24" t="s">
        <v>73</v>
      </c>
      <c r="D130" s="25">
        <v>33.090000000000003</v>
      </c>
      <c r="E130" s="24" t="s">
        <v>74</v>
      </c>
      <c r="F130" s="24">
        <v>1234</v>
      </c>
      <c r="G130" s="26">
        <v>11.1</v>
      </c>
      <c r="H130" s="24" t="s">
        <v>75</v>
      </c>
      <c r="I130" s="24" t="s">
        <v>76</v>
      </c>
      <c r="J130" s="24">
        <v>126</v>
      </c>
      <c r="K130" s="27">
        <v>177.75711609000001</v>
      </c>
      <c r="L130" s="27">
        <v>826.47118530499995</v>
      </c>
      <c r="M130" s="25">
        <v>0.16</v>
      </c>
      <c r="N130" s="25">
        <v>0.01</v>
      </c>
      <c r="O130" s="24">
        <v>21275</v>
      </c>
      <c r="P130" s="24">
        <v>20818</v>
      </c>
      <c r="Q130" s="28">
        <v>21275</v>
      </c>
      <c r="R130" s="28">
        <v>8120</v>
      </c>
      <c r="S130" s="24" t="s">
        <v>184</v>
      </c>
      <c r="T130" s="24" t="s">
        <v>196</v>
      </c>
      <c r="U130" s="28">
        <v>54.65</v>
      </c>
      <c r="V130" s="28">
        <v>1</v>
      </c>
      <c r="W130" s="28">
        <v>1.25</v>
      </c>
      <c r="X130" s="28">
        <v>5.2999999999999999E-2</v>
      </c>
      <c r="Y130" s="28">
        <f t="shared" si="6"/>
        <v>1.25</v>
      </c>
      <c r="Z130" s="28">
        <f t="shared" si="7"/>
        <v>5.2999999999999999E-2</v>
      </c>
      <c r="AA130" s="28">
        <v>0.3</v>
      </c>
      <c r="AB130" s="29">
        <v>0.114745617694529</v>
      </c>
      <c r="AC130">
        <f t="shared" si="8"/>
        <v>193</v>
      </c>
      <c r="AD130">
        <f t="shared" si="9"/>
        <v>1</v>
      </c>
      <c r="AE130">
        <f t="shared" si="10"/>
        <v>0</v>
      </c>
      <c r="AF130">
        <f>'TP Factor'!$D$3</f>
        <v>1.168489000131735</v>
      </c>
      <c r="AG130">
        <f t="shared" si="11"/>
        <v>0</v>
      </c>
    </row>
    <row r="131" spans="1:33">
      <c r="A131" s="24" t="s">
        <v>72</v>
      </c>
      <c r="B131" s="24">
        <v>27</v>
      </c>
      <c r="C131" s="24" t="s">
        <v>73</v>
      </c>
      <c r="D131" s="25">
        <v>33.090000000000003</v>
      </c>
      <c r="E131" s="24" t="s">
        <v>74</v>
      </c>
      <c r="F131" s="24">
        <v>1234</v>
      </c>
      <c r="G131" s="26">
        <v>98</v>
      </c>
      <c r="H131" s="24" t="s">
        <v>75</v>
      </c>
      <c r="I131" s="24" t="s">
        <v>76</v>
      </c>
      <c r="J131" s="24">
        <v>16131</v>
      </c>
      <c r="K131" s="27">
        <v>1589.7624156700001</v>
      </c>
      <c r="L131" s="27">
        <v>45540.9118858</v>
      </c>
      <c r="M131" s="25">
        <v>29.04</v>
      </c>
      <c r="N131" s="25">
        <v>7.71</v>
      </c>
      <c r="O131" s="24">
        <v>22726</v>
      </c>
      <c r="P131" s="24">
        <v>22242</v>
      </c>
      <c r="Q131" s="28">
        <v>22726</v>
      </c>
      <c r="R131" s="28">
        <v>1700</v>
      </c>
      <c r="S131" s="24" t="s">
        <v>79</v>
      </c>
      <c r="T131" s="24" t="s">
        <v>102</v>
      </c>
      <c r="U131" s="28">
        <v>54.65</v>
      </c>
      <c r="V131" s="28">
        <v>1</v>
      </c>
      <c r="W131" s="28">
        <v>1.8</v>
      </c>
      <c r="X131" s="28">
        <v>0.47799999999999998</v>
      </c>
      <c r="Y131" s="28">
        <f t="shared" ref="Y131:Y194" si="12">W131</f>
        <v>1.8</v>
      </c>
      <c r="Z131" s="28">
        <f t="shared" ref="Z131:Z194" si="13">X131</f>
        <v>0.47799999999999998</v>
      </c>
      <c r="AA131" s="28">
        <v>0.68</v>
      </c>
      <c r="AB131" s="29">
        <v>2.29950495143787</v>
      </c>
      <c r="AC131">
        <f t="shared" ref="AC131:AC194" si="14">ROUND(AB131*AA131*U131*102.79,0)</f>
        <v>8784</v>
      </c>
      <c r="AD131">
        <f t="shared" ref="AD131:AD194" si="15">ROUND(Y131*AC131*0.002205,0)</f>
        <v>35</v>
      </c>
      <c r="AE131">
        <f t="shared" ref="AE131:AE194" si="16">ROUND(Z131*AC131*0.002205,1)</f>
        <v>9.3000000000000007</v>
      </c>
      <c r="AF131">
        <f>'TP Factor'!$D$3</f>
        <v>1.168489000131735</v>
      </c>
      <c r="AG131">
        <f t="shared" ref="AG131:AG194" si="17">ROUND(AE131*AF131,1)</f>
        <v>10.9</v>
      </c>
    </row>
    <row r="132" spans="1:33">
      <c r="A132" s="24" t="s">
        <v>72</v>
      </c>
      <c r="B132" s="24">
        <v>27</v>
      </c>
      <c r="C132" s="24" t="s">
        <v>73</v>
      </c>
      <c r="D132" s="25">
        <v>33.090000000000003</v>
      </c>
      <c r="E132" s="24" t="s">
        <v>74</v>
      </c>
      <c r="F132" s="24">
        <v>3456</v>
      </c>
      <c r="G132" s="26">
        <v>3</v>
      </c>
      <c r="H132" s="24" t="s">
        <v>75</v>
      </c>
      <c r="I132" s="24" t="s">
        <v>76</v>
      </c>
      <c r="J132" s="24">
        <v>403</v>
      </c>
      <c r="K132" s="27">
        <v>559.94726096199997</v>
      </c>
      <c r="L132" s="27">
        <v>7769.2659290399997</v>
      </c>
      <c r="M132" s="25">
        <v>0.28000000000000003</v>
      </c>
      <c r="N132" s="25">
        <v>0.04</v>
      </c>
      <c r="O132" s="24">
        <v>22970</v>
      </c>
      <c r="P132" s="24">
        <v>22484</v>
      </c>
      <c r="Q132" s="28">
        <v>22970</v>
      </c>
      <c r="R132" s="28">
        <v>4340</v>
      </c>
      <c r="S132" s="24" t="s">
        <v>79</v>
      </c>
      <c r="T132" s="24" t="s">
        <v>99</v>
      </c>
      <c r="U132" s="28">
        <v>54.65</v>
      </c>
      <c r="V132" s="28">
        <v>1</v>
      </c>
      <c r="W132" s="28">
        <v>0.7</v>
      </c>
      <c r="X132" s="28">
        <v>0.09</v>
      </c>
      <c r="Y132" s="28">
        <f t="shared" si="12"/>
        <v>0.7</v>
      </c>
      <c r="Z132" s="28">
        <f t="shared" si="13"/>
        <v>0.09</v>
      </c>
      <c r="AA132" s="28">
        <v>0.10199999999999999</v>
      </c>
      <c r="AB132" s="29">
        <v>0.53181518753614399</v>
      </c>
      <c r="AC132">
        <f t="shared" si="14"/>
        <v>305</v>
      </c>
      <c r="AD132">
        <f t="shared" si="15"/>
        <v>0</v>
      </c>
      <c r="AE132">
        <f t="shared" si="16"/>
        <v>0.1</v>
      </c>
      <c r="AF132">
        <f>'TP Factor'!$D$3</f>
        <v>1.168489000131735</v>
      </c>
      <c r="AG132">
        <f t="shared" si="17"/>
        <v>0.1</v>
      </c>
    </row>
    <row r="133" spans="1:33">
      <c r="A133" s="24" t="s">
        <v>72</v>
      </c>
      <c r="B133" s="24">
        <v>27</v>
      </c>
      <c r="C133" s="24" t="s">
        <v>73</v>
      </c>
      <c r="D133" s="25">
        <v>33.090000000000003</v>
      </c>
      <c r="E133" s="24" t="s">
        <v>74</v>
      </c>
      <c r="F133" s="24">
        <v>3456</v>
      </c>
      <c r="G133" s="26">
        <v>3</v>
      </c>
      <c r="H133" s="24" t="s">
        <v>75</v>
      </c>
      <c r="I133" s="24" t="s">
        <v>76</v>
      </c>
      <c r="J133" s="24">
        <v>1798</v>
      </c>
      <c r="K133" s="27">
        <v>404.21078255899999</v>
      </c>
      <c r="L133" s="27">
        <v>8552.4076337400002</v>
      </c>
      <c r="M133" s="25">
        <v>1.26</v>
      </c>
      <c r="N133" s="25">
        <v>0.16</v>
      </c>
      <c r="O133" s="24">
        <v>23104</v>
      </c>
      <c r="P133" s="24">
        <v>22616</v>
      </c>
      <c r="Q133" s="28">
        <v>23104</v>
      </c>
      <c r="R133" s="28">
        <v>4340</v>
      </c>
      <c r="S133" s="24" t="s">
        <v>77</v>
      </c>
      <c r="T133" s="24" t="s">
        <v>103</v>
      </c>
      <c r="U133" s="28">
        <v>54.65</v>
      </c>
      <c r="V133" s="28">
        <v>1</v>
      </c>
      <c r="W133" s="28">
        <v>0.7</v>
      </c>
      <c r="X133" s="28">
        <v>0.09</v>
      </c>
      <c r="Y133" s="28">
        <f t="shared" si="12"/>
        <v>0.7</v>
      </c>
      <c r="Z133" s="28">
        <f t="shared" si="13"/>
        <v>0.09</v>
      </c>
      <c r="AA133" s="28">
        <v>0.41299999999999998</v>
      </c>
      <c r="AB133" s="29">
        <v>0.62134098849536901</v>
      </c>
      <c r="AC133">
        <f t="shared" si="14"/>
        <v>1442</v>
      </c>
      <c r="AD133">
        <f t="shared" si="15"/>
        <v>2</v>
      </c>
      <c r="AE133">
        <f t="shared" si="16"/>
        <v>0.3</v>
      </c>
      <c r="AF133">
        <f>'TP Factor'!$D$3</f>
        <v>1.168489000131735</v>
      </c>
      <c r="AG133">
        <f t="shared" si="17"/>
        <v>0.4</v>
      </c>
    </row>
    <row r="134" spans="1:33">
      <c r="A134" s="24" t="s">
        <v>72</v>
      </c>
      <c r="B134" s="24">
        <v>27</v>
      </c>
      <c r="C134" s="24" t="s">
        <v>73</v>
      </c>
      <c r="D134" s="25">
        <v>33.090000000000003</v>
      </c>
      <c r="E134" s="24" t="s">
        <v>74</v>
      </c>
      <c r="F134" s="24">
        <v>1234</v>
      </c>
      <c r="G134" s="26">
        <v>11.1</v>
      </c>
      <c r="H134" s="24" t="s">
        <v>75</v>
      </c>
      <c r="I134" s="24" t="s">
        <v>76</v>
      </c>
      <c r="J134" s="24">
        <v>785</v>
      </c>
      <c r="K134" s="27">
        <v>774.34724715599998</v>
      </c>
      <c r="L134" s="27">
        <v>4404.6431303299996</v>
      </c>
      <c r="M134" s="25">
        <v>0.98</v>
      </c>
      <c r="N134" s="25">
        <v>0.04</v>
      </c>
      <c r="O134" s="24">
        <v>23162</v>
      </c>
      <c r="P134" s="24">
        <v>22674</v>
      </c>
      <c r="Q134" s="28">
        <v>23162</v>
      </c>
      <c r="R134" s="28">
        <v>8120</v>
      </c>
      <c r="S134" s="24" t="s">
        <v>77</v>
      </c>
      <c r="T134" s="24" t="s">
        <v>108</v>
      </c>
      <c r="U134" s="28">
        <v>54.65</v>
      </c>
      <c r="V134" s="28">
        <v>1</v>
      </c>
      <c r="W134" s="28">
        <v>1.25</v>
      </c>
      <c r="X134" s="28">
        <v>5.2999999999999999E-2</v>
      </c>
      <c r="Y134" s="28">
        <f t="shared" si="12"/>
        <v>1.25</v>
      </c>
      <c r="Z134" s="28">
        <f t="shared" si="13"/>
        <v>5.2999999999999999E-2</v>
      </c>
      <c r="AA134" s="28">
        <v>0.35</v>
      </c>
      <c r="AB134" s="29">
        <v>1.7677865069277501E-2</v>
      </c>
      <c r="AC134">
        <f t="shared" si="14"/>
        <v>35</v>
      </c>
      <c r="AD134">
        <f t="shared" si="15"/>
        <v>0</v>
      </c>
      <c r="AE134">
        <f t="shared" si="16"/>
        <v>0</v>
      </c>
      <c r="AF134">
        <f>'TP Factor'!$D$3</f>
        <v>1.168489000131735</v>
      </c>
      <c r="AG134">
        <f t="shared" si="17"/>
        <v>0</v>
      </c>
    </row>
    <row r="135" spans="1:33">
      <c r="A135" s="24" t="s">
        <v>72</v>
      </c>
      <c r="B135" s="24">
        <v>27</v>
      </c>
      <c r="C135" s="24" t="s">
        <v>73</v>
      </c>
      <c r="D135" s="25">
        <v>33.090000000000003</v>
      </c>
      <c r="E135" s="24" t="s">
        <v>74</v>
      </c>
      <c r="F135" s="24">
        <v>3456</v>
      </c>
      <c r="G135" s="26">
        <v>30.5</v>
      </c>
      <c r="H135" s="24" t="s">
        <v>75</v>
      </c>
      <c r="I135" s="24" t="s">
        <v>76</v>
      </c>
      <c r="J135" s="24">
        <v>851</v>
      </c>
      <c r="K135" s="27">
        <v>392.91032812200001</v>
      </c>
      <c r="L135" s="27">
        <v>6659.3489389400002</v>
      </c>
      <c r="M135" s="25">
        <v>1.63</v>
      </c>
      <c r="N135" s="25">
        <v>0.43</v>
      </c>
      <c r="O135" s="24">
        <v>23201</v>
      </c>
      <c r="P135" s="24">
        <v>22713</v>
      </c>
      <c r="Q135" s="28">
        <v>23201</v>
      </c>
      <c r="R135" s="28">
        <v>2210</v>
      </c>
      <c r="S135" s="24" t="s">
        <v>79</v>
      </c>
      <c r="T135" s="24" t="s">
        <v>84</v>
      </c>
      <c r="U135" s="28">
        <v>54.65</v>
      </c>
      <c r="V135" s="28">
        <v>1</v>
      </c>
      <c r="W135" s="28">
        <v>1.92</v>
      </c>
      <c r="X135" s="28">
        <v>0.50600000000000001</v>
      </c>
      <c r="Y135" s="28">
        <f t="shared" si="12"/>
        <v>1.92</v>
      </c>
      <c r="Z135" s="28">
        <f t="shared" si="13"/>
        <v>0.50600000000000001</v>
      </c>
      <c r="AA135" s="28">
        <v>0.251</v>
      </c>
      <c r="AB135" s="29">
        <v>0.486260114840941</v>
      </c>
      <c r="AC135">
        <f t="shared" si="14"/>
        <v>686</v>
      </c>
      <c r="AD135">
        <f t="shared" si="15"/>
        <v>3</v>
      </c>
      <c r="AE135">
        <f t="shared" si="16"/>
        <v>0.8</v>
      </c>
      <c r="AF135">
        <f>'TP Factor'!$D$3</f>
        <v>1.168489000131735</v>
      </c>
      <c r="AG135">
        <f t="shared" si="17"/>
        <v>0.9</v>
      </c>
    </row>
    <row r="136" spans="1:33">
      <c r="A136" s="24" t="s">
        <v>72</v>
      </c>
      <c r="B136" s="24">
        <v>27</v>
      </c>
      <c r="C136" s="24" t="s">
        <v>73</v>
      </c>
      <c r="D136" s="25">
        <v>33.090000000000003</v>
      </c>
      <c r="E136" s="24" t="s">
        <v>74</v>
      </c>
      <c r="F136" s="24">
        <v>3456</v>
      </c>
      <c r="G136" s="26">
        <v>3</v>
      </c>
      <c r="H136" s="24" t="s">
        <v>75</v>
      </c>
      <c r="I136" s="24" t="s">
        <v>76</v>
      </c>
      <c r="J136" s="24">
        <v>1038</v>
      </c>
      <c r="K136" s="27">
        <v>316.33744990700001</v>
      </c>
      <c r="L136" s="27">
        <v>4938.9782353199998</v>
      </c>
      <c r="M136" s="25">
        <v>0.73</v>
      </c>
      <c r="N136" s="25">
        <v>0.09</v>
      </c>
      <c r="O136" s="24">
        <v>23229</v>
      </c>
      <c r="P136" s="24">
        <v>22741</v>
      </c>
      <c r="Q136" s="28">
        <v>23229</v>
      </c>
      <c r="R136" s="28">
        <v>4340</v>
      </c>
      <c r="S136" s="24" t="s">
        <v>81</v>
      </c>
      <c r="T136" s="24" t="s">
        <v>83</v>
      </c>
      <c r="U136" s="28">
        <v>54.65</v>
      </c>
      <c r="V136" s="28">
        <v>1</v>
      </c>
      <c r="W136" s="28">
        <v>0.7</v>
      </c>
      <c r="X136" s="28">
        <v>0.09</v>
      </c>
      <c r="Y136" s="28">
        <f t="shared" si="12"/>
        <v>0.7</v>
      </c>
      <c r="Z136" s="28">
        <f t="shared" si="13"/>
        <v>0.09</v>
      </c>
      <c r="AA136" s="28">
        <v>0.41299999999999998</v>
      </c>
      <c r="AB136" s="29">
        <v>0.23184856750560401</v>
      </c>
      <c r="AC136">
        <f t="shared" si="14"/>
        <v>538</v>
      </c>
      <c r="AD136">
        <f t="shared" si="15"/>
        <v>1</v>
      </c>
      <c r="AE136">
        <f t="shared" si="16"/>
        <v>0.1</v>
      </c>
      <c r="AF136">
        <f>'TP Factor'!$D$3</f>
        <v>1.168489000131735</v>
      </c>
      <c r="AG136">
        <f t="shared" si="17"/>
        <v>0.1</v>
      </c>
    </row>
    <row r="137" spans="1:33">
      <c r="A137" s="24" t="s">
        <v>72</v>
      </c>
      <c r="B137" s="24">
        <v>27</v>
      </c>
      <c r="C137" s="24" t="s">
        <v>73</v>
      </c>
      <c r="D137" s="25">
        <v>33.090000000000003</v>
      </c>
      <c r="E137" s="24" t="s">
        <v>74</v>
      </c>
      <c r="F137" s="24">
        <v>3456</v>
      </c>
      <c r="G137" s="26">
        <v>0</v>
      </c>
      <c r="H137" s="24" t="s">
        <v>75</v>
      </c>
      <c r="I137" s="24" t="s">
        <v>76</v>
      </c>
      <c r="J137" s="24">
        <v>490</v>
      </c>
      <c r="K137" s="27">
        <v>314.85970069400003</v>
      </c>
      <c r="L137" s="27">
        <v>3178.3697991600002</v>
      </c>
      <c r="M137" s="25">
        <v>0</v>
      </c>
      <c r="N137" s="25">
        <v>0</v>
      </c>
      <c r="O137" s="24">
        <v>23276</v>
      </c>
      <c r="P137" s="24">
        <v>22787</v>
      </c>
      <c r="Q137" s="28">
        <v>23276</v>
      </c>
      <c r="R137" s="28">
        <v>6300</v>
      </c>
      <c r="S137" s="24" t="s">
        <v>81</v>
      </c>
      <c r="T137" s="24" t="s">
        <v>126</v>
      </c>
      <c r="U137" s="28">
        <v>54.65</v>
      </c>
      <c r="V137" s="28">
        <v>1</v>
      </c>
      <c r="W137" s="28">
        <v>0</v>
      </c>
      <c r="X137" s="28">
        <v>0</v>
      </c>
      <c r="Y137" s="28">
        <f t="shared" si="12"/>
        <v>0</v>
      </c>
      <c r="Z137" s="28">
        <f t="shared" si="13"/>
        <v>0</v>
      </c>
      <c r="AA137" s="28">
        <v>0.30299999999999999</v>
      </c>
      <c r="AB137" s="29">
        <v>2.59736465864495E-2</v>
      </c>
      <c r="AC137">
        <f t="shared" si="14"/>
        <v>44</v>
      </c>
      <c r="AD137">
        <f t="shared" si="15"/>
        <v>0</v>
      </c>
      <c r="AE137">
        <f t="shared" si="16"/>
        <v>0</v>
      </c>
      <c r="AF137">
        <f>'TP Factor'!$D$3</f>
        <v>1.168489000131735</v>
      </c>
      <c r="AG137">
        <f t="shared" si="17"/>
        <v>0</v>
      </c>
    </row>
    <row r="138" spans="1:33">
      <c r="A138" s="24" t="s">
        <v>72</v>
      </c>
      <c r="B138" s="24">
        <v>27</v>
      </c>
      <c r="C138" s="24" t="s">
        <v>73</v>
      </c>
      <c r="D138" s="25">
        <v>33.090000000000003</v>
      </c>
      <c r="E138" s="24" t="s">
        <v>74</v>
      </c>
      <c r="F138" s="24">
        <v>3456</v>
      </c>
      <c r="G138" s="26">
        <v>3</v>
      </c>
      <c r="H138" s="24" t="s">
        <v>75</v>
      </c>
      <c r="I138" s="24" t="s">
        <v>76</v>
      </c>
      <c r="J138" s="24">
        <v>79</v>
      </c>
      <c r="K138" s="27">
        <v>224.16095261800001</v>
      </c>
      <c r="L138" s="27">
        <v>1523.6118845999999</v>
      </c>
      <c r="M138" s="25">
        <v>0.06</v>
      </c>
      <c r="N138" s="25">
        <v>0.01</v>
      </c>
      <c r="O138" s="24">
        <v>23362</v>
      </c>
      <c r="P138" s="24">
        <v>22871</v>
      </c>
      <c r="Q138" s="28">
        <v>23362</v>
      </c>
      <c r="R138" s="28">
        <v>4340</v>
      </c>
      <c r="S138" s="24" t="s">
        <v>79</v>
      </c>
      <c r="T138" s="24" t="s">
        <v>99</v>
      </c>
      <c r="U138" s="28">
        <v>54.65</v>
      </c>
      <c r="V138" s="28">
        <v>1</v>
      </c>
      <c r="W138" s="28">
        <v>0.7</v>
      </c>
      <c r="X138" s="28">
        <v>0.09</v>
      </c>
      <c r="Y138" s="28">
        <f t="shared" si="12"/>
        <v>0.7</v>
      </c>
      <c r="Z138" s="28">
        <f t="shared" si="13"/>
        <v>0.09</v>
      </c>
      <c r="AA138" s="28">
        <v>0.10199999999999999</v>
      </c>
      <c r="AB138" s="29">
        <v>0.246346960406507</v>
      </c>
      <c r="AC138">
        <f t="shared" si="14"/>
        <v>141</v>
      </c>
      <c r="AD138">
        <f t="shared" si="15"/>
        <v>0</v>
      </c>
      <c r="AE138">
        <f t="shared" si="16"/>
        <v>0</v>
      </c>
      <c r="AF138">
        <f>'TP Factor'!$D$3</f>
        <v>1.168489000131735</v>
      </c>
      <c r="AG138">
        <f t="shared" si="17"/>
        <v>0</v>
      </c>
    </row>
    <row r="139" spans="1:33">
      <c r="A139" s="24" t="s">
        <v>72</v>
      </c>
      <c r="B139" s="24">
        <v>27</v>
      </c>
      <c r="C139" s="24" t="s">
        <v>73</v>
      </c>
      <c r="D139" s="25">
        <v>33.090000000000003</v>
      </c>
      <c r="E139" s="24" t="s">
        <v>74</v>
      </c>
      <c r="F139" s="24">
        <v>3456</v>
      </c>
      <c r="G139" s="26">
        <v>0</v>
      </c>
      <c r="H139" s="24" t="s">
        <v>75</v>
      </c>
      <c r="I139" s="24" t="s">
        <v>76</v>
      </c>
      <c r="J139" s="24">
        <v>4447</v>
      </c>
      <c r="K139" s="27">
        <v>1454.2234120099999</v>
      </c>
      <c r="L139" s="27">
        <v>28836.9851647</v>
      </c>
      <c r="M139" s="25">
        <v>0</v>
      </c>
      <c r="N139" s="25">
        <v>0</v>
      </c>
      <c r="O139" s="24">
        <v>23381</v>
      </c>
      <c r="P139" s="24">
        <v>22890</v>
      </c>
      <c r="Q139" s="28">
        <v>23381</v>
      </c>
      <c r="R139" s="28">
        <v>6300</v>
      </c>
      <c r="S139" s="24" t="s">
        <v>77</v>
      </c>
      <c r="T139" s="24" t="s">
        <v>183</v>
      </c>
      <c r="U139" s="28">
        <v>54.65</v>
      </c>
      <c r="V139" s="28">
        <v>1</v>
      </c>
      <c r="W139" s="28">
        <v>0</v>
      </c>
      <c r="X139" s="28">
        <v>0</v>
      </c>
      <c r="Y139" s="28">
        <f t="shared" si="12"/>
        <v>0</v>
      </c>
      <c r="Z139" s="28">
        <f t="shared" si="13"/>
        <v>0</v>
      </c>
      <c r="AA139" s="28">
        <v>0.30299999999999999</v>
      </c>
      <c r="AB139" s="29">
        <v>1.0315667705076801</v>
      </c>
      <c r="AC139">
        <f t="shared" si="14"/>
        <v>1756</v>
      </c>
      <c r="AD139">
        <f t="shared" si="15"/>
        <v>0</v>
      </c>
      <c r="AE139">
        <f t="shared" si="16"/>
        <v>0</v>
      </c>
      <c r="AF139">
        <f>'TP Factor'!$D$3</f>
        <v>1.168489000131735</v>
      </c>
      <c r="AG139">
        <f t="shared" si="17"/>
        <v>0</v>
      </c>
    </row>
    <row r="140" spans="1:33">
      <c r="A140" s="24" t="s">
        <v>72</v>
      </c>
      <c r="B140" s="24">
        <v>27</v>
      </c>
      <c r="C140" s="24" t="s">
        <v>73</v>
      </c>
      <c r="D140" s="25">
        <v>33.090000000000003</v>
      </c>
      <c r="E140" s="24" t="s">
        <v>74</v>
      </c>
      <c r="F140" s="24">
        <v>3456</v>
      </c>
      <c r="G140" s="26">
        <v>4</v>
      </c>
      <c r="H140" s="24" t="s">
        <v>75</v>
      </c>
      <c r="I140" s="24" t="s">
        <v>76</v>
      </c>
      <c r="J140" s="24">
        <v>203</v>
      </c>
      <c r="K140" s="27">
        <v>296.74361663399998</v>
      </c>
      <c r="L140" s="27">
        <v>3998.1839122800002</v>
      </c>
      <c r="M140" s="25">
        <v>0.24</v>
      </c>
      <c r="N140" s="25">
        <v>0.01</v>
      </c>
      <c r="O140" s="24">
        <v>23394</v>
      </c>
      <c r="P140" s="24">
        <v>22902</v>
      </c>
      <c r="Q140" s="28">
        <v>23394</v>
      </c>
      <c r="R140" s="28">
        <v>3100</v>
      </c>
      <c r="S140" s="24" t="s">
        <v>79</v>
      </c>
      <c r="T140" s="24" t="s">
        <v>105</v>
      </c>
      <c r="U140" s="28">
        <v>54.65</v>
      </c>
      <c r="V140" s="28">
        <v>1</v>
      </c>
      <c r="W140" s="28">
        <v>1.25</v>
      </c>
      <c r="X140" s="28">
        <v>6.4000000000000001E-2</v>
      </c>
      <c r="Y140" s="28">
        <f t="shared" si="12"/>
        <v>1.25</v>
      </c>
      <c r="Z140" s="28">
        <f t="shared" si="13"/>
        <v>6.4000000000000001E-2</v>
      </c>
      <c r="AA140" s="28">
        <v>0.1</v>
      </c>
      <c r="AB140" s="29">
        <v>0.69080985377568704</v>
      </c>
      <c r="AC140">
        <f t="shared" si="14"/>
        <v>388</v>
      </c>
      <c r="AD140">
        <f t="shared" si="15"/>
        <v>1</v>
      </c>
      <c r="AE140">
        <f t="shared" si="16"/>
        <v>0.1</v>
      </c>
      <c r="AF140">
        <f>'TP Factor'!$D$3</f>
        <v>1.168489000131735</v>
      </c>
      <c r="AG140">
        <f t="shared" si="17"/>
        <v>0.1</v>
      </c>
    </row>
    <row r="141" spans="1:33">
      <c r="A141" s="24" t="s">
        <v>72</v>
      </c>
      <c r="B141" s="24">
        <v>27</v>
      </c>
      <c r="C141" s="24" t="s">
        <v>73</v>
      </c>
      <c r="D141" s="25">
        <v>33.090000000000003</v>
      </c>
      <c r="E141" s="24" t="s">
        <v>74</v>
      </c>
      <c r="F141" s="24">
        <v>3456</v>
      </c>
      <c r="G141" s="26">
        <v>3</v>
      </c>
      <c r="H141" s="24" t="s">
        <v>75</v>
      </c>
      <c r="I141" s="24" t="s">
        <v>76</v>
      </c>
      <c r="J141" s="24">
        <v>332</v>
      </c>
      <c r="K141" s="27">
        <v>497.35189993400002</v>
      </c>
      <c r="L141" s="27">
        <v>10859.7106432</v>
      </c>
      <c r="M141" s="25">
        <v>0.4</v>
      </c>
      <c r="N141" s="25">
        <v>0.02</v>
      </c>
      <c r="O141" s="24">
        <v>23404</v>
      </c>
      <c r="P141" s="24">
        <v>22909</v>
      </c>
      <c r="Q141" s="28">
        <v>23404</v>
      </c>
      <c r="R141" s="28">
        <v>3300</v>
      </c>
      <c r="S141" s="24" t="s">
        <v>79</v>
      </c>
      <c r="T141" s="24" t="s">
        <v>197</v>
      </c>
      <c r="U141" s="28">
        <v>54.65</v>
      </c>
      <c r="V141" s="28">
        <v>1</v>
      </c>
      <c r="W141" s="28">
        <v>0.7</v>
      </c>
      <c r="X141" s="28">
        <v>6.4000000000000001E-2</v>
      </c>
      <c r="Y141" s="28">
        <f t="shared" si="12"/>
        <v>0.7</v>
      </c>
      <c r="Z141" s="28">
        <f t="shared" si="13"/>
        <v>6.4000000000000001E-2</v>
      </c>
      <c r="AA141" s="28">
        <v>0.06</v>
      </c>
      <c r="AB141" s="29">
        <v>2.6833301361434199</v>
      </c>
      <c r="AC141">
        <f t="shared" si="14"/>
        <v>904</v>
      </c>
      <c r="AD141">
        <f t="shared" si="15"/>
        <v>1</v>
      </c>
      <c r="AE141">
        <f t="shared" si="16"/>
        <v>0.1</v>
      </c>
      <c r="AF141">
        <f>'TP Factor'!$D$3</f>
        <v>1.168489000131735</v>
      </c>
      <c r="AG141">
        <f t="shared" si="17"/>
        <v>0.1</v>
      </c>
    </row>
    <row r="142" spans="1:33">
      <c r="A142" s="24" t="s">
        <v>72</v>
      </c>
      <c r="B142" s="24">
        <v>27</v>
      </c>
      <c r="C142" s="24" t="s">
        <v>73</v>
      </c>
      <c r="D142" s="25">
        <v>33.090000000000003</v>
      </c>
      <c r="E142" s="24" t="s">
        <v>74</v>
      </c>
      <c r="F142" s="24">
        <v>3456</v>
      </c>
      <c r="G142" s="26">
        <v>3</v>
      </c>
      <c r="H142" s="24" t="s">
        <v>75</v>
      </c>
      <c r="I142" s="24" t="s">
        <v>76</v>
      </c>
      <c r="J142" s="24">
        <v>745</v>
      </c>
      <c r="K142" s="27">
        <v>349.17028373900001</v>
      </c>
      <c r="L142" s="27">
        <v>3659.9508701700001</v>
      </c>
      <c r="M142" s="25">
        <v>0.89</v>
      </c>
      <c r="N142" s="25">
        <v>0.05</v>
      </c>
      <c r="O142" s="24">
        <v>23406</v>
      </c>
      <c r="P142" s="24">
        <v>22911</v>
      </c>
      <c r="Q142" s="28">
        <v>23406</v>
      </c>
      <c r="R142" s="28">
        <v>3300</v>
      </c>
      <c r="S142" s="24" t="s">
        <v>77</v>
      </c>
      <c r="T142" s="24" t="s">
        <v>192</v>
      </c>
      <c r="U142" s="28">
        <v>54.65</v>
      </c>
      <c r="V142" s="28">
        <v>1</v>
      </c>
      <c r="W142" s="28">
        <v>0.7</v>
      </c>
      <c r="X142" s="28">
        <v>6.4000000000000001E-2</v>
      </c>
      <c r="Y142" s="28">
        <f t="shared" si="12"/>
        <v>0.7</v>
      </c>
      <c r="Z142" s="28">
        <f t="shared" si="13"/>
        <v>6.4000000000000001E-2</v>
      </c>
      <c r="AA142" s="28">
        <v>0.4</v>
      </c>
      <c r="AB142" s="29">
        <v>0.89290920727505496</v>
      </c>
      <c r="AC142">
        <f t="shared" si="14"/>
        <v>2006</v>
      </c>
      <c r="AD142">
        <f t="shared" si="15"/>
        <v>3</v>
      </c>
      <c r="AE142">
        <f t="shared" si="16"/>
        <v>0.3</v>
      </c>
      <c r="AF142">
        <f>'TP Factor'!$D$3</f>
        <v>1.168489000131735</v>
      </c>
      <c r="AG142">
        <f t="shared" si="17"/>
        <v>0.4</v>
      </c>
    </row>
    <row r="143" spans="1:33">
      <c r="A143" s="24" t="s">
        <v>72</v>
      </c>
      <c r="B143" s="24">
        <v>27</v>
      </c>
      <c r="C143" s="24" t="s">
        <v>73</v>
      </c>
      <c r="D143" s="25">
        <v>33.090000000000003</v>
      </c>
      <c r="E143" s="24" t="s">
        <v>74</v>
      </c>
      <c r="F143" s="24">
        <v>3456</v>
      </c>
      <c r="G143" s="26">
        <v>4</v>
      </c>
      <c r="H143" s="24" t="s">
        <v>75</v>
      </c>
      <c r="I143" s="24" t="s">
        <v>76</v>
      </c>
      <c r="J143" s="24">
        <v>5932</v>
      </c>
      <c r="K143" s="27">
        <v>680.87296012299998</v>
      </c>
      <c r="L143" s="27">
        <v>28359.867985199999</v>
      </c>
      <c r="M143" s="25">
        <v>7.12</v>
      </c>
      <c r="N143" s="25">
        <v>0.38</v>
      </c>
      <c r="O143" s="24">
        <v>23412</v>
      </c>
      <c r="P143" s="24">
        <v>22917</v>
      </c>
      <c r="Q143" s="28">
        <v>23412</v>
      </c>
      <c r="R143" s="28">
        <v>3100</v>
      </c>
      <c r="S143" s="24" t="s">
        <v>81</v>
      </c>
      <c r="T143" s="24" t="s">
        <v>109</v>
      </c>
      <c r="U143" s="28">
        <v>54.65</v>
      </c>
      <c r="V143" s="28">
        <v>1</v>
      </c>
      <c r="W143" s="28">
        <v>1.25</v>
      </c>
      <c r="X143" s="28">
        <v>6.4000000000000001E-2</v>
      </c>
      <c r="Y143" s="28">
        <f t="shared" si="12"/>
        <v>1.25</v>
      </c>
      <c r="Z143" s="28">
        <f t="shared" si="13"/>
        <v>6.4000000000000001E-2</v>
      </c>
      <c r="AA143" s="28">
        <v>0.41099999999999998</v>
      </c>
      <c r="AB143" s="29">
        <v>6.8748725471173904</v>
      </c>
      <c r="AC143">
        <f t="shared" si="14"/>
        <v>15873</v>
      </c>
      <c r="AD143">
        <f t="shared" si="15"/>
        <v>44</v>
      </c>
      <c r="AE143">
        <f t="shared" si="16"/>
        <v>2.2000000000000002</v>
      </c>
      <c r="AF143">
        <f>'TP Factor'!$D$3</f>
        <v>1.168489000131735</v>
      </c>
      <c r="AG143">
        <f t="shared" si="17"/>
        <v>2.6</v>
      </c>
    </row>
    <row r="144" spans="1:33">
      <c r="A144" s="24" t="s">
        <v>72</v>
      </c>
      <c r="B144" s="24">
        <v>27</v>
      </c>
      <c r="C144" s="24" t="s">
        <v>73</v>
      </c>
      <c r="D144" s="25">
        <v>33.090000000000003</v>
      </c>
      <c r="E144" s="24" t="s">
        <v>74</v>
      </c>
      <c r="F144" s="24">
        <v>3456</v>
      </c>
      <c r="G144" s="26">
        <v>4</v>
      </c>
      <c r="H144" s="24" t="s">
        <v>75</v>
      </c>
      <c r="I144" s="24" t="s">
        <v>76</v>
      </c>
      <c r="J144" s="24">
        <v>237</v>
      </c>
      <c r="K144" s="27">
        <v>329.03913216699999</v>
      </c>
      <c r="L144" s="27">
        <v>4650.34054844</v>
      </c>
      <c r="M144" s="25">
        <v>0.28000000000000003</v>
      </c>
      <c r="N144" s="25">
        <v>0.02</v>
      </c>
      <c r="O144" s="24">
        <v>23417</v>
      </c>
      <c r="P144" s="24">
        <v>22922</v>
      </c>
      <c r="Q144" s="28">
        <v>23417</v>
      </c>
      <c r="R144" s="28">
        <v>3100</v>
      </c>
      <c r="S144" s="24" t="s">
        <v>79</v>
      </c>
      <c r="T144" s="24" t="s">
        <v>105</v>
      </c>
      <c r="U144" s="28">
        <v>54.65</v>
      </c>
      <c r="V144" s="28">
        <v>1</v>
      </c>
      <c r="W144" s="28">
        <v>1.25</v>
      </c>
      <c r="X144" s="28">
        <v>6.4000000000000001E-2</v>
      </c>
      <c r="Y144" s="28">
        <f t="shared" si="12"/>
        <v>1.25</v>
      </c>
      <c r="Z144" s="28">
        <f t="shared" si="13"/>
        <v>6.4000000000000001E-2</v>
      </c>
      <c r="AA144" s="28">
        <v>0.1</v>
      </c>
      <c r="AB144" s="29">
        <v>0.99024241602541097</v>
      </c>
      <c r="AC144">
        <f t="shared" si="14"/>
        <v>556</v>
      </c>
      <c r="AD144">
        <f t="shared" si="15"/>
        <v>2</v>
      </c>
      <c r="AE144">
        <f t="shared" si="16"/>
        <v>0.1</v>
      </c>
      <c r="AF144">
        <f>'TP Factor'!$D$3</f>
        <v>1.168489000131735</v>
      </c>
      <c r="AG144">
        <f t="shared" si="17"/>
        <v>0.1</v>
      </c>
    </row>
    <row r="145" spans="1:33">
      <c r="A145" s="24" t="s">
        <v>72</v>
      </c>
      <c r="B145" s="24">
        <v>27</v>
      </c>
      <c r="C145" s="24" t="s">
        <v>73</v>
      </c>
      <c r="D145" s="25">
        <v>33.090000000000003</v>
      </c>
      <c r="E145" s="24" t="s">
        <v>74</v>
      </c>
      <c r="F145" s="24">
        <v>1234</v>
      </c>
      <c r="G145" s="26">
        <v>105</v>
      </c>
      <c r="H145" s="24" t="s">
        <v>75</v>
      </c>
      <c r="I145" s="24" t="s">
        <v>76</v>
      </c>
      <c r="J145" s="24">
        <v>3194</v>
      </c>
      <c r="K145" s="27">
        <v>344.43483631399999</v>
      </c>
      <c r="L145" s="27">
        <v>7083.0087575500002</v>
      </c>
      <c r="M145" s="25">
        <v>6.16</v>
      </c>
      <c r="N145" s="25">
        <v>1.59</v>
      </c>
      <c r="O145" s="24">
        <v>23430</v>
      </c>
      <c r="P145" s="24">
        <v>22935</v>
      </c>
      <c r="Q145" s="28">
        <v>23430</v>
      </c>
      <c r="R145" s="28">
        <v>1400</v>
      </c>
      <c r="S145" s="24" t="s">
        <v>79</v>
      </c>
      <c r="T145" s="24" t="s">
        <v>129</v>
      </c>
      <c r="U145" s="28">
        <v>54.65</v>
      </c>
      <c r="V145" s="28">
        <v>1</v>
      </c>
      <c r="W145" s="28">
        <v>2.83</v>
      </c>
      <c r="X145" s="28">
        <v>0.497</v>
      </c>
      <c r="Y145" s="28">
        <f t="shared" si="12"/>
        <v>2.83</v>
      </c>
      <c r="Z145" s="28">
        <f t="shared" si="13"/>
        <v>0.497</v>
      </c>
      <c r="AA145" s="28">
        <v>0.88600000000000001</v>
      </c>
      <c r="AB145" s="29">
        <v>1.4620178492509599</v>
      </c>
      <c r="AC145">
        <f t="shared" si="14"/>
        <v>7277</v>
      </c>
      <c r="AD145">
        <f t="shared" si="15"/>
        <v>45</v>
      </c>
      <c r="AE145">
        <f t="shared" si="16"/>
        <v>8</v>
      </c>
      <c r="AF145">
        <f>'TP Factor'!$D$3</f>
        <v>1.168489000131735</v>
      </c>
      <c r="AG145">
        <f t="shared" si="17"/>
        <v>9.3000000000000007</v>
      </c>
    </row>
    <row r="146" spans="1:33">
      <c r="A146" s="24" t="s">
        <v>72</v>
      </c>
      <c r="B146" s="24">
        <v>27</v>
      </c>
      <c r="C146" s="24" t="s">
        <v>73</v>
      </c>
      <c r="D146" s="25">
        <v>33.090000000000003</v>
      </c>
      <c r="E146" s="24" t="s">
        <v>74</v>
      </c>
      <c r="F146" s="24">
        <v>1234</v>
      </c>
      <c r="G146" s="26">
        <v>105</v>
      </c>
      <c r="H146" s="24" t="s">
        <v>75</v>
      </c>
      <c r="I146" s="24" t="s">
        <v>76</v>
      </c>
      <c r="J146" s="24">
        <v>1035</v>
      </c>
      <c r="K146" s="27">
        <v>304.30278125799998</v>
      </c>
      <c r="L146" s="27">
        <v>2295.8943420999999</v>
      </c>
      <c r="M146" s="25">
        <v>2</v>
      </c>
      <c r="N146" s="25">
        <v>0.51</v>
      </c>
      <c r="O146" s="24">
        <v>23435</v>
      </c>
      <c r="P146" s="24">
        <v>22940</v>
      </c>
      <c r="Q146" s="28">
        <v>23435</v>
      </c>
      <c r="R146" s="28">
        <v>1400</v>
      </c>
      <c r="S146" s="24" t="s">
        <v>79</v>
      </c>
      <c r="T146" s="24" t="s">
        <v>129</v>
      </c>
      <c r="U146" s="28">
        <v>54.65</v>
      </c>
      <c r="V146" s="28">
        <v>1</v>
      </c>
      <c r="W146" s="28">
        <v>2.83</v>
      </c>
      <c r="X146" s="28">
        <v>0.497</v>
      </c>
      <c r="Y146" s="28">
        <f t="shared" si="12"/>
        <v>2.83</v>
      </c>
      <c r="Z146" s="28">
        <f t="shared" si="13"/>
        <v>0.497</v>
      </c>
      <c r="AA146" s="28">
        <v>0.88600000000000001</v>
      </c>
      <c r="AB146" s="29">
        <v>0.560428256966372</v>
      </c>
      <c r="AC146">
        <f t="shared" si="14"/>
        <v>2789</v>
      </c>
      <c r="AD146">
        <f t="shared" si="15"/>
        <v>17</v>
      </c>
      <c r="AE146">
        <f t="shared" si="16"/>
        <v>3.1</v>
      </c>
      <c r="AF146">
        <f>'TP Factor'!$D$3</f>
        <v>1.168489000131735</v>
      </c>
      <c r="AG146">
        <f t="shared" si="17"/>
        <v>3.6</v>
      </c>
    </row>
    <row r="147" spans="1:33">
      <c r="A147" s="24" t="s">
        <v>72</v>
      </c>
      <c r="B147" s="24">
        <v>27</v>
      </c>
      <c r="C147" s="24" t="s">
        <v>73</v>
      </c>
      <c r="D147" s="25">
        <v>33.090000000000003</v>
      </c>
      <c r="E147" s="24" t="s">
        <v>74</v>
      </c>
      <c r="F147" s="24">
        <v>3456</v>
      </c>
      <c r="G147" s="26">
        <v>3</v>
      </c>
      <c r="H147" s="24" t="s">
        <v>75</v>
      </c>
      <c r="I147" s="24" t="s">
        <v>76</v>
      </c>
      <c r="J147" s="24">
        <v>7</v>
      </c>
      <c r="K147" s="27">
        <v>27.943587730899999</v>
      </c>
      <c r="L147" s="27">
        <v>36.843290810100001</v>
      </c>
      <c r="M147" s="25">
        <v>0.01</v>
      </c>
      <c r="N147" s="25">
        <v>0</v>
      </c>
      <c r="O147" s="24">
        <v>23552</v>
      </c>
      <c r="P147" s="24">
        <v>23056</v>
      </c>
      <c r="Q147" s="28">
        <v>23552</v>
      </c>
      <c r="R147" s="28">
        <v>3300</v>
      </c>
      <c r="S147" s="24" t="s">
        <v>81</v>
      </c>
      <c r="T147" s="24" t="s">
        <v>198</v>
      </c>
      <c r="U147" s="28">
        <v>54.65</v>
      </c>
      <c r="V147" s="28">
        <v>1</v>
      </c>
      <c r="W147" s="28">
        <v>0.7</v>
      </c>
      <c r="X147" s="28">
        <v>6.4000000000000001E-2</v>
      </c>
      <c r="Y147" s="28">
        <f t="shared" si="12"/>
        <v>0.7</v>
      </c>
      <c r="Z147" s="28">
        <f t="shared" si="13"/>
        <v>6.4000000000000001E-2</v>
      </c>
      <c r="AA147" s="28">
        <v>0.4</v>
      </c>
      <c r="AB147" s="29">
        <v>9.1041390121135001E-3</v>
      </c>
      <c r="AC147">
        <f t="shared" si="14"/>
        <v>20</v>
      </c>
      <c r="AD147">
        <f t="shared" si="15"/>
        <v>0</v>
      </c>
      <c r="AE147">
        <f t="shared" si="16"/>
        <v>0</v>
      </c>
      <c r="AF147">
        <f>'TP Factor'!$D$3</f>
        <v>1.168489000131735</v>
      </c>
      <c r="AG147">
        <f t="shared" si="17"/>
        <v>0</v>
      </c>
    </row>
    <row r="148" spans="1:33">
      <c r="A148" s="24" t="s">
        <v>72</v>
      </c>
      <c r="B148" s="24">
        <v>27</v>
      </c>
      <c r="C148" s="24" t="s">
        <v>73</v>
      </c>
      <c r="D148" s="25">
        <v>33.090000000000003</v>
      </c>
      <c r="E148" s="24" t="s">
        <v>74</v>
      </c>
      <c r="F148" s="24">
        <v>3456</v>
      </c>
      <c r="G148" s="26">
        <v>3</v>
      </c>
      <c r="H148" s="24" t="s">
        <v>75</v>
      </c>
      <c r="I148" s="24" t="s">
        <v>76</v>
      </c>
      <c r="J148" s="24">
        <v>190</v>
      </c>
      <c r="K148" s="27">
        <v>304.35367522000001</v>
      </c>
      <c r="L148" s="27">
        <v>3663.1740217800002</v>
      </c>
      <c r="M148" s="25">
        <v>0.13</v>
      </c>
      <c r="N148" s="25">
        <v>0.02</v>
      </c>
      <c r="O148" s="24">
        <v>23558</v>
      </c>
      <c r="P148" s="24">
        <v>23062</v>
      </c>
      <c r="Q148" s="28">
        <v>23558</v>
      </c>
      <c r="R148" s="28">
        <v>4340</v>
      </c>
      <c r="S148" s="24" t="s">
        <v>79</v>
      </c>
      <c r="T148" s="24" t="s">
        <v>99</v>
      </c>
      <c r="U148" s="28">
        <v>54.65</v>
      </c>
      <c r="V148" s="28">
        <v>1</v>
      </c>
      <c r="W148" s="28">
        <v>0.7</v>
      </c>
      <c r="X148" s="28">
        <v>0.09</v>
      </c>
      <c r="Y148" s="28">
        <f t="shared" si="12"/>
        <v>0.7</v>
      </c>
      <c r="Z148" s="28">
        <f t="shared" si="13"/>
        <v>0.09</v>
      </c>
      <c r="AA148" s="28">
        <v>0.10199999999999999</v>
      </c>
      <c r="AB148" s="29">
        <v>0.90518639329393302</v>
      </c>
      <c r="AC148">
        <f t="shared" si="14"/>
        <v>519</v>
      </c>
      <c r="AD148">
        <f t="shared" si="15"/>
        <v>1</v>
      </c>
      <c r="AE148">
        <f t="shared" si="16"/>
        <v>0.1</v>
      </c>
      <c r="AF148">
        <f>'TP Factor'!$D$3</f>
        <v>1.168489000131735</v>
      </c>
      <c r="AG148">
        <f t="shared" si="17"/>
        <v>0.1</v>
      </c>
    </row>
    <row r="149" spans="1:33">
      <c r="A149" s="24" t="s">
        <v>72</v>
      </c>
      <c r="B149" s="24">
        <v>27</v>
      </c>
      <c r="C149" s="24" t="s">
        <v>73</v>
      </c>
      <c r="D149" s="25">
        <v>33.090000000000003</v>
      </c>
      <c r="E149" s="24" t="s">
        <v>74</v>
      </c>
      <c r="F149" s="24">
        <v>3456</v>
      </c>
      <c r="G149" s="26">
        <v>3</v>
      </c>
      <c r="H149" s="24" t="s">
        <v>75</v>
      </c>
      <c r="I149" s="24" t="s">
        <v>76</v>
      </c>
      <c r="J149" s="24">
        <v>427</v>
      </c>
      <c r="K149" s="27">
        <v>207.361451284</v>
      </c>
      <c r="L149" s="27">
        <v>2032.0816041600001</v>
      </c>
      <c r="M149" s="25">
        <v>0.3</v>
      </c>
      <c r="N149" s="25">
        <v>0.04</v>
      </c>
      <c r="O149" s="24">
        <v>23563</v>
      </c>
      <c r="P149" s="24">
        <v>23067</v>
      </c>
      <c r="Q149" s="28">
        <v>23563</v>
      </c>
      <c r="R149" s="28">
        <v>4340</v>
      </c>
      <c r="S149" s="24" t="s">
        <v>81</v>
      </c>
      <c r="T149" s="24" t="s">
        <v>83</v>
      </c>
      <c r="U149" s="28">
        <v>54.65</v>
      </c>
      <c r="V149" s="28">
        <v>1</v>
      </c>
      <c r="W149" s="28">
        <v>0.7</v>
      </c>
      <c r="X149" s="28">
        <v>0.09</v>
      </c>
      <c r="Y149" s="28">
        <f t="shared" si="12"/>
        <v>0.7</v>
      </c>
      <c r="Z149" s="28">
        <f t="shared" si="13"/>
        <v>0.09</v>
      </c>
      <c r="AA149" s="28">
        <v>0.41299999999999998</v>
      </c>
      <c r="AB149" s="29">
        <v>0.50213629141198102</v>
      </c>
      <c r="AC149">
        <f t="shared" si="14"/>
        <v>1165</v>
      </c>
      <c r="AD149">
        <f t="shared" si="15"/>
        <v>2</v>
      </c>
      <c r="AE149">
        <f t="shared" si="16"/>
        <v>0.2</v>
      </c>
      <c r="AF149">
        <f>'TP Factor'!$D$3</f>
        <v>1.168489000131735</v>
      </c>
      <c r="AG149">
        <f t="shared" si="17"/>
        <v>0.2</v>
      </c>
    </row>
    <row r="150" spans="1:33">
      <c r="A150" s="24" t="s">
        <v>72</v>
      </c>
      <c r="B150" s="24">
        <v>27</v>
      </c>
      <c r="C150" s="24" t="s">
        <v>73</v>
      </c>
      <c r="D150" s="25">
        <v>33.090000000000003</v>
      </c>
      <c r="E150" s="24" t="s">
        <v>74</v>
      </c>
      <c r="F150" s="24">
        <v>1234</v>
      </c>
      <c r="G150" s="26">
        <v>105</v>
      </c>
      <c r="H150" s="24" t="s">
        <v>75</v>
      </c>
      <c r="I150" s="24" t="s">
        <v>76</v>
      </c>
      <c r="J150" s="24">
        <v>1933</v>
      </c>
      <c r="K150" s="27">
        <v>373.46995783</v>
      </c>
      <c r="L150" s="27">
        <v>4288.0806123100001</v>
      </c>
      <c r="M150" s="25">
        <v>3.73</v>
      </c>
      <c r="N150" s="25">
        <v>0.96</v>
      </c>
      <c r="O150" s="24">
        <v>23588</v>
      </c>
      <c r="P150" s="24">
        <v>23090</v>
      </c>
      <c r="Q150" s="28">
        <v>23588</v>
      </c>
      <c r="R150" s="28">
        <v>1400</v>
      </c>
      <c r="S150" s="24" t="s">
        <v>79</v>
      </c>
      <c r="T150" s="24" t="s">
        <v>129</v>
      </c>
      <c r="U150" s="28">
        <v>54.65</v>
      </c>
      <c r="V150" s="28">
        <v>1</v>
      </c>
      <c r="W150" s="28">
        <v>2.83</v>
      </c>
      <c r="X150" s="28">
        <v>0.497</v>
      </c>
      <c r="Y150" s="28">
        <f t="shared" si="12"/>
        <v>2.83</v>
      </c>
      <c r="Z150" s="28">
        <f t="shared" si="13"/>
        <v>0.497</v>
      </c>
      <c r="AA150" s="28">
        <v>0.88600000000000001</v>
      </c>
      <c r="AB150" s="29">
        <v>0.80226258617852997</v>
      </c>
      <c r="AC150">
        <f t="shared" si="14"/>
        <v>3993</v>
      </c>
      <c r="AD150">
        <f t="shared" si="15"/>
        <v>25</v>
      </c>
      <c r="AE150">
        <f t="shared" si="16"/>
        <v>4.4000000000000004</v>
      </c>
      <c r="AF150">
        <f>'TP Factor'!$D$3</f>
        <v>1.168489000131735</v>
      </c>
      <c r="AG150">
        <f t="shared" si="17"/>
        <v>5.0999999999999996</v>
      </c>
    </row>
    <row r="151" spans="1:33">
      <c r="A151" s="24" t="s">
        <v>72</v>
      </c>
      <c r="B151" s="24">
        <v>27</v>
      </c>
      <c r="C151" s="24" t="s">
        <v>73</v>
      </c>
      <c r="D151" s="25">
        <v>33.090000000000003</v>
      </c>
      <c r="E151" s="24" t="s">
        <v>74</v>
      </c>
      <c r="F151" s="24">
        <v>3456</v>
      </c>
      <c r="G151" s="26">
        <v>0</v>
      </c>
      <c r="H151" s="24" t="s">
        <v>75</v>
      </c>
      <c r="I151" s="24" t="s">
        <v>76</v>
      </c>
      <c r="J151" s="24">
        <v>765</v>
      </c>
      <c r="K151" s="27">
        <v>519.73947255799999</v>
      </c>
      <c r="L151" s="27">
        <v>4960.82651429</v>
      </c>
      <c r="M151" s="25">
        <v>0</v>
      </c>
      <c r="N151" s="25">
        <v>0</v>
      </c>
      <c r="O151" s="24">
        <v>23607</v>
      </c>
      <c r="P151" s="24">
        <v>23109</v>
      </c>
      <c r="Q151" s="28">
        <v>23607</v>
      </c>
      <c r="R151" s="28">
        <v>6300</v>
      </c>
      <c r="S151" s="24" t="s">
        <v>81</v>
      </c>
      <c r="T151" s="24" t="s">
        <v>126</v>
      </c>
      <c r="U151" s="28">
        <v>54.65</v>
      </c>
      <c r="V151" s="28">
        <v>1</v>
      </c>
      <c r="W151" s="28">
        <v>0</v>
      </c>
      <c r="X151" s="28">
        <v>0</v>
      </c>
      <c r="Y151" s="28">
        <f t="shared" si="12"/>
        <v>0</v>
      </c>
      <c r="Z151" s="28">
        <f t="shared" si="13"/>
        <v>0</v>
      </c>
      <c r="AA151" s="28">
        <v>0.30299999999999999</v>
      </c>
      <c r="AB151" s="29">
        <v>0.47895372451465101</v>
      </c>
      <c r="AC151">
        <f t="shared" si="14"/>
        <v>815</v>
      </c>
      <c r="AD151">
        <f t="shared" si="15"/>
        <v>0</v>
      </c>
      <c r="AE151">
        <f t="shared" si="16"/>
        <v>0</v>
      </c>
      <c r="AF151">
        <f>'TP Factor'!$D$3</f>
        <v>1.168489000131735</v>
      </c>
      <c r="AG151">
        <f t="shared" si="17"/>
        <v>0</v>
      </c>
    </row>
    <row r="152" spans="1:33">
      <c r="A152" s="24" t="s">
        <v>72</v>
      </c>
      <c r="B152" s="24">
        <v>27</v>
      </c>
      <c r="C152" s="24" t="s">
        <v>73</v>
      </c>
      <c r="D152" s="25">
        <v>33.090000000000003</v>
      </c>
      <c r="E152" s="24" t="s">
        <v>74</v>
      </c>
      <c r="F152" s="24">
        <v>1234</v>
      </c>
      <c r="G152" s="26">
        <v>105</v>
      </c>
      <c r="H152" s="24" t="s">
        <v>75</v>
      </c>
      <c r="I152" s="24" t="s">
        <v>76</v>
      </c>
      <c r="J152" s="24">
        <v>3190</v>
      </c>
      <c r="K152" s="27">
        <v>564.51342019499998</v>
      </c>
      <c r="L152" s="27">
        <v>7067.3179616199996</v>
      </c>
      <c r="M152" s="25">
        <v>6.16</v>
      </c>
      <c r="N152" s="25">
        <v>1.59</v>
      </c>
      <c r="O152" s="24">
        <v>23612</v>
      </c>
      <c r="P152" s="24">
        <v>23114</v>
      </c>
      <c r="Q152" s="28">
        <v>23612</v>
      </c>
      <c r="R152" s="28">
        <v>1400</v>
      </c>
      <c r="S152" s="24" t="s">
        <v>81</v>
      </c>
      <c r="T152" s="24" t="s">
        <v>127</v>
      </c>
      <c r="U152" s="28">
        <v>54.65</v>
      </c>
      <c r="V152" s="28">
        <v>1</v>
      </c>
      <c r="W152" s="28">
        <v>2.83</v>
      </c>
      <c r="X152" s="28">
        <v>0.497</v>
      </c>
      <c r="Y152" s="28">
        <f t="shared" si="12"/>
        <v>2.83</v>
      </c>
      <c r="Z152" s="28">
        <f t="shared" si="13"/>
        <v>0.497</v>
      </c>
      <c r="AA152" s="28">
        <v>0.88700000000000001</v>
      </c>
      <c r="AB152" s="29">
        <v>1.54360606731973</v>
      </c>
      <c r="AC152">
        <f t="shared" si="14"/>
        <v>7691</v>
      </c>
      <c r="AD152">
        <f t="shared" si="15"/>
        <v>48</v>
      </c>
      <c r="AE152">
        <f t="shared" si="16"/>
        <v>8.4</v>
      </c>
      <c r="AF152">
        <f>'TP Factor'!$D$3</f>
        <v>1.168489000131735</v>
      </c>
      <c r="AG152">
        <f t="shared" si="17"/>
        <v>9.8000000000000007</v>
      </c>
    </row>
    <row r="153" spans="1:33">
      <c r="A153" s="24" t="s">
        <v>72</v>
      </c>
      <c r="B153" s="24">
        <v>27</v>
      </c>
      <c r="C153" s="24" t="s">
        <v>73</v>
      </c>
      <c r="D153" s="25">
        <v>33.090000000000003</v>
      </c>
      <c r="E153" s="24" t="s">
        <v>74</v>
      </c>
      <c r="F153" s="24">
        <v>3456</v>
      </c>
      <c r="G153" s="26">
        <v>3</v>
      </c>
      <c r="H153" s="24" t="s">
        <v>75</v>
      </c>
      <c r="I153" s="24" t="s">
        <v>76</v>
      </c>
      <c r="J153" s="24">
        <v>154</v>
      </c>
      <c r="K153" s="27">
        <v>111.68560674699999</v>
      </c>
      <c r="L153" s="27">
        <v>756.60364548099994</v>
      </c>
      <c r="M153" s="25">
        <v>0.18</v>
      </c>
      <c r="N153" s="25">
        <v>0.01</v>
      </c>
      <c r="O153" s="24">
        <v>23676</v>
      </c>
      <c r="P153" s="24">
        <v>23176</v>
      </c>
      <c r="Q153" s="28">
        <v>23676</v>
      </c>
      <c r="R153" s="28">
        <v>3300</v>
      </c>
      <c r="S153" s="24" t="s">
        <v>81</v>
      </c>
      <c r="T153" s="24" t="s">
        <v>198</v>
      </c>
      <c r="U153" s="28">
        <v>54.65</v>
      </c>
      <c r="V153" s="28">
        <v>1</v>
      </c>
      <c r="W153" s="28">
        <v>0.7</v>
      </c>
      <c r="X153" s="28">
        <v>6.4000000000000001E-2</v>
      </c>
      <c r="Y153" s="28">
        <f t="shared" si="12"/>
        <v>0.7</v>
      </c>
      <c r="Z153" s="28">
        <f t="shared" si="13"/>
        <v>6.4000000000000001E-2</v>
      </c>
      <c r="AA153" s="28">
        <v>0.4</v>
      </c>
      <c r="AB153" s="29">
        <v>0.18696008459272201</v>
      </c>
      <c r="AC153">
        <f t="shared" si="14"/>
        <v>420</v>
      </c>
      <c r="AD153">
        <f t="shared" si="15"/>
        <v>1</v>
      </c>
      <c r="AE153">
        <f t="shared" si="16"/>
        <v>0.1</v>
      </c>
      <c r="AF153">
        <f>'TP Factor'!$D$3</f>
        <v>1.168489000131735</v>
      </c>
      <c r="AG153">
        <f t="shared" si="17"/>
        <v>0.1</v>
      </c>
    </row>
    <row r="154" spans="1:33">
      <c r="A154" s="24" t="s">
        <v>72</v>
      </c>
      <c r="B154" s="24">
        <v>27</v>
      </c>
      <c r="C154" s="24" t="s">
        <v>73</v>
      </c>
      <c r="D154" s="25">
        <v>33.090000000000003</v>
      </c>
      <c r="E154" s="24" t="s">
        <v>74</v>
      </c>
      <c r="F154" s="24">
        <v>3456</v>
      </c>
      <c r="G154" s="26">
        <v>15.7</v>
      </c>
      <c r="H154" s="24" t="s">
        <v>75</v>
      </c>
      <c r="I154" s="24" t="s">
        <v>76</v>
      </c>
      <c r="J154" s="24">
        <v>307</v>
      </c>
      <c r="K154" s="27">
        <v>230.99805301699999</v>
      </c>
      <c r="L154" s="27">
        <v>1465.9314733599999</v>
      </c>
      <c r="M154" s="25">
        <v>0.77</v>
      </c>
      <c r="N154" s="25">
        <v>0.08</v>
      </c>
      <c r="O154" s="24">
        <v>23701</v>
      </c>
      <c r="P154" s="24">
        <v>23201</v>
      </c>
      <c r="Q154" s="28">
        <v>23701</v>
      </c>
      <c r="R154" s="28">
        <v>2150</v>
      </c>
      <c r="S154" s="24" t="s">
        <v>77</v>
      </c>
      <c r="T154" s="24" t="s">
        <v>193</v>
      </c>
      <c r="U154" s="28">
        <v>54.65</v>
      </c>
      <c r="V154" s="28">
        <v>1</v>
      </c>
      <c r="W154" s="28">
        <v>2.52</v>
      </c>
      <c r="X154" s="28">
        <v>0.26500000000000001</v>
      </c>
      <c r="Y154" s="28">
        <f t="shared" si="12"/>
        <v>2.52</v>
      </c>
      <c r="Z154" s="28">
        <f t="shared" si="13"/>
        <v>0.26500000000000001</v>
      </c>
      <c r="AA154" s="28">
        <v>0.435</v>
      </c>
      <c r="AB154" s="29">
        <v>0.20825138467902299</v>
      </c>
      <c r="AC154">
        <f t="shared" si="14"/>
        <v>509</v>
      </c>
      <c r="AD154">
        <f t="shared" si="15"/>
        <v>3</v>
      </c>
      <c r="AE154">
        <f t="shared" si="16"/>
        <v>0.3</v>
      </c>
      <c r="AF154">
        <f>'TP Factor'!$D$3</f>
        <v>1.168489000131735</v>
      </c>
      <c r="AG154">
        <f t="shared" si="17"/>
        <v>0.4</v>
      </c>
    </row>
    <row r="155" spans="1:33">
      <c r="A155" s="24" t="s">
        <v>72</v>
      </c>
      <c r="B155" s="24">
        <v>27</v>
      </c>
      <c r="C155" s="24" t="s">
        <v>73</v>
      </c>
      <c r="D155" s="25">
        <v>33.090000000000003</v>
      </c>
      <c r="E155" s="24" t="s">
        <v>74</v>
      </c>
      <c r="F155" s="24">
        <v>3456</v>
      </c>
      <c r="G155" s="26">
        <v>15.7</v>
      </c>
      <c r="H155" s="24" t="s">
        <v>75</v>
      </c>
      <c r="I155" s="24" t="s">
        <v>76</v>
      </c>
      <c r="J155" s="24">
        <v>5080</v>
      </c>
      <c r="K155" s="27">
        <v>1047.0292269399999</v>
      </c>
      <c r="L155" s="27">
        <v>24289.191981200001</v>
      </c>
      <c r="M155" s="25">
        <v>12.8</v>
      </c>
      <c r="N155" s="25">
        <v>1.35</v>
      </c>
      <c r="O155" s="24">
        <v>23702</v>
      </c>
      <c r="P155" s="24">
        <v>23202</v>
      </c>
      <c r="Q155" s="28">
        <v>23702</v>
      </c>
      <c r="R155" s="28">
        <v>2150</v>
      </c>
      <c r="S155" s="24" t="s">
        <v>81</v>
      </c>
      <c r="T155" s="24" t="s">
        <v>194</v>
      </c>
      <c r="U155" s="28">
        <v>54.65</v>
      </c>
      <c r="V155" s="28">
        <v>1</v>
      </c>
      <c r="W155" s="28">
        <v>2.52</v>
      </c>
      <c r="X155" s="28">
        <v>0.26500000000000001</v>
      </c>
      <c r="Y155" s="28">
        <f t="shared" si="12"/>
        <v>2.52</v>
      </c>
      <c r="Z155" s="28">
        <f t="shared" si="13"/>
        <v>0.26500000000000001</v>
      </c>
      <c r="AA155" s="28">
        <v>0.28100000000000003</v>
      </c>
      <c r="AB155" s="29">
        <v>5.6162553860370998</v>
      </c>
      <c r="AC155">
        <f t="shared" si="14"/>
        <v>8865</v>
      </c>
      <c r="AD155">
        <f t="shared" si="15"/>
        <v>49</v>
      </c>
      <c r="AE155">
        <f t="shared" si="16"/>
        <v>5.2</v>
      </c>
      <c r="AF155">
        <f>'TP Factor'!$D$3</f>
        <v>1.168489000131735</v>
      </c>
      <c r="AG155">
        <f t="shared" si="17"/>
        <v>6.1</v>
      </c>
    </row>
    <row r="156" spans="1:33">
      <c r="A156" s="24" t="s">
        <v>72</v>
      </c>
      <c r="B156" s="24">
        <v>27</v>
      </c>
      <c r="C156" s="24" t="s">
        <v>73</v>
      </c>
      <c r="D156" s="25">
        <v>33.090000000000003</v>
      </c>
      <c r="E156" s="24" t="s">
        <v>74</v>
      </c>
      <c r="F156" s="24">
        <v>1234</v>
      </c>
      <c r="G156" s="26">
        <v>98</v>
      </c>
      <c r="H156" s="24" t="s">
        <v>75</v>
      </c>
      <c r="I156" s="24" t="s">
        <v>76</v>
      </c>
      <c r="J156" s="24">
        <v>487</v>
      </c>
      <c r="K156" s="27">
        <v>272.171690275</v>
      </c>
      <c r="L156" s="27">
        <v>1291.8834130600001</v>
      </c>
      <c r="M156" s="25">
        <v>0.88</v>
      </c>
      <c r="N156" s="25">
        <v>0.23</v>
      </c>
      <c r="O156" s="24">
        <v>23703</v>
      </c>
      <c r="P156" s="24">
        <v>23203</v>
      </c>
      <c r="Q156" s="28">
        <v>23703</v>
      </c>
      <c r="R156" s="28">
        <v>1700</v>
      </c>
      <c r="S156" s="24" t="s">
        <v>81</v>
      </c>
      <c r="T156" s="24" t="s">
        <v>82</v>
      </c>
      <c r="U156" s="28">
        <v>54.65</v>
      </c>
      <c r="V156" s="28">
        <v>1</v>
      </c>
      <c r="W156" s="28">
        <v>1.8</v>
      </c>
      <c r="X156" s="28">
        <v>0.47799999999999998</v>
      </c>
      <c r="Y156" s="28">
        <f t="shared" si="12"/>
        <v>1.8</v>
      </c>
      <c r="Z156" s="28">
        <f t="shared" si="13"/>
        <v>0.47799999999999998</v>
      </c>
      <c r="AA156" s="28">
        <v>0.72399999999999998</v>
      </c>
      <c r="AB156" s="29">
        <v>0.31923006666206999</v>
      </c>
      <c r="AC156">
        <f t="shared" si="14"/>
        <v>1298</v>
      </c>
      <c r="AD156">
        <f t="shared" si="15"/>
        <v>5</v>
      </c>
      <c r="AE156">
        <f t="shared" si="16"/>
        <v>1.4</v>
      </c>
      <c r="AF156">
        <f>'TP Factor'!$D$3</f>
        <v>1.168489000131735</v>
      </c>
      <c r="AG156">
        <f t="shared" si="17"/>
        <v>1.6</v>
      </c>
    </row>
    <row r="157" spans="1:33">
      <c r="A157" s="24" t="s">
        <v>72</v>
      </c>
      <c r="B157" s="24">
        <v>27</v>
      </c>
      <c r="C157" s="24" t="s">
        <v>73</v>
      </c>
      <c r="D157" s="25">
        <v>33.090000000000003</v>
      </c>
      <c r="E157" s="24" t="s">
        <v>74</v>
      </c>
      <c r="F157" s="24">
        <v>1234</v>
      </c>
      <c r="G157" s="26">
        <v>98</v>
      </c>
      <c r="H157" s="24" t="s">
        <v>75</v>
      </c>
      <c r="I157" s="24" t="s">
        <v>76</v>
      </c>
      <c r="J157" s="24">
        <v>66</v>
      </c>
      <c r="K157" s="27">
        <v>65.732953131299993</v>
      </c>
      <c r="L157" s="27">
        <v>174.652321648</v>
      </c>
      <c r="M157" s="25">
        <v>0.12</v>
      </c>
      <c r="N157" s="25">
        <v>0.03</v>
      </c>
      <c r="O157" s="24">
        <v>23721</v>
      </c>
      <c r="P157" s="24">
        <v>23221</v>
      </c>
      <c r="Q157" s="28">
        <v>23721</v>
      </c>
      <c r="R157" s="28">
        <v>1700</v>
      </c>
      <c r="S157" s="24" t="s">
        <v>81</v>
      </c>
      <c r="T157" s="24" t="s">
        <v>82</v>
      </c>
      <c r="U157" s="28">
        <v>54.65</v>
      </c>
      <c r="V157" s="28">
        <v>1</v>
      </c>
      <c r="W157" s="28">
        <v>1.8</v>
      </c>
      <c r="X157" s="28">
        <v>0.47799999999999998</v>
      </c>
      <c r="Y157" s="28">
        <f t="shared" si="12"/>
        <v>1.8</v>
      </c>
      <c r="Z157" s="28">
        <f t="shared" si="13"/>
        <v>0.47799999999999998</v>
      </c>
      <c r="AA157" s="28">
        <v>0.72399999999999998</v>
      </c>
      <c r="AB157" s="29">
        <v>4.3157355933491903E-2</v>
      </c>
      <c r="AC157">
        <f t="shared" si="14"/>
        <v>176</v>
      </c>
      <c r="AD157">
        <f t="shared" si="15"/>
        <v>1</v>
      </c>
      <c r="AE157">
        <f t="shared" si="16"/>
        <v>0.2</v>
      </c>
      <c r="AF157">
        <f>'TP Factor'!$D$3</f>
        <v>1.168489000131735</v>
      </c>
      <c r="AG157">
        <f t="shared" si="17"/>
        <v>0.2</v>
      </c>
    </row>
    <row r="158" spans="1:33">
      <c r="A158" s="24" t="s">
        <v>72</v>
      </c>
      <c r="B158" s="24">
        <v>27</v>
      </c>
      <c r="C158" s="24" t="s">
        <v>73</v>
      </c>
      <c r="D158" s="25">
        <v>33.090000000000003</v>
      </c>
      <c r="E158" s="24" t="s">
        <v>74</v>
      </c>
      <c r="F158" s="24">
        <v>3456</v>
      </c>
      <c r="G158" s="26">
        <v>3</v>
      </c>
      <c r="H158" s="24" t="s">
        <v>75</v>
      </c>
      <c r="I158" s="24" t="s">
        <v>76</v>
      </c>
      <c r="J158" s="24">
        <v>1</v>
      </c>
      <c r="K158" s="27">
        <v>12.447621803300001</v>
      </c>
      <c r="L158" s="27">
        <v>6.8222765827099998</v>
      </c>
      <c r="M158" s="25">
        <v>0</v>
      </c>
      <c r="N158" s="25">
        <v>0</v>
      </c>
      <c r="O158" s="24">
        <v>23724</v>
      </c>
      <c r="P158" s="24">
        <v>23224</v>
      </c>
      <c r="Q158" s="28">
        <v>23724</v>
      </c>
      <c r="R158" s="28">
        <v>3300</v>
      </c>
      <c r="S158" s="24" t="s">
        <v>81</v>
      </c>
      <c r="T158" s="24" t="s">
        <v>198</v>
      </c>
      <c r="U158" s="28">
        <v>54.65</v>
      </c>
      <c r="V158" s="28">
        <v>1</v>
      </c>
      <c r="W158" s="28">
        <v>0.7</v>
      </c>
      <c r="X158" s="28">
        <v>6.4000000000000001E-2</v>
      </c>
      <c r="Y158" s="28">
        <f t="shared" si="12"/>
        <v>0.7</v>
      </c>
      <c r="Z158" s="28">
        <f t="shared" si="13"/>
        <v>6.4000000000000001E-2</v>
      </c>
      <c r="AA158" s="28">
        <v>0.4</v>
      </c>
      <c r="AB158" s="29">
        <v>1.6858145138659E-3</v>
      </c>
      <c r="AC158">
        <f t="shared" si="14"/>
        <v>4</v>
      </c>
      <c r="AD158">
        <f t="shared" si="15"/>
        <v>0</v>
      </c>
      <c r="AE158">
        <f t="shared" si="16"/>
        <v>0</v>
      </c>
      <c r="AF158">
        <f>'TP Factor'!$D$3</f>
        <v>1.168489000131735</v>
      </c>
      <c r="AG158">
        <f t="shared" si="17"/>
        <v>0</v>
      </c>
    </row>
    <row r="159" spans="1:33">
      <c r="A159" s="24" t="s">
        <v>72</v>
      </c>
      <c r="B159" s="24">
        <v>27</v>
      </c>
      <c r="C159" s="24" t="s">
        <v>73</v>
      </c>
      <c r="D159" s="25">
        <v>33.090000000000003</v>
      </c>
      <c r="E159" s="24" t="s">
        <v>74</v>
      </c>
      <c r="F159" s="24">
        <v>1234</v>
      </c>
      <c r="G159" s="26">
        <v>98</v>
      </c>
      <c r="H159" s="24" t="s">
        <v>75</v>
      </c>
      <c r="I159" s="24" t="s">
        <v>76</v>
      </c>
      <c r="J159" s="24">
        <v>130</v>
      </c>
      <c r="K159" s="27">
        <v>79.435970357000002</v>
      </c>
      <c r="L159" s="27">
        <v>345.33346108400002</v>
      </c>
      <c r="M159" s="25">
        <v>0.23</v>
      </c>
      <c r="N159" s="25">
        <v>0.06</v>
      </c>
      <c r="O159" s="24">
        <v>23729</v>
      </c>
      <c r="P159" s="24">
        <v>23229</v>
      </c>
      <c r="Q159" s="28">
        <v>23729</v>
      </c>
      <c r="R159" s="28">
        <v>1700</v>
      </c>
      <c r="S159" s="24" t="s">
        <v>81</v>
      </c>
      <c r="T159" s="24" t="s">
        <v>82</v>
      </c>
      <c r="U159" s="28">
        <v>54.65</v>
      </c>
      <c r="V159" s="28">
        <v>1</v>
      </c>
      <c r="W159" s="28">
        <v>1.8</v>
      </c>
      <c r="X159" s="28">
        <v>0.47799999999999998</v>
      </c>
      <c r="Y159" s="28">
        <f t="shared" si="12"/>
        <v>1.8</v>
      </c>
      <c r="Z159" s="28">
        <f t="shared" si="13"/>
        <v>0.47799999999999998</v>
      </c>
      <c r="AA159" s="28">
        <v>0.72399999999999998</v>
      </c>
      <c r="AB159" s="29">
        <v>8.5333415294997605E-2</v>
      </c>
      <c r="AC159">
        <f t="shared" si="14"/>
        <v>347</v>
      </c>
      <c r="AD159">
        <f t="shared" si="15"/>
        <v>1</v>
      </c>
      <c r="AE159">
        <f t="shared" si="16"/>
        <v>0.4</v>
      </c>
      <c r="AF159">
        <f>'TP Factor'!$D$3</f>
        <v>1.168489000131735</v>
      </c>
      <c r="AG159">
        <f t="shared" si="17"/>
        <v>0.5</v>
      </c>
    </row>
    <row r="160" spans="1:33">
      <c r="A160" s="24" t="s">
        <v>72</v>
      </c>
      <c r="B160" s="24">
        <v>27</v>
      </c>
      <c r="C160" s="24" t="s">
        <v>73</v>
      </c>
      <c r="D160" s="25">
        <v>33.090000000000003</v>
      </c>
      <c r="E160" s="24" t="s">
        <v>74</v>
      </c>
      <c r="F160" s="24">
        <v>1234</v>
      </c>
      <c r="G160" s="26">
        <v>98</v>
      </c>
      <c r="H160" s="24" t="s">
        <v>75</v>
      </c>
      <c r="I160" s="24" t="s">
        <v>76</v>
      </c>
      <c r="J160" s="24">
        <v>85</v>
      </c>
      <c r="K160" s="27">
        <v>67.031801806900006</v>
      </c>
      <c r="L160" s="27">
        <v>239.86556435700001</v>
      </c>
      <c r="M160" s="25">
        <v>0.15</v>
      </c>
      <c r="N160" s="25">
        <v>0.04</v>
      </c>
      <c r="O160" s="24">
        <v>23730</v>
      </c>
      <c r="P160" s="24">
        <v>23230</v>
      </c>
      <c r="Q160" s="28">
        <v>23730</v>
      </c>
      <c r="R160" s="28">
        <v>1700</v>
      </c>
      <c r="S160" s="24" t="s">
        <v>79</v>
      </c>
      <c r="T160" s="24" t="s">
        <v>102</v>
      </c>
      <c r="U160" s="28">
        <v>54.65</v>
      </c>
      <c r="V160" s="28">
        <v>1</v>
      </c>
      <c r="W160" s="28">
        <v>1.8</v>
      </c>
      <c r="X160" s="28">
        <v>0.47799999999999998</v>
      </c>
      <c r="Y160" s="28">
        <f t="shared" si="12"/>
        <v>1.8</v>
      </c>
      <c r="Z160" s="28">
        <f t="shared" si="13"/>
        <v>0.47799999999999998</v>
      </c>
      <c r="AA160" s="28">
        <v>0.68</v>
      </c>
      <c r="AB160" s="29">
        <v>5.92718346934544E-2</v>
      </c>
      <c r="AC160">
        <f t="shared" si="14"/>
        <v>226</v>
      </c>
      <c r="AD160">
        <f t="shared" si="15"/>
        <v>1</v>
      </c>
      <c r="AE160">
        <f t="shared" si="16"/>
        <v>0.2</v>
      </c>
      <c r="AF160">
        <f>'TP Factor'!$D$3</f>
        <v>1.168489000131735</v>
      </c>
      <c r="AG160">
        <f t="shared" si="17"/>
        <v>0.2</v>
      </c>
    </row>
    <row r="161" spans="1:33">
      <c r="A161" s="24" t="s">
        <v>72</v>
      </c>
      <c r="B161" s="24">
        <v>27</v>
      </c>
      <c r="C161" s="24" t="s">
        <v>73</v>
      </c>
      <c r="D161" s="25">
        <v>33.090000000000003</v>
      </c>
      <c r="E161" s="24" t="s">
        <v>74</v>
      </c>
      <c r="F161" s="24">
        <v>1234</v>
      </c>
      <c r="G161" s="26">
        <v>98</v>
      </c>
      <c r="H161" s="24" t="s">
        <v>75</v>
      </c>
      <c r="I161" s="24" t="s">
        <v>76</v>
      </c>
      <c r="J161" s="24">
        <v>2530</v>
      </c>
      <c r="K161" s="27">
        <v>382.21523841099997</v>
      </c>
      <c r="L161" s="27">
        <v>7143.2705903100004</v>
      </c>
      <c r="M161" s="25">
        <v>4.55</v>
      </c>
      <c r="N161" s="25">
        <v>1.21</v>
      </c>
      <c r="O161" s="24">
        <v>23740</v>
      </c>
      <c r="P161" s="24">
        <v>23240</v>
      </c>
      <c r="Q161" s="28">
        <v>23740</v>
      </c>
      <c r="R161" s="28">
        <v>1700</v>
      </c>
      <c r="S161" s="24" t="s">
        <v>79</v>
      </c>
      <c r="T161" s="24" t="s">
        <v>102</v>
      </c>
      <c r="U161" s="28">
        <v>54.65</v>
      </c>
      <c r="V161" s="28">
        <v>1</v>
      </c>
      <c r="W161" s="28">
        <v>1.8</v>
      </c>
      <c r="X161" s="28">
        <v>0.47799999999999998</v>
      </c>
      <c r="Y161" s="28">
        <f t="shared" si="12"/>
        <v>1.8</v>
      </c>
      <c r="Z161" s="28">
        <f t="shared" si="13"/>
        <v>0.47799999999999998</v>
      </c>
      <c r="AA161" s="28">
        <v>0.68</v>
      </c>
      <c r="AB161" s="29">
        <v>1.7651335436151601</v>
      </c>
      <c r="AC161">
        <f t="shared" si="14"/>
        <v>6743</v>
      </c>
      <c r="AD161">
        <f t="shared" si="15"/>
        <v>27</v>
      </c>
      <c r="AE161">
        <f t="shared" si="16"/>
        <v>7.1</v>
      </c>
      <c r="AF161">
        <f>'TP Factor'!$D$3</f>
        <v>1.168489000131735</v>
      </c>
      <c r="AG161">
        <f t="shared" si="17"/>
        <v>8.3000000000000007</v>
      </c>
    </row>
    <row r="162" spans="1:33">
      <c r="A162" s="24" t="s">
        <v>72</v>
      </c>
      <c r="B162" s="24">
        <v>27</v>
      </c>
      <c r="C162" s="24" t="s">
        <v>73</v>
      </c>
      <c r="D162" s="25">
        <v>33.090000000000003</v>
      </c>
      <c r="E162" s="24" t="s">
        <v>74</v>
      </c>
      <c r="F162" s="24">
        <v>1234</v>
      </c>
      <c r="G162" s="26">
        <v>98</v>
      </c>
      <c r="H162" s="24" t="s">
        <v>75</v>
      </c>
      <c r="I162" s="24" t="s">
        <v>76</v>
      </c>
      <c r="J162" s="24">
        <v>2</v>
      </c>
      <c r="K162" s="27">
        <v>11.295869419200001</v>
      </c>
      <c r="L162" s="27">
        <v>4.9366063385499999</v>
      </c>
      <c r="M162" s="25">
        <v>0</v>
      </c>
      <c r="N162" s="25">
        <v>0</v>
      </c>
      <c r="O162" s="24">
        <v>23742</v>
      </c>
      <c r="P162" s="24">
        <v>23242</v>
      </c>
      <c r="Q162" s="28">
        <v>23742</v>
      </c>
      <c r="R162" s="28">
        <v>1700</v>
      </c>
      <c r="S162" s="24" t="s">
        <v>81</v>
      </c>
      <c r="T162" s="24" t="s">
        <v>82</v>
      </c>
      <c r="U162" s="28">
        <v>54.65</v>
      </c>
      <c r="V162" s="28">
        <v>1</v>
      </c>
      <c r="W162" s="28">
        <v>1.8</v>
      </c>
      <c r="X162" s="28">
        <v>0.47799999999999998</v>
      </c>
      <c r="Y162" s="28">
        <f t="shared" si="12"/>
        <v>1.8</v>
      </c>
      <c r="Z162" s="28">
        <f t="shared" si="13"/>
        <v>0.47799999999999998</v>
      </c>
      <c r="AA162" s="28">
        <v>0.72399999999999998</v>
      </c>
      <c r="AB162" s="29">
        <v>1.2198571119600001E-3</v>
      </c>
      <c r="AC162">
        <f t="shared" si="14"/>
        <v>5</v>
      </c>
      <c r="AD162">
        <f t="shared" si="15"/>
        <v>0</v>
      </c>
      <c r="AE162">
        <f t="shared" si="16"/>
        <v>0</v>
      </c>
      <c r="AF162">
        <f>'TP Factor'!$D$3</f>
        <v>1.168489000131735</v>
      </c>
      <c r="AG162">
        <f t="shared" si="17"/>
        <v>0</v>
      </c>
    </row>
    <row r="163" spans="1:33">
      <c r="A163" s="24" t="s">
        <v>72</v>
      </c>
      <c r="B163" s="24">
        <v>27</v>
      </c>
      <c r="C163" s="24" t="s">
        <v>73</v>
      </c>
      <c r="D163" s="25">
        <v>33.090000000000003</v>
      </c>
      <c r="E163" s="24" t="s">
        <v>74</v>
      </c>
      <c r="F163" s="24">
        <v>3456</v>
      </c>
      <c r="G163" s="26">
        <v>15.7</v>
      </c>
      <c r="H163" s="24" t="s">
        <v>75</v>
      </c>
      <c r="I163" s="24" t="s">
        <v>76</v>
      </c>
      <c r="J163" s="24">
        <v>276</v>
      </c>
      <c r="K163" s="27">
        <v>144.809634166</v>
      </c>
      <c r="L163" s="27">
        <v>1321.8788428800001</v>
      </c>
      <c r="M163" s="25">
        <v>0.7</v>
      </c>
      <c r="N163" s="25">
        <v>7.0000000000000007E-2</v>
      </c>
      <c r="O163" s="24">
        <v>23748</v>
      </c>
      <c r="P163" s="24">
        <v>23248</v>
      </c>
      <c r="Q163" s="28">
        <v>23748</v>
      </c>
      <c r="R163" s="28">
        <v>2150</v>
      </c>
      <c r="S163" s="24" t="s">
        <v>184</v>
      </c>
      <c r="T163" s="24" t="s">
        <v>199</v>
      </c>
      <c r="U163" s="28">
        <v>54.65</v>
      </c>
      <c r="V163" s="28">
        <v>1</v>
      </c>
      <c r="W163" s="28">
        <v>2.52</v>
      </c>
      <c r="X163" s="28">
        <v>0.26500000000000001</v>
      </c>
      <c r="Y163" s="28">
        <f t="shared" si="12"/>
        <v>2.52</v>
      </c>
      <c r="Z163" s="28">
        <f t="shared" si="13"/>
        <v>0.26500000000000001</v>
      </c>
      <c r="AA163" s="28">
        <v>0.35799999999999998</v>
      </c>
      <c r="AB163" s="29">
        <v>0.32664206916236699</v>
      </c>
      <c r="AC163">
        <f t="shared" si="14"/>
        <v>657</v>
      </c>
      <c r="AD163">
        <f t="shared" si="15"/>
        <v>4</v>
      </c>
      <c r="AE163">
        <f t="shared" si="16"/>
        <v>0.4</v>
      </c>
      <c r="AF163">
        <f>'TP Factor'!$D$3</f>
        <v>1.168489000131735</v>
      </c>
      <c r="AG163">
        <f t="shared" si="17"/>
        <v>0.5</v>
      </c>
    </row>
    <row r="164" spans="1:33">
      <c r="A164" s="24" t="s">
        <v>72</v>
      </c>
      <c r="B164" s="24">
        <v>27</v>
      </c>
      <c r="C164" s="24" t="s">
        <v>73</v>
      </c>
      <c r="D164" s="25">
        <v>33.090000000000003</v>
      </c>
      <c r="E164" s="24" t="s">
        <v>74</v>
      </c>
      <c r="F164" s="24">
        <v>3456</v>
      </c>
      <c r="G164" s="26">
        <v>4</v>
      </c>
      <c r="H164" s="24" t="s">
        <v>75</v>
      </c>
      <c r="I164" s="24" t="s">
        <v>76</v>
      </c>
      <c r="J164" s="24">
        <v>27</v>
      </c>
      <c r="K164" s="27">
        <v>124.549541695</v>
      </c>
      <c r="L164" s="27">
        <v>522.55603804099997</v>
      </c>
      <c r="M164" s="25">
        <v>0.03</v>
      </c>
      <c r="N164" s="25">
        <v>0</v>
      </c>
      <c r="O164" s="24">
        <v>23755</v>
      </c>
      <c r="P164" s="24">
        <v>23255</v>
      </c>
      <c r="Q164" s="28">
        <v>23755</v>
      </c>
      <c r="R164" s="28">
        <v>3100</v>
      </c>
      <c r="S164" s="24" t="s">
        <v>79</v>
      </c>
      <c r="T164" s="24" t="s">
        <v>105</v>
      </c>
      <c r="U164" s="28">
        <v>54.65</v>
      </c>
      <c r="V164" s="28">
        <v>1</v>
      </c>
      <c r="W164" s="28">
        <v>1.25</v>
      </c>
      <c r="X164" s="28">
        <v>6.4000000000000001E-2</v>
      </c>
      <c r="Y164" s="28">
        <f t="shared" si="12"/>
        <v>1.25</v>
      </c>
      <c r="Z164" s="28">
        <f t="shared" si="13"/>
        <v>6.4000000000000001E-2</v>
      </c>
      <c r="AA164" s="28">
        <v>0.1</v>
      </c>
      <c r="AB164" s="29">
        <v>0.12912589260850199</v>
      </c>
      <c r="AC164">
        <f t="shared" si="14"/>
        <v>73</v>
      </c>
      <c r="AD164">
        <f t="shared" si="15"/>
        <v>0</v>
      </c>
      <c r="AE164">
        <f t="shared" si="16"/>
        <v>0</v>
      </c>
      <c r="AF164">
        <f>'TP Factor'!$D$3</f>
        <v>1.168489000131735</v>
      </c>
      <c r="AG164">
        <f t="shared" si="17"/>
        <v>0</v>
      </c>
    </row>
    <row r="165" spans="1:33">
      <c r="A165" s="24" t="s">
        <v>72</v>
      </c>
      <c r="B165" s="24">
        <v>27</v>
      </c>
      <c r="C165" s="24" t="s">
        <v>73</v>
      </c>
      <c r="D165" s="25">
        <v>33.090000000000003</v>
      </c>
      <c r="E165" s="24" t="s">
        <v>74</v>
      </c>
      <c r="F165" s="24">
        <v>3456</v>
      </c>
      <c r="G165" s="26">
        <v>0</v>
      </c>
      <c r="H165" s="24" t="s">
        <v>75</v>
      </c>
      <c r="I165" s="24" t="s">
        <v>76</v>
      </c>
      <c r="J165" s="24">
        <v>1416</v>
      </c>
      <c r="K165" s="27">
        <v>571.54858530399997</v>
      </c>
      <c r="L165" s="27">
        <v>9181.6700345299996</v>
      </c>
      <c r="M165" s="25">
        <v>0</v>
      </c>
      <c r="N165" s="25">
        <v>0</v>
      </c>
      <c r="O165" s="24">
        <v>23766</v>
      </c>
      <c r="P165" s="24">
        <v>23266</v>
      </c>
      <c r="Q165" s="28">
        <v>23766</v>
      </c>
      <c r="R165" s="28">
        <v>6300</v>
      </c>
      <c r="S165" s="24" t="s">
        <v>184</v>
      </c>
      <c r="T165" s="24" t="s">
        <v>189</v>
      </c>
      <c r="U165" s="28">
        <v>54.65</v>
      </c>
      <c r="V165" s="28">
        <v>1</v>
      </c>
      <c r="W165" s="28">
        <v>0</v>
      </c>
      <c r="X165" s="28">
        <v>0</v>
      </c>
      <c r="Y165" s="28">
        <f t="shared" si="12"/>
        <v>0</v>
      </c>
      <c r="Z165" s="28">
        <f t="shared" si="13"/>
        <v>0</v>
      </c>
      <c r="AA165" s="28">
        <v>0.30299999999999999</v>
      </c>
      <c r="AB165" s="29">
        <v>2.1933934194629998</v>
      </c>
      <c r="AC165">
        <f t="shared" si="14"/>
        <v>3733</v>
      </c>
      <c r="AD165">
        <f t="shared" si="15"/>
        <v>0</v>
      </c>
      <c r="AE165">
        <f t="shared" si="16"/>
        <v>0</v>
      </c>
      <c r="AF165">
        <f>'TP Factor'!$D$3</f>
        <v>1.168489000131735</v>
      </c>
      <c r="AG165">
        <f t="shared" si="17"/>
        <v>0</v>
      </c>
    </row>
    <row r="166" spans="1:33">
      <c r="A166" s="24" t="s">
        <v>72</v>
      </c>
      <c r="B166" s="24">
        <v>27</v>
      </c>
      <c r="C166" s="24" t="s">
        <v>73</v>
      </c>
      <c r="D166" s="25">
        <v>33.090000000000003</v>
      </c>
      <c r="E166" s="24" t="s">
        <v>74</v>
      </c>
      <c r="F166" s="24">
        <v>3456</v>
      </c>
      <c r="G166" s="26">
        <v>15.7</v>
      </c>
      <c r="H166" s="24" t="s">
        <v>75</v>
      </c>
      <c r="I166" s="24" t="s">
        <v>76</v>
      </c>
      <c r="J166" s="24">
        <v>219</v>
      </c>
      <c r="K166" s="27">
        <v>199.320058418</v>
      </c>
      <c r="L166" s="27">
        <v>1045.2762941399999</v>
      </c>
      <c r="M166" s="25">
        <v>0.55000000000000004</v>
      </c>
      <c r="N166" s="25">
        <v>0.06</v>
      </c>
      <c r="O166" s="24">
        <v>23787</v>
      </c>
      <c r="P166" s="24">
        <v>23287</v>
      </c>
      <c r="Q166" s="28">
        <v>23787</v>
      </c>
      <c r="R166" s="28">
        <v>2150</v>
      </c>
      <c r="S166" s="24" t="s">
        <v>77</v>
      </c>
      <c r="T166" s="24" t="s">
        <v>193</v>
      </c>
      <c r="U166" s="28">
        <v>54.65</v>
      </c>
      <c r="V166" s="28">
        <v>1</v>
      </c>
      <c r="W166" s="28">
        <v>2.52</v>
      </c>
      <c r="X166" s="28">
        <v>0.26500000000000001</v>
      </c>
      <c r="Y166" s="28">
        <f t="shared" si="12"/>
        <v>2.52</v>
      </c>
      <c r="Z166" s="28">
        <f t="shared" si="13"/>
        <v>0.26500000000000001</v>
      </c>
      <c r="AA166" s="28">
        <v>0.435</v>
      </c>
      <c r="AB166" s="29">
        <v>0.258292364240362</v>
      </c>
      <c r="AC166">
        <f t="shared" si="14"/>
        <v>631</v>
      </c>
      <c r="AD166">
        <f t="shared" si="15"/>
        <v>4</v>
      </c>
      <c r="AE166">
        <f t="shared" si="16"/>
        <v>0.4</v>
      </c>
      <c r="AF166">
        <f>'TP Factor'!$D$3</f>
        <v>1.168489000131735</v>
      </c>
      <c r="AG166">
        <f t="shared" si="17"/>
        <v>0.5</v>
      </c>
    </row>
    <row r="167" spans="1:33">
      <c r="A167" s="24" t="s">
        <v>72</v>
      </c>
      <c r="B167" s="24">
        <v>27</v>
      </c>
      <c r="C167" s="24" t="s">
        <v>73</v>
      </c>
      <c r="D167" s="25">
        <v>33.090000000000003</v>
      </c>
      <c r="E167" s="24" t="s">
        <v>74</v>
      </c>
      <c r="F167" s="24">
        <v>1234</v>
      </c>
      <c r="G167" s="26">
        <v>98</v>
      </c>
      <c r="H167" s="24" t="s">
        <v>75</v>
      </c>
      <c r="I167" s="24" t="s">
        <v>76</v>
      </c>
      <c r="J167" s="24">
        <v>710</v>
      </c>
      <c r="K167" s="27">
        <v>249.83497566099999</v>
      </c>
      <c r="L167" s="27">
        <v>1883.03811296</v>
      </c>
      <c r="M167" s="25">
        <v>1.28</v>
      </c>
      <c r="N167" s="25">
        <v>0.34</v>
      </c>
      <c r="O167" s="24">
        <v>23796</v>
      </c>
      <c r="P167" s="24">
        <v>23296</v>
      </c>
      <c r="Q167" s="28">
        <v>23796</v>
      </c>
      <c r="R167" s="28">
        <v>1700</v>
      </c>
      <c r="S167" s="24" t="s">
        <v>81</v>
      </c>
      <c r="T167" s="24" t="s">
        <v>82</v>
      </c>
      <c r="U167" s="28">
        <v>54.65</v>
      </c>
      <c r="V167" s="28">
        <v>1</v>
      </c>
      <c r="W167" s="28">
        <v>1.8</v>
      </c>
      <c r="X167" s="28">
        <v>0.47799999999999998</v>
      </c>
      <c r="Y167" s="28">
        <f t="shared" si="12"/>
        <v>1.8</v>
      </c>
      <c r="Z167" s="28">
        <f t="shared" si="13"/>
        <v>0.47799999999999998</v>
      </c>
      <c r="AA167" s="28">
        <v>0.72399999999999998</v>
      </c>
      <c r="AB167" s="29">
        <v>0.46530698998261</v>
      </c>
      <c r="AC167">
        <f t="shared" si="14"/>
        <v>1892</v>
      </c>
      <c r="AD167">
        <f t="shared" si="15"/>
        <v>8</v>
      </c>
      <c r="AE167">
        <f t="shared" si="16"/>
        <v>2</v>
      </c>
      <c r="AF167">
        <f>'TP Factor'!$D$3</f>
        <v>1.168489000131735</v>
      </c>
      <c r="AG167">
        <f t="shared" si="17"/>
        <v>2.2999999999999998</v>
      </c>
    </row>
    <row r="168" spans="1:33">
      <c r="A168" s="24" t="s">
        <v>72</v>
      </c>
      <c r="B168" s="24">
        <v>27</v>
      </c>
      <c r="C168" s="24" t="s">
        <v>73</v>
      </c>
      <c r="D168" s="25">
        <v>33.090000000000003</v>
      </c>
      <c r="E168" s="24" t="s">
        <v>74</v>
      </c>
      <c r="F168" s="24">
        <v>3456</v>
      </c>
      <c r="G168" s="26">
        <v>0</v>
      </c>
      <c r="H168" s="24" t="s">
        <v>75</v>
      </c>
      <c r="I168" s="24" t="s">
        <v>76</v>
      </c>
      <c r="J168" s="24">
        <v>99</v>
      </c>
      <c r="K168" s="27">
        <v>114.932795384</v>
      </c>
      <c r="L168" s="27">
        <v>643.08104377699999</v>
      </c>
      <c r="M168" s="25">
        <v>0</v>
      </c>
      <c r="N168" s="25">
        <v>0</v>
      </c>
      <c r="O168" s="24">
        <v>23803</v>
      </c>
      <c r="P168" s="24">
        <v>23303</v>
      </c>
      <c r="Q168" s="28">
        <v>23803</v>
      </c>
      <c r="R168" s="28">
        <v>6300</v>
      </c>
      <c r="S168" s="24" t="s">
        <v>81</v>
      </c>
      <c r="T168" s="24" t="s">
        <v>126</v>
      </c>
      <c r="U168" s="28">
        <v>54.65</v>
      </c>
      <c r="V168" s="28">
        <v>1</v>
      </c>
      <c r="W168" s="28">
        <v>0</v>
      </c>
      <c r="X168" s="28">
        <v>0</v>
      </c>
      <c r="Y168" s="28">
        <f t="shared" si="12"/>
        <v>0</v>
      </c>
      <c r="Z168" s="28">
        <f t="shared" si="13"/>
        <v>0</v>
      </c>
      <c r="AA168" s="28">
        <v>0.30299999999999999</v>
      </c>
      <c r="AB168" s="29">
        <v>0.158908151002984</v>
      </c>
      <c r="AC168">
        <f t="shared" si="14"/>
        <v>270</v>
      </c>
      <c r="AD168">
        <f t="shared" si="15"/>
        <v>0</v>
      </c>
      <c r="AE168">
        <f t="shared" si="16"/>
        <v>0</v>
      </c>
      <c r="AF168">
        <f>'TP Factor'!$D$3</f>
        <v>1.168489000131735</v>
      </c>
      <c r="AG168">
        <f t="shared" si="17"/>
        <v>0</v>
      </c>
    </row>
    <row r="169" spans="1:33">
      <c r="A169" s="24" t="s">
        <v>72</v>
      </c>
      <c r="B169" s="24">
        <v>27</v>
      </c>
      <c r="C169" s="24" t="s">
        <v>73</v>
      </c>
      <c r="D169" s="25">
        <v>33.090000000000003</v>
      </c>
      <c r="E169" s="24" t="s">
        <v>74</v>
      </c>
      <c r="F169" s="24">
        <v>1234</v>
      </c>
      <c r="G169" s="26">
        <v>98</v>
      </c>
      <c r="H169" s="24" t="s">
        <v>75</v>
      </c>
      <c r="I169" s="24" t="s">
        <v>76</v>
      </c>
      <c r="J169" s="24">
        <v>2615</v>
      </c>
      <c r="K169" s="27">
        <v>420.72983079300002</v>
      </c>
      <c r="L169" s="27">
        <v>6934.5753415899999</v>
      </c>
      <c r="M169" s="25">
        <v>4.71</v>
      </c>
      <c r="N169" s="25">
        <v>1.25</v>
      </c>
      <c r="O169" s="24">
        <v>23815</v>
      </c>
      <c r="P169" s="24">
        <v>23315</v>
      </c>
      <c r="Q169" s="28">
        <v>23815</v>
      </c>
      <c r="R169" s="28">
        <v>1700</v>
      </c>
      <c r="S169" s="24" t="s">
        <v>81</v>
      </c>
      <c r="T169" s="24" t="s">
        <v>82</v>
      </c>
      <c r="U169" s="28">
        <v>54.65</v>
      </c>
      <c r="V169" s="28">
        <v>1</v>
      </c>
      <c r="W169" s="28">
        <v>1.8</v>
      </c>
      <c r="X169" s="28">
        <v>0.47799999999999998</v>
      </c>
      <c r="Y169" s="28">
        <f t="shared" si="12"/>
        <v>1.8</v>
      </c>
      <c r="Z169" s="28">
        <f t="shared" si="13"/>
        <v>0.47799999999999998</v>
      </c>
      <c r="AA169" s="28">
        <v>0.72399999999999998</v>
      </c>
      <c r="AB169" s="29">
        <v>1.7135640308337801</v>
      </c>
      <c r="AC169">
        <f t="shared" si="14"/>
        <v>6969</v>
      </c>
      <c r="AD169">
        <f t="shared" si="15"/>
        <v>28</v>
      </c>
      <c r="AE169">
        <f t="shared" si="16"/>
        <v>7.3</v>
      </c>
      <c r="AF169">
        <f>'TP Factor'!$D$3</f>
        <v>1.168489000131735</v>
      </c>
      <c r="AG169">
        <f t="shared" si="17"/>
        <v>8.5</v>
      </c>
    </row>
    <row r="170" spans="1:33">
      <c r="A170" s="24" t="s">
        <v>72</v>
      </c>
      <c r="B170" s="24">
        <v>27</v>
      </c>
      <c r="C170" s="24" t="s">
        <v>73</v>
      </c>
      <c r="D170" s="25">
        <v>33.090000000000003</v>
      </c>
      <c r="E170" s="24" t="s">
        <v>74</v>
      </c>
      <c r="F170" s="24">
        <v>1234</v>
      </c>
      <c r="G170" s="26">
        <v>98</v>
      </c>
      <c r="H170" s="24" t="s">
        <v>75</v>
      </c>
      <c r="I170" s="24" t="s">
        <v>76</v>
      </c>
      <c r="J170" s="24">
        <v>17920</v>
      </c>
      <c r="K170" s="27">
        <v>924.73411880100002</v>
      </c>
      <c r="L170" s="27">
        <v>45730.2402907</v>
      </c>
      <c r="M170" s="25">
        <v>32.26</v>
      </c>
      <c r="N170" s="25">
        <v>8.57</v>
      </c>
      <c r="O170" s="24">
        <v>23840</v>
      </c>
      <c r="P170" s="24">
        <v>23340</v>
      </c>
      <c r="Q170" s="28">
        <v>23840</v>
      </c>
      <c r="R170" s="28">
        <v>1700</v>
      </c>
      <c r="S170" s="24" t="s">
        <v>90</v>
      </c>
      <c r="T170" s="24" t="s">
        <v>169</v>
      </c>
      <c r="U170" s="28">
        <v>54.65</v>
      </c>
      <c r="V170" s="28">
        <v>1</v>
      </c>
      <c r="W170" s="28">
        <v>1.8</v>
      </c>
      <c r="X170" s="28">
        <v>0.47799999999999998</v>
      </c>
      <c r="Y170" s="28">
        <f t="shared" si="12"/>
        <v>1.8</v>
      </c>
      <c r="Z170" s="28">
        <f t="shared" si="13"/>
        <v>0.47799999999999998</v>
      </c>
      <c r="AA170" s="28">
        <v>0.752</v>
      </c>
      <c r="AB170" s="29">
        <v>10.1300187712</v>
      </c>
      <c r="AC170">
        <f t="shared" si="14"/>
        <v>42793</v>
      </c>
      <c r="AD170">
        <f t="shared" si="15"/>
        <v>170</v>
      </c>
      <c r="AE170">
        <f t="shared" si="16"/>
        <v>45.1</v>
      </c>
      <c r="AF170">
        <f>'TP Factor'!$D$3</f>
        <v>1.168489000131735</v>
      </c>
      <c r="AG170">
        <f t="shared" si="17"/>
        <v>52.7</v>
      </c>
    </row>
    <row r="171" spans="1:33">
      <c r="A171" s="24" t="s">
        <v>72</v>
      </c>
      <c r="B171" s="24">
        <v>27</v>
      </c>
      <c r="C171" s="24" t="s">
        <v>73</v>
      </c>
      <c r="D171" s="25">
        <v>33.090000000000003</v>
      </c>
      <c r="E171" s="24" t="s">
        <v>74</v>
      </c>
      <c r="F171" s="24">
        <v>1234</v>
      </c>
      <c r="G171" s="26">
        <v>98</v>
      </c>
      <c r="H171" s="24" t="s">
        <v>75</v>
      </c>
      <c r="I171" s="24" t="s">
        <v>76</v>
      </c>
      <c r="J171" s="24">
        <v>42</v>
      </c>
      <c r="K171" s="27">
        <v>50.736050729900001</v>
      </c>
      <c r="L171" s="27">
        <v>112.517259364</v>
      </c>
      <c r="M171" s="25">
        <v>0.08</v>
      </c>
      <c r="N171" s="25">
        <v>0.02</v>
      </c>
      <c r="O171" s="24">
        <v>23844</v>
      </c>
      <c r="P171" s="24">
        <v>23344</v>
      </c>
      <c r="Q171" s="28">
        <v>23844</v>
      </c>
      <c r="R171" s="28">
        <v>1700</v>
      </c>
      <c r="S171" s="24" t="s">
        <v>81</v>
      </c>
      <c r="T171" s="24" t="s">
        <v>82</v>
      </c>
      <c r="U171" s="28">
        <v>54.65</v>
      </c>
      <c r="V171" s="28">
        <v>1</v>
      </c>
      <c r="W171" s="28">
        <v>1.8</v>
      </c>
      <c r="X171" s="28">
        <v>0.47799999999999998</v>
      </c>
      <c r="Y171" s="28">
        <f t="shared" si="12"/>
        <v>1.8</v>
      </c>
      <c r="Z171" s="28">
        <f t="shared" si="13"/>
        <v>0.47799999999999998</v>
      </c>
      <c r="AA171" s="28">
        <v>0.72399999999999998</v>
      </c>
      <c r="AB171" s="29">
        <v>2.7803509079696701E-2</v>
      </c>
      <c r="AC171">
        <f t="shared" si="14"/>
        <v>113</v>
      </c>
      <c r="AD171">
        <f t="shared" si="15"/>
        <v>0</v>
      </c>
      <c r="AE171">
        <f t="shared" si="16"/>
        <v>0.1</v>
      </c>
      <c r="AF171">
        <f>'TP Factor'!$D$3</f>
        <v>1.168489000131735</v>
      </c>
      <c r="AG171">
        <f t="shared" si="17"/>
        <v>0.1</v>
      </c>
    </row>
    <row r="172" spans="1:33">
      <c r="A172" s="24" t="s">
        <v>72</v>
      </c>
      <c r="B172" s="24">
        <v>27</v>
      </c>
      <c r="C172" s="24" t="s">
        <v>73</v>
      </c>
      <c r="D172" s="25">
        <v>33.090000000000003</v>
      </c>
      <c r="E172" s="24" t="s">
        <v>74</v>
      </c>
      <c r="F172" s="24">
        <v>1234</v>
      </c>
      <c r="G172" s="26">
        <v>105</v>
      </c>
      <c r="H172" s="24" t="s">
        <v>75</v>
      </c>
      <c r="I172" s="24" t="s">
        <v>76</v>
      </c>
      <c r="J172" s="24">
        <v>12</v>
      </c>
      <c r="K172" s="27">
        <v>29.6525714448</v>
      </c>
      <c r="L172" s="27">
        <v>26.821939364199999</v>
      </c>
      <c r="M172" s="25">
        <v>0.02</v>
      </c>
      <c r="N172" s="25">
        <v>0.01</v>
      </c>
      <c r="O172" s="24">
        <v>23862</v>
      </c>
      <c r="P172" s="24">
        <v>23362</v>
      </c>
      <c r="Q172" s="28">
        <v>23862</v>
      </c>
      <c r="R172" s="28">
        <v>1400</v>
      </c>
      <c r="S172" s="24" t="s">
        <v>90</v>
      </c>
      <c r="T172" s="24" t="s">
        <v>115</v>
      </c>
      <c r="U172" s="28">
        <v>54.65</v>
      </c>
      <c r="V172" s="28">
        <v>1</v>
      </c>
      <c r="W172" s="28">
        <v>2.83</v>
      </c>
      <c r="X172" s="28">
        <v>0.497</v>
      </c>
      <c r="Y172" s="28">
        <f t="shared" si="12"/>
        <v>2.83</v>
      </c>
      <c r="Z172" s="28">
        <f t="shared" si="13"/>
        <v>0.497</v>
      </c>
      <c r="AA172" s="28">
        <v>0.89</v>
      </c>
      <c r="AB172" s="29">
        <v>6.6278190469204598E-3</v>
      </c>
      <c r="AC172">
        <f t="shared" si="14"/>
        <v>33</v>
      </c>
      <c r="AD172">
        <f t="shared" si="15"/>
        <v>0</v>
      </c>
      <c r="AE172">
        <f t="shared" si="16"/>
        <v>0</v>
      </c>
      <c r="AF172">
        <f>'TP Factor'!$D$3</f>
        <v>1.168489000131735</v>
      </c>
      <c r="AG172">
        <f t="shared" si="17"/>
        <v>0</v>
      </c>
    </row>
    <row r="173" spans="1:33">
      <c r="A173" s="24" t="s">
        <v>72</v>
      </c>
      <c r="B173" s="24">
        <v>27</v>
      </c>
      <c r="C173" s="24" t="s">
        <v>73</v>
      </c>
      <c r="D173" s="25">
        <v>33.090000000000003</v>
      </c>
      <c r="E173" s="24" t="s">
        <v>74</v>
      </c>
      <c r="F173" s="24">
        <v>3456</v>
      </c>
      <c r="G173" s="26">
        <v>15.7</v>
      </c>
      <c r="H173" s="24" t="s">
        <v>75</v>
      </c>
      <c r="I173" s="24" t="s">
        <v>76</v>
      </c>
      <c r="J173" s="24">
        <v>691</v>
      </c>
      <c r="K173" s="27">
        <v>298.69993626399997</v>
      </c>
      <c r="L173" s="27">
        <v>3305.2140998599998</v>
      </c>
      <c r="M173" s="25">
        <v>1.74</v>
      </c>
      <c r="N173" s="25">
        <v>0.18</v>
      </c>
      <c r="O173" s="24">
        <v>23866</v>
      </c>
      <c r="P173" s="24">
        <v>23366</v>
      </c>
      <c r="Q173" s="28">
        <v>23866</v>
      </c>
      <c r="R173" s="28">
        <v>2150</v>
      </c>
      <c r="S173" s="24" t="s">
        <v>81</v>
      </c>
      <c r="T173" s="24" t="s">
        <v>194</v>
      </c>
      <c r="U173" s="28">
        <v>54.65</v>
      </c>
      <c r="V173" s="28">
        <v>1</v>
      </c>
      <c r="W173" s="28">
        <v>2.52</v>
      </c>
      <c r="X173" s="28">
        <v>0.26500000000000001</v>
      </c>
      <c r="Y173" s="28">
        <f t="shared" si="12"/>
        <v>2.52</v>
      </c>
      <c r="Z173" s="28">
        <f t="shared" si="13"/>
        <v>0.26500000000000001</v>
      </c>
      <c r="AA173" s="28">
        <v>0.28100000000000003</v>
      </c>
      <c r="AB173" s="29">
        <v>0.81673292405790898</v>
      </c>
      <c r="AC173">
        <f t="shared" si="14"/>
        <v>1289</v>
      </c>
      <c r="AD173">
        <f t="shared" si="15"/>
        <v>7</v>
      </c>
      <c r="AE173">
        <f t="shared" si="16"/>
        <v>0.8</v>
      </c>
      <c r="AF173">
        <f>'TP Factor'!$D$3</f>
        <v>1.168489000131735</v>
      </c>
      <c r="AG173">
        <f t="shared" si="17"/>
        <v>0.9</v>
      </c>
    </row>
    <row r="174" spans="1:33">
      <c r="A174" s="24" t="s">
        <v>72</v>
      </c>
      <c r="B174" s="24">
        <v>27</v>
      </c>
      <c r="C174" s="24" t="s">
        <v>73</v>
      </c>
      <c r="D174" s="25">
        <v>33.090000000000003</v>
      </c>
      <c r="E174" s="24" t="s">
        <v>74</v>
      </c>
      <c r="F174" s="24">
        <v>1234</v>
      </c>
      <c r="G174" s="26">
        <v>98</v>
      </c>
      <c r="H174" s="24" t="s">
        <v>75</v>
      </c>
      <c r="I174" s="24" t="s">
        <v>76</v>
      </c>
      <c r="J174" s="24">
        <v>131</v>
      </c>
      <c r="K174" s="27">
        <v>108.00694405599999</v>
      </c>
      <c r="L174" s="27">
        <v>346.61110026599999</v>
      </c>
      <c r="M174" s="25">
        <v>0.24</v>
      </c>
      <c r="N174" s="25">
        <v>0.06</v>
      </c>
      <c r="O174" s="24">
        <v>23867</v>
      </c>
      <c r="P174" s="24">
        <v>23367</v>
      </c>
      <c r="Q174" s="28">
        <v>23867</v>
      </c>
      <c r="R174" s="28">
        <v>1700</v>
      </c>
      <c r="S174" s="24" t="s">
        <v>81</v>
      </c>
      <c r="T174" s="24" t="s">
        <v>82</v>
      </c>
      <c r="U174" s="28">
        <v>54.65</v>
      </c>
      <c r="V174" s="28">
        <v>1</v>
      </c>
      <c r="W174" s="28">
        <v>1.8</v>
      </c>
      <c r="X174" s="28">
        <v>0.47799999999999998</v>
      </c>
      <c r="Y174" s="28">
        <f t="shared" si="12"/>
        <v>1.8</v>
      </c>
      <c r="Z174" s="28">
        <f t="shared" si="13"/>
        <v>0.47799999999999998</v>
      </c>
      <c r="AA174" s="28">
        <v>0.72399999999999998</v>
      </c>
      <c r="AB174" s="29">
        <v>4.4820721576367802E-2</v>
      </c>
      <c r="AC174">
        <f t="shared" si="14"/>
        <v>182</v>
      </c>
      <c r="AD174">
        <f t="shared" si="15"/>
        <v>1</v>
      </c>
      <c r="AE174">
        <f t="shared" si="16"/>
        <v>0.2</v>
      </c>
      <c r="AF174">
        <f>'TP Factor'!$D$3</f>
        <v>1.168489000131735</v>
      </c>
      <c r="AG174">
        <f t="shared" si="17"/>
        <v>0.2</v>
      </c>
    </row>
    <row r="175" spans="1:33">
      <c r="A175" s="24" t="s">
        <v>72</v>
      </c>
      <c r="B175" s="24">
        <v>27</v>
      </c>
      <c r="C175" s="24" t="s">
        <v>73</v>
      </c>
      <c r="D175" s="25">
        <v>33.090000000000003</v>
      </c>
      <c r="E175" s="24" t="s">
        <v>74</v>
      </c>
      <c r="F175" s="24">
        <v>3456</v>
      </c>
      <c r="G175" s="26">
        <v>15.7</v>
      </c>
      <c r="H175" s="24" t="s">
        <v>75</v>
      </c>
      <c r="I175" s="24" t="s">
        <v>76</v>
      </c>
      <c r="J175" s="24">
        <v>691</v>
      </c>
      <c r="K175" s="27">
        <v>262.17055207300001</v>
      </c>
      <c r="L175" s="27">
        <v>3302.04106981</v>
      </c>
      <c r="M175" s="25">
        <v>1.74</v>
      </c>
      <c r="N175" s="25">
        <v>0.18</v>
      </c>
      <c r="O175" s="24">
        <v>23878</v>
      </c>
      <c r="P175" s="24">
        <v>23376</v>
      </c>
      <c r="Q175" s="28">
        <v>23878</v>
      </c>
      <c r="R175" s="28">
        <v>2150</v>
      </c>
      <c r="S175" s="24" t="s">
        <v>77</v>
      </c>
      <c r="T175" s="24" t="s">
        <v>193</v>
      </c>
      <c r="U175" s="28">
        <v>54.65</v>
      </c>
      <c r="V175" s="28">
        <v>1</v>
      </c>
      <c r="W175" s="28">
        <v>2.52</v>
      </c>
      <c r="X175" s="28">
        <v>0.26500000000000001</v>
      </c>
      <c r="Y175" s="28">
        <f t="shared" si="12"/>
        <v>2.52</v>
      </c>
      <c r="Z175" s="28">
        <f t="shared" si="13"/>
        <v>0.26500000000000001</v>
      </c>
      <c r="AA175" s="28">
        <v>0.435</v>
      </c>
      <c r="AB175" s="29">
        <v>0.81594885436370201</v>
      </c>
      <c r="AC175">
        <f t="shared" si="14"/>
        <v>1994</v>
      </c>
      <c r="AD175">
        <f t="shared" si="15"/>
        <v>11</v>
      </c>
      <c r="AE175">
        <f t="shared" si="16"/>
        <v>1.2</v>
      </c>
      <c r="AF175">
        <f>'TP Factor'!$D$3</f>
        <v>1.168489000131735</v>
      </c>
      <c r="AG175">
        <f t="shared" si="17"/>
        <v>1.4</v>
      </c>
    </row>
    <row r="176" spans="1:33">
      <c r="A176" s="24" t="s">
        <v>72</v>
      </c>
      <c r="B176" s="24">
        <v>27</v>
      </c>
      <c r="C176" s="24" t="s">
        <v>73</v>
      </c>
      <c r="D176" s="25">
        <v>33.090000000000003</v>
      </c>
      <c r="E176" s="24" t="s">
        <v>74</v>
      </c>
      <c r="F176" s="24">
        <v>3456</v>
      </c>
      <c r="G176" s="26">
        <v>15.7</v>
      </c>
      <c r="H176" s="24" t="s">
        <v>75</v>
      </c>
      <c r="I176" s="24" t="s">
        <v>76</v>
      </c>
      <c r="J176" s="24">
        <v>599</v>
      </c>
      <c r="K176" s="27">
        <v>219.29308251099999</v>
      </c>
      <c r="L176" s="27">
        <v>2863.0163517000001</v>
      </c>
      <c r="M176" s="25">
        <v>1.51</v>
      </c>
      <c r="N176" s="25">
        <v>0.16</v>
      </c>
      <c r="O176" s="24">
        <v>23886</v>
      </c>
      <c r="P176" s="24">
        <v>23384</v>
      </c>
      <c r="Q176" s="28">
        <v>23886</v>
      </c>
      <c r="R176" s="28">
        <v>2150</v>
      </c>
      <c r="S176" s="24" t="s">
        <v>184</v>
      </c>
      <c r="T176" s="24" t="s">
        <v>199</v>
      </c>
      <c r="U176" s="28">
        <v>54.65</v>
      </c>
      <c r="V176" s="28">
        <v>1</v>
      </c>
      <c r="W176" s="28">
        <v>2.52</v>
      </c>
      <c r="X176" s="28">
        <v>0.26500000000000001</v>
      </c>
      <c r="Y176" s="28">
        <f t="shared" si="12"/>
        <v>2.52</v>
      </c>
      <c r="Z176" s="28">
        <f t="shared" si="13"/>
        <v>0.26500000000000001</v>
      </c>
      <c r="AA176" s="28">
        <v>0.35799999999999998</v>
      </c>
      <c r="AB176" s="29">
        <v>0.70746391786358898</v>
      </c>
      <c r="AC176">
        <f t="shared" si="14"/>
        <v>1423</v>
      </c>
      <c r="AD176">
        <f t="shared" si="15"/>
        <v>8</v>
      </c>
      <c r="AE176">
        <f t="shared" si="16"/>
        <v>0.8</v>
      </c>
      <c r="AF176">
        <f>'TP Factor'!$D$3</f>
        <v>1.168489000131735</v>
      </c>
      <c r="AG176">
        <f t="shared" si="17"/>
        <v>0.9</v>
      </c>
    </row>
    <row r="177" spans="1:33">
      <c r="A177" s="24" t="s">
        <v>72</v>
      </c>
      <c r="B177" s="24">
        <v>27</v>
      </c>
      <c r="C177" s="24" t="s">
        <v>73</v>
      </c>
      <c r="D177" s="25">
        <v>33.090000000000003</v>
      </c>
      <c r="E177" s="24" t="s">
        <v>74</v>
      </c>
      <c r="F177" s="24">
        <v>3456</v>
      </c>
      <c r="G177" s="26">
        <v>0</v>
      </c>
      <c r="H177" s="24" t="s">
        <v>75</v>
      </c>
      <c r="I177" s="24" t="s">
        <v>76</v>
      </c>
      <c r="J177" s="24">
        <v>2409</v>
      </c>
      <c r="K177" s="27">
        <v>942.90145321600005</v>
      </c>
      <c r="L177" s="27">
        <v>15622.251363900001</v>
      </c>
      <c r="M177" s="25">
        <v>0</v>
      </c>
      <c r="N177" s="25">
        <v>0</v>
      </c>
      <c r="O177" s="24">
        <v>23928</v>
      </c>
      <c r="P177" s="24">
        <v>23426</v>
      </c>
      <c r="Q177" s="28">
        <v>23928</v>
      </c>
      <c r="R177" s="28">
        <v>6300</v>
      </c>
      <c r="S177" s="24" t="s">
        <v>81</v>
      </c>
      <c r="T177" s="24" t="s">
        <v>126</v>
      </c>
      <c r="U177" s="28">
        <v>54.65</v>
      </c>
      <c r="V177" s="28">
        <v>1</v>
      </c>
      <c r="W177" s="28">
        <v>0</v>
      </c>
      <c r="X177" s="28">
        <v>0</v>
      </c>
      <c r="Y177" s="28">
        <f t="shared" si="12"/>
        <v>0</v>
      </c>
      <c r="Z177" s="28">
        <f t="shared" si="13"/>
        <v>0</v>
      </c>
      <c r="AA177" s="28">
        <v>0.30299999999999999</v>
      </c>
      <c r="AB177" s="29">
        <v>0.28722472345408501</v>
      </c>
      <c r="AC177">
        <f t="shared" si="14"/>
        <v>489</v>
      </c>
      <c r="AD177">
        <f t="shared" si="15"/>
        <v>0</v>
      </c>
      <c r="AE177">
        <f t="shared" si="16"/>
        <v>0</v>
      </c>
      <c r="AF177">
        <f>'TP Factor'!$D$3</f>
        <v>1.168489000131735</v>
      </c>
      <c r="AG177">
        <f t="shared" si="17"/>
        <v>0</v>
      </c>
    </row>
    <row r="178" spans="1:33">
      <c r="A178" s="24" t="s">
        <v>72</v>
      </c>
      <c r="B178" s="24">
        <v>27</v>
      </c>
      <c r="C178" s="24" t="s">
        <v>73</v>
      </c>
      <c r="D178" s="25">
        <v>33.090000000000003</v>
      </c>
      <c r="E178" s="24" t="s">
        <v>74</v>
      </c>
      <c r="F178" s="24">
        <v>1234</v>
      </c>
      <c r="G178" s="26">
        <v>11.1</v>
      </c>
      <c r="H178" s="24" t="s">
        <v>75</v>
      </c>
      <c r="I178" s="24" t="s">
        <v>76</v>
      </c>
      <c r="J178" s="24">
        <v>146</v>
      </c>
      <c r="K178" s="27">
        <v>314.45534715000002</v>
      </c>
      <c r="L178" s="27">
        <v>1149.0722334500001</v>
      </c>
      <c r="M178" s="25">
        <v>0.18</v>
      </c>
      <c r="N178" s="25">
        <v>0.01</v>
      </c>
      <c r="O178" s="24">
        <v>23952</v>
      </c>
      <c r="P178" s="24">
        <v>23450</v>
      </c>
      <c r="Q178" s="28">
        <v>23952</v>
      </c>
      <c r="R178" s="28">
        <v>8120</v>
      </c>
      <c r="S178" s="24" t="s">
        <v>81</v>
      </c>
      <c r="T178" s="24" t="s">
        <v>106</v>
      </c>
      <c r="U178" s="28">
        <v>54.65</v>
      </c>
      <c r="V178" s="28">
        <v>1</v>
      </c>
      <c r="W178" s="28">
        <v>1.25</v>
      </c>
      <c r="X178" s="28">
        <v>5.2999999999999999E-2</v>
      </c>
      <c r="Y178" s="28">
        <f t="shared" si="12"/>
        <v>1.25</v>
      </c>
      <c r="Z178" s="28">
        <f t="shared" si="13"/>
        <v>5.2999999999999999E-2</v>
      </c>
      <c r="AA178" s="28">
        <v>0.25</v>
      </c>
      <c r="AB178" s="29">
        <v>2.5203073836394699E-3</v>
      </c>
      <c r="AC178">
        <f t="shared" si="14"/>
        <v>4</v>
      </c>
      <c r="AD178">
        <f t="shared" si="15"/>
        <v>0</v>
      </c>
      <c r="AE178">
        <f t="shared" si="16"/>
        <v>0</v>
      </c>
      <c r="AF178">
        <f>'TP Factor'!$D$3</f>
        <v>1.168489000131735</v>
      </c>
      <c r="AG178">
        <f t="shared" si="17"/>
        <v>0</v>
      </c>
    </row>
    <row r="179" spans="1:33">
      <c r="A179" s="24" t="s">
        <v>72</v>
      </c>
      <c r="B179" s="24">
        <v>27</v>
      </c>
      <c r="C179" s="24" t="s">
        <v>73</v>
      </c>
      <c r="D179" s="25">
        <v>33.090000000000003</v>
      </c>
      <c r="E179" s="24" t="s">
        <v>74</v>
      </c>
      <c r="F179" s="24">
        <v>3456</v>
      </c>
      <c r="G179" s="26">
        <v>0</v>
      </c>
      <c r="H179" s="24" t="s">
        <v>75</v>
      </c>
      <c r="I179" s="24" t="s">
        <v>76</v>
      </c>
      <c r="J179" s="24">
        <v>421</v>
      </c>
      <c r="K179" s="27">
        <v>288.02297457600002</v>
      </c>
      <c r="L179" s="27">
        <v>2731.5532463200002</v>
      </c>
      <c r="M179" s="25">
        <v>0</v>
      </c>
      <c r="N179" s="25">
        <v>0</v>
      </c>
      <c r="O179" s="24">
        <v>23966</v>
      </c>
      <c r="P179" s="24">
        <v>23463</v>
      </c>
      <c r="Q179" s="28">
        <v>23966</v>
      </c>
      <c r="R179" s="28">
        <v>6300</v>
      </c>
      <c r="S179" s="24" t="s">
        <v>77</v>
      </c>
      <c r="T179" s="24" t="s">
        <v>183</v>
      </c>
      <c r="U179" s="28">
        <v>54.65</v>
      </c>
      <c r="V179" s="28">
        <v>1</v>
      </c>
      <c r="W179" s="28">
        <v>0</v>
      </c>
      <c r="X179" s="28">
        <v>0</v>
      </c>
      <c r="Y179" s="28">
        <f t="shared" si="12"/>
        <v>0</v>
      </c>
      <c r="Z179" s="28">
        <f t="shared" si="13"/>
        <v>0</v>
      </c>
      <c r="AA179" s="28">
        <v>0.30299999999999999</v>
      </c>
      <c r="AB179" s="29">
        <v>0.31156522716950402</v>
      </c>
      <c r="AC179">
        <f t="shared" si="14"/>
        <v>530</v>
      </c>
      <c r="AD179">
        <f t="shared" si="15"/>
        <v>0</v>
      </c>
      <c r="AE179">
        <f t="shared" si="16"/>
        <v>0</v>
      </c>
      <c r="AF179">
        <f>'TP Factor'!$D$3</f>
        <v>1.168489000131735</v>
      </c>
      <c r="AG179">
        <f t="shared" si="17"/>
        <v>0</v>
      </c>
    </row>
    <row r="180" spans="1:33">
      <c r="A180" s="24" t="s">
        <v>72</v>
      </c>
      <c r="B180" s="24">
        <v>27</v>
      </c>
      <c r="C180" s="24" t="s">
        <v>73</v>
      </c>
      <c r="D180" s="25">
        <v>33.090000000000003</v>
      </c>
      <c r="E180" s="24" t="s">
        <v>74</v>
      </c>
      <c r="F180" s="24">
        <v>3456</v>
      </c>
      <c r="G180" s="26">
        <v>0</v>
      </c>
      <c r="H180" s="24" t="s">
        <v>75</v>
      </c>
      <c r="I180" s="24" t="s">
        <v>76</v>
      </c>
      <c r="J180" s="24">
        <v>1736</v>
      </c>
      <c r="K180" s="27">
        <v>475.83223945499998</v>
      </c>
      <c r="L180" s="27">
        <v>11257.2214785</v>
      </c>
      <c r="M180" s="25">
        <v>0</v>
      </c>
      <c r="N180" s="25">
        <v>0</v>
      </c>
      <c r="O180" s="24">
        <v>23985</v>
      </c>
      <c r="P180" s="24">
        <v>23482</v>
      </c>
      <c r="Q180" s="28">
        <v>23985</v>
      </c>
      <c r="R180" s="28">
        <v>6300</v>
      </c>
      <c r="S180" s="24" t="s">
        <v>81</v>
      </c>
      <c r="T180" s="24" t="s">
        <v>126</v>
      </c>
      <c r="U180" s="28">
        <v>54.65</v>
      </c>
      <c r="V180" s="28">
        <v>1</v>
      </c>
      <c r="W180" s="28">
        <v>0</v>
      </c>
      <c r="X180" s="28">
        <v>0</v>
      </c>
      <c r="Y180" s="28">
        <f t="shared" si="12"/>
        <v>0</v>
      </c>
      <c r="Z180" s="28">
        <f t="shared" si="13"/>
        <v>0</v>
      </c>
      <c r="AA180" s="28">
        <v>0.30299999999999999</v>
      </c>
      <c r="AB180" s="29">
        <v>2.4253309658835298</v>
      </c>
      <c r="AC180">
        <f t="shared" si="14"/>
        <v>4128</v>
      </c>
      <c r="AD180">
        <f t="shared" si="15"/>
        <v>0</v>
      </c>
      <c r="AE180">
        <f t="shared" si="16"/>
        <v>0</v>
      </c>
      <c r="AF180">
        <f>'TP Factor'!$D$3</f>
        <v>1.168489000131735</v>
      </c>
      <c r="AG180">
        <f t="shared" si="17"/>
        <v>0</v>
      </c>
    </row>
    <row r="181" spans="1:33">
      <c r="A181" s="24" t="s">
        <v>72</v>
      </c>
      <c r="B181" s="24">
        <v>27</v>
      </c>
      <c r="C181" s="24" t="s">
        <v>73</v>
      </c>
      <c r="D181" s="25">
        <v>33.090000000000003</v>
      </c>
      <c r="E181" s="24" t="s">
        <v>74</v>
      </c>
      <c r="F181" s="24">
        <v>3456</v>
      </c>
      <c r="G181" s="26">
        <v>0</v>
      </c>
      <c r="H181" s="24" t="s">
        <v>75</v>
      </c>
      <c r="I181" s="24" t="s">
        <v>76</v>
      </c>
      <c r="J181" s="24">
        <v>33</v>
      </c>
      <c r="K181" s="27">
        <v>81.085478615200003</v>
      </c>
      <c r="L181" s="27">
        <v>211.909579358</v>
      </c>
      <c r="M181" s="25">
        <v>0</v>
      </c>
      <c r="N181" s="25">
        <v>0</v>
      </c>
      <c r="O181" s="24">
        <v>24002</v>
      </c>
      <c r="P181" s="24">
        <v>23499</v>
      </c>
      <c r="Q181" s="28">
        <v>24002</v>
      </c>
      <c r="R181" s="28">
        <v>6300</v>
      </c>
      <c r="S181" s="24" t="s">
        <v>81</v>
      </c>
      <c r="T181" s="24" t="s">
        <v>126</v>
      </c>
      <c r="U181" s="28">
        <v>54.65</v>
      </c>
      <c r="V181" s="28">
        <v>1</v>
      </c>
      <c r="W181" s="28">
        <v>0</v>
      </c>
      <c r="X181" s="28">
        <v>0</v>
      </c>
      <c r="Y181" s="28">
        <f t="shared" si="12"/>
        <v>0</v>
      </c>
      <c r="Z181" s="28">
        <f t="shared" si="13"/>
        <v>0</v>
      </c>
      <c r="AA181" s="28">
        <v>0.30299999999999999</v>
      </c>
      <c r="AB181" s="29">
        <v>1.6488179295417601E-3</v>
      </c>
      <c r="AC181">
        <f t="shared" si="14"/>
        <v>3</v>
      </c>
      <c r="AD181">
        <f t="shared" si="15"/>
        <v>0</v>
      </c>
      <c r="AE181">
        <f t="shared" si="16"/>
        <v>0</v>
      </c>
      <c r="AF181">
        <f>'TP Factor'!$D$3</f>
        <v>1.168489000131735</v>
      </c>
      <c r="AG181">
        <f t="shared" si="17"/>
        <v>0</v>
      </c>
    </row>
    <row r="182" spans="1:33">
      <c r="A182" s="24" t="s">
        <v>72</v>
      </c>
      <c r="B182" s="24">
        <v>27</v>
      </c>
      <c r="C182" s="24" t="s">
        <v>73</v>
      </c>
      <c r="D182" s="25">
        <v>33.090000000000003</v>
      </c>
      <c r="E182" s="24" t="s">
        <v>74</v>
      </c>
      <c r="F182" s="24">
        <v>1234</v>
      </c>
      <c r="G182" s="26">
        <v>98</v>
      </c>
      <c r="H182" s="24" t="s">
        <v>75</v>
      </c>
      <c r="I182" s="24" t="s">
        <v>76</v>
      </c>
      <c r="J182" s="24">
        <v>50</v>
      </c>
      <c r="K182" s="27">
        <v>89.971774305599993</v>
      </c>
      <c r="L182" s="27">
        <v>132.41499693700001</v>
      </c>
      <c r="M182" s="25">
        <v>0.09</v>
      </c>
      <c r="N182" s="25">
        <v>0.02</v>
      </c>
      <c r="O182" s="24">
        <v>24036</v>
      </c>
      <c r="P182" s="24">
        <v>23532</v>
      </c>
      <c r="Q182" s="28">
        <v>24036</v>
      </c>
      <c r="R182" s="28">
        <v>1700</v>
      </c>
      <c r="S182" s="24" t="s">
        <v>81</v>
      </c>
      <c r="T182" s="24" t="s">
        <v>82</v>
      </c>
      <c r="U182" s="28">
        <v>54.65</v>
      </c>
      <c r="V182" s="28">
        <v>1</v>
      </c>
      <c r="W182" s="28">
        <v>1.8</v>
      </c>
      <c r="X182" s="28">
        <v>0.47799999999999998</v>
      </c>
      <c r="Y182" s="28">
        <f t="shared" si="12"/>
        <v>1.8</v>
      </c>
      <c r="Z182" s="28">
        <f t="shared" si="13"/>
        <v>0.47799999999999998</v>
      </c>
      <c r="AA182" s="28">
        <v>0.72399999999999998</v>
      </c>
      <c r="AB182" s="29">
        <v>3.2720327442352898E-2</v>
      </c>
      <c r="AC182">
        <f t="shared" si="14"/>
        <v>133</v>
      </c>
      <c r="AD182">
        <f t="shared" si="15"/>
        <v>1</v>
      </c>
      <c r="AE182">
        <f t="shared" si="16"/>
        <v>0.1</v>
      </c>
      <c r="AF182">
        <f>'TP Factor'!$D$3</f>
        <v>1.168489000131735</v>
      </c>
      <c r="AG182">
        <f t="shared" si="17"/>
        <v>0.1</v>
      </c>
    </row>
    <row r="183" spans="1:33">
      <c r="A183" s="24" t="s">
        <v>72</v>
      </c>
      <c r="B183" s="24">
        <v>27</v>
      </c>
      <c r="C183" s="24" t="s">
        <v>73</v>
      </c>
      <c r="D183" s="25">
        <v>33.090000000000003</v>
      </c>
      <c r="E183" s="24" t="s">
        <v>74</v>
      </c>
      <c r="F183" s="24">
        <v>3456</v>
      </c>
      <c r="G183" s="26">
        <v>0</v>
      </c>
      <c r="H183" s="24" t="s">
        <v>75</v>
      </c>
      <c r="I183" s="24" t="s">
        <v>76</v>
      </c>
      <c r="J183" s="24">
        <v>100</v>
      </c>
      <c r="K183" s="27">
        <v>106.85648519999999</v>
      </c>
      <c r="L183" s="27">
        <v>647.872292367</v>
      </c>
      <c r="M183" s="25">
        <v>0</v>
      </c>
      <c r="N183" s="25">
        <v>0</v>
      </c>
      <c r="O183" s="24">
        <v>24144</v>
      </c>
      <c r="P183" s="24">
        <v>23640</v>
      </c>
      <c r="Q183" s="28">
        <v>24144</v>
      </c>
      <c r="R183" s="28">
        <v>6300</v>
      </c>
      <c r="S183" s="24" t="s">
        <v>81</v>
      </c>
      <c r="T183" s="24" t="s">
        <v>126</v>
      </c>
      <c r="U183" s="28">
        <v>54.65</v>
      </c>
      <c r="V183" s="28">
        <v>1</v>
      </c>
      <c r="W183" s="28">
        <v>0</v>
      </c>
      <c r="X183" s="28">
        <v>0</v>
      </c>
      <c r="Y183" s="28">
        <f t="shared" si="12"/>
        <v>0</v>
      </c>
      <c r="Z183" s="28">
        <f t="shared" si="13"/>
        <v>0</v>
      </c>
      <c r="AA183" s="28">
        <v>0.30299999999999999</v>
      </c>
      <c r="AB183" s="29">
        <v>0.16009208957812299</v>
      </c>
      <c r="AC183">
        <f t="shared" si="14"/>
        <v>272</v>
      </c>
      <c r="AD183">
        <f t="shared" si="15"/>
        <v>0</v>
      </c>
      <c r="AE183">
        <f t="shared" si="16"/>
        <v>0</v>
      </c>
      <c r="AF183">
        <f>'TP Factor'!$D$3</f>
        <v>1.168489000131735</v>
      </c>
      <c r="AG183">
        <f t="shared" si="17"/>
        <v>0</v>
      </c>
    </row>
    <row r="184" spans="1:33">
      <c r="A184" s="24" t="s">
        <v>72</v>
      </c>
      <c r="B184" s="24">
        <v>27</v>
      </c>
      <c r="C184" s="24" t="s">
        <v>73</v>
      </c>
      <c r="D184" s="25">
        <v>33.090000000000003</v>
      </c>
      <c r="E184" s="24" t="s">
        <v>74</v>
      </c>
      <c r="F184" s="24">
        <v>3456</v>
      </c>
      <c r="G184" s="26">
        <v>0</v>
      </c>
      <c r="H184" s="24" t="s">
        <v>75</v>
      </c>
      <c r="I184" s="24" t="s">
        <v>76</v>
      </c>
      <c r="J184" s="24">
        <v>317</v>
      </c>
      <c r="K184" s="27">
        <v>314.140975008</v>
      </c>
      <c r="L184" s="27">
        <v>2518.9860638300001</v>
      </c>
      <c r="M184" s="25">
        <v>0</v>
      </c>
      <c r="N184" s="25">
        <v>0</v>
      </c>
      <c r="O184" s="24">
        <v>24174</v>
      </c>
      <c r="P184" s="24">
        <v>23670</v>
      </c>
      <c r="Q184" s="28">
        <v>24174</v>
      </c>
      <c r="R184" s="28">
        <v>6300</v>
      </c>
      <c r="S184" s="24" t="s">
        <v>90</v>
      </c>
      <c r="T184" s="24" t="s">
        <v>200</v>
      </c>
      <c r="U184" s="28">
        <v>54.65</v>
      </c>
      <c r="V184" s="28">
        <v>1</v>
      </c>
      <c r="W184" s="28">
        <v>0</v>
      </c>
      <c r="X184" s="28">
        <v>0</v>
      </c>
      <c r="Y184" s="28">
        <f t="shared" si="12"/>
        <v>0</v>
      </c>
      <c r="Z184" s="28">
        <f t="shared" si="13"/>
        <v>0</v>
      </c>
      <c r="AA184" s="28">
        <v>0.247</v>
      </c>
      <c r="AB184" s="29">
        <v>0.26360198841327698</v>
      </c>
      <c r="AC184">
        <f t="shared" si="14"/>
        <v>366</v>
      </c>
      <c r="AD184">
        <f t="shared" si="15"/>
        <v>0</v>
      </c>
      <c r="AE184">
        <f t="shared" si="16"/>
        <v>0</v>
      </c>
      <c r="AF184">
        <f>'TP Factor'!$D$3</f>
        <v>1.168489000131735</v>
      </c>
      <c r="AG184">
        <f t="shared" si="17"/>
        <v>0</v>
      </c>
    </row>
    <row r="185" spans="1:33">
      <c r="A185" s="24" t="s">
        <v>72</v>
      </c>
      <c r="B185" s="24">
        <v>27</v>
      </c>
      <c r="C185" s="24" t="s">
        <v>73</v>
      </c>
      <c r="D185" s="25">
        <v>33.090000000000003</v>
      </c>
      <c r="E185" s="24" t="s">
        <v>74</v>
      </c>
      <c r="F185" s="24">
        <v>3456</v>
      </c>
      <c r="G185" s="26">
        <v>0</v>
      </c>
      <c r="H185" s="24" t="s">
        <v>75</v>
      </c>
      <c r="I185" s="24" t="s">
        <v>76</v>
      </c>
      <c r="J185" s="24">
        <v>2426</v>
      </c>
      <c r="K185" s="27">
        <v>1086.2592284699999</v>
      </c>
      <c r="L185" s="27">
        <v>15731.4281782</v>
      </c>
      <c r="M185" s="25">
        <v>0</v>
      </c>
      <c r="N185" s="25">
        <v>0</v>
      </c>
      <c r="O185" s="24">
        <v>19249</v>
      </c>
      <c r="P185" s="24">
        <v>18813</v>
      </c>
      <c r="Q185" s="28">
        <v>19249</v>
      </c>
      <c r="R185" s="28">
        <v>6460</v>
      </c>
      <c r="S185" s="24" t="s">
        <v>81</v>
      </c>
      <c r="T185" s="24" t="s">
        <v>88</v>
      </c>
      <c r="U185" s="28">
        <v>54.65</v>
      </c>
      <c r="V185" s="28">
        <v>1</v>
      </c>
      <c r="W185" s="28">
        <v>0</v>
      </c>
      <c r="X185" s="28">
        <v>0</v>
      </c>
      <c r="Y185" s="28">
        <f t="shared" si="12"/>
        <v>0</v>
      </c>
      <c r="Z185" s="28">
        <f t="shared" si="13"/>
        <v>0</v>
      </c>
      <c r="AA185" s="28">
        <v>0.30299999999999999</v>
      </c>
      <c r="AB185" s="29">
        <v>2.8357196971118901</v>
      </c>
      <c r="AC185">
        <f t="shared" si="14"/>
        <v>4827</v>
      </c>
      <c r="AD185">
        <f t="shared" si="15"/>
        <v>0</v>
      </c>
      <c r="AE185">
        <f t="shared" si="16"/>
        <v>0</v>
      </c>
      <c r="AF185">
        <f>'TP Factor'!$D$3</f>
        <v>1.168489000131735</v>
      </c>
      <c r="AG185">
        <f t="shared" si="17"/>
        <v>0</v>
      </c>
    </row>
    <row r="186" spans="1:33">
      <c r="A186" s="24" t="s">
        <v>72</v>
      </c>
      <c r="B186" s="24">
        <v>27</v>
      </c>
      <c r="C186" s="24" t="s">
        <v>73</v>
      </c>
      <c r="D186" s="25">
        <v>33.090000000000003</v>
      </c>
      <c r="E186" s="24" t="s">
        <v>74</v>
      </c>
      <c r="F186" s="24">
        <v>3456</v>
      </c>
      <c r="G186" s="26">
        <v>0</v>
      </c>
      <c r="H186" s="24" t="s">
        <v>75</v>
      </c>
      <c r="I186" s="24" t="s">
        <v>76</v>
      </c>
      <c r="J186" s="24">
        <v>1105</v>
      </c>
      <c r="K186" s="27">
        <v>429.26534457399998</v>
      </c>
      <c r="L186" s="27">
        <v>11368.133746199999</v>
      </c>
      <c r="M186" s="25">
        <v>0</v>
      </c>
      <c r="N186" s="25">
        <v>0</v>
      </c>
      <c r="O186" s="24">
        <v>20626</v>
      </c>
      <c r="P186" s="24">
        <v>20172</v>
      </c>
      <c r="Q186" s="28">
        <v>20626</v>
      </c>
      <c r="R186" s="28">
        <v>6460</v>
      </c>
      <c r="S186" s="24" t="s">
        <v>79</v>
      </c>
      <c r="T186" s="24" t="s">
        <v>201</v>
      </c>
      <c r="U186" s="28">
        <v>54.65</v>
      </c>
      <c r="V186" s="28">
        <v>1</v>
      </c>
      <c r="W186" s="28">
        <v>0</v>
      </c>
      <c r="X186" s="28">
        <v>0</v>
      </c>
      <c r="Y186" s="28">
        <f t="shared" si="12"/>
        <v>0</v>
      </c>
      <c r="Z186" s="28">
        <f t="shared" si="13"/>
        <v>0</v>
      </c>
      <c r="AA186" s="28">
        <v>0.191</v>
      </c>
      <c r="AB186" s="29">
        <v>7.0686949078984003E-4</v>
      </c>
      <c r="AC186">
        <f t="shared" si="14"/>
        <v>1</v>
      </c>
      <c r="AD186">
        <f t="shared" si="15"/>
        <v>0</v>
      </c>
      <c r="AE186">
        <f t="shared" si="16"/>
        <v>0</v>
      </c>
      <c r="AF186">
        <f>'TP Factor'!$D$3</f>
        <v>1.168489000131735</v>
      </c>
      <c r="AG186">
        <f t="shared" si="17"/>
        <v>0</v>
      </c>
    </row>
    <row r="187" spans="1:33">
      <c r="A187" s="24" t="s">
        <v>72</v>
      </c>
      <c r="B187" s="24">
        <v>27</v>
      </c>
      <c r="C187" s="24" t="s">
        <v>73</v>
      </c>
      <c r="D187" s="25">
        <v>33.090000000000003</v>
      </c>
      <c r="E187" s="24" t="s">
        <v>74</v>
      </c>
      <c r="F187" s="24">
        <v>3456</v>
      </c>
      <c r="G187" s="26">
        <v>0</v>
      </c>
      <c r="H187" s="24" t="s">
        <v>75</v>
      </c>
      <c r="I187" s="24" t="s">
        <v>76</v>
      </c>
      <c r="J187" s="24">
        <v>67</v>
      </c>
      <c r="K187" s="27">
        <v>93.377049884399995</v>
      </c>
      <c r="L187" s="27">
        <v>432.36754399900002</v>
      </c>
      <c r="M187" s="25">
        <v>0</v>
      </c>
      <c r="N187" s="25">
        <v>0</v>
      </c>
      <c r="O187" s="24">
        <v>20745</v>
      </c>
      <c r="P187" s="24">
        <v>20291</v>
      </c>
      <c r="Q187" s="28">
        <v>20745</v>
      </c>
      <c r="R187" s="28">
        <v>6460</v>
      </c>
      <c r="S187" s="24" t="s">
        <v>77</v>
      </c>
      <c r="T187" s="24" t="s">
        <v>89</v>
      </c>
      <c r="U187" s="28">
        <v>54.65</v>
      </c>
      <c r="V187" s="28">
        <v>1</v>
      </c>
      <c r="W187" s="28">
        <v>0</v>
      </c>
      <c r="X187" s="28">
        <v>0</v>
      </c>
      <c r="Y187" s="28">
        <f t="shared" si="12"/>
        <v>0</v>
      </c>
      <c r="Z187" s="28">
        <f t="shared" si="13"/>
        <v>0</v>
      </c>
      <c r="AA187" s="28">
        <v>0.30299999999999999</v>
      </c>
      <c r="AB187" s="29">
        <v>3.05204065693447E-2</v>
      </c>
      <c r="AC187">
        <f t="shared" si="14"/>
        <v>52</v>
      </c>
      <c r="AD187">
        <f t="shared" si="15"/>
        <v>0</v>
      </c>
      <c r="AE187">
        <f t="shared" si="16"/>
        <v>0</v>
      </c>
      <c r="AF187">
        <f>'TP Factor'!$D$3</f>
        <v>1.168489000131735</v>
      </c>
      <c r="AG187">
        <f t="shared" si="17"/>
        <v>0</v>
      </c>
    </row>
    <row r="188" spans="1:33">
      <c r="A188" s="24" t="s">
        <v>72</v>
      </c>
      <c r="B188" s="24">
        <v>27</v>
      </c>
      <c r="C188" s="24" t="s">
        <v>73</v>
      </c>
      <c r="D188" s="25">
        <v>33.090000000000003</v>
      </c>
      <c r="E188" s="24" t="s">
        <v>74</v>
      </c>
      <c r="F188" s="24">
        <v>3456</v>
      </c>
      <c r="G188" s="26">
        <v>0</v>
      </c>
      <c r="H188" s="24" t="s">
        <v>75</v>
      </c>
      <c r="I188" s="24" t="s">
        <v>76</v>
      </c>
      <c r="J188" s="24">
        <v>1835</v>
      </c>
      <c r="K188" s="27">
        <v>539.626076635</v>
      </c>
      <c r="L188" s="27">
        <v>11898.1592779</v>
      </c>
      <c r="M188" s="25">
        <v>0</v>
      </c>
      <c r="N188" s="25">
        <v>0</v>
      </c>
      <c r="O188" s="24">
        <v>20747</v>
      </c>
      <c r="P188" s="24">
        <v>20293</v>
      </c>
      <c r="Q188" s="28">
        <v>20747</v>
      </c>
      <c r="R188" s="28">
        <v>6300</v>
      </c>
      <c r="S188" s="24" t="s">
        <v>77</v>
      </c>
      <c r="T188" s="24" t="s">
        <v>183</v>
      </c>
      <c r="U188" s="28">
        <v>54.65</v>
      </c>
      <c r="V188" s="28">
        <v>1</v>
      </c>
      <c r="W188" s="28">
        <v>0</v>
      </c>
      <c r="X188" s="28">
        <v>0</v>
      </c>
      <c r="Y188" s="28">
        <f t="shared" si="12"/>
        <v>0</v>
      </c>
      <c r="Z188" s="28">
        <f t="shared" si="13"/>
        <v>0</v>
      </c>
      <c r="AA188" s="28">
        <v>0.30299999999999999</v>
      </c>
      <c r="AB188" s="29">
        <v>2.5854555722410102</v>
      </c>
      <c r="AC188">
        <f t="shared" si="14"/>
        <v>4401</v>
      </c>
      <c r="AD188">
        <f t="shared" si="15"/>
        <v>0</v>
      </c>
      <c r="AE188">
        <f t="shared" si="16"/>
        <v>0</v>
      </c>
      <c r="AF188">
        <f>'TP Factor'!$D$3</f>
        <v>1.168489000131735</v>
      </c>
      <c r="AG188">
        <f t="shared" si="17"/>
        <v>0</v>
      </c>
    </row>
    <row r="189" spans="1:33">
      <c r="A189" s="24" t="s">
        <v>72</v>
      </c>
      <c r="B189" s="24">
        <v>27</v>
      </c>
      <c r="C189" s="24" t="s">
        <v>73</v>
      </c>
      <c r="D189" s="25">
        <v>33.090000000000003</v>
      </c>
      <c r="E189" s="24" t="s">
        <v>74</v>
      </c>
      <c r="F189" s="24">
        <v>3456</v>
      </c>
      <c r="G189" s="26">
        <v>0</v>
      </c>
      <c r="H189" s="24" t="s">
        <v>75</v>
      </c>
      <c r="I189" s="24" t="s">
        <v>76</v>
      </c>
      <c r="J189" s="24">
        <v>9765</v>
      </c>
      <c r="K189" s="27">
        <v>2154.5708860599998</v>
      </c>
      <c r="L189" s="27">
        <v>63328.552105199997</v>
      </c>
      <c r="M189" s="25">
        <v>0</v>
      </c>
      <c r="N189" s="25">
        <v>0</v>
      </c>
      <c r="O189" s="24">
        <v>20748</v>
      </c>
      <c r="P189" s="24">
        <v>20294</v>
      </c>
      <c r="Q189" s="28">
        <v>20748</v>
      </c>
      <c r="R189" s="28">
        <v>6300</v>
      </c>
      <c r="S189" s="24" t="s">
        <v>81</v>
      </c>
      <c r="T189" s="24" t="s">
        <v>126</v>
      </c>
      <c r="U189" s="28">
        <v>54.65</v>
      </c>
      <c r="V189" s="28">
        <v>1</v>
      </c>
      <c r="W189" s="28">
        <v>0</v>
      </c>
      <c r="X189" s="28">
        <v>0</v>
      </c>
      <c r="Y189" s="28">
        <f t="shared" si="12"/>
        <v>0</v>
      </c>
      <c r="Z189" s="28">
        <f t="shared" si="13"/>
        <v>0</v>
      </c>
      <c r="AA189" s="28">
        <v>0.30299999999999999</v>
      </c>
      <c r="AB189" s="29">
        <v>14.487206610599999</v>
      </c>
      <c r="AC189">
        <f t="shared" si="14"/>
        <v>24659</v>
      </c>
      <c r="AD189">
        <f t="shared" si="15"/>
        <v>0</v>
      </c>
      <c r="AE189">
        <f t="shared" si="16"/>
        <v>0</v>
      </c>
      <c r="AF189">
        <f>'TP Factor'!$D$3</f>
        <v>1.168489000131735</v>
      </c>
      <c r="AG189">
        <f t="shared" si="17"/>
        <v>0</v>
      </c>
    </row>
    <row r="190" spans="1:33">
      <c r="A190" s="24" t="s">
        <v>72</v>
      </c>
      <c r="B190" s="24">
        <v>27</v>
      </c>
      <c r="C190" s="24" t="s">
        <v>73</v>
      </c>
      <c r="D190" s="25">
        <v>33.090000000000003</v>
      </c>
      <c r="E190" s="24" t="s">
        <v>74</v>
      </c>
      <c r="F190" s="24">
        <v>3456</v>
      </c>
      <c r="G190" s="26">
        <v>0</v>
      </c>
      <c r="H190" s="24" t="s">
        <v>75</v>
      </c>
      <c r="I190" s="24" t="s">
        <v>76</v>
      </c>
      <c r="J190" s="24">
        <v>4570</v>
      </c>
      <c r="K190" s="27">
        <v>802.777486297</v>
      </c>
      <c r="L190" s="27">
        <v>29638.957803699999</v>
      </c>
      <c r="M190" s="25">
        <v>0</v>
      </c>
      <c r="N190" s="25">
        <v>0</v>
      </c>
      <c r="O190" s="24">
        <v>20756</v>
      </c>
      <c r="P190" s="24">
        <v>20302</v>
      </c>
      <c r="Q190" s="28">
        <v>20756</v>
      </c>
      <c r="R190" s="28">
        <v>6300</v>
      </c>
      <c r="S190" s="24" t="s">
        <v>81</v>
      </c>
      <c r="T190" s="24" t="s">
        <v>126</v>
      </c>
      <c r="U190" s="28">
        <v>54.65</v>
      </c>
      <c r="V190" s="28">
        <v>1</v>
      </c>
      <c r="W190" s="28">
        <v>0</v>
      </c>
      <c r="X190" s="28">
        <v>0</v>
      </c>
      <c r="Y190" s="28">
        <f t="shared" si="12"/>
        <v>0</v>
      </c>
      <c r="Z190" s="28">
        <f t="shared" si="13"/>
        <v>0</v>
      </c>
      <c r="AA190" s="28">
        <v>0.30299999999999999</v>
      </c>
      <c r="AB190" s="29">
        <v>0.20697252352592399</v>
      </c>
      <c r="AC190">
        <f t="shared" si="14"/>
        <v>352</v>
      </c>
      <c r="AD190">
        <f t="shared" si="15"/>
        <v>0</v>
      </c>
      <c r="AE190">
        <f t="shared" si="16"/>
        <v>0</v>
      </c>
      <c r="AF190">
        <f>'TP Factor'!$D$3</f>
        <v>1.168489000131735</v>
      </c>
      <c r="AG190">
        <f t="shared" si="17"/>
        <v>0</v>
      </c>
    </row>
    <row r="191" spans="1:33">
      <c r="A191" s="24" t="s">
        <v>72</v>
      </c>
      <c r="B191" s="24">
        <v>27</v>
      </c>
      <c r="C191" s="24" t="s">
        <v>73</v>
      </c>
      <c r="D191" s="25">
        <v>33.090000000000003</v>
      </c>
      <c r="E191" s="24" t="s">
        <v>74</v>
      </c>
      <c r="F191" s="24">
        <v>3456</v>
      </c>
      <c r="G191" s="26">
        <v>0</v>
      </c>
      <c r="H191" s="24" t="s">
        <v>75</v>
      </c>
      <c r="I191" s="24" t="s">
        <v>76</v>
      </c>
      <c r="J191" s="24">
        <v>246</v>
      </c>
      <c r="K191" s="27">
        <v>171.063679256</v>
      </c>
      <c r="L191" s="27">
        <v>1594.3687924000001</v>
      </c>
      <c r="M191" s="25">
        <v>0</v>
      </c>
      <c r="N191" s="25">
        <v>0</v>
      </c>
      <c r="O191" s="24">
        <v>20798</v>
      </c>
      <c r="P191" s="24">
        <v>20344</v>
      </c>
      <c r="Q191" s="28">
        <v>20798</v>
      </c>
      <c r="R191" s="28">
        <v>6300</v>
      </c>
      <c r="S191" s="24" t="s">
        <v>81</v>
      </c>
      <c r="T191" s="24" t="s">
        <v>126</v>
      </c>
      <c r="U191" s="28">
        <v>54.65</v>
      </c>
      <c r="V191" s="28">
        <v>1</v>
      </c>
      <c r="W191" s="28">
        <v>0</v>
      </c>
      <c r="X191" s="28">
        <v>0</v>
      </c>
      <c r="Y191" s="28">
        <f t="shared" si="12"/>
        <v>0</v>
      </c>
      <c r="Z191" s="28">
        <f t="shared" si="13"/>
        <v>0</v>
      </c>
      <c r="AA191" s="28">
        <v>0.30299999999999999</v>
      </c>
      <c r="AB191" s="29">
        <v>0.39397553272859598</v>
      </c>
      <c r="AC191">
        <f t="shared" si="14"/>
        <v>671</v>
      </c>
      <c r="AD191">
        <f t="shared" si="15"/>
        <v>0</v>
      </c>
      <c r="AE191">
        <f t="shared" si="16"/>
        <v>0</v>
      </c>
      <c r="AF191">
        <f>'TP Factor'!$D$3</f>
        <v>1.168489000131735</v>
      </c>
      <c r="AG191">
        <f t="shared" si="17"/>
        <v>0</v>
      </c>
    </row>
    <row r="192" spans="1:33">
      <c r="A192" s="24" t="s">
        <v>72</v>
      </c>
      <c r="B192" s="24">
        <v>27</v>
      </c>
      <c r="C192" s="24" t="s">
        <v>73</v>
      </c>
      <c r="D192" s="25">
        <v>33.090000000000003</v>
      </c>
      <c r="E192" s="24" t="s">
        <v>74</v>
      </c>
      <c r="F192" s="24">
        <v>3456</v>
      </c>
      <c r="G192" s="26">
        <v>0</v>
      </c>
      <c r="H192" s="24" t="s">
        <v>75</v>
      </c>
      <c r="I192" s="24" t="s">
        <v>76</v>
      </c>
      <c r="J192" s="24">
        <v>7437</v>
      </c>
      <c r="K192" s="27">
        <v>3080.34803242</v>
      </c>
      <c r="L192" s="27">
        <v>48227.420349499997</v>
      </c>
      <c r="M192" s="25">
        <v>0</v>
      </c>
      <c r="N192" s="25">
        <v>0</v>
      </c>
      <c r="O192" s="24">
        <v>20808</v>
      </c>
      <c r="P192" s="24">
        <v>20354</v>
      </c>
      <c r="Q192" s="28">
        <v>20808</v>
      </c>
      <c r="R192" s="28">
        <v>6300</v>
      </c>
      <c r="S192" s="24" t="s">
        <v>77</v>
      </c>
      <c r="T192" s="24" t="s">
        <v>183</v>
      </c>
      <c r="U192" s="28">
        <v>54.65</v>
      </c>
      <c r="V192" s="28">
        <v>1</v>
      </c>
      <c r="W192" s="28">
        <v>0</v>
      </c>
      <c r="X192" s="28">
        <v>0</v>
      </c>
      <c r="Y192" s="28">
        <f t="shared" si="12"/>
        <v>0</v>
      </c>
      <c r="Z192" s="28">
        <f t="shared" si="13"/>
        <v>0</v>
      </c>
      <c r="AA192" s="28">
        <v>0.30299999999999999</v>
      </c>
      <c r="AB192" s="29">
        <v>10.445973310099999</v>
      </c>
      <c r="AC192">
        <f t="shared" si="14"/>
        <v>17780</v>
      </c>
      <c r="AD192">
        <f t="shared" si="15"/>
        <v>0</v>
      </c>
      <c r="AE192">
        <f t="shared" si="16"/>
        <v>0</v>
      </c>
      <c r="AF192">
        <f>'TP Factor'!$D$3</f>
        <v>1.168489000131735</v>
      </c>
      <c r="AG192">
        <f t="shared" si="17"/>
        <v>0</v>
      </c>
    </row>
    <row r="193" spans="1:33">
      <c r="A193" s="24" t="s">
        <v>72</v>
      </c>
      <c r="B193" s="24">
        <v>27</v>
      </c>
      <c r="C193" s="24" t="s">
        <v>73</v>
      </c>
      <c r="D193" s="25">
        <v>33.090000000000003</v>
      </c>
      <c r="E193" s="24" t="s">
        <v>74</v>
      </c>
      <c r="F193" s="24">
        <v>3456</v>
      </c>
      <c r="G193" s="26">
        <v>0</v>
      </c>
      <c r="H193" s="24" t="s">
        <v>75</v>
      </c>
      <c r="I193" s="24" t="s">
        <v>76</v>
      </c>
      <c r="J193" s="24">
        <v>217</v>
      </c>
      <c r="K193" s="27">
        <v>154.97675371899999</v>
      </c>
      <c r="L193" s="27">
        <v>1404.8457037200001</v>
      </c>
      <c r="M193" s="25">
        <v>0</v>
      </c>
      <c r="N193" s="25">
        <v>0</v>
      </c>
      <c r="O193" s="24">
        <v>20854</v>
      </c>
      <c r="P193" s="24">
        <v>20399</v>
      </c>
      <c r="Q193" s="28">
        <v>20854</v>
      </c>
      <c r="R193" s="28">
        <v>6460</v>
      </c>
      <c r="S193" s="24" t="s">
        <v>77</v>
      </c>
      <c r="T193" s="24" t="s">
        <v>89</v>
      </c>
      <c r="U193" s="28">
        <v>54.65</v>
      </c>
      <c r="V193" s="28">
        <v>1</v>
      </c>
      <c r="W193" s="28">
        <v>0</v>
      </c>
      <c r="X193" s="28">
        <v>0</v>
      </c>
      <c r="Y193" s="28">
        <f t="shared" si="12"/>
        <v>0</v>
      </c>
      <c r="Z193" s="28">
        <f t="shared" si="13"/>
        <v>0</v>
      </c>
      <c r="AA193" s="28">
        <v>0.30299999999999999</v>
      </c>
      <c r="AB193" s="29">
        <v>0.34714354495034599</v>
      </c>
      <c r="AC193">
        <f t="shared" si="14"/>
        <v>591</v>
      </c>
      <c r="AD193">
        <f t="shared" si="15"/>
        <v>0</v>
      </c>
      <c r="AE193">
        <f t="shared" si="16"/>
        <v>0</v>
      </c>
      <c r="AF193">
        <f>'TP Factor'!$D$3</f>
        <v>1.168489000131735</v>
      </c>
      <c r="AG193">
        <f t="shared" si="17"/>
        <v>0</v>
      </c>
    </row>
    <row r="194" spans="1:33">
      <c r="A194" s="24" t="s">
        <v>72</v>
      </c>
      <c r="B194" s="24">
        <v>27</v>
      </c>
      <c r="C194" s="24" t="s">
        <v>73</v>
      </c>
      <c r="D194" s="25">
        <v>33.090000000000003</v>
      </c>
      <c r="E194" s="24" t="s">
        <v>74</v>
      </c>
      <c r="F194" s="24">
        <v>3456</v>
      </c>
      <c r="G194" s="26">
        <v>15.7</v>
      </c>
      <c r="H194" s="24" t="s">
        <v>75</v>
      </c>
      <c r="I194" s="24" t="s">
        <v>76</v>
      </c>
      <c r="J194" s="24">
        <v>1239</v>
      </c>
      <c r="K194" s="27">
        <v>407.15280963700002</v>
      </c>
      <c r="L194" s="27">
        <v>9084.8789850800003</v>
      </c>
      <c r="M194" s="25">
        <v>1.97</v>
      </c>
      <c r="N194" s="25">
        <v>0.31</v>
      </c>
      <c r="O194" s="24">
        <v>21065</v>
      </c>
      <c r="P194" s="24">
        <v>20610</v>
      </c>
      <c r="Q194" s="28">
        <v>21065</v>
      </c>
      <c r="R194" s="28">
        <v>2240</v>
      </c>
      <c r="S194" s="24" t="s">
        <v>81</v>
      </c>
      <c r="T194" s="24" t="s">
        <v>186</v>
      </c>
      <c r="U194" s="28">
        <v>54.65</v>
      </c>
      <c r="V194" s="28">
        <v>1</v>
      </c>
      <c r="W194" s="28">
        <v>1.59</v>
      </c>
      <c r="X194" s="28">
        <v>0.25</v>
      </c>
      <c r="Y194" s="28">
        <f t="shared" si="12"/>
        <v>1.59</v>
      </c>
      <c r="Z194" s="28">
        <f t="shared" si="13"/>
        <v>0.25</v>
      </c>
      <c r="AA194" s="28">
        <v>0.26800000000000002</v>
      </c>
      <c r="AB194" s="29">
        <v>3.7939730667930498E-3</v>
      </c>
      <c r="AC194">
        <f t="shared" si="14"/>
        <v>6</v>
      </c>
      <c r="AD194">
        <f t="shared" si="15"/>
        <v>0</v>
      </c>
      <c r="AE194">
        <f t="shared" si="16"/>
        <v>0</v>
      </c>
      <c r="AF194">
        <f>'TP Factor'!$D$3</f>
        <v>1.168489000131735</v>
      </c>
      <c r="AG194">
        <f t="shared" si="17"/>
        <v>0</v>
      </c>
    </row>
    <row r="195" spans="1:33">
      <c r="A195" s="24" t="s">
        <v>72</v>
      </c>
      <c r="B195" s="24">
        <v>27</v>
      </c>
      <c r="C195" s="24" t="s">
        <v>73</v>
      </c>
      <c r="D195" s="25">
        <v>33.090000000000003</v>
      </c>
      <c r="E195" s="24" t="s">
        <v>74</v>
      </c>
      <c r="F195" s="24">
        <v>3456</v>
      </c>
      <c r="G195" s="26">
        <v>0</v>
      </c>
      <c r="H195" s="24" t="s">
        <v>75</v>
      </c>
      <c r="I195" s="24" t="s">
        <v>76</v>
      </c>
      <c r="J195" s="24">
        <v>264</v>
      </c>
      <c r="K195" s="27">
        <v>155.265528287</v>
      </c>
      <c r="L195" s="27">
        <v>1714.12039516</v>
      </c>
      <c r="M195" s="25">
        <v>0</v>
      </c>
      <c r="N195" s="25">
        <v>0</v>
      </c>
      <c r="O195" s="24">
        <v>21066</v>
      </c>
      <c r="P195" s="24">
        <v>20611</v>
      </c>
      <c r="Q195" s="28">
        <v>21066</v>
      </c>
      <c r="R195" s="28">
        <v>6460</v>
      </c>
      <c r="S195" s="24" t="s">
        <v>81</v>
      </c>
      <c r="T195" s="24" t="s">
        <v>88</v>
      </c>
      <c r="U195" s="28">
        <v>54.65</v>
      </c>
      <c r="V195" s="28">
        <v>1</v>
      </c>
      <c r="W195" s="28">
        <v>0</v>
      </c>
      <c r="X195" s="28">
        <v>0</v>
      </c>
      <c r="Y195" s="28">
        <f t="shared" ref="Y195:Y208" si="18">W195</f>
        <v>0</v>
      </c>
      <c r="Z195" s="28">
        <f t="shared" ref="Z195:Z208" si="19">X195</f>
        <v>0</v>
      </c>
      <c r="AA195" s="28">
        <v>0.30299999999999999</v>
      </c>
      <c r="AB195" s="29">
        <v>0.423566679863974</v>
      </c>
      <c r="AC195">
        <f t="shared" ref="AC195:AC258" si="20">ROUND(AB195*AA195*U195*102.79,0)</f>
        <v>721</v>
      </c>
      <c r="AD195">
        <f t="shared" ref="AD195:AD258" si="21">ROUND(Y195*AC195*0.002205,0)</f>
        <v>0</v>
      </c>
      <c r="AE195">
        <f t="shared" ref="AE195:AE258" si="22">ROUND(Z195*AC195*0.002205,1)</f>
        <v>0</v>
      </c>
      <c r="AF195">
        <f>'TP Factor'!$D$3</f>
        <v>1.168489000131735</v>
      </c>
      <c r="AG195">
        <f t="shared" ref="AG195:AG258" si="23">ROUND(AE195*AF195,1)</f>
        <v>0</v>
      </c>
    </row>
    <row r="196" spans="1:33">
      <c r="A196" s="24" t="s">
        <v>72</v>
      </c>
      <c r="B196" s="24">
        <v>27</v>
      </c>
      <c r="C196" s="24" t="s">
        <v>73</v>
      </c>
      <c r="D196" s="25">
        <v>33.090000000000003</v>
      </c>
      <c r="E196" s="24" t="s">
        <v>74</v>
      </c>
      <c r="F196" s="24">
        <v>3456</v>
      </c>
      <c r="G196" s="26">
        <v>0</v>
      </c>
      <c r="H196" s="24" t="s">
        <v>75</v>
      </c>
      <c r="I196" s="24" t="s">
        <v>76</v>
      </c>
      <c r="J196" s="24">
        <v>3328</v>
      </c>
      <c r="K196" s="27">
        <v>1183.3949943</v>
      </c>
      <c r="L196" s="27">
        <v>21580.3155018</v>
      </c>
      <c r="M196" s="25">
        <v>0</v>
      </c>
      <c r="N196" s="25">
        <v>0</v>
      </c>
      <c r="O196" s="24">
        <v>21156</v>
      </c>
      <c r="P196" s="24">
        <v>20701</v>
      </c>
      <c r="Q196" s="28">
        <v>21156</v>
      </c>
      <c r="R196" s="28">
        <v>6300</v>
      </c>
      <c r="S196" s="24" t="s">
        <v>77</v>
      </c>
      <c r="T196" s="24" t="s">
        <v>183</v>
      </c>
      <c r="U196" s="28">
        <v>54.65</v>
      </c>
      <c r="V196" s="28">
        <v>1</v>
      </c>
      <c r="W196" s="28">
        <v>0</v>
      </c>
      <c r="X196" s="28">
        <v>0</v>
      </c>
      <c r="Y196" s="28">
        <f t="shared" si="18"/>
        <v>0</v>
      </c>
      <c r="Z196" s="28">
        <f t="shared" si="19"/>
        <v>0</v>
      </c>
      <c r="AA196" s="28">
        <v>0.30299999999999999</v>
      </c>
      <c r="AB196" s="29">
        <v>0.20840641338870999</v>
      </c>
      <c r="AC196">
        <f t="shared" si="20"/>
        <v>355</v>
      </c>
      <c r="AD196">
        <f t="shared" si="21"/>
        <v>0</v>
      </c>
      <c r="AE196">
        <f t="shared" si="22"/>
        <v>0</v>
      </c>
      <c r="AF196">
        <f>'TP Factor'!$D$3</f>
        <v>1.168489000131735</v>
      </c>
      <c r="AG196">
        <f t="shared" si="23"/>
        <v>0</v>
      </c>
    </row>
    <row r="197" spans="1:33">
      <c r="A197" s="24" t="s">
        <v>72</v>
      </c>
      <c r="B197" s="24">
        <v>27</v>
      </c>
      <c r="C197" s="24" t="s">
        <v>73</v>
      </c>
      <c r="D197" s="25">
        <v>33.090000000000003</v>
      </c>
      <c r="E197" s="24" t="s">
        <v>74</v>
      </c>
      <c r="F197" s="24">
        <v>3456</v>
      </c>
      <c r="G197" s="26">
        <v>0</v>
      </c>
      <c r="H197" s="24" t="s">
        <v>75</v>
      </c>
      <c r="I197" s="24" t="s">
        <v>76</v>
      </c>
      <c r="J197" s="24">
        <v>2056</v>
      </c>
      <c r="K197" s="27">
        <v>584.67957629</v>
      </c>
      <c r="L197" s="27">
        <v>13334.502504399999</v>
      </c>
      <c r="M197" s="25">
        <v>0</v>
      </c>
      <c r="N197" s="25">
        <v>0</v>
      </c>
      <c r="O197" s="24">
        <v>21402</v>
      </c>
      <c r="P197" s="24">
        <v>20943</v>
      </c>
      <c r="Q197" s="28">
        <v>21402</v>
      </c>
      <c r="R197" s="28">
        <v>6460</v>
      </c>
      <c r="S197" s="24" t="s">
        <v>77</v>
      </c>
      <c r="T197" s="24" t="s">
        <v>89</v>
      </c>
      <c r="U197" s="28">
        <v>54.65</v>
      </c>
      <c r="V197" s="28">
        <v>1</v>
      </c>
      <c r="W197" s="28">
        <v>0</v>
      </c>
      <c r="X197" s="28">
        <v>0</v>
      </c>
      <c r="Y197" s="28">
        <f t="shared" si="18"/>
        <v>0</v>
      </c>
      <c r="Z197" s="28">
        <f t="shared" si="19"/>
        <v>0</v>
      </c>
      <c r="AA197" s="28">
        <v>0.30299999999999999</v>
      </c>
      <c r="AB197" s="29">
        <v>3.2950141479559498</v>
      </c>
      <c r="AC197">
        <f t="shared" si="20"/>
        <v>5608</v>
      </c>
      <c r="AD197">
        <f t="shared" si="21"/>
        <v>0</v>
      </c>
      <c r="AE197">
        <f t="shared" si="22"/>
        <v>0</v>
      </c>
      <c r="AF197">
        <f>'TP Factor'!$D$3</f>
        <v>1.168489000131735</v>
      </c>
      <c r="AG197">
        <f t="shared" si="23"/>
        <v>0</v>
      </c>
    </row>
    <row r="198" spans="1:33">
      <c r="A198" s="24" t="s">
        <v>72</v>
      </c>
      <c r="B198" s="24">
        <v>27</v>
      </c>
      <c r="C198" s="24" t="s">
        <v>73</v>
      </c>
      <c r="D198" s="25">
        <v>33.090000000000003</v>
      </c>
      <c r="E198" s="24" t="s">
        <v>74</v>
      </c>
      <c r="F198" s="24">
        <v>3456</v>
      </c>
      <c r="G198" s="26">
        <v>0</v>
      </c>
      <c r="H198" s="24" t="s">
        <v>75</v>
      </c>
      <c r="I198" s="24" t="s">
        <v>76</v>
      </c>
      <c r="J198" s="24">
        <v>340</v>
      </c>
      <c r="K198" s="27">
        <v>183.60013237499999</v>
      </c>
      <c r="L198" s="27">
        <v>2203.4777933099999</v>
      </c>
      <c r="M198" s="25">
        <v>0</v>
      </c>
      <c r="N198" s="25">
        <v>0</v>
      </c>
      <c r="O198" s="24">
        <v>21425</v>
      </c>
      <c r="P198" s="24">
        <v>20966</v>
      </c>
      <c r="Q198" s="28">
        <v>21425</v>
      </c>
      <c r="R198" s="28">
        <v>6430</v>
      </c>
      <c r="S198" s="24" t="s">
        <v>77</v>
      </c>
      <c r="T198" s="24" t="s">
        <v>202</v>
      </c>
      <c r="U198" s="28">
        <v>54.65</v>
      </c>
      <c r="V198" s="28">
        <v>1</v>
      </c>
      <c r="W198" s="28">
        <v>0</v>
      </c>
      <c r="X198" s="28">
        <v>0</v>
      </c>
      <c r="Y198" s="28">
        <f t="shared" si="18"/>
        <v>0</v>
      </c>
      <c r="Z198" s="28">
        <f t="shared" si="19"/>
        <v>0</v>
      </c>
      <c r="AA198" s="28">
        <v>0.30299999999999999</v>
      </c>
      <c r="AB198" s="29">
        <v>0.38069765758304502</v>
      </c>
      <c r="AC198">
        <f t="shared" si="20"/>
        <v>648</v>
      </c>
      <c r="AD198">
        <f t="shared" si="21"/>
        <v>0</v>
      </c>
      <c r="AE198">
        <f t="shared" si="22"/>
        <v>0</v>
      </c>
      <c r="AF198">
        <f>'TP Factor'!$D$3</f>
        <v>1.168489000131735</v>
      </c>
      <c r="AG198">
        <f t="shared" si="23"/>
        <v>0</v>
      </c>
    </row>
    <row r="199" spans="1:33">
      <c r="A199" s="24" t="s">
        <v>72</v>
      </c>
      <c r="B199" s="24">
        <v>27</v>
      </c>
      <c r="C199" s="24" t="s">
        <v>73</v>
      </c>
      <c r="D199" s="25">
        <v>33.090000000000003</v>
      </c>
      <c r="E199" s="24" t="s">
        <v>74</v>
      </c>
      <c r="F199" s="24">
        <v>3456</v>
      </c>
      <c r="G199" s="26">
        <v>0</v>
      </c>
      <c r="H199" s="24" t="s">
        <v>75</v>
      </c>
      <c r="I199" s="24" t="s">
        <v>76</v>
      </c>
      <c r="J199" s="24">
        <v>104</v>
      </c>
      <c r="K199" s="27">
        <v>158.4269012</v>
      </c>
      <c r="L199" s="27">
        <v>675.492400256</v>
      </c>
      <c r="M199" s="25">
        <v>0</v>
      </c>
      <c r="N199" s="25">
        <v>0</v>
      </c>
      <c r="O199" s="24">
        <v>21475</v>
      </c>
      <c r="P199" s="24">
        <v>21016</v>
      </c>
      <c r="Q199" s="28">
        <v>21475</v>
      </c>
      <c r="R199" s="28">
        <v>6460</v>
      </c>
      <c r="S199" s="24" t="s">
        <v>81</v>
      </c>
      <c r="T199" s="24" t="s">
        <v>88</v>
      </c>
      <c r="U199" s="28">
        <v>54.65</v>
      </c>
      <c r="V199" s="28">
        <v>1</v>
      </c>
      <c r="W199" s="28">
        <v>0</v>
      </c>
      <c r="X199" s="28">
        <v>0</v>
      </c>
      <c r="Y199" s="28">
        <f t="shared" si="18"/>
        <v>0</v>
      </c>
      <c r="Z199" s="28">
        <f t="shared" si="19"/>
        <v>0</v>
      </c>
      <c r="AA199" s="28">
        <v>0.30299999999999999</v>
      </c>
      <c r="AB199" s="29">
        <v>0.16691713957835999</v>
      </c>
      <c r="AC199">
        <f t="shared" si="20"/>
        <v>284</v>
      </c>
      <c r="AD199">
        <f t="shared" si="21"/>
        <v>0</v>
      </c>
      <c r="AE199">
        <f t="shared" si="22"/>
        <v>0</v>
      </c>
      <c r="AF199">
        <f>'TP Factor'!$D$3</f>
        <v>1.168489000131735</v>
      </c>
      <c r="AG199">
        <f t="shared" si="23"/>
        <v>0</v>
      </c>
    </row>
    <row r="200" spans="1:33">
      <c r="A200" s="24" t="s">
        <v>72</v>
      </c>
      <c r="B200" s="24">
        <v>27</v>
      </c>
      <c r="C200" s="24" t="s">
        <v>73</v>
      </c>
      <c r="D200" s="25">
        <v>33.090000000000003</v>
      </c>
      <c r="E200" s="24" t="s">
        <v>74</v>
      </c>
      <c r="F200" s="24">
        <v>3456</v>
      </c>
      <c r="G200" s="26">
        <v>15.7</v>
      </c>
      <c r="H200" s="24" t="s">
        <v>75</v>
      </c>
      <c r="I200" s="24" t="s">
        <v>76</v>
      </c>
      <c r="J200" s="24">
        <v>18881</v>
      </c>
      <c r="K200" s="27">
        <v>3249.2533990699999</v>
      </c>
      <c r="L200" s="27">
        <v>138439.44539899999</v>
      </c>
      <c r="M200" s="25">
        <v>30.02</v>
      </c>
      <c r="N200" s="25">
        <v>4.72</v>
      </c>
      <c r="O200" s="24">
        <v>21482</v>
      </c>
      <c r="P200" s="24">
        <v>21023</v>
      </c>
      <c r="Q200" s="28">
        <v>21482</v>
      </c>
      <c r="R200" s="28">
        <v>2240</v>
      </c>
      <c r="S200" s="24" t="s">
        <v>81</v>
      </c>
      <c r="T200" s="24" t="s">
        <v>186</v>
      </c>
      <c r="U200" s="28">
        <v>54.65</v>
      </c>
      <c r="V200" s="28">
        <v>1</v>
      </c>
      <c r="W200" s="28">
        <v>1.59</v>
      </c>
      <c r="X200" s="28">
        <v>0.25</v>
      </c>
      <c r="Y200" s="28">
        <f t="shared" si="18"/>
        <v>1.59</v>
      </c>
      <c r="Z200" s="28">
        <f t="shared" si="19"/>
        <v>0.25</v>
      </c>
      <c r="AA200" s="28">
        <v>0.26800000000000002</v>
      </c>
      <c r="AB200" s="29">
        <v>5.60249014653286</v>
      </c>
      <c r="AC200">
        <f t="shared" si="20"/>
        <v>8434</v>
      </c>
      <c r="AD200">
        <f t="shared" si="21"/>
        <v>30</v>
      </c>
      <c r="AE200">
        <f t="shared" si="22"/>
        <v>4.5999999999999996</v>
      </c>
      <c r="AF200">
        <f>'TP Factor'!$D$3</f>
        <v>1.168489000131735</v>
      </c>
      <c r="AG200">
        <f t="shared" si="23"/>
        <v>5.4</v>
      </c>
    </row>
    <row r="201" spans="1:33">
      <c r="A201" s="24" t="s">
        <v>72</v>
      </c>
      <c r="B201" s="24">
        <v>27</v>
      </c>
      <c r="C201" s="24" t="s">
        <v>73</v>
      </c>
      <c r="D201" s="25">
        <v>33.090000000000003</v>
      </c>
      <c r="E201" s="24" t="s">
        <v>74</v>
      </c>
      <c r="F201" s="24">
        <v>3456</v>
      </c>
      <c r="G201" s="26">
        <v>0</v>
      </c>
      <c r="H201" s="24" t="s">
        <v>75</v>
      </c>
      <c r="I201" s="24" t="s">
        <v>76</v>
      </c>
      <c r="J201" s="24">
        <v>5066</v>
      </c>
      <c r="K201" s="27">
        <v>813.22364997399995</v>
      </c>
      <c r="L201" s="27">
        <v>32856.200282799997</v>
      </c>
      <c r="M201" s="25">
        <v>0</v>
      </c>
      <c r="N201" s="25">
        <v>0</v>
      </c>
      <c r="O201" s="24">
        <v>21579</v>
      </c>
      <c r="P201" s="24">
        <v>21119</v>
      </c>
      <c r="Q201" s="28">
        <v>21579</v>
      </c>
      <c r="R201" s="28">
        <v>6460</v>
      </c>
      <c r="S201" s="24" t="s">
        <v>77</v>
      </c>
      <c r="T201" s="24" t="s">
        <v>89</v>
      </c>
      <c r="U201" s="28">
        <v>54.65</v>
      </c>
      <c r="V201" s="28">
        <v>1</v>
      </c>
      <c r="W201" s="28">
        <v>0</v>
      </c>
      <c r="X201" s="28">
        <v>0</v>
      </c>
      <c r="Y201" s="28">
        <f t="shared" si="18"/>
        <v>0</v>
      </c>
      <c r="Z201" s="28">
        <f t="shared" si="19"/>
        <v>0</v>
      </c>
      <c r="AA201" s="28">
        <v>0.30299999999999999</v>
      </c>
      <c r="AB201" s="29">
        <v>7.3878618912224496</v>
      </c>
      <c r="AC201">
        <f t="shared" si="20"/>
        <v>12575</v>
      </c>
      <c r="AD201">
        <f t="shared" si="21"/>
        <v>0</v>
      </c>
      <c r="AE201">
        <f t="shared" si="22"/>
        <v>0</v>
      </c>
      <c r="AF201">
        <f>'TP Factor'!$D$3</f>
        <v>1.168489000131735</v>
      </c>
      <c r="AG201">
        <f t="shared" si="23"/>
        <v>0</v>
      </c>
    </row>
    <row r="202" spans="1:33">
      <c r="A202" s="24" t="s">
        <v>72</v>
      </c>
      <c r="B202" s="24">
        <v>27</v>
      </c>
      <c r="C202" s="24" t="s">
        <v>73</v>
      </c>
      <c r="D202" s="25">
        <v>33.090000000000003</v>
      </c>
      <c r="E202" s="24" t="s">
        <v>74</v>
      </c>
      <c r="F202" s="24">
        <v>3456</v>
      </c>
      <c r="G202" s="26">
        <v>0</v>
      </c>
      <c r="H202" s="24" t="s">
        <v>75</v>
      </c>
      <c r="I202" s="24" t="s">
        <v>76</v>
      </c>
      <c r="J202" s="24">
        <v>3828</v>
      </c>
      <c r="K202" s="27">
        <v>1285.0666688700001</v>
      </c>
      <c r="L202" s="27">
        <v>24825.985221200001</v>
      </c>
      <c r="M202" s="25">
        <v>0</v>
      </c>
      <c r="N202" s="25">
        <v>0</v>
      </c>
      <c r="O202" s="24">
        <v>21616</v>
      </c>
      <c r="P202" s="24">
        <v>21156</v>
      </c>
      <c r="Q202" s="28">
        <v>21616</v>
      </c>
      <c r="R202" s="28">
        <v>6300</v>
      </c>
      <c r="S202" s="24" t="s">
        <v>184</v>
      </c>
      <c r="T202" s="24" t="s">
        <v>189</v>
      </c>
      <c r="U202" s="28">
        <v>54.65</v>
      </c>
      <c r="V202" s="28">
        <v>1</v>
      </c>
      <c r="W202" s="28">
        <v>0</v>
      </c>
      <c r="X202" s="28">
        <v>0</v>
      </c>
      <c r="Y202" s="28">
        <f t="shared" si="18"/>
        <v>0</v>
      </c>
      <c r="Z202" s="28">
        <f t="shared" si="19"/>
        <v>0</v>
      </c>
      <c r="AA202" s="28">
        <v>0.30299999999999999</v>
      </c>
      <c r="AB202" s="29">
        <v>0.97703429274223896</v>
      </c>
      <c r="AC202">
        <f t="shared" si="20"/>
        <v>1663</v>
      </c>
      <c r="AD202">
        <f t="shared" si="21"/>
        <v>0</v>
      </c>
      <c r="AE202">
        <f t="shared" si="22"/>
        <v>0</v>
      </c>
      <c r="AF202">
        <f>'TP Factor'!$D$3</f>
        <v>1.168489000131735</v>
      </c>
      <c r="AG202">
        <f t="shared" si="23"/>
        <v>0</v>
      </c>
    </row>
    <row r="203" spans="1:33">
      <c r="A203" s="24" t="s">
        <v>72</v>
      </c>
      <c r="B203" s="24">
        <v>27</v>
      </c>
      <c r="C203" s="24" t="s">
        <v>73</v>
      </c>
      <c r="D203" s="25">
        <v>33.090000000000003</v>
      </c>
      <c r="E203" s="24" t="s">
        <v>74</v>
      </c>
      <c r="F203" s="24">
        <v>3456</v>
      </c>
      <c r="G203" s="26">
        <v>15.7</v>
      </c>
      <c r="H203" s="24" t="s">
        <v>75</v>
      </c>
      <c r="I203" s="24" t="s">
        <v>76</v>
      </c>
      <c r="J203" s="24">
        <v>7549</v>
      </c>
      <c r="K203" s="27">
        <v>1185.6391779800001</v>
      </c>
      <c r="L203" s="27">
        <v>52045.922428700003</v>
      </c>
      <c r="M203" s="25">
        <v>12</v>
      </c>
      <c r="N203" s="25">
        <v>1.89</v>
      </c>
      <c r="O203" s="24">
        <v>21892</v>
      </c>
      <c r="P203" s="24">
        <v>21428</v>
      </c>
      <c r="Q203" s="28">
        <v>21892</v>
      </c>
      <c r="R203" s="28">
        <v>2240</v>
      </c>
      <c r="S203" s="24" t="s">
        <v>184</v>
      </c>
      <c r="T203" s="24" t="s">
        <v>187</v>
      </c>
      <c r="U203" s="28">
        <v>54.65</v>
      </c>
      <c r="V203" s="28">
        <v>1</v>
      </c>
      <c r="W203" s="28">
        <v>1.59</v>
      </c>
      <c r="X203" s="28">
        <v>0.25</v>
      </c>
      <c r="Y203" s="28">
        <f t="shared" si="18"/>
        <v>1.59</v>
      </c>
      <c r="Z203" s="28">
        <f t="shared" si="19"/>
        <v>0.25</v>
      </c>
      <c r="AA203" s="28">
        <v>0.28499999999999998</v>
      </c>
      <c r="AB203" s="29">
        <v>11.445717850799999</v>
      </c>
      <c r="AC203">
        <f t="shared" si="20"/>
        <v>18324</v>
      </c>
      <c r="AD203">
        <f t="shared" si="21"/>
        <v>64</v>
      </c>
      <c r="AE203">
        <f t="shared" si="22"/>
        <v>10.1</v>
      </c>
      <c r="AF203">
        <f>'TP Factor'!$D$3</f>
        <v>1.168489000131735</v>
      </c>
      <c r="AG203">
        <f t="shared" si="23"/>
        <v>11.8</v>
      </c>
    </row>
    <row r="204" spans="1:33">
      <c r="A204" s="24" t="s">
        <v>72</v>
      </c>
      <c r="B204" s="24">
        <v>27</v>
      </c>
      <c r="C204" s="24" t="s">
        <v>73</v>
      </c>
      <c r="D204" s="25">
        <v>33.090000000000003</v>
      </c>
      <c r="E204" s="24" t="s">
        <v>74</v>
      </c>
      <c r="F204" s="24">
        <v>3456</v>
      </c>
      <c r="G204" s="26">
        <v>15.7</v>
      </c>
      <c r="H204" s="24" t="s">
        <v>75</v>
      </c>
      <c r="I204" s="24" t="s">
        <v>76</v>
      </c>
      <c r="J204" s="24">
        <v>0</v>
      </c>
      <c r="K204" s="27">
        <v>9.8872159327099993</v>
      </c>
      <c r="L204" s="27">
        <v>3.2094890228900002</v>
      </c>
      <c r="M204" s="25">
        <v>0</v>
      </c>
      <c r="N204" s="25">
        <v>0</v>
      </c>
      <c r="O204" s="24">
        <v>22013</v>
      </c>
      <c r="P204" s="24">
        <v>21546</v>
      </c>
      <c r="Q204" s="28">
        <v>22013</v>
      </c>
      <c r="R204" s="28">
        <v>2240</v>
      </c>
      <c r="S204" s="24" t="s">
        <v>77</v>
      </c>
      <c r="T204" s="24" t="s">
        <v>188</v>
      </c>
      <c r="U204" s="28">
        <v>54.65</v>
      </c>
      <c r="V204" s="28">
        <v>1</v>
      </c>
      <c r="W204" s="28">
        <v>1.59</v>
      </c>
      <c r="X204" s="28">
        <v>0.25</v>
      </c>
      <c r="Y204" s="28">
        <f t="shared" si="18"/>
        <v>1.59</v>
      </c>
      <c r="Z204" s="28">
        <f t="shared" si="19"/>
        <v>0.25</v>
      </c>
      <c r="AA204" s="28">
        <v>0.30199999999999999</v>
      </c>
      <c r="AB204" s="29">
        <v>7.9307883689330001E-4</v>
      </c>
      <c r="AC204">
        <f t="shared" si="20"/>
        <v>1</v>
      </c>
      <c r="AD204">
        <f t="shared" si="21"/>
        <v>0</v>
      </c>
      <c r="AE204">
        <f t="shared" si="22"/>
        <v>0</v>
      </c>
      <c r="AF204">
        <f>'TP Factor'!$D$3</f>
        <v>1.168489000131735</v>
      </c>
      <c r="AG204">
        <f t="shared" si="23"/>
        <v>0</v>
      </c>
    </row>
    <row r="205" spans="1:33">
      <c r="A205" s="24" t="s">
        <v>72</v>
      </c>
      <c r="B205" s="24">
        <v>27</v>
      </c>
      <c r="C205" s="24" t="s">
        <v>73</v>
      </c>
      <c r="D205" s="25">
        <v>33.090000000000003</v>
      </c>
      <c r="E205" s="24" t="s">
        <v>74</v>
      </c>
      <c r="F205" s="24">
        <v>3456</v>
      </c>
      <c r="G205" s="26">
        <v>0</v>
      </c>
      <c r="H205" s="24" t="s">
        <v>75</v>
      </c>
      <c r="I205" s="24" t="s">
        <v>76</v>
      </c>
      <c r="J205" s="24">
        <v>5167</v>
      </c>
      <c r="K205" s="27">
        <v>1194.5067073499999</v>
      </c>
      <c r="L205" s="27">
        <v>33510.980787799999</v>
      </c>
      <c r="M205" s="25">
        <v>0</v>
      </c>
      <c r="N205" s="25">
        <v>0</v>
      </c>
      <c r="O205" s="24">
        <v>22020</v>
      </c>
      <c r="P205" s="24">
        <v>21553</v>
      </c>
      <c r="Q205" s="28">
        <v>22020</v>
      </c>
      <c r="R205" s="28">
        <v>6300</v>
      </c>
      <c r="S205" s="24" t="s">
        <v>184</v>
      </c>
      <c r="T205" s="24" t="s">
        <v>189</v>
      </c>
      <c r="U205" s="28">
        <v>54.65</v>
      </c>
      <c r="V205" s="28">
        <v>1</v>
      </c>
      <c r="W205" s="28">
        <v>0</v>
      </c>
      <c r="X205" s="28">
        <v>0</v>
      </c>
      <c r="Y205" s="28">
        <f t="shared" si="18"/>
        <v>0</v>
      </c>
      <c r="Z205" s="28">
        <f t="shared" si="19"/>
        <v>0</v>
      </c>
      <c r="AA205" s="28">
        <v>0.30299999999999999</v>
      </c>
      <c r="AB205" s="29">
        <v>0.89774716818356903</v>
      </c>
      <c r="AC205">
        <f t="shared" si="20"/>
        <v>1528</v>
      </c>
      <c r="AD205">
        <f t="shared" si="21"/>
        <v>0</v>
      </c>
      <c r="AE205">
        <f t="shared" si="22"/>
        <v>0</v>
      </c>
      <c r="AF205">
        <f>'TP Factor'!$D$3</f>
        <v>1.168489000131735</v>
      </c>
      <c r="AG205">
        <f t="shared" si="23"/>
        <v>0</v>
      </c>
    </row>
    <row r="206" spans="1:33">
      <c r="A206" s="24" t="s">
        <v>72</v>
      </c>
      <c r="B206" s="24">
        <v>27</v>
      </c>
      <c r="C206" s="24" t="s">
        <v>73</v>
      </c>
      <c r="D206" s="25">
        <v>33.090000000000003</v>
      </c>
      <c r="E206" s="24" t="s">
        <v>74</v>
      </c>
      <c r="F206" s="24">
        <v>1234</v>
      </c>
      <c r="G206" s="26">
        <v>11.1</v>
      </c>
      <c r="H206" s="24" t="s">
        <v>75</v>
      </c>
      <c r="I206" s="24" t="s">
        <v>76</v>
      </c>
      <c r="J206" s="24">
        <v>109</v>
      </c>
      <c r="K206" s="27">
        <v>172.400424939</v>
      </c>
      <c r="L206" s="27">
        <v>609.92699028799996</v>
      </c>
      <c r="M206" s="25">
        <v>0.14000000000000001</v>
      </c>
      <c r="N206" s="25">
        <v>0.01</v>
      </c>
      <c r="O206" s="24">
        <v>22067</v>
      </c>
      <c r="P206" s="24">
        <v>21597</v>
      </c>
      <c r="Q206" s="28">
        <v>22067</v>
      </c>
      <c r="R206" s="28">
        <v>8120</v>
      </c>
      <c r="S206" s="24" t="s">
        <v>77</v>
      </c>
      <c r="T206" s="24" t="s">
        <v>108</v>
      </c>
      <c r="U206" s="28">
        <v>54.65</v>
      </c>
      <c r="V206" s="28">
        <v>1</v>
      </c>
      <c r="W206" s="28">
        <v>1.25</v>
      </c>
      <c r="X206" s="28">
        <v>5.2999999999999999E-2</v>
      </c>
      <c r="Y206" s="28">
        <f t="shared" si="18"/>
        <v>1.25</v>
      </c>
      <c r="Z206" s="28">
        <f t="shared" si="19"/>
        <v>5.2999999999999999E-2</v>
      </c>
      <c r="AA206" s="28">
        <v>0.35</v>
      </c>
      <c r="AB206" s="29">
        <v>2.4100550179126999E-4</v>
      </c>
      <c r="AC206">
        <f t="shared" si="20"/>
        <v>0</v>
      </c>
      <c r="AD206">
        <f t="shared" si="21"/>
        <v>0</v>
      </c>
      <c r="AE206">
        <f t="shared" si="22"/>
        <v>0</v>
      </c>
      <c r="AF206">
        <f>'TP Factor'!$D$3</f>
        <v>1.168489000131735</v>
      </c>
      <c r="AG206">
        <f t="shared" si="23"/>
        <v>0</v>
      </c>
    </row>
    <row r="207" spans="1:33">
      <c r="A207" s="24" t="s">
        <v>72</v>
      </c>
      <c r="B207" s="24">
        <v>27</v>
      </c>
      <c r="C207" s="24" t="s">
        <v>73</v>
      </c>
      <c r="D207" s="25">
        <v>33.090000000000003</v>
      </c>
      <c r="E207" s="24" t="s">
        <v>74</v>
      </c>
      <c r="F207" s="24">
        <v>1234</v>
      </c>
      <c r="G207" s="26">
        <v>11.1</v>
      </c>
      <c r="H207" s="24" t="s">
        <v>75</v>
      </c>
      <c r="I207" s="24" t="s">
        <v>76</v>
      </c>
      <c r="J207" s="24">
        <v>29</v>
      </c>
      <c r="K207" s="27">
        <v>56.419362812099997</v>
      </c>
      <c r="L207" s="27">
        <v>162.94965525999999</v>
      </c>
      <c r="M207" s="25">
        <v>0.04</v>
      </c>
      <c r="N207" s="25">
        <v>0</v>
      </c>
      <c r="O207" s="24">
        <v>22354</v>
      </c>
      <c r="P207" s="24">
        <v>21878</v>
      </c>
      <c r="Q207" s="28">
        <v>22354</v>
      </c>
      <c r="R207" s="28">
        <v>8120</v>
      </c>
      <c r="S207" s="24" t="s">
        <v>77</v>
      </c>
      <c r="T207" s="24" t="s">
        <v>108</v>
      </c>
      <c r="U207" s="28">
        <v>54.65</v>
      </c>
      <c r="V207" s="28">
        <v>1</v>
      </c>
      <c r="W207" s="28">
        <v>1.25</v>
      </c>
      <c r="X207" s="28">
        <v>5.2999999999999999E-2</v>
      </c>
      <c r="Y207" s="28">
        <f t="shared" si="18"/>
        <v>1.25</v>
      </c>
      <c r="Z207" s="28">
        <f t="shared" si="19"/>
        <v>5.2999999999999999E-2</v>
      </c>
      <c r="AA207" s="28">
        <v>0.35</v>
      </c>
      <c r="AB207" s="29">
        <v>6.0441931459225898E-3</v>
      </c>
      <c r="AC207">
        <f t="shared" si="20"/>
        <v>12</v>
      </c>
      <c r="AD207">
        <f t="shared" si="21"/>
        <v>0</v>
      </c>
      <c r="AE207">
        <f t="shared" si="22"/>
        <v>0</v>
      </c>
      <c r="AF207">
        <f>'TP Factor'!$D$3</f>
        <v>1.168489000131735</v>
      </c>
      <c r="AG207">
        <f t="shared" si="23"/>
        <v>0</v>
      </c>
    </row>
    <row r="208" spans="1:33">
      <c r="A208" s="24" t="s">
        <v>72</v>
      </c>
      <c r="B208" s="24">
        <v>27</v>
      </c>
      <c r="C208" s="24" t="s">
        <v>73</v>
      </c>
      <c r="D208" s="25">
        <v>33.090000000000003</v>
      </c>
      <c r="E208" s="24" t="s">
        <v>74</v>
      </c>
      <c r="F208" s="24">
        <v>1234</v>
      </c>
      <c r="G208" s="26">
        <v>11.1</v>
      </c>
      <c r="H208" s="24" t="s">
        <v>75</v>
      </c>
      <c r="I208" s="24" t="s">
        <v>76</v>
      </c>
      <c r="J208" s="24">
        <v>110</v>
      </c>
      <c r="K208" s="27">
        <v>153.775502706</v>
      </c>
      <c r="L208" s="27">
        <v>621.69588673800001</v>
      </c>
      <c r="M208" s="25">
        <v>0.14000000000000001</v>
      </c>
      <c r="N208" s="25">
        <v>0.01</v>
      </c>
      <c r="O208" s="24">
        <v>22363</v>
      </c>
      <c r="P208" s="24">
        <v>21887</v>
      </c>
      <c r="Q208" s="28">
        <v>22363</v>
      </c>
      <c r="R208" s="28">
        <v>8120</v>
      </c>
      <c r="S208" s="24" t="s">
        <v>77</v>
      </c>
      <c r="T208" s="24" t="s">
        <v>108</v>
      </c>
      <c r="U208" s="28">
        <v>54.65</v>
      </c>
      <c r="V208" s="28">
        <v>1</v>
      </c>
      <c r="W208" s="28">
        <v>1.25</v>
      </c>
      <c r="X208" s="28">
        <v>5.2999999999999999E-2</v>
      </c>
      <c r="Y208" s="28">
        <f t="shared" si="18"/>
        <v>1.25</v>
      </c>
      <c r="Z208" s="28">
        <f t="shared" si="19"/>
        <v>5.2999999999999999E-2</v>
      </c>
      <c r="AA208" s="28">
        <v>0.35</v>
      </c>
      <c r="AB208" s="29">
        <v>1.7958497477205699E-2</v>
      </c>
      <c r="AC208">
        <f t="shared" si="20"/>
        <v>35</v>
      </c>
      <c r="AD208">
        <f t="shared" si="21"/>
        <v>0</v>
      </c>
      <c r="AE208">
        <f t="shared" si="22"/>
        <v>0</v>
      </c>
      <c r="AF208">
        <f>'TP Factor'!$D$3</f>
        <v>1.168489000131735</v>
      </c>
      <c r="AG208">
        <f t="shared" si="23"/>
        <v>0</v>
      </c>
    </row>
    <row r="209" spans="1:33">
      <c r="A209" s="24" t="s">
        <v>72</v>
      </c>
      <c r="B209" s="24">
        <v>27</v>
      </c>
      <c r="C209" s="24" t="s">
        <v>73</v>
      </c>
      <c r="D209" s="25">
        <v>33.090000000000003</v>
      </c>
      <c r="E209" s="24" t="s">
        <v>74</v>
      </c>
      <c r="F209" s="24">
        <v>1234</v>
      </c>
      <c r="G209" s="26">
        <v>105</v>
      </c>
      <c r="H209" s="24" t="s">
        <v>75</v>
      </c>
      <c r="I209" s="24" t="s">
        <v>76</v>
      </c>
      <c r="J209" s="24">
        <v>1349</v>
      </c>
      <c r="K209" s="27">
        <v>285.02064682399998</v>
      </c>
      <c r="L209" s="27">
        <v>2990.7982921600001</v>
      </c>
      <c r="M209" s="25">
        <v>1.82</v>
      </c>
      <c r="N209" s="25">
        <v>0.34</v>
      </c>
      <c r="O209" s="24">
        <v>22422</v>
      </c>
      <c r="P209" s="24">
        <v>21945</v>
      </c>
      <c r="Q209" s="28">
        <v>22422</v>
      </c>
      <c r="R209" s="28">
        <v>1400</v>
      </c>
      <c r="S209" s="24" t="s">
        <v>79</v>
      </c>
      <c r="T209" s="24" t="s">
        <v>129</v>
      </c>
      <c r="U209" s="28">
        <v>54.65</v>
      </c>
      <c r="V209" s="28">
        <v>0</v>
      </c>
      <c r="W209" s="28">
        <v>2.83</v>
      </c>
      <c r="X209" s="28">
        <v>0.497</v>
      </c>
      <c r="Y209" s="28">
        <f>W209*0.7</f>
        <v>1.9809999999999999</v>
      </c>
      <c r="Z209" s="28">
        <f>X209*0.5</f>
        <v>0.2485</v>
      </c>
      <c r="AA209" s="28">
        <v>0.88600000000000001</v>
      </c>
      <c r="AB209" s="29">
        <v>0.66710198860875602</v>
      </c>
      <c r="AC209">
        <f t="shared" si="20"/>
        <v>3320</v>
      </c>
      <c r="AD209">
        <f t="shared" si="21"/>
        <v>15</v>
      </c>
      <c r="AE209">
        <f t="shared" si="22"/>
        <v>1.8</v>
      </c>
      <c r="AF209">
        <f>'TP Factor'!$D$3</f>
        <v>1.168489000131735</v>
      </c>
      <c r="AG209">
        <f t="shared" si="23"/>
        <v>2.1</v>
      </c>
    </row>
    <row r="210" spans="1:33">
      <c r="A210" s="24" t="s">
        <v>72</v>
      </c>
      <c r="B210" s="24">
        <v>27</v>
      </c>
      <c r="C210" s="24" t="s">
        <v>73</v>
      </c>
      <c r="D210" s="25">
        <v>33.090000000000003</v>
      </c>
      <c r="E210" s="24" t="s">
        <v>74</v>
      </c>
      <c r="F210" s="24">
        <v>1234</v>
      </c>
      <c r="G210" s="26">
        <v>105</v>
      </c>
      <c r="H210" s="24" t="s">
        <v>75</v>
      </c>
      <c r="I210" s="24" t="s">
        <v>76</v>
      </c>
      <c r="J210" s="24">
        <v>1949</v>
      </c>
      <c r="K210" s="27">
        <v>315.89152411200001</v>
      </c>
      <c r="L210" s="27">
        <v>4313.41949234</v>
      </c>
      <c r="M210" s="25">
        <v>2.63</v>
      </c>
      <c r="N210" s="25">
        <v>0.48</v>
      </c>
      <c r="O210" s="24">
        <v>22495</v>
      </c>
      <c r="P210" s="24">
        <v>22018</v>
      </c>
      <c r="Q210" s="28">
        <v>22495</v>
      </c>
      <c r="R210" s="28">
        <v>1400</v>
      </c>
      <c r="S210" s="24" t="s">
        <v>97</v>
      </c>
      <c r="T210" s="24" t="s">
        <v>116</v>
      </c>
      <c r="U210" s="28">
        <v>54.65</v>
      </c>
      <c r="V210" s="28">
        <v>0</v>
      </c>
      <c r="W210" s="28">
        <v>2.83</v>
      </c>
      <c r="X210" s="28">
        <v>0.497</v>
      </c>
      <c r="Y210" s="28">
        <f t="shared" ref="Y210:Y269" si="24">W210*0.7</f>
        <v>1.9809999999999999</v>
      </c>
      <c r="Z210" s="28">
        <f t="shared" ref="Z210:Z269" si="25">X210*0.5</f>
        <v>0.2485</v>
      </c>
      <c r="AA210" s="28">
        <v>0.88800000000000001</v>
      </c>
      <c r="AB210" s="29">
        <v>5.3530927907861299E-2</v>
      </c>
      <c r="AC210">
        <f t="shared" si="20"/>
        <v>267</v>
      </c>
      <c r="AD210">
        <f t="shared" si="21"/>
        <v>1</v>
      </c>
      <c r="AE210">
        <f t="shared" si="22"/>
        <v>0.1</v>
      </c>
      <c r="AF210">
        <f>'TP Factor'!$D$3</f>
        <v>1.168489000131735</v>
      </c>
      <c r="AG210">
        <f t="shared" si="23"/>
        <v>0.1</v>
      </c>
    </row>
    <row r="211" spans="1:33">
      <c r="A211" s="24" t="s">
        <v>72</v>
      </c>
      <c r="B211" s="24">
        <v>27</v>
      </c>
      <c r="C211" s="24" t="s">
        <v>73</v>
      </c>
      <c r="D211" s="25">
        <v>33.090000000000003</v>
      </c>
      <c r="E211" s="24" t="s">
        <v>74</v>
      </c>
      <c r="F211" s="24">
        <v>1234</v>
      </c>
      <c r="G211" s="26">
        <v>13</v>
      </c>
      <c r="H211" s="24" t="s">
        <v>75</v>
      </c>
      <c r="I211" s="24" t="s">
        <v>76</v>
      </c>
      <c r="J211" s="24">
        <v>555</v>
      </c>
      <c r="K211" s="27">
        <v>417.76029032000002</v>
      </c>
      <c r="L211" s="27">
        <v>3188.3395612999998</v>
      </c>
      <c r="M211" s="25">
        <v>0.72</v>
      </c>
      <c r="N211" s="25">
        <v>0.06</v>
      </c>
      <c r="O211" s="24">
        <v>20731</v>
      </c>
      <c r="P211" s="24">
        <v>20277</v>
      </c>
      <c r="Q211" s="28">
        <v>20731</v>
      </c>
      <c r="R211" s="28">
        <v>1100</v>
      </c>
      <c r="S211" s="24" t="s">
        <v>81</v>
      </c>
      <c r="T211" s="24" t="s">
        <v>86</v>
      </c>
      <c r="U211" s="28">
        <v>54.65</v>
      </c>
      <c r="V211" s="28">
        <v>0</v>
      </c>
      <c r="W211" s="28">
        <v>1.85</v>
      </c>
      <c r="X211" s="28">
        <v>0.22</v>
      </c>
      <c r="Y211" s="28">
        <f t="shared" si="24"/>
        <v>1.2949999999999999</v>
      </c>
      <c r="Z211" s="28">
        <f t="shared" si="25"/>
        <v>0.11</v>
      </c>
      <c r="AA211" s="28">
        <v>0.34200000000000003</v>
      </c>
      <c r="AB211" s="29">
        <v>0.74408204191419902</v>
      </c>
      <c r="AC211">
        <f t="shared" si="20"/>
        <v>1430</v>
      </c>
      <c r="AD211">
        <f t="shared" si="21"/>
        <v>4</v>
      </c>
      <c r="AE211">
        <f t="shared" si="22"/>
        <v>0.3</v>
      </c>
      <c r="AF211">
        <f>'TP Factor'!$D$3</f>
        <v>1.168489000131735</v>
      </c>
      <c r="AG211">
        <f t="shared" si="23"/>
        <v>0.4</v>
      </c>
    </row>
    <row r="212" spans="1:33">
      <c r="A212" s="24" t="s">
        <v>72</v>
      </c>
      <c r="B212" s="24">
        <v>27</v>
      </c>
      <c r="C212" s="24" t="s">
        <v>73</v>
      </c>
      <c r="D212" s="25">
        <v>33.090000000000003</v>
      </c>
      <c r="E212" s="24" t="s">
        <v>74</v>
      </c>
      <c r="F212" s="24">
        <v>1234</v>
      </c>
      <c r="G212" s="26">
        <v>13</v>
      </c>
      <c r="H212" s="24" t="s">
        <v>75</v>
      </c>
      <c r="I212" s="24" t="s">
        <v>76</v>
      </c>
      <c r="J212" s="24">
        <v>224</v>
      </c>
      <c r="K212" s="27">
        <v>262.934968895</v>
      </c>
      <c r="L212" s="27">
        <v>1285.0545916000001</v>
      </c>
      <c r="M212" s="25">
        <v>0.28999999999999998</v>
      </c>
      <c r="N212" s="25">
        <v>0.02</v>
      </c>
      <c r="O212" s="24">
        <v>20732</v>
      </c>
      <c r="P212" s="24">
        <v>20278</v>
      </c>
      <c r="Q212" s="28">
        <v>20732</v>
      </c>
      <c r="R212" s="28">
        <v>1100</v>
      </c>
      <c r="S212" s="24" t="s">
        <v>184</v>
      </c>
      <c r="T212" s="24" t="s">
        <v>185</v>
      </c>
      <c r="U212" s="28">
        <v>54.65</v>
      </c>
      <c r="V212" s="28">
        <v>0</v>
      </c>
      <c r="W212" s="28">
        <v>1.85</v>
      </c>
      <c r="X212" s="28">
        <v>0.22</v>
      </c>
      <c r="Y212" s="28">
        <f t="shared" si="24"/>
        <v>1.2949999999999999</v>
      </c>
      <c r="Z212" s="28">
        <f t="shared" si="25"/>
        <v>0.11</v>
      </c>
      <c r="AA212" s="28">
        <v>0.34200000000000003</v>
      </c>
      <c r="AB212" s="29">
        <v>5.7569999304663402E-2</v>
      </c>
      <c r="AC212">
        <f t="shared" si="20"/>
        <v>111</v>
      </c>
      <c r="AD212">
        <f t="shared" si="21"/>
        <v>0</v>
      </c>
      <c r="AE212">
        <f t="shared" si="22"/>
        <v>0</v>
      </c>
      <c r="AF212">
        <f>'TP Factor'!$D$3</f>
        <v>1.168489000131735</v>
      </c>
      <c r="AG212">
        <f t="shared" si="23"/>
        <v>0</v>
      </c>
    </row>
    <row r="213" spans="1:33">
      <c r="A213" s="24" t="s">
        <v>72</v>
      </c>
      <c r="B213" s="24">
        <v>27</v>
      </c>
      <c r="C213" s="24" t="s">
        <v>73</v>
      </c>
      <c r="D213" s="25">
        <v>33.090000000000003</v>
      </c>
      <c r="E213" s="24" t="s">
        <v>74</v>
      </c>
      <c r="F213" s="24">
        <v>1234</v>
      </c>
      <c r="G213" s="26">
        <v>13</v>
      </c>
      <c r="H213" s="24" t="s">
        <v>75</v>
      </c>
      <c r="I213" s="24" t="s">
        <v>76</v>
      </c>
      <c r="J213" s="24">
        <v>819</v>
      </c>
      <c r="K213" s="27">
        <v>449.68201908700001</v>
      </c>
      <c r="L213" s="27">
        <v>4703.2528436599996</v>
      </c>
      <c r="M213" s="25">
        <v>1.06</v>
      </c>
      <c r="N213" s="25">
        <v>0.09</v>
      </c>
      <c r="O213" s="24">
        <v>20803</v>
      </c>
      <c r="P213" s="24">
        <v>20349</v>
      </c>
      <c r="Q213" s="28">
        <v>20803</v>
      </c>
      <c r="R213" s="28">
        <v>1100</v>
      </c>
      <c r="S213" s="24" t="s">
        <v>81</v>
      </c>
      <c r="T213" s="24" t="s">
        <v>86</v>
      </c>
      <c r="U213" s="28">
        <v>54.65</v>
      </c>
      <c r="V213" s="28">
        <v>0</v>
      </c>
      <c r="W213" s="28">
        <v>1.85</v>
      </c>
      <c r="X213" s="28">
        <v>0.22</v>
      </c>
      <c r="Y213" s="28">
        <f t="shared" si="24"/>
        <v>1.2949999999999999</v>
      </c>
      <c r="Z213" s="28">
        <f t="shared" si="25"/>
        <v>0.11</v>
      </c>
      <c r="AA213" s="28">
        <v>0.34200000000000003</v>
      </c>
      <c r="AB213" s="29">
        <v>0.137908745459179</v>
      </c>
      <c r="AC213">
        <f t="shared" si="20"/>
        <v>265</v>
      </c>
      <c r="AD213">
        <f t="shared" si="21"/>
        <v>1</v>
      </c>
      <c r="AE213">
        <f t="shared" si="22"/>
        <v>0.1</v>
      </c>
      <c r="AF213">
        <f>'TP Factor'!$D$3</f>
        <v>1.168489000131735</v>
      </c>
      <c r="AG213">
        <f t="shared" si="23"/>
        <v>0.1</v>
      </c>
    </row>
    <row r="214" spans="1:33">
      <c r="A214" s="24" t="s">
        <v>72</v>
      </c>
      <c r="B214" s="24">
        <v>27</v>
      </c>
      <c r="C214" s="24" t="s">
        <v>73</v>
      </c>
      <c r="D214" s="25">
        <v>33.090000000000003</v>
      </c>
      <c r="E214" s="24" t="s">
        <v>74</v>
      </c>
      <c r="F214" s="24">
        <v>1234</v>
      </c>
      <c r="G214" s="26">
        <v>13</v>
      </c>
      <c r="H214" s="24" t="s">
        <v>75</v>
      </c>
      <c r="I214" s="24" t="s">
        <v>76</v>
      </c>
      <c r="J214" s="24">
        <v>102</v>
      </c>
      <c r="K214" s="27">
        <v>106.56923738499999</v>
      </c>
      <c r="L214" s="27">
        <v>584.05317396500004</v>
      </c>
      <c r="M214" s="25">
        <v>0.13</v>
      </c>
      <c r="N214" s="25">
        <v>0.01</v>
      </c>
      <c r="O214" s="24">
        <v>20978</v>
      </c>
      <c r="P214" s="24">
        <v>20523</v>
      </c>
      <c r="Q214" s="28">
        <v>20978</v>
      </c>
      <c r="R214" s="28">
        <v>1100</v>
      </c>
      <c r="S214" s="24" t="s">
        <v>81</v>
      </c>
      <c r="T214" s="24" t="s">
        <v>86</v>
      </c>
      <c r="U214" s="28">
        <v>54.65</v>
      </c>
      <c r="V214" s="28">
        <v>0</v>
      </c>
      <c r="W214" s="28">
        <v>1.85</v>
      </c>
      <c r="X214" s="28">
        <v>0.22</v>
      </c>
      <c r="Y214" s="28">
        <f t="shared" si="24"/>
        <v>1.2949999999999999</v>
      </c>
      <c r="Z214" s="28">
        <f t="shared" si="25"/>
        <v>0.11</v>
      </c>
      <c r="AA214" s="28">
        <v>0.34200000000000003</v>
      </c>
      <c r="AB214" s="29">
        <v>0.14432210507253601</v>
      </c>
      <c r="AC214">
        <f t="shared" si="20"/>
        <v>277</v>
      </c>
      <c r="AD214">
        <f t="shared" si="21"/>
        <v>1</v>
      </c>
      <c r="AE214">
        <f t="shared" si="22"/>
        <v>0.1</v>
      </c>
      <c r="AF214">
        <f>'TP Factor'!$D$3</f>
        <v>1.168489000131735</v>
      </c>
      <c r="AG214">
        <f t="shared" si="23"/>
        <v>0.1</v>
      </c>
    </row>
    <row r="215" spans="1:33">
      <c r="A215" s="24" t="s">
        <v>72</v>
      </c>
      <c r="B215" s="24">
        <v>27</v>
      </c>
      <c r="C215" s="24" t="s">
        <v>73</v>
      </c>
      <c r="D215" s="25">
        <v>33.090000000000003</v>
      </c>
      <c r="E215" s="24" t="s">
        <v>74</v>
      </c>
      <c r="F215" s="24">
        <v>1234</v>
      </c>
      <c r="G215" s="26">
        <v>13</v>
      </c>
      <c r="H215" s="24" t="s">
        <v>75</v>
      </c>
      <c r="I215" s="24" t="s">
        <v>76</v>
      </c>
      <c r="J215" s="24">
        <v>346</v>
      </c>
      <c r="K215" s="27">
        <v>214.26539967799999</v>
      </c>
      <c r="L215" s="27">
        <v>1989.1820150999999</v>
      </c>
      <c r="M215" s="25">
        <v>0.45</v>
      </c>
      <c r="N215" s="25">
        <v>0.04</v>
      </c>
      <c r="O215" s="24">
        <v>20991</v>
      </c>
      <c r="P215" s="24">
        <v>20536</v>
      </c>
      <c r="Q215" s="28">
        <v>20991</v>
      </c>
      <c r="R215" s="28">
        <v>1100</v>
      </c>
      <c r="S215" s="24" t="s">
        <v>81</v>
      </c>
      <c r="T215" s="24" t="s">
        <v>86</v>
      </c>
      <c r="U215" s="28">
        <v>54.65</v>
      </c>
      <c r="V215" s="28">
        <v>0</v>
      </c>
      <c r="W215" s="28">
        <v>1.85</v>
      </c>
      <c r="X215" s="28">
        <v>0.22</v>
      </c>
      <c r="Y215" s="28">
        <f t="shared" si="24"/>
        <v>1.2949999999999999</v>
      </c>
      <c r="Z215" s="28">
        <f t="shared" si="25"/>
        <v>0.11</v>
      </c>
      <c r="AA215" s="28">
        <v>0.34200000000000003</v>
      </c>
      <c r="AB215" s="29">
        <v>7.0365392462996099E-2</v>
      </c>
      <c r="AC215">
        <f t="shared" si="20"/>
        <v>135</v>
      </c>
      <c r="AD215">
        <f t="shared" si="21"/>
        <v>0</v>
      </c>
      <c r="AE215">
        <f t="shared" si="22"/>
        <v>0</v>
      </c>
      <c r="AF215">
        <f>'TP Factor'!$D$3</f>
        <v>1.168489000131735</v>
      </c>
      <c r="AG215">
        <f t="shared" si="23"/>
        <v>0</v>
      </c>
    </row>
    <row r="216" spans="1:33">
      <c r="A216" s="24" t="s">
        <v>72</v>
      </c>
      <c r="B216" s="24">
        <v>27</v>
      </c>
      <c r="C216" s="24" t="s">
        <v>73</v>
      </c>
      <c r="D216" s="25">
        <v>33.090000000000003</v>
      </c>
      <c r="E216" s="24" t="s">
        <v>74</v>
      </c>
      <c r="F216" s="24">
        <v>1234</v>
      </c>
      <c r="G216" s="26">
        <v>13</v>
      </c>
      <c r="H216" s="24" t="s">
        <v>75</v>
      </c>
      <c r="I216" s="24" t="s">
        <v>76</v>
      </c>
      <c r="J216" s="24">
        <v>1364</v>
      </c>
      <c r="K216" s="27">
        <v>399.900173725</v>
      </c>
      <c r="L216" s="27">
        <v>7839.0732049899998</v>
      </c>
      <c r="M216" s="25">
        <v>1.77</v>
      </c>
      <c r="N216" s="25">
        <v>0.15</v>
      </c>
      <c r="O216" s="24">
        <v>21081</v>
      </c>
      <c r="P216" s="24">
        <v>20626</v>
      </c>
      <c r="Q216" s="28">
        <v>21081</v>
      </c>
      <c r="R216" s="28">
        <v>1100</v>
      </c>
      <c r="S216" s="24" t="s">
        <v>81</v>
      </c>
      <c r="T216" s="24" t="s">
        <v>86</v>
      </c>
      <c r="U216" s="28">
        <v>54.65</v>
      </c>
      <c r="V216" s="28">
        <v>0</v>
      </c>
      <c r="W216" s="28">
        <v>1.85</v>
      </c>
      <c r="X216" s="28">
        <v>0.22</v>
      </c>
      <c r="Y216" s="28">
        <f t="shared" si="24"/>
        <v>1.2949999999999999</v>
      </c>
      <c r="Z216" s="28">
        <f t="shared" si="25"/>
        <v>0.11</v>
      </c>
      <c r="AA216" s="28">
        <v>0.34200000000000003</v>
      </c>
      <c r="AB216" s="29">
        <v>5.1747199844223997E-2</v>
      </c>
      <c r="AC216">
        <f t="shared" si="20"/>
        <v>99</v>
      </c>
      <c r="AD216">
        <f t="shared" si="21"/>
        <v>0</v>
      </c>
      <c r="AE216">
        <f t="shared" si="22"/>
        <v>0</v>
      </c>
      <c r="AF216">
        <f>'TP Factor'!$D$3</f>
        <v>1.168489000131735</v>
      </c>
      <c r="AG216">
        <f t="shared" si="23"/>
        <v>0</v>
      </c>
    </row>
    <row r="217" spans="1:33">
      <c r="A217" s="24" t="s">
        <v>72</v>
      </c>
      <c r="B217" s="24">
        <v>27</v>
      </c>
      <c r="C217" s="24" t="s">
        <v>73</v>
      </c>
      <c r="D217" s="25">
        <v>33.090000000000003</v>
      </c>
      <c r="E217" s="24" t="s">
        <v>74</v>
      </c>
      <c r="F217" s="24">
        <v>1234</v>
      </c>
      <c r="G217" s="26">
        <v>13</v>
      </c>
      <c r="H217" s="24" t="s">
        <v>75</v>
      </c>
      <c r="I217" s="24" t="s">
        <v>76</v>
      </c>
      <c r="J217" s="24">
        <v>114</v>
      </c>
      <c r="K217" s="27">
        <v>130.41203242200001</v>
      </c>
      <c r="L217" s="27">
        <v>655.915684672</v>
      </c>
      <c r="M217" s="25">
        <v>0.15</v>
      </c>
      <c r="N217" s="25">
        <v>0.01</v>
      </c>
      <c r="O217" s="24">
        <v>21540</v>
      </c>
      <c r="P217" s="24">
        <v>21081</v>
      </c>
      <c r="Q217" s="28">
        <v>21540</v>
      </c>
      <c r="R217" s="28">
        <v>1100</v>
      </c>
      <c r="S217" s="24" t="s">
        <v>81</v>
      </c>
      <c r="T217" s="24" t="s">
        <v>86</v>
      </c>
      <c r="U217" s="28">
        <v>54.65</v>
      </c>
      <c r="V217" s="28">
        <v>0</v>
      </c>
      <c r="W217" s="28">
        <v>1.85</v>
      </c>
      <c r="X217" s="28">
        <v>0.22</v>
      </c>
      <c r="Y217" s="28">
        <f t="shared" si="24"/>
        <v>1.2949999999999999</v>
      </c>
      <c r="Z217" s="28">
        <f t="shared" si="25"/>
        <v>0.11</v>
      </c>
      <c r="AA217" s="28">
        <v>0.34200000000000003</v>
      </c>
      <c r="AB217" s="29">
        <v>2.4028660111017099E-2</v>
      </c>
      <c r="AC217">
        <f t="shared" si="20"/>
        <v>46</v>
      </c>
      <c r="AD217">
        <f t="shared" si="21"/>
        <v>0</v>
      </c>
      <c r="AE217">
        <f t="shared" si="22"/>
        <v>0</v>
      </c>
      <c r="AF217">
        <f>'TP Factor'!$D$3</f>
        <v>1.168489000131735</v>
      </c>
      <c r="AG217">
        <f t="shared" si="23"/>
        <v>0</v>
      </c>
    </row>
    <row r="218" spans="1:33">
      <c r="A218" s="24" t="s">
        <v>72</v>
      </c>
      <c r="B218" s="24">
        <v>27</v>
      </c>
      <c r="C218" s="24" t="s">
        <v>73</v>
      </c>
      <c r="D218" s="25">
        <v>33.090000000000003</v>
      </c>
      <c r="E218" s="24" t="s">
        <v>74</v>
      </c>
      <c r="F218" s="24">
        <v>1234</v>
      </c>
      <c r="G218" s="26">
        <v>13</v>
      </c>
      <c r="H218" s="24" t="s">
        <v>75</v>
      </c>
      <c r="I218" s="24" t="s">
        <v>76</v>
      </c>
      <c r="J218" s="24">
        <v>118</v>
      </c>
      <c r="K218" s="27">
        <v>107.619341737</v>
      </c>
      <c r="L218" s="27">
        <v>675.23278780600003</v>
      </c>
      <c r="M218" s="25">
        <v>0.15</v>
      </c>
      <c r="N218" s="25">
        <v>0.01</v>
      </c>
      <c r="O218" s="24">
        <v>23222</v>
      </c>
      <c r="P218" s="24">
        <v>22734</v>
      </c>
      <c r="Q218" s="28">
        <v>23222</v>
      </c>
      <c r="R218" s="28">
        <v>1100</v>
      </c>
      <c r="S218" s="24" t="s">
        <v>81</v>
      </c>
      <c r="T218" s="24" t="s">
        <v>86</v>
      </c>
      <c r="U218" s="28">
        <v>54.65</v>
      </c>
      <c r="V218" s="28">
        <v>0</v>
      </c>
      <c r="W218" s="28">
        <v>1.85</v>
      </c>
      <c r="X218" s="28">
        <v>0.22</v>
      </c>
      <c r="Y218" s="28">
        <f t="shared" si="24"/>
        <v>1.2949999999999999</v>
      </c>
      <c r="Z218" s="28">
        <f t="shared" si="25"/>
        <v>0.11</v>
      </c>
      <c r="AA218" s="28">
        <v>0.34200000000000003</v>
      </c>
      <c r="AB218" s="29">
        <v>0.104941323368916</v>
      </c>
      <c r="AC218">
        <f t="shared" si="20"/>
        <v>202</v>
      </c>
      <c r="AD218">
        <f t="shared" si="21"/>
        <v>1</v>
      </c>
      <c r="AE218">
        <f t="shared" si="22"/>
        <v>0</v>
      </c>
      <c r="AF218">
        <f>'TP Factor'!$D$3</f>
        <v>1.168489000131735</v>
      </c>
      <c r="AG218">
        <f t="shared" si="23"/>
        <v>0</v>
      </c>
    </row>
    <row r="219" spans="1:33">
      <c r="A219" s="24" t="s">
        <v>72</v>
      </c>
      <c r="B219" s="24">
        <v>27</v>
      </c>
      <c r="C219" s="24" t="s">
        <v>73</v>
      </c>
      <c r="D219" s="25">
        <v>33.090000000000003</v>
      </c>
      <c r="E219" s="24" t="s">
        <v>74</v>
      </c>
      <c r="F219" s="24">
        <v>1234</v>
      </c>
      <c r="G219" s="26">
        <v>13</v>
      </c>
      <c r="H219" s="24" t="s">
        <v>75</v>
      </c>
      <c r="I219" s="24" t="s">
        <v>76</v>
      </c>
      <c r="J219" s="24">
        <v>136</v>
      </c>
      <c r="K219" s="27">
        <v>110.194241723</v>
      </c>
      <c r="L219" s="27">
        <v>782.74600300400004</v>
      </c>
      <c r="M219" s="25">
        <v>0.18</v>
      </c>
      <c r="N219" s="25">
        <v>0.01</v>
      </c>
      <c r="O219" s="24">
        <v>23294</v>
      </c>
      <c r="P219" s="24">
        <v>22805</v>
      </c>
      <c r="Q219" s="28">
        <v>23294</v>
      </c>
      <c r="R219" s="28">
        <v>1100</v>
      </c>
      <c r="S219" s="24" t="s">
        <v>77</v>
      </c>
      <c r="T219" s="24" t="s">
        <v>85</v>
      </c>
      <c r="U219" s="28">
        <v>54.65</v>
      </c>
      <c r="V219" s="28">
        <v>0</v>
      </c>
      <c r="W219" s="28">
        <v>1.85</v>
      </c>
      <c r="X219" s="28">
        <v>0.22</v>
      </c>
      <c r="Y219" s="28">
        <f t="shared" si="24"/>
        <v>1.2949999999999999</v>
      </c>
      <c r="Z219" s="28">
        <f t="shared" si="25"/>
        <v>0.11</v>
      </c>
      <c r="AA219" s="28">
        <v>0.34200000000000003</v>
      </c>
      <c r="AB219" s="29">
        <v>0.169753209587689</v>
      </c>
      <c r="AC219">
        <f t="shared" si="20"/>
        <v>326</v>
      </c>
      <c r="AD219">
        <f t="shared" si="21"/>
        <v>1</v>
      </c>
      <c r="AE219">
        <f t="shared" si="22"/>
        <v>0.1</v>
      </c>
      <c r="AF219">
        <f>'TP Factor'!$D$3</f>
        <v>1.168489000131735</v>
      </c>
      <c r="AG219">
        <f t="shared" si="23"/>
        <v>0.1</v>
      </c>
    </row>
    <row r="220" spans="1:33">
      <c r="A220" s="24" t="s">
        <v>72</v>
      </c>
      <c r="B220" s="24">
        <v>27</v>
      </c>
      <c r="C220" s="24" t="s">
        <v>73</v>
      </c>
      <c r="D220" s="25">
        <v>33.090000000000003</v>
      </c>
      <c r="E220" s="24" t="s">
        <v>74</v>
      </c>
      <c r="F220" s="24">
        <v>1234</v>
      </c>
      <c r="G220" s="26">
        <v>13</v>
      </c>
      <c r="H220" s="24" t="s">
        <v>75</v>
      </c>
      <c r="I220" s="24" t="s">
        <v>76</v>
      </c>
      <c r="J220" s="24">
        <v>40</v>
      </c>
      <c r="K220" s="27">
        <v>83.668058083899993</v>
      </c>
      <c r="L220" s="27">
        <v>228.83742150699999</v>
      </c>
      <c r="M220" s="25">
        <v>0.05</v>
      </c>
      <c r="N220" s="25">
        <v>0</v>
      </c>
      <c r="O220" s="24">
        <v>23329</v>
      </c>
      <c r="P220" s="24">
        <v>22839</v>
      </c>
      <c r="Q220" s="28">
        <v>23329</v>
      </c>
      <c r="R220" s="28">
        <v>1100</v>
      </c>
      <c r="S220" s="24" t="s">
        <v>81</v>
      </c>
      <c r="T220" s="24" t="s">
        <v>86</v>
      </c>
      <c r="U220" s="28">
        <v>54.65</v>
      </c>
      <c r="V220" s="28">
        <v>0</v>
      </c>
      <c r="W220" s="28">
        <v>1.85</v>
      </c>
      <c r="X220" s="28">
        <v>0.22</v>
      </c>
      <c r="Y220" s="28">
        <f t="shared" si="24"/>
        <v>1.2949999999999999</v>
      </c>
      <c r="Z220" s="28">
        <f t="shared" si="25"/>
        <v>0.11</v>
      </c>
      <c r="AA220" s="28">
        <v>0.34200000000000003</v>
      </c>
      <c r="AB220" s="29">
        <v>5.6546732144677002E-2</v>
      </c>
      <c r="AC220">
        <f t="shared" si="20"/>
        <v>109</v>
      </c>
      <c r="AD220">
        <f t="shared" si="21"/>
        <v>0</v>
      </c>
      <c r="AE220">
        <f t="shared" si="22"/>
        <v>0</v>
      </c>
      <c r="AF220">
        <f>'TP Factor'!$D$3</f>
        <v>1.168489000131735</v>
      </c>
      <c r="AG220">
        <f t="shared" si="23"/>
        <v>0</v>
      </c>
    </row>
    <row r="221" spans="1:33">
      <c r="A221" s="24" t="s">
        <v>72</v>
      </c>
      <c r="B221" s="24">
        <v>27</v>
      </c>
      <c r="C221" s="24" t="s">
        <v>73</v>
      </c>
      <c r="D221" s="25">
        <v>33.090000000000003</v>
      </c>
      <c r="E221" s="24" t="s">
        <v>74</v>
      </c>
      <c r="F221" s="24">
        <v>1234</v>
      </c>
      <c r="G221" s="26">
        <v>13</v>
      </c>
      <c r="H221" s="24" t="s">
        <v>75</v>
      </c>
      <c r="I221" s="24" t="s">
        <v>76</v>
      </c>
      <c r="J221" s="24">
        <v>28</v>
      </c>
      <c r="K221" s="27">
        <v>74.143039209400001</v>
      </c>
      <c r="L221" s="27">
        <v>162.326723415</v>
      </c>
      <c r="M221" s="25">
        <v>0.04</v>
      </c>
      <c r="N221" s="25">
        <v>0</v>
      </c>
      <c r="O221" s="24">
        <v>23351</v>
      </c>
      <c r="P221" s="24">
        <v>22860</v>
      </c>
      <c r="Q221" s="28">
        <v>23351</v>
      </c>
      <c r="R221" s="28">
        <v>1100</v>
      </c>
      <c r="S221" s="24" t="s">
        <v>81</v>
      </c>
      <c r="T221" s="24" t="s">
        <v>86</v>
      </c>
      <c r="U221" s="28">
        <v>54.65</v>
      </c>
      <c r="V221" s="28">
        <v>0</v>
      </c>
      <c r="W221" s="28">
        <v>1.85</v>
      </c>
      <c r="X221" s="28">
        <v>0.22</v>
      </c>
      <c r="Y221" s="28">
        <f t="shared" si="24"/>
        <v>1.2949999999999999</v>
      </c>
      <c r="Z221" s="28">
        <f t="shared" si="25"/>
        <v>0.11</v>
      </c>
      <c r="AA221" s="28">
        <v>0.34200000000000003</v>
      </c>
      <c r="AB221" s="29">
        <v>4.0111646469847898E-2</v>
      </c>
      <c r="AC221">
        <f t="shared" si="20"/>
        <v>77</v>
      </c>
      <c r="AD221">
        <f t="shared" si="21"/>
        <v>0</v>
      </c>
      <c r="AE221">
        <f t="shared" si="22"/>
        <v>0</v>
      </c>
      <c r="AF221">
        <f>'TP Factor'!$D$3</f>
        <v>1.168489000131735</v>
      </c>
      <c r="AG221">
        <f t="shared" si="23"/>
        <v>0</v>
      </c>
    </row>
    <row r="222" spans="1:33">
      <c r="A222" s="24" t="s">
        <v>72</v>
      </c>
      <c r="B222" s="24">
        <v>27</v>
      </c>
      <c r="C222" s="24" t="s">
        <v>73</v>
      </c>
      <c r="D222" s="25">
        <v>33.090000000000003</v>
      </c>
      <c r="E222" s="24" t="s">
        <v>74</v>
      </c>
      <c r="F222" s="24">
        <v>1234</v>
      </c>
      <c r="G222" s="26">
        <v>13</v>
      </c>
      <c r="H222" s="24" t="s">
        <v>75</v>
      </c>
      <c r="I222" s="24" t="s">
        <v>76</v>
      </c>
      <c r="J222" s="24">
        <v>435</v>
      </c>
      <c r="K222" s="27">
        <v>314.929419462</v>
      </c>
      <c r="L222" s="27">
        <v>2501.8694641799998</v>
      </c>
      <c r="M222" s="25">
        <v>0.56000000000000005</v>
      </c>
      <c r="N222" s="25">
        <v>0.05</v>
      </c>
      <c r="O222" s="24">
        <v>23353</v>
      </c>
      <c r="P222" s="24">
        <v>22862</v>
      </c>
      <c r="Q222" s="28">
        <v>23353</v>
      </c>
      <c r="R222" s="28">
        <v>1100</v>
      </c>
      <c r="S222" s="24" t="s">
        <v>81</v>
      </c>
      <c r="T222" s="24" t="s">
        <v>86</v>
      </c>
      <c r="U222" s="28">
        <v>54.65</v>
      </c>
      <c r="V222" s="28">
        <v>0</v>
      </c>
      <c r="W222" s="28">
        <v>1.85</v>
      </c>
      <c r="X222" s="28">
        <v>0.22</v>
      </c>
      <c r="Y222" s="28">
        <f t="shared" si="24"/>
        <v>1.2949999999999999</v>
      </c>
      <c r="Z222" s="28">
        <f t="shared" si="25"/>
        <v>0.11</v>
      </c>
      <c r="AA222" s="28">
        <v>0.34200000000000003</v>
      </c>
      <c r="AB222" s="29">
        <v>0.61822293543737405</v>
      </c>
      <c r="AC222">
        <f t="shared" si="20"/>
        <v>1188</v>
      </c>
      <c r="AD222">
        <f t="shared" si="21"/>
        <v>3</v>
      </c>
      <c r="AE222">
        <f t="shared" si="22"/>
        <v>0.3</v>
      </c>
      <c r="AF222">
        <f>'TP Factor'!$D$3</f>
        <v>1.168489000131735</v>
      </c>
      <c r="AG222">
        <f t="shared" si="23"/>
        <v>0.4</v>
      </c>
    </row>
    <row r="223" spans="1:33">
      <c r="A223" s="24" t="s">
        <v>72</v>
      </c>
      <c r="B223" s="24">
        <v>27</v>
      </c>
      <c r="C223" s="24" t="s">
        <v>73</v>
      </c>
      <c r="D223" s="25">
        <v>33.090000000000003</v>
      </c>
      <c r="E223" s="24" t="s">
        <v>74</v>
      </c>
      <c r="F223" s="24">
        <v>1234</v>
      </c>
      <c r="G223" s="26">
        <v>13</v>
      </c>
      <c r="H223" s="24" t="s">
        <v>75</v>
      </c>
      <c r="I223" s="24" t="s">
        <v>76</v>
      </c>
      <c r="J223" s="24">
        <v>322</v>
      </c>
      <c r="K223" s="27">
        <v>284.82311766999999</v>
      </c>
      <c r="L223" s="27">
        <v>1848.9402462200001</v>
      </c>
      <c r="M223" s="25">
        <v>0.42</v>
      </c>
      <c r="N223" s="25">
        <v>0.04</v>
      </c>
      <c r="O223" s="24">
        <v>23354</v>
      </c>
      <c r="P223" s="24">
        <v>22863</v>
      </c>
      <c r="Q223" s="28">
        <v>23354</v>
      </c>
      <c r="R223" s="28">
        <v>1100</v>
      </c>
      <c r="S223" s="24" t="s">
        <v>77</v>
      </c>
      <c r="T223" s="24" t="s">
        <v>85</v>
      </c>
      <c r="U223" s="28">
        <v>54.65</v>
      </c>
      <c r="V223" s="28">
        <v>0</v>
      </c>
      <c r="W223" s="28">
        <v>1.85</v>
      </c>
      <c r="X223" s="28">
        <v>0.22</v>
      </c>
      <c r="Y223" s="28">
        <f t="shared" si="24"/>
        <v>1.2949999999999999</v>
      </c>
      <c r="Z223" s="28">
        <f t="shared" si="25"/>
        <v>0.11</v>
      </c>
      <c r="AA223" s="28">
        <v>0.34200000000000003</v>
      </c>
      <c r="AB223" s="29">
        <v>0.45688125732736501</v>
      </c>
      <c r="AC223">
        <f t="shared" si="20"/>
        <v>878</v>
      </c>
      <c r="AD223">
        <f t="shared" si="21"/>
        <v>3</v>
      </c>
      <c r="AE223">
        <f t="shared" si="22"/>
        <v>0.2</v>
      </c>
      <c r="AF223">
        <f>'TP Factor'!$D$3</f>
        <v>1.168489000131735</v>
      </c>
      <c r="AG223">
        <f t="shared" si="23"/>
        <v>0.2</v>
      </c>
    </row>
    <row r="224" spans="1:33">
      <c r="A224" s="24" t="s">
        <v>72</v>
      </c>
      <c r="B224" s="24">
        <v>27</v>
      </c>
      <c r="C224" s="24" t="s">
        <v>73</v>
      </c>
      <c r="D224" s="25">
        <v>33.090000000000003</v>
      </c>
      <c r="E224" s="24" t="s">
        <v>74</v>
      </c>
      <c r="F224" s="24">
        <v>1234</v>
      </c>
      <c r="G224" s="26">
        <v>11.1</v>
      </c>
      <c r="H224" s="24" t="s">
        <v>75</v>
      </c>
      <c r="I224" s="24" t="s">
        <v>76</v>
      </c>
      <c r="J224" s="24">
        <v>25</v>
      </c>
      <c r="K224" s="27">
        <v>72.558931698500004</v>
      </c>
      <c r="L224" s="27">
        <v>140.15826936600001</v>
      </c>
      <c r="M224" s="25">
        <v>0.02</v>
      </c>
      <c r="N224" s="25">
        <v>0</v>
      </c>
      <c r="O224" s="24">
        <v>23534</v>
      </c>
      <c r="P224" s="24">
        <v>23038</v>
      </c>
      <c r="Q224" s="28">
        <v>23534</v>
      </c>
      <c r="R224" s="28">
        <v>8120</v>
      </c>
      <c r="S224" s="24" t="s">
        <v>77</v>
      </c>
      <c r="T224" s="24" t="s">
        <v>108</v>
      </c>
      <c r="U224" s="28">
        <v>54.65</v>
      </c>
      <c r="V224" s="28">
        <v>0</v>
      </c>
      <c r="W224" s="28">
        <v>1.25</v>
      </c>
      <c r="X224" s="28">
        <v>5.2999999999999999E-2</v>
      </c>
      <c r="Y224" s="28">
        <f t="shared" si="24"/>
        <v>0.875</v>
      </c>
      <c r="Z224" s="28">
        <f t="shared" si="25"/>
        <v>2.6499999999999999E-2</v>
      </c>
      <c r="AA224" s="28">
        <v>0.35</v>
      </c>
      <c r="AB224" s="29">
        <v>3.4734019907819301E-3</v>
      </c>
      <c r="AC224">
        <f t="shared" si="20"/>
        <v>7</v>
      </c>
      <c r="AD224">
        <f t="shared" si="21"/>
        <v>0</v>
      </c>
      <c r="AE224">
        <f t="shared" si="22"/>
        <v>0</v>
      </c>
      <c r="AF224">
        <f>'TP Factor'!$D$3</f>
        <v>1.168489000131735</v>
      </c>
      <c r="AG224">
        <f t="shared" si="23"/>
        <v>0</v>
      </c>
    </row>
    <row r="225" spans="1:33">
      <c r="A225" s="24" t="s">
        <v>72</v>
      </c>
      <c r="B225" s="24">
        <v>27</v>
      </c>
      <c r="C225" s="24" t="s">
        <v>73</v>
      </c>
      <c r="D225" s="25">
        <v>33.090000000000003</v>
      </c>
      <c r="E225" s="24" t="s">
        <v>74</v>
      </c>
      <c r="F225" s="24">
        <v>1234</v>
      </c>
      <c r="G225" s="26">
        <v>0</v>
      </c>
      <c r="H225" s="24" t="s">
        <v>75</v>
      </c>
      <c r="I225" s="24" t="s">
        <v>76</v>
      </c>
      <c r="J225" s="24">
        <v>208</v>
      </c>
      <c r="K225" s="27">
        <v>118.199027313</v>
      </c>
      <c r="L225" s="27">
        <v>816.42342945400003</v>
      </c>
      <c r="M225" s="25">
        <v>0.09</v>
      </c>
      <c r="N225" s="25">
        <v>0.01</v>
      </c>
      <c r="O225" s="24">
        <v>21265</v>
      </c>
      <c r="P225" s="24">
        <v>20808</v>
      </c>
      <c r="Q225" s="28">
        <v>21265</v>
      </c>
      <c r="R225" s="28">
        <v>5300</v>
      </c>
      <c r="S225" s="24" t="s">
        <v>79</v>
      </c>
      <c r="T225" s="24" t="s">
        <v>137</v>
      </c>
      <c r="U225" s="28">
        <v>54.65</v>
      </c>
      <c r="V225" s="28">
        <v>0</v>
      </c>
      <c r="W225" s="28">
        <v>0.6</v>
      </c>
      <c r="X225" s="28">
        <v>0.13500000000000001</v>
      </c>
      <c r="Y225" s="28">
        <f t="shared" si="24"/>
        <v>0.42</v>
      </c>
      <c r="Z225" s="28">
        <f t="shared" si="25"/>
        <v>6.7500000000000004E-2</v>
      </c>
      <c r="AA225" s="28">
        <v>0.5</v>
      </c>
      <c r="AB225" s="29">
        <v>0.20174181599692301</v>
      </c>
      <c r="AC225">
        <f t="shared" si="20"/>
        <v>567</v>
      </c>
      <c r="AD225">
        <f t="shared" si="21"/>
        <v>1</v>
      </c>
      <c r="AE225">
        <f t="shared" si="22"/>
        <v>0.1</v>
      </c>
      <c r="AF225">
        <f>'TP Factor'!$D$3</f>
        <v>1.168489000131735</v>
      </c>
      <c r="AG225">
        <f t="shared" si="23"/>
        <v>0.1</v>
      </c>
    </row>
    <row r="226" spans="1:33">
      <c r="A226" s="24" t="s">
        <v>72</v>
      </c>
      <c r="B226" s="24">
        <v>27</v>
      </c>
      <c r="C226" s="24" t="s">
        <v>73</v>
      </c>
      <c r="D226" s="25">
        <v>33.090000000000003</v>
      </c>
      <c r="E226" s="24" t="s">
        <v>74</v>
      </c>
      <c r="F226" s="24">
        <v>1234</v>
      </c>
      <c r="G226" s="26">
        <v>105</v>
      </c>
      <c r="H226" s="24" t="s">
        <v>75</v>
      </c>
      <c r="I226" s="24" t="s">
        <v>76</v>
      </c>
      <c r="J226" s="24">
        <v>49</v>
      </c>
      <c r="K226" s="27">
        <v>88.869884746300002</v>
      </c>
      <c r="L226" s="27">
        <v>107.769218411</v>
      </c>
      <c r="M226" s="25">
        <v>7.0000000000000007E-2</v>
      </c>
      <c r="N226" s="25">
        <v>0.01</v>
      </c>
      <c r="O226" s="24">
        <v>21274</v>
      </c>
      <c r="P226" s="24">
        <v>20817</v>
      </c>
      <c r="Q226" s="28">
        <v>21274</v>
      </c>
      <c r="R226" s="28">
        <v>1400</v>
      </c>
      <c r="S226" s="24" t="s">
        <v>77</v>
      </c>
      <c r="T226" s="24" t="s">
        <v>150</v>
      </c>
      <c r="U226" s="28">
        <v>54.65</v>
      </c>
      <c r="V226" s="28">
        <v>0</v>
      </c>
      <c r="W226" s="28">
        <v>2.83</v>
      </c>
      <c r="X226" s="28">
        <v>0.497</v>
      </c>
      <c r="Y226" s="28">
        <f t="shared" si="24"/>
        <v>1.9809999999999999</v>
      </c>
      <c r="Z226" s="28">
        <f t="shared" si="25"/>
        <v>0.2485</v>
      </c>
      <c r="AA226" s="28">
        <v>0.9</v>
      </c>
      <c r="AB226" s="29">
        <v>1.08754114652613E-2</v>
      </c>
      <c r="AC226">
        <f t="shared" si="20"/>
        <v>55</v>
      </c>
      <c r="AD226">
        <f t="shared" si="21"/>
        <v>0</v>
      </c>
      <c r="AE226">
        <f t="shared" si="22"/>
        <v>0</v>
      </c>
      <c r="AF226">
        <f>'TP Factor'!$D$3</f>
        <v>1.168489000131735</v>
      </c>
      <c r="AG226">
        <f t="shared" si="23"/>
        <v>0</v>
      </c>
    </row>
    <row r="227" spans="1:33">
      <c r="A227" s="24" t="s">
        <v>72</v>
      </c>
      <c r="B227" s="24">
        <v>27</v>
      </c>
      <c r="C227" s="24" t="s">
        <v>73</v>
      </c>
      <c r="D227" s="25">
        <v>33.090000000000003</v>
      </c>
      <c r="E227" s="24" t="s">
        <v>74</v>
      </c>
      <c r="F227" s="24">
        <v>1234</v>
      </c>
      <c r="G227" s="26">
        <v>98</v>
      </c>
      <c r="H227" s="24" t="s">
        <v>75</v>
      </c>
      <c r="I227" s="24" t="s">
        <v>76</v>
      </c>
      <c r="J227" s="24">
        <v>96</v>
      </c>
      <c r="K227" s="27">
        <v>89.327521297199993</v>
      </c>
      <c r="L227" s="27">
        <v>255.01155569100001</v>
      </c>
      <c r="M227" s="25">
        <v>0.12</v>
      </c>
      <c r="N227" s="25">
        <v>0.02</v>
      </c>
      <c r="O227" s="24">
        <v>22335</v>
      </c>
      <c r="P227" s="24">
        <v>21859</v>
      </c>
      <c r="Q227" s="28">
        <v>22335</v>
      </c>
      <c r="R227" s="28">
        <v>1700</v>
      </c>
      <c r="S227" s="24" t="s">
        <v>81</v>
      </c>
      <c r="T227" s="24" t="s">
        <v>82</v>
      </c>
      <c r="U227" s="28">
        <v>54.65</v>
      </c>
      <c r="V227" s="28">
        <v>0</v>
      </c>
      <c r="W227" s="28">
        <v>1.8</v>
      </c>
      <c r="X227" s="28">
        <v>0.47799999999999998</v>
      </c>
      <c r="Y227" s="28">
        <f t="shared" si="24"/>
        <v>1.26</v>
      </c>
      <c r="Z227" s="28">
        <f t="shared" si="25"/>
        <v>0.23899999999999999</v>
      </c>
      <c r="AA227" s="28">
        <v>0.72399999999999998</v>
      </c>
      <c r="AB227" s="29">
        <v>6.3014475691183805E-2</v>
      </c>
      <c r="AC227">
        <f t="shared" si="20"/>
        <v>256</v>
      </c>
      <c r="AD227">
        <f t="shared" si="21"/>
        <v>1</v>
      </c>
      <c r="AE227">
        <f t="shared" si="22"/>
        <v>0.1</v>
      </c>
      <c r="AF227">
        <f>'TP Factor'!$D$3</f>
        <v>1.168489000131735</v>
      </c>
      <c r="AG227">
        <f t="shared" si="23"/>
        <v>0.1</v>
      </c>
    </row>
    <row r="228" spans="1:33">
      <c r="A228" s="24" t="s">
        <v>72</v>
      </c>
      <c r="B228" s="24">
        <v>27</v>
      </c>
      <c r="C228" s="24" t="s">
        <v>73</v>
      </c>
      <c r="D228" s="25">
        <v>33.090000000000003</v>
      </c>
      <c r="E228" s="24" t="s">
        <v>74</v>
      </c>
      <c r="F228" s="24">
        <v>1234</v>
      </c>
      <c r="G228" s="26">
        <v>102.5</v>
      </c>
      <c r="H228" s="24" t="s">
        <v>75</v>
      </c>
      <c r="I228" s="24" t="s">
        <v>76</v>
      </c>
      <c r="J228" s="24">
        <v>132</v>
      </c>
      <c r="K228" s="27">
        <v>139.123958308</v>
      </c>
      <c r="L228" s="27">
        <v>391.98447484799999</v>
      </c>
      <c r="M228" s="25">
        <v>0.19</v>
      </c>
      <c r="N228" s="25">
        <v>0.03</v>
      </c>
      <c r="O228" s="24">
        <v>22423</v>
      </c>
      <c r="P228" s="24">
        <v>21946</v>
      </c>
      <c r="Q228" s="28">
        <v>22423</v>
      </c>
      <c r="R228" s="28">
        <v>1300</v>
      </c>
      <c r="S228" s="24" t="s">
        <v>81</v>
      </c>
      <c r="T228" s="24" t="s">
        <v>94</v>
      </c>
      <c r="U228" s="28">
        <v>54.65</v>
      </c>
      <c r="V228" s="28">
        <v>0</v>
      </c>
      <c r="W228" s="28">
        <v>2.42</v>
      </c>
      <c r="X228" s="28">
        <v>0.51600000000000001</v>
      </c>
      <c r="Y228" s="28">
        <f t="shared" si="24"/>
        <v>1.694</v>
      </c>
      <c r="Z228" s="28">
        <f t="shared" si="25"/>
        <v>0.25800000000000001</v>
      </c>
      <c r="AA228" s="28">
        <v>0.66200000000000003</v>
      </c>
      <c r="AB228" s="29">
        <v>9.6861085747122697E-2</v>
      </c>
      <c r="AC228">
        <f t="shared" si="20"/>
        <v>360</v>
      </c>
      <c r="AD228">
        <f t="shared" si="21"/>
        <v>1</v>
      </c>
      <c r="AE228">
        <f t="shared" si="22"/>
        <v>0.2</v>
      </c>
      <c r="AF228">
        <f>'TP Factor'!$D$3</f>
        <v>1.168489000131735</v>
      </c>
      <c r="AG228">
        <f t="shared" si="23"/>
        <v>0.2</v>
      </c>
    </row>
    <row r="229" spans="1:33">
      <c r="A229" s="24" t="s">
        <v>72</v>
      </c>
      <c r="B229" s="24">
        <v>27</v>
      </c>
      <c r="C229" s="24" t="s">
        <v>73</v>
      </c>
      <c r="D229" s="25">
        <v>33.090000000000003</v>
      </c>
      <c r="E229" s="24" t="s">
        <v>74</v>
      </c>
      <c r="F229" s="24">
        <v>1234</v>
      </c>
      <c r="G229" s="26">
        <v>98</v>
      </c>
      <c r="H229" s="24" t="s">
        <v>75</v>
      </c>
      <c r="I229" s="24" t="s">
        <v>76</v>
      </c>
      <c r="J229" s="24">
        <v>1144</v>
      </c>
      <c r="K229" s="27">
        <v>254.446255686</v>
      </c>
      <c r="L229" s="27">
        <v>3034.7989564600002</v>
      </c>
      <c r="M229" s="25">
        <v>1.44</v>
      </c>
      <c r="N229" s="25">
        <v>0.27</v>
      </c>
      <c r="O229" s="24">
        <v>22424</v>
      </c>
      <c r="P229" s="24">
        <v>21947</v>
      </c>
      <c r="Q229" s="28">
        <v>22424</v>
      </c>
      <c r="R229" s="28">
        <v>1700</v>
      </c>
      <c r="S229" s="24" t="s">
        <v>81</v>
      </c>
      <c r="T229" s="24" t="s">
        <v>82</v>
      </c>
      <c r="U229" s="28">
        <v>54.65</v>
      </c>
      <c r="V229" s="28">
        <v>0</v>
      </c>
      <c r="W229" s="28">
        <v>1.8</v>
      </c>
      <c r="X229" s="28">
        <v>0.47799999999999998</v>
      </c>
      <c r="Y229" s="28">
        <f t="shared" si="24"/>
        <v>1.26</v>
      </c>
      <c r="Z229" s="28">
        <f t="shared" si="25"/>
        <v>0.23899999999999999</v>
      </c>
      <c r="AA229" s="28">
        <v>0.72399999999999998</v>
      </c>
      <c r="AB229" s="29">
        <v>0.74991215417093204</v>
      </c>
      <c r="AC229">
        <f t="shared" si="20"/>
        <v>3050</v>
      </c>
      <c r="AD229">
        <f t="shared" si="21"/>
        <v>8</v>
      </c>
      <c r="AE229">
        <f t="shared" si="22"/>
        <v>1.6</v>
      </c>
      <c r="AF229">
        <f>'TP Factor'!$D$3</f>
        <v>1.168489000131735</v>
      </c>
      <c r="AG229">
        <f t="shared" si="23"/>
        <v>1.9</v>
      </c>
    </row>
    <row r="230" spans="1:33">
      <c r="A230" s="24" t="s">
        <v>72</v>
      </c>
      <c r="B230" s="24">
        <v>27</v>
      </c>
      <c r="C230" s="24" t="s">
        <v>73</v>
      </c>
      <c r="D230" s="25">
        <v>33.090000000000003</v>
      </c>
      <c r="E230" s="24" t="s">
        <v>74</v>
      </c>
      <c r="F230" s="24">
        <v>1234</v>
      </c>
      <c r="G230" s="26">
        <v>11.1</v>
      </c>
      <c r="H230" s="24" t="s">
        <v>75</v>
      </c>
      <c r="I230" s="24" t="s">
        <v>76</v>
      </c>
      <c r="J230" s="24">
        <v>844</v>
      </c>
      <c r="K230" s="27">
        <v>788.136783315</v>
      </c>
      <c r="L230" s="27">
        <v>4739.8989917899999</v>
      </c>
      <c r="M230" s="25">
        <v>0.74</v>
      </c>
      <c r="N230" s="25">
        <v>0.02</v>
      </c>
      <c r="O230" s="24">
        <v>22425</v>
      </c>
      <c r="P230" s="24">
        <v>21948</v>
      </c>
      <c r="Q230" s="28">
        <v>22425</v>
      </c>
      <c r="R230" s="28">
        <v>8120</v>
      </c>
      <c r="S230" s="24" t="s">
        <v>77</v>
      </c>
      <c r="T230" s="24" t="s">
        <v>108</v>
      </c>
      <c r="U230" s="28">
        <v>54.65</v>
      </c>
      <c r="V230" s="28">
        <v>0</v>
      </c>
      <c r="W230" s="28">
        <v>1.25</v>
      </c>
      <c r="X230" s="28">
        <v>5.2999999999999999E-2</v>
      </c>
      <c r="Y230" s="28">
        <f t="shared" si="24"/>
        <v>0.875</v>
      </c>
      <c r="Z230" s="28">
        <f t="shared" si="25"/>
        <v>2.6499999999999999E-2</v>
      </c>
      <c r="AA230" s="28">
        <v>0.35</v>
      </c>
      <c r="AB230" s="29">
        <v>7.0933489309982098E-2</v>
      </c>
      <c r="AC230">
        <f t="shared" si="20"/>
        <v>139</v>
      </c>
      <c r="AD230">
        <f t="shared" si="21"/>
        <v>0</v>
      </c>
      <c r="AE230">
        <f t="shared" si="22"/>
        <v>0</v>
      </c>
      <c r="AF230">
        <f>'TP Factor'!$D$3</f>
        <v>1.168489000131735</v>
      </c>
      <c r="AG230">
        <f t="shared" si="23"/>
        <v>0</v>
      </c>
    </row>
    <row r="231" spans="1:33">
      <c r="A231" s="24" t="s">
        <v>72</v>
      </c>
      <c r="B231" s="24">
        <v>27</v>
      </c>
      <c r="C231" s="24" t="s">
        <v>73</v>
      </c>
      <c r="D231" s="25">
        <v>33.090000000000003</v>
      </c>
      <c r="E231" s="24" t="s">
        <v>74</v>
      </c>
      <c r="F231" s="24">
        <v>1234</v>
      </c>
      <c r="G231" s="26">
        <v>98</v>
      </c>
      <c r="H231" s="24" t="s">
        <v>75</v>
      </c>
      <c r="I231" s="24" t="s">
        <v>76</v>
      </c>
      <c r="J231" s="24">
        <v>150</v>
      </c>
      <c r="K231" s="27">
        <v>88.578320624699998</v>
      </c>
      <c r="L231" s="27">
        <v>396.98527528300002</v>
      </c>
      <c r="M231" s="25">
        <v>0.19</v>
      </c>
      <c r="N231" s="25">
        <v>0.04</v>
      </c>
      <c r="O231" s="24">
        <v>22478</v>
      </c>
      <c r="P231" s="24">
        <v>22001</v>
      </c>
      <c r="Q231" s="28">
        <v>22478</v>
      </c>
      <c r="R231" s="28">
        <v>1700</v>
      </c>
      <c r="S231" s="24" t="s">
        <v>81</v>
      </c>
      <c r="T231" s="24" t="s">
        <v>82</v>
      </c>
      <c r="U231" s="28">
        <v>54.65</v>
      </c>
      <c r="V231" s="28">
        <v>0</v>
      </c>
      <c r="W231" s="28">
        <v>1.8</v>
      </c>
      <c r="X231" s="28">
        <v>0.47799999999999998</v>
      </c>
      <c r="Y231" s="28">
        <f t="shared" si="24"/>
        <v>1.26</v>
      </c>
      <c r="Z231" s="28">
        <f t="shared" si="25"/>
        <v>0.23899999999999999</v>
      </c>
      <c r="AA231" s="28">
        <v>0.72399999999999998</v>
      </c>
      <c r="AB231" s="29">
        <v>9.8096805504791093E-2</v>
      </c>
      <c r="AC231">
        <f t="shared" si="20"/>
        <v>399</v>
      </c>
      <c r="AD231">
        <f t="shared" si="21"/>
        <v>1</v>
      </c>
      <c r="AE231">
        <f t="shared" si="22"/>
        <v>0.2</v>
      </c>
      <c r="AF231">
        <f>'TP Factor'!$D$3</f>
        <v>1.168489000131735</v>
      </c>
      <c r="AG231">
        <f t="shared" si="23"/>
        <v>0.2</v>
      </c>
    </row>
    <row r="232" spans="1:33">
      <c r="A232" s="24" t="s">
        <v>72</v>
      </c>
      <c r="B232" s="24">
        <v>27</v>
      </c>
      <c r="C232" s="24" t="s">
        <v>73</v>
      </c>
      <c r="D232" s="25">
        <v>33.090000000000003</v>
      </c>
      <c r="E232" s="24" t="s">
        <v>74</v>
      </c>
      <c r="F232" s="24">
        <v>1234</v>
      </c>
      <c r="G232" s="26">
        <v>98</v>
      </c>
      <c r="H232" s="24" t="s">
        <v>75</v>
      </c>
      <c r="I232" s="24" t="s">
        <v>76</v>
      </c>
      <c r="J232" s="24">
        <v>59</v>
      </c>
      <c r="K232" s="27">
        <v>86.640531207500004</v>
      </c>
      <c r="L232" s="27">
        <v>157.45201512899999</v>
      </c>
      <c r="M232" s="25">
        <v>7.0000000000000007E-2</v>
      </c>
      <c r="N232" s="25">
        <v>0.01</v>
      </c>
      <c r="O232" s="24">
        <v>22538</v>
      </c>
      <c r="P232" s="24">
        <v>22061</v>
      </c>
      <c r="Q232" s="28">
        <v>22538</v>
      </c>
      <c r="R232" s="28">
        <v>1700</v>
      </c>
      <c r="S232" s="24" t="s">
        <v>81</v>
      </c>
      <c r="T232" s="24" t="s">
        <v>82</v>
      </c>
      <c r="U232" s="28">
        <v>54.65</v>
      </c>
      <c r="V232" s="28">
        <v>0</v>
      </c>
      <c r="W232" s="28">
        <v>1.8</v>
      </c>
      <c r="X232" s="28">
        <v>0.47799999999999998</v>
      </c>
      <c r="Y232" s="28">
        <f t="shared" si="24"/>
        <v>1.26</v>
      </c>
      <c r="Z232" s="28">
        <f t="shared" si="25"/>
        <v>0.23899999999999999</v>
      </c>
      <c r="AA232" s="28">
        <v>0.72399999999999998</v>
      </c>
      <c r="AB232" s="29">
        <v>3.8907084632909102E-2</v>
      </c>
      <c r="AC232">
        <f t="shared" si="20"/>
        <v>158</v>
      </c>
      <c r="AD232">
        <f t="shared" si="21"/>
        <v>0</v>
      </c>
      <c r="AE232">
        <f t="shared" si="22"/>
        <v>0.1</v>
      </c>
      <c r="AF232">
        <f>'TP Factor'!$D$3</f>
        <v>1.168489000131735</v>
      </c>
      <c r="AG232">
        <f t="shared" si="23"/>
        <v>0.1</v>
      </c>
    </row>
    <row r="233" spans="1:33">
      <c r="A233" s="24" t="s">
        <v>72</v>
      </c>
      <c r="B233" s="24">
        <v>27</v>
      </c>
      <c r="C233" s="24" t="s">
        <v>73</v>
      </c>
      <c r="D233" s="25">
        <v>33.090000000000003</v>
      </c>
      <c r="E233" s="24" t="s">
        <v>74</v>
      </c>
      <c r="F233" s="24">
        <v>1234</v>
      </c>
      <c r="G233" s="26">
        <v>98</v>
      </c>
      <c r="H233" s="24" t="s">
        <v>75</v>
      </c>
      <c r="I233" s="24" t="s">
        <v>76</v>
      </c>
      <c r="J233" s="24">
        <v>1689</v>
      </c>
      <c r="K233" s="27">
        <v>343.728298467</v>
      </c>
      <c r="L233" s="27">
        <v>4479.3524830300003</v>
      </c>
      <c r="M233" s="25">
        <v>2.13</v>
      </c>
      <c r="N233" s="25">
        <v>0.4</v>
      </c>
      <c r="O233" s="24">
        <v>22661</v>
      </c>
      <c r="P233" s="24">
        <v>22181</v>
      </c>
      <c r="Q233" s="28">
        <v>22661</v>
      </c>
      <c r="R233" s="28">
        <v>1700</v>
      </c>
      <c r="S233" s="24" t="s">
        <v>81</v>
      </c>
      <c r="T233" s="24" t="s">
        <v>82</v>
      </c>
      <c r="U233" s="28">
        <v>54.65</v>
      </c>
      <c r="V233" s="28">
        <v>0</v>
      </c>
      <c r="W233" s="28">
        <v>1.8</v>
      </c>
      <c r="X233" s="28">
        <v>0.47799999999999998</v>
      </c>
      <c r="Y233" s="28">
        <f t="shared" si="24"/>
        <v>1.26</v>
      </c>
      <c r="Z233" s="28">
        <f t="shared" si="25"/>
        <v>0.23899999999999999</v>
      </c>
      <c r="AA233" s="28">
        <v>0.72399999999999998</v>
      </c>
      <c r="AB233" s="29">
        <v>1.1068676765794701</v>
      </c>
      <c r="AC233">
        <f t="shared" si="20"/>
        <v>4502</v>
      </c>
      <c r="AD233">
        <f t="shared" si="21"/>
        <v>13</v>
      </c>
      <c r="AE233">
        <f t="shared" si="22"/>
        <v>2.4</v>
      </c>
      <c r="AF233">
        <f>'TP Factor'!$D$3</f>
        <v>1.168489000131735</v>
      </c>
      <c r="AG233">
        <f t="shared" si="23"/>
        <v>2.8</v>
      </c>
    </row>
    <row r="234" spans="1:33">
      <c r="A234" s="24" t="s">
        <v>72</v>
      </c>
      <c r="B234" s="24">
        <v>27</v>
      </c>
      <c r="C234" s="24" t="s">
        <v>73</v>
      </c>
      <c r="D234" s="25">
        <v>33.090000000000003</v>
      </c>
      <c r="E234" s="24" t="s">
        <v>74</v>
      </c>
      <c r="F234" s="24">
        <v>1234</v>
      </c>
      <c r="G234" s="26">
        <v>98</v>
      </c>
      <c r="H234" s="24" t="s">
        <v>75</v>
      </c>
      <c r="I234" s="24" t="s">
        <v>76</v>
      </c>
      <c r="J234" s="24">
        <v>358</v>
      </c>
      <c r="K234" s="27">
        <v>127.224658494</v>
      </c>
      <c r="L234" s="27">
        <v>1011.6321074799999</v>
      </c>
      <c r="M234" s="25">
        <v>0.45</v>
      </c>
      <c r="N234" s="25">
        <v>0.09</v>
      </c>
      <c r="O234" s="24">
        <v>22826</v>
      </c>
      <c r="P234" s="24">
        <v>22341</v>
      </c>
      <c r="Q234" s="28">
        <v>22826</v>
      </c>
      <c r="R234" s="28">
        <v>1700</v>
      </c>
      <c r="S234" s="24" t="s">
        <v>79</v>
      </c>
      <c r="T234" s="24" t="s">
        <v>102</v>
      </c>
      <c r="U234" s="28">
        <v>54.65</v>
      </c>
      <c r="V234" s="28">
        <v>0</v>
      </c>
      <c r="W234" s="28">
        <v>1.8</v>
      </c>
      <c r="X234" s="28">
        <v>0.47799999999999998</v>
      </c>
      <c r="Y234" s="28">
        <f t="shared" si="24"/>
        <v>1.26</v>
      </c>
      <c r="Z234" s="28">
        <f t="shared" si="25"/>
        <v>0.23899999999999999</v>
      </c>
      <c r="AA234" s="28">
        <v>0.68</v>
      </c>
      <c r="AB234" s="29">
        <v>0.24997873791236599</v>
      </c>
      <c r="AC234">
        <f t="shared" si="20"/>
        <v>955</v>
      </c>
      <c r="AD234">
        <f t="shared" si="21"/>
        <v>3</v>
      </c>
      <c r="AE234">
        <f t="shared" si="22"/>
        <v>0.5</v>
      </c>
      <c r="AF234">
        <f>'TP Factor'!$D$3</f>
        <v>1.168489000131735</v>
      </c>
      <c r="AG234">
        <f t="shared" si="23"/>
        <v>0.6</v>
      </c>
    </row>
    <row r="235" spans="1:33">
      <c r="A235" s="24" t="s">
        <v>72</v>
      </c>
      <c r="B235" s="24">
        <v>27</v>
      </c>
      <c r="C235" s="24" t="s">
        <v>73</v>
      </c>
      <c r="D235" s="25">
        <v>33.090000000000003</v>
      </c>
      <c r="E235" s="24" t="s">
        <v>74</v>
      </c>
      <c r="F235" s="24">
        <v>1234</v>
      </c>
      <c r="G235" s="26">
        <v>98</v>
      </c>
      <c r="H235" s="24" t="s">
        <v>75</v>
      </c>
      <c r="I235" s="24" t="s">
        <v>76</v>
      </c>
      <c r="J235" s="24">
        <v>856</v>
      </c>
      <c r="K235" s="27">
        <v>350.32879731200001</v>
      </c>
      <c r="L235" s="27">
        <v>2269.7564981199998</v>
      </c>
      <c r="M235" s="25">
        <v>1.08</v>
      </c>
      <c r="N235" s="25">
        <v>0.2</v>
      </c>
      <c r="O235" s="24">
        <v>22884</v>
      </c>
      <c r="P235" s="24">
        <v>22398</v>
      </c>
      <c r="Q235" s="28">
        <v>22884</v>
      </c>
      <c r="R235" s="28">
        <v>1700</v>
      </c>
      <c r="S235" s="24" t="s">
        <v>81</v>
      </c>
      <c r="T235" s="24" t="s">
        <v>82</v>
      </c>
      <c r="U235" s="28">
        <v>54.65</v>
      </c>
      <c r="V235" s="28">
        <v>0</v>
      </c>
      <c r="W235" s="28">
        <v>1.8</v>
      </c>
      <c r="X235" s="28">
        <v>0.47799999999999998</v>
      </c>
      <c r="Y235" s="28">
        <f t="shared" si="24"/>
        <v>1.26</v>
      </c>
      <c r="Z235" s="28">
        <f t="shared" si="25"/>
        <v>0.23899999999999999</v>
      </c>
      <c r="AA235" s="28">
        <v>0.72399999999999998</v>
      </c>
      <c r="AB235" s="29">
        <v>0.56086680183619797</v>
      </c>
      <c r="AC235">
        <f t="shared" si="20"/>
        <v>2281</v>
      </c>
      <c r="AD235">
        <f t="shared" si="21"/>
        <v>6</v>
      </c>
      <c r="AE235">
        <f t="shared" si="22"/>
        <v>1.2</v>
      </c>
      <c r="AF235">
        <f>'TP Factor'!$D$3</f>
        <v>1.168489000131735</v>
      </c>
      <c r="AG235">
        <f t="shared" si="23"/>
        <v>1.4</v>
      </c>
    </row>
    <row r="236" spans="1:33">
      <c r="A236" s="24" t="s">
        <v>72</v>
      </c>
      <c r="B236" s="24">
        <v>27</v>
      </c>
      <c r="C236" s="24" t="s">
        <v>73</v>
      </c>
      <c r="D236" s="25">
        <v>33.090000000000003</v>
      </c>
      <c r="E236" s="24" t="s">
        <v>74</v>
      </c>
      <c r="F236" s="24">
        <v>1234</v>
      </c>
      <c r="G236" s="26">
        <v>98</v>
      </c>
      <c r="H236" s="24" t="s">
        <v>75</v>
      </c>
      <c r="I236" s="24" t="s">
        <v>76</v>
      </c>
      <c r="J236" s="24">
        <v>717</v>
      </c>
      <c r="K236" s="27">
        <v>190.83545709099999</v>
      </c>
      <c r="L236" s="27">
        <v>2023.2155319999999</v>
      </c>
      <c r="M236" s="25">
        <v>0.9</v>
      </c>
      <c r="N236" s="25">
        <v>0.17</v>
      </c>
      <c r="O236" s="24">
        <v>22912</v>
      </c>
      <c r="P236" s="24">
        <v>22426</v>
      </c>
      <c r="Q236" s="28">
        <v>22912</v>
      </c>
      <c r="R236" s="28">
        <v>1700</v>
      </c>
      <c r="S236" s="24" t="s">
        <v>79</v>
      </c>
      <c r="T236" s="24" t="s">
        <v>102</v>
      </c>
      <c r="U236" s="28">
        <v>54.65</v>
      </c>
      <c r="V236" s="28">
        <v>0</v>
      </c>
      <c r="W236" s="28">
        <v>1.8</v>
      </c>
      <c r="X236" s="28">
        <v>0.47799999999999998</v>
      </c>
      <c r="Y236" s="28">
        <f t="shared" si="24"/>
        <v>1.26</v>
      </c>
      <c r="Z236" s="28">
        <f t="shared" si="25"/>
        <v>0.23899999999999999</v>
      </c>
      <c r="AA236" s="28">
        <v>0.68</v>
      </c>
      <c r="AB236" s="29">
        <v>0.499945446026553</v>
      </c>
      <c r="AC236">
        <f t="shared" si="20"/>
        <v>1910</v>
      </c>
      <c r="AD236">
        <f t="shared" si="21"/>
        <v>5</v>
      </c>
      <c r="AE236">
        <f t="shared" si="22"/>
        <v>1</v>
      </c>
      <c r="AF236">
        <f>'TP Factor'!$D$3</f>
        <v>1.168489000131735</v>
      </c>
      <c r="AG236">
        <f t="shared" si="23"/>
        <v>1.2</v>
      </c>
    </row>
    <row r="237" spans="1:33">
      <c r="A237" s="24" t="s">
        <v>72</v>
      </c>
      <c r="B237" s="24">
        <v>27</v>
      </c>
      <c r="C237" s="24" t="s">
        <v>73</v>
      </c>
      <c r="D237" s="25">
        <v>33.090000000000003</v>
      </c>
      <c r="E237" s="24" t="s">
        <v>74</v>
      </c>
      <c r="F237" s="24">
        <v>1234</v>
      </c>
      <c r="G237" s="26">
        <v>98</v>
      </c>
      <c r="H237" s="24" t="s">
        <v>75</v>
      </c>
      <c r="I237" s="24" t="s">
        <v>76</v>
      </c>
      <c r="J237" s="24">
        <v>308</v>
      </c>
      <c r="K237" s="27">
        <v>142.53545841600001</v>
      </c>
      <c r="L237" s="27">
        <v>816.33339092400001</v>
      </c>
      <c r="M237" s="25">
        <v>0.39</v>
      </c>
      <c r="N237" s="25">
        <v>7.0000000000000007E-2</v>
      </c>
      <c r="O237" s="24">
        <v>22936</v>
      </c>
      <c r="P237" s="24">
        <v>22450</v>
      </c>
      <c r="Q237" s="28">
        <v>22936</v>
      </c>
      <c r="R237" s="28">
        <v>1700</v>
      </c>
      <c r="S237" s="24" t="s">
        <v>81</v>
      </c>
      <c r="T237" s="24" t="s">
        <v>82</v>
      </c>
      <c r="U237" s="28">
        <v>54.65</v>
      </c>
      <c r="V237" s="28">
        <v>0</v>
      </c>
      <c r="W237" s="28">
        <v>1.8</v>
      </c>
      <c r="X237" s="28">
        <v>0.47799999999999998</v>
      </c>
      <c r="Y237" s="28">
        <f t="shared" si="24"/>
        <v>1.26</v>
      </c>
      <c r="Z237" s="28">
        <f t="shared" si="25"/>
        <v>0.23899999999999999</v>
      </c>
      <c r="AA237" s="28">
        <v>0.72399999999999998</v>
      </c>
      <c r="AB237" s="29">
        <v>0.201719567089577</v>
      </c>
      <c r="AC237">
        <f t="shared" si="20"/>
        <v>820</v>
      </c>
      <c r="AD237">
        <f t="shared" si="21"/>
        <v>2</v>
      </c>
      <c r="AE237">
        <f t="shared" si="22"/>
        <v>0.4</v>
      </c>
      <c r="AF237">
        <f>'TP Factor'!$D$3</f>
        <v>1.168489000131735</v>
      </c>
      <c r="AG237">
        <f t="shared" si="23"/>
        <v>0.5</v>
      </c>
    </row>
    <row r="238" spans="1:33">
      <c r="A238" s="24" t="s">
        <v>72</v>
      </c>
      <c r="B238" s="24">
        <v>27</v>
      </c>
      <c r="C238" s="24" t="s">
        <v>73</v>
      </c>
      <c r="D238" s="25">
        <v>33.090000000000003</v>
      </c>
      <c r="E238" s="24" t="s">
        <v>74</v>
      </c>
      <c r="F238" s="24">
        <v>1234</v>
      </c>
      <c r="G238" s="26">
        <v>98</v>
      </c>
      <c r="H238" s="24" t="s">
        <v>75</v>
      </c>
      <c r="I238" s="24" t="s">
        <v>76</v>
      </c>
      <c r="J238" s="24">
        <v>791</v>
      </c>
      <c r="K238" s="27">
        <v>459.41979426799998</v>
      </c>
      <c r="L238" s="27">
        <v>2233.94792719</v>
      </c>
      <c r="M238" s="25">
        <v>1</v>
      </c>
      <c r="N238" s="25">
        <v>0.19</v>
      </c>
      <c r="O238" s="24">
        <v>23010</v>
      </c>
      <c r="P238" s="24">
        <v>22523</v>
      </c>
      <c r="Q238" s="28">
        <v>23010</v>
      </c>
      <c r="R238" s="28">
        <v>1700</v>
      </c>
      <c r="S238" s="24" t="s">
        <v>79</v>
      </c>
      <c r="T238" s="24" t="s">
        <v>102</v>
      </c>
      <c r="U238" s="28">
        <v>54.65</v>
      </c>
      <c r="V238" s="28">
        <v>0</v>
      </c>
      <c r="W238" s="28">
        <v>1.8</v>
      </c>
      <c r="X238" s="28">
        <v>0.47799999999999998</v>
      </c>
      <c r="Y238" s="28">
        <f t="shared" si="24"/>
        <v>1.26</v>
      </c>
      <c r="Z238" s="28">
        <f t="shared" si="25"/>
        <v>0.23899999999999999</v>
      </c>
      <c r="AA238" s="28">
        <v>0.68</v>
      </c>
      <c r="AB238" s="29">
        <v>0.297003612099701</v>
      </c>
      <c r="AC238">
        <f t="shared" si="20"/>
        <v>1135</v>
      </c>
      <c r="AD238">
        <f t="shared" si="21"/>
        <v>3</v>
      </c>
      <c r="AE238">
        <f t="shared" si="22"/>
        <v>0.6</v>
      </c>
      <c r="AF238">
        <f>'TP Factor'!$D$3</f>
        <v>1.168489000131735</v>
      </c>
      <c r="AG238">
        <f t="shared" si="23"/>
        <v>0.7</v>
      </c>
    </row>
    <row r="239" spans="1:33">
      <c r="A239" s="24" t="s">
        <v>72</v>
      </c>
      <c r="B239" s="24">
        <v>27</v>
      </c>
      <c r="C239" s="24" t="s">
        <v>73</v>
      </c>
      <c r="D239" s="25">
        <v>33.090000000000003</v>
      </c>
      <c r="E239" s="24" t="s">
        <v>74</v>
      </c>
      <c r="F239" s="24">
        <v>1234</v>
      </c>
      <c r="G239" s="26">
        <v>11.1</v>
      </c>
      <c r="H239" s="24" t="s">
        <v>75</v>
      </c>
      <c r="I239" s="24" t="s">
        <v>76</v>
      </c>
      <c r="J239" s="24">
        <v>141</v>
      </c>
      <c r="K239" s="27">
        <v>152.947608137</v>
      </c>
      <c r="L239" s="27">
        <v>793.62714339900003</v>
      </c>
      <c r="M239" s="25">
        <v>0.12</v>
      </c>
      <c r="N239" s="25">
        <v>0</v>
      </c>
      <c r="O239" s="24">
        <v>23011</v>
      </c>
      <c r="P239" s="24">
        <v>22524</v>
      </c>
      <c r="Q239" s="28">
        <v>23011</v>
      </c>
      <c r="R239" s="28">
        <v>8120</v>
      </c>
      <c r="S239" s="24" t="s">
        <v>77</v>
      </c>
      <c r="T239" s="24" t="s">
        <v>108</v>
      </c>
      <c r="U239" s="28">
        <v>54.65</v>
      </c>
      <c r="V239" s="28">
        <v>0</v>
      </c>
      <c r="W239" s="28">
        <v>1.25</v>
      </c>
      <c r="X239" s="28">
        <v>5.2999999999999999E-2</v>
      </c>
      <c r="Y239" s="28">
        <f t="shared" si="24"/>
        <v>0.875</v>
      </c>
      <c r="Z239" s="28">
        <f t="shared" si="25"/>
        <v>2.6499999999999999E-2</v>
      </c>
      <c r="AA239" s="28">
        <v>0.35</v>
      </c>
      <c r="AB239" s="29">
        <v>1.0887890113687E-2</v>
      </c>
      <c r="AC239">
        <f t="shared" si="20"/>
        <v>21</v>
      </c>
      <c r="AD239">
        <f t="shared" si="21"/>
        <v>0</v>
      </c>
      <c r="AE239">
        <f t="shared" si="22"/>
        <v>0</v>
      </c>
      <c r="AF239">
        <f>'TP Factor'!$D$3</f>
        <v>1.168489000131735</v>
      </c>
      <c r="AG239">
        <f t="shared" si="23"/>
        <v>0</v>
      </c>
    </row>
    <row r="240" spans="1:33">
      <c r="A240" s="24" t="s">
        <v>72</v>
      </c>
      <c r="B240" s="24">
        <v>27</v>
      </c>
      <c r="C240" s="24" t="s">
        <v>73</v>
      </c>
      <c r="D240" s="25">
        <v>33.090000000000003</v>
      </c>
      <c r="E240" s="24" t="s">
        <v>74</v>
      </c>
      <c r="F240" s="24">
        <v>1234</v>
      </c>
      <c r="G240" s="26">
        <v>0</v>
      </c>
      <c r="H240" s="24" t="s">
        <v>75</v>
      </c>
      <c r="I240" s="24" t="s">
        <v>76</v>
      </c>
      <c r="J240" s="24">
        <v>452</v>
      </c>
      <c r="K240" s="27">
        <v>196.432617523</v>
      </c>
      <c r="L240" s="27">
        <v>1776.7233495400001</v>
      </c>
      <c r="M240" s="25">
        <v>0.19</v>
      </c>
      <c r="N240" s="25">
        <v>0.03</v>
      </c>
      <c r="O240" s="24">
        <v>23031</v>
      </c>
      <c r="P240" s="24">
        <v>22543</v>
      </c>
      <c r="Q240" s="28">
        <v>23031</v>
      </c>
      <c r="R240" s="28">
        <v>5300</v>
      </c>
      <c r="S240" s="24" t="s">
        <v>81</v>
      </c>
      <c r="T240" s="24" t="s">
        <v>124</v>
      </c>
      <c r="U240" s="28">
        <v>54.65</v>
      </c>
      <c r="V240" s="28">
        <v>0</v>
      </c>
      <c r="W240" s="28">
        <v>0.6</v>
      </c>
      <c r="X240" s="28">
        <v>0.13500000000000001</v>
      </c>
      <c r="Y240" s="28">
        <f t="shared" si="24"/>
        <v>0.42</v>
      </c>
      <c r="Z240" s="28">
        <f t="shared" si="25"/>
        <v>6.7500000000000004E-2</v>
      </c>
      <c r="AA240" s="28">
        <v>0.5</v>
      </c>
      <c r="AB240" s="29">
        <v>0.43903614492300003</v>
      </c>
      <c r="AC240">
        <f t="shared" si="20"/>
        <v>1233</v>
      </c>
      <c r="AD240">
        <f t="shared" si="21"/>
        <v>1</v>
      </c>
      <c r="AE240">
        <f t="shared" si="22"/>
        <v>0.2</v>
      </c>
      <c r="AF240">
        <f>'TP Factor'!$D$3</f>
        <v>1.168489000131735</v>
      </c>
      <c r="AG240">
        <f t="shared" si="23"/>
        <v>0.2</v>
      </c>
    </row>
    <row r="241" spans="1:33">
      <c r="A241" s="24" t="s">
        <v>72</v>
      </c>
      <c r="B241" s="24">
        <v>27</v>
      </c>
      <c r="C241" s="24" t="s">
        <v>73</v>
      </c>
      <c r="D241" s="25">
        <v>33.090000000000003</v>
      </c>
      <c r="E241" s="24" t="s">
        <v>74</v>
      </c>
      <c r="F241" s="24">
        <v>1234</v>
      </c>
      <c r="G241" s="26">
        <v>0</v>
      </c>
      <c r="H241" s="24" t="s">
        <v>75</v>
      </c>
      <c r="I241" s="24" t="s">
        <v>76</v>
      </c>
      <c r="J241" s="24">
        <v>7</v>
      </c>
      <c r="K241" s="27">
        <v>25.467471361800001</v>
      </c>
      <c r="L241" s="27">
        <v>28.647701836500001</v>
      </c>
      <c r="M241" s="25">
        <v>0</v>
      </c>
      <c r="N241" s="25">
        <v>0</v>
      </c>
      <c r="O241" s="24">
        <v>23033</v>
      </c>
      <c r="P241" s="24">
        <v>22545</v>
      </c>
      <c r="Q241" s="28">
        <v>23033</v>
      </c>
      <c r="R241" s="28">
        <v>5300</v>
      </c>
      <c r="S241" s="24" t="s">
        <v>81</v>
      </c>
      <c r="T241" s="24" t="s">
        <v>124</v>
      </c>
      <c r="U241" s="28">
        <v>54.65</v>
      </c>
      <c r="V241" s="28">
        <v>0</v>
      </c>
      <c r="W241" s="28">
        <v>0.6</v>
      </c>
      <c r="X241" s="28">
        <v>0.13500000000000001</v>
      </c>
      <c r="Y241" s="28">
        <f t="shared" si="24"/>
        <v>0.42</v>
      </c>
      <c r="Z241" s="28">
        <f t="shared" si="25"/>
        <v>6.7500000000000004E-2</v>
      </c>
      <c r="AA241" s="28">
        <v>0.5</v>
      </c>
      <c r="AB241" s="29">
        <v>7.0789729733737603E-3</v>
      </c>
      <c r="AC241">
        <f t="shared" si="20"/>
        <v>20</v>
      </c>
      <c r="AD241">
        <f t="shared" si="21"/>
        <v>0</v>
      </c>
      <c r="AE241">
        <f t="shared" si="22"/>
        <v>0</v>
      </c>
      <c r="AF241">
        <f>'TP Factor'!$D$3</f>
        <v>1.168489000131735</v>
      </c>
      <c r="AG241">
        <f t="shared" si="23"/>
        <v>0</v>
      </c>
    </row>
    <row r="242" spans="1:33">
      <c r="A242" s="24" t="s">
        <v>72</v>
      </c>
      <c r="B242" s="24">
        <v>27</v>
      </c>
      <c r="C242" s="24" t="s">
        <v>73</v>
      </c>
      <c r="D242" s="25">
        <v>33.090000000000003</v>
      </c>
      <c r="E242" s="24" t="s">
        <v>74</v>
      </c>
      <c r="F242" s="24">
        <v>1234</v>
      </c>
      <c r="G242" s="26">
        <v>98</v>
      </c>
      <c r="H242" s="24" t="s">
        <v>75</v>
      </c>
      <c r="I242" s="24" t="s">
        <v>76</v>
      </c>
      <c r="J242" s="24">
        <v>10</v>
      </c>
      <c r="K242" s="27">
        <v>36.372992958899999</v>
      </c>
      <c r="L242" s="27">
        <v>25.8799652557</v>
      </c>
      <c r="M242" s="25">
        <v>0.01</v>
      </c>
      <c r="N242" s="25">
        <v>0</v>
      </c>
      <c r="O242" s="24">
        <v>23051</v>
      </c>
      <c r="P242" s="24">
        <v>22563</v>
      </c>
      <c r="Q242" s="28">
        <v>23051</v>
      </c>
      <c r="R242" s="28">
        <v>1700</v>
      </c>
      <c r="S242" s="24" t="s">
        <v>81</v>
      </c>
      <c r="T242" s="24" t="s">
        <v>82</v>
      </c>
      <c r="U242" s="28">
        <v>54.65</v>
      </c>
      <c r="V242" s="28">
        <v>0</v>
      </c>
      <c r="W242" s="28">
        <v>1.8</v>
      </c>
      <c r="X242" s="28">
        <v>0.47799999999999998</v>
      </c>
      <c r="Y242" s="28">
        <f t="shared" si="24"/>
        <v>1.26</v>
      </c>
      <c r="Z242" s="28">
        <f t="shared" si="25"/>
        <v>0.23899999999999999</v>
      </c>
      <c r="AA242" s="28">
        <v>0.72399999999999998</v>
      </c>
      <c r="AB242" s="29">
        <v>6.3950531051182903E-3</v>
      </c>
      <c r="AC242">
        <f t="shared" si="20"/>
        <v>26</v>
      </c>
      <c r="AD242">
        <f t="shared" si="21"/>
        <v>0</v>
      </c>
      <c r="AE242">
        <f t="shared" si="22"/>
        <v>0</v>
      </c>
      <c r="AF242">
        <f>'TP Factor'!$D$3</f>
        <v>1.168489000131735</v>
      </c>
      <c r="AG242">
        <f t="shared" si="23"/>
        <v>0</v>
      </c>
    </row>
    <row r="243" spans="1:33">
      <c r="A243" s="24" t="s">
        <v>72</v>
      </c>
      <c r="B243" s="24">
        <v>27</v>
      </c>
      <c r="C243" s="24" t="s">
        <v>73</v>
      </c>
      <c r="D243" s="25">
        <v>33.090000000000003</v>
      </c>
      <c r="E243" s="24" t="s">
        <v>74</v>
      </c>
      <c r="F243" s="24">
        <v>1234</v>
      </c>
      <c r="G243" s="26">
        <v>105</v>
      </c>
      <c r="H243" s="24" t="s">
        <v>75</v>
      </c>
      <c r="I243" s="24" t="s">
        <v>76</v>
      </c>
      <c r="J243" s="24">
        <v>2941</v>
      </c>
      <c r="K243" s="27">
        <v>418.19141467399999</v>
      </c>
      <c r="L243" s="27">
        <v>6516.3720793700004</v>
      </c>
      <c r="M243" s="25">
        <v>3.97</v>
      </c>
      <c r="N243" s="25">
        <v>0.73</v>
      </c>
      <c r="O243" s="24">
        <v>23092</v>
      </c>
      <c r="P243" s="24">
        <v>22604</v>
      </c>
      <c r="Q243" s="28">
        <v>23092</v>
      </c>
      <c r="R243" s="28">
        <v>1400</v>
      </c>
      <c r="S243" s="24" t="s">
        <v>81</v>
      </c>
      <c r="T243" s="24" t="s">
        <v>127</v>
      </c>
      <c r="U243" s="28">
        <v>54.65</v>
      </c>
      <c r="V243" s="28">
        <v>0</v>
      </c>
      <c r="W243" s="28">
        <v>2.83</v>
      </c>
      <c r="X243" s="28">
        <v>0.497</v>
      </c>
      <c r="Y243" s="28">
        <f t="shared" si="24"/>
        <v>1.9809999999999999</v>
      </c>
      <c r="Z243" s="28">
        <f t="shared" si="25"/>
        <v>0.2485</v>
      </c>
      <c r="AA243" s="28">
        <v>0.88700000000000001</v>
      </c>
      <c r="AB243" s="29">
        <v>0.13823560234757501</v>
      </c>
      <c r="AC243">
        <f t="shared" si="20"/>
        <v>689</v>
      </c>
      <c r="AD243">
        <f t="shared" si="21"/>
        <v>3</v>
      </c>
      <c r="AE243">
        <f t="shared" si="22"/>
        <v>0.4</v>
      </c>
      <c r="AF243">
        <f>'TP Factor'!$D$3</f>
        <v>1.168489000131735</v>
      </c>
      <c r="AG243">
        <f t="shared" si="23"/>
        <v>0.5</v>
      </c>
    </row>
    <row r="244" spans="1:33">
      <c r="A244" s="24" t="s">
        <v>72</v>
      </c>
      <c r="B244" s="24">
        <v>27</v>
      </c>
      <c r="C244" s="24" t="s">
        <v>73</v>
      </c>
      <c r="D244" s="25">
        <v>33.090000000000003</v>
      </c>
      <c r="E244" s="24" t="s">
        <v>74</v>
      </c>
      <c r="F244" s="24">
        <v>1234</v>
      </c>
      <c r="G244" s="26">
        <v>98</v>
      </c>
      <c r="H244" s="24" t="s">
        <v>75</v>
      </c>
      <c r="I244" s="24" t="s">
        <v>76</v>
      </c>
      <c r="J244" s="24">
        <v>826</v>
      </c>
      <c r="K244" s="27">
        <v>196.90963280899999</v>
      </c>
      <c r="L244" s="27">
        <v>2189.7700265499998</v>
      </c>
      <c r="M244" s="25">
        <v>1.04</v>
      </c>
      <c r="N244" s="25">
        <v>0.2</v>
      </c>
      <c r="O244" s="24">
        <v>23094</v>
      </c>
      <c r="P244" s="24">
        <v>22606</v>
      </c>
      <c r="Q244" s="28">
        <v>23094</v>
      </c>
      <c r="R244" s="28">
        <v>1700</v>
      </c>
      <c r="S244" s="24" t="s">
        <v>81</v>
      </c>
      <c r="T244" s="24" t="s">
        <v>82</v>
      </c>
      <c r="U244" s="28">
        <v>54.65</v>
      </c>
      <c r="V244" s="28">
        <v>0</v>
      </c>
      <c r="W244" s="28">
        <v>1.8</v>
      </c>
      <c r="X244" s="28">
        <v>0.47799999999999998</v>
      </c>
      <c r="Y244" s="28">
        <f t="shared" si="24"/>
        <v>1.26</v>
      </c>
      <c r="Z244" s="28">
        <f t="shared" si="25"/>
        <v>0.23899999999999999</v>
      </c>
      <c r="AA244" s="28">
        <v>0.72399999999999998</v>
      </c>
      <c r="AB244" s="29">
        <v>0.541101793326625</v>
      </c>
      <c r="AC244">
        <f t="shared" si="20"/>
        <v>2201</v>
      </c>
      <c r="AD244">
        <f t="shared" si="21"/>
        <v>6</v>
      </c>
      <c r="AE244">
        <f t="shared" si="22"/>
        <v>1.2</v>
      </c>
      <c r="AF244">
        <f>'TP Factor'!$D$3</f>
        <v>1.168489000131735</v>
      </c>
      <c r="AG244">
        <f t="shared" si="23"/>
        <v>1.4</v>
      </c>
    </row>
    <row r="245" spans="1:33">
      <c r="A245" s="24" t="s">
        <v>72</v>
      </c>
      <c r="B245" s="24">
        <v>27</v>
      </c>
      <c r="C245" s="24" t="s">
        <v>73</v>
      </c>
      <c r="D245" s="25">
        <v>33.090000000000003</v>
      </c>
      <c r="E245" s="24" t="s">
        <v>74</v>
      </c>
      <c r="F245" s="24">
        <v>1234</v>
      </c>
      <c r="G245" s="26">
        <v>98</v>
      </c>
      <c r="H245" s="24" t="s">
        <v>75</v>
      </c>
      <c r="I245" s="24" t="s">
        <v>76</v>
      </c>
      <c r="J245" s="24">
        <v>13</v>
      </c>
      <c r="K245" s="27">
        <v>42.9832289804</v>
      </c>
      <c r="L245" s="27">
        <v>34.778166689800003</v>
      </c>
      <c r="M245" s="25">
        <v>0.02</v>
      </c>
      <c r="N245" s="25">
        <v>0</v>
      </c>
      <c r="O245" s="24">
        <v>23095</v>
      </c>
      <c r="P245" s="24">
        <v>22607</v>
      </c>
      <c r="Q245" s="28">
        <v>23095</v>
      </c>
      <c r="R245" s="28">
        <v>1700</v>
      </c>
      <c r="S245" s="24" t="s">
        <v>81</v>
      </c>
      <c r="T245" s="24" t="s">
        <v>82</v>
      </c>
      <c r="U245" s="28">
        <v>54.65</v>
      </c>
      <c r="V245" s="28">
        <v>0</v>
      </c>
      <c r="W245" s="28">
        <v>1.8</v>
      </c>
      <c r="X245" s="28">
        <v>0.47799999999999998</v>
      </c>
      <c r="Y245" s="28">
        <f t="shared" si="24"/>
        <v>1.26</v>
      </c>
      <c r="Z245" s="28">
        <f t="shared" si="25"/>
        <v>0.23899999999999999</v>
      </c>
      <c r="AA245" s="28">
        <v>0.72399999999999998</v>
      </c>
      <c r="AB245" s="29">
        <v>8.5938377712443705E-3</v>
      </c>
      <c r="AC245">
        <f t="shared" si="20"/>
        <v>35</v>
      </c>
      <c r="AD245">
        <f t="shared" si="21"/>
        <v>0</v>
      </c>
      <c r="AE245">
        <f t="shared" si="22"/>
        <v>0</v>
      </c>
      <c r="AF245">
        <f>'TP Factor'!$D$3</f>
        <v>1.168489000131735</v>
      </c>
      <c r="AG245">
        <f t="shared" si="23"/>
        <v>0</v>
      </c>
    </row>
    <row r="246" spans="1:33">
      <c r="A246" s="24" t="s">
        <v>72</v>
      </c>
      <c r="B246" s="24">
        <v>27</v>
      </c>
      <c r="C246" s="24" t="s">
        <v>73</v>
      </c>
      <c r="D246" s="25">
        <v>33.090000000000003</v>
      </c>
      <c r="E246" s="24" t="s">
        <v>74</v>
      </c>
      <c r="F246" s="24">
        <v>1234</v>
      </c>
      <c r="G246" s="26">
        <v>98</v>
      </c>
      <c r="H246" s="24" t="s">
        <v>75</v>
      </c>
      <c r="I246" s="24" t="s">
        <v>76</v>
      </c>
      <c r="J246" s="24">
        <v>861</v>
      </c>
      <c r="K246" s="27">
        <v>309.74389865299997</v>
      </c>
      <c r="L246" s="27">
        <v>2429.72461028</v>
      </c>
      <c r="M246" s="25">
        <v>1.08</v>
      </c>
      <c r="N246" s="25">
        <v>0.21</v>
      </c>
      <c r="O246" s="24">
        <v>23154</v>
      </c>
      <c r="P246" s="24">
        <v>22666</v>
      </c>
      <c r="Q246" s="28">
        <v>23154</v>
      </c>
      <c r="R246" s="28">
        <v>1700</v>
      </c>
      <c r="S246" s="24" t="s">
        <v>79</v>
      </c>
      <c r="T246" s="24" t="s">
        <v>102</v>
      </c>
      <c r="U246" s="28">
        <v>54.65</v>
      </c>
      <c r="V246" s="28">
        <v>0</v>
      </c>
      <c r="W246" s="28">
        <v>1.8</v>
      </c>
      <c r="X246" s="28">
        <v>0.47799999999999998</v>
      </c>
      <c r="Y246" s="28">
        <f t="shared" si="24"/>
        <v>1.26</v>
      </c>
      <c r="Z246" s="28">
        <f t="shared" si="25"/>
        <v>0.23899999999999999</v>
      </c>
      <c r="AA246" s="28">
        <v>0.68</v>
      </c>
      <c r="AB246" s="29">
        <v>0.208696815806936</v>
      </c>
      <c r="AC246">
        <f t="shared" si="20"/>
        <v>797</v>
      </c>
      <c r="AD246">
        <f t="shared" si="21"/>
        <v>2</v>
      </c>
      <c r="AE246">
        <f t="shared" si="22"/>
        <v>0.4</v>
      </c>
      <c r="AF246">
        <f>'TP Factor'!$D$3</f>
        <v>1.168489000131735</v>
      </c>
      <c r="AG246">
        <f t="shared" si="23"/>
        <v>0.5</v>
      </c>
    </row>
    <row r="247" spans="1:33">
      <c r="A247" s="24" t="s">
        <v>72</v>
      </c>
      <c r="B247" s="24">
        <v>27</v>
      </c>
      <c r="C247" s="24" t="s">
        <v>73</v>
      </c>
      <c r="D247" s="25">
        <v>33.090000000000003</v>
      </c>
      <c r="E247" s="24" t="s">
        <v>74</v>
      </c>
      <c r="F247" s="24">
        <v>1234</v>
      </c>
      <c r="G247" s="26">
        <v>13</v>
      </c>
      <c r="H247" s="24" t="s">
        <v>75</v>
      </c>
      <c r="I247" s="24" t="s">
        <v>76</v>
      </c>
      <c r="J247" s="24">
        <v>2</v>
      </c>
      <c r="K247" s="27">
        <v>20.719073587600001</v>
      </c>
      <c r="L247" s="27">
        <v>10.924465165399999</v>
      </c>
      <c r="M247" s="25">
        <v>0</v>
      </c>
      <c r="N247" s="25">
        <v>0</v>
      </c>
      <c r="O247" s="24">
        <v>23190</v>
      </c>
      <c r="P247" s="24">
        <v>22702</v>
      </c>
      <c r="Q247" s="28">
        <v>23190</v>
      </c>
      <c r="R247" s="28">
        <v>1100</v>
      </c>
      <c r="S247" s="24" t="s">
        <v>77</v>
      </c>
      <c r="T247" s="24" t="s">
        <v>85</v>
      </c>
      <c r="U247" s="28">
        <v>54.65</v>
      </c>
      <c r="V247" s="28">
        <v>0</v>
      </c>
      <c r="W247" s="28">
        <v>1.85</v>
      </c>
      <c r="X247" s="28">
        <v>0.22</v>
      </c>
      <c r="Y247" s="28">
        <f t="shared" si="24"/>
        <v>1.2949999999999999</v>
      </c>
      <c r="Z247" s="28">
        <f t="shared" si="25"/>
        <v>0.11</v>
      </c>
      <c r="AA247" s="28">
        <v>0.34200000000000003</v>
      </c>
      <c r="AB247" s="29">
        <v>1.801123031643E-3</v>
      </c>
      <c r="AC247">
        <f t="shared" si="20"/>
        <v>3</v>
      </c>
      <c r="AD247">
        <f t="shared" si="21"/>
        <v>0</v>
      </c>
      <c r="AE247">
        <f t="shared" si="22"/>
        <v>0</v>
      </c>
      <c r="AF247">
        <f>'TP Factor'!$D$3</f>
        <v>1.168489000131735</v>
      </c>
      <c r="AG247">
        <f t="shared" si="23"/>
        <v>0</v>
      </c>
    </row>
    <row r="248" spans="1:33">
      <c r="A248" s="24" t="s">
        <v>72</v>
      </c>
      <c r="B248" s="24">
        <v>27</v>
      </c>
      <c r="C248" s="24" t="s">
        <v>73</v>
      </c>
      <c r="D248" s="25">
        <v>33.090000000000003</v>
      </c>
      <c r="E248" s="24" t="s">
        <v>74</v>
      </c>
      <c r="F248" s="24">
        <v>1234</v>
      </c>
      <c r="G248" s="26">
        <v>13</v>
      </c>
      <c r="H248" s="24" t="s">
        <v>75</v>
      </c>
      <c r="I248" s="24" t="s">
        <v>76</v>
      </c>
      <c r="J248" s="24">
        <v>27</v>
      </c>
      <c r="K248" s="27">
        <v>72.177893279000003</v>
      </c>
      <c r="L248" s="27">
        <v>154.351768179</v>
      </c>
      <c r="M248" s="25">
        <v>0.03</v>
      </c>
      <c r="N248" s="25">
        <v>0</v>
      </c>
      <c r="O248" s="24">
        <v>23191</v>
      </c>
      <c r="P248" s="24">
        <v>22703</v>
      </c>
      <c r="Q248" s="28">
        <v>23191</v>
      </c>
      <c r="R248" s="28">
        <v>1100</v>
      </c>
      <c r="S248" s="24" t="s">
        <v>81</v>
      </c>
      <c r="T248" s="24" t="s">
        <v>86</v>
      </c>
      <c r="U248" s="28">
        <v>54.65</v>
      </c>
      <c r="V248" s="28">
        <v>0</v>
      </c>
      <c r="W248" s="28">
        <v>1.85</v>
      </c>
      <c r="X248" s="28">
        <v>0.22</v>
      </c>
      <c r="Y248" s="28">
        <f t="shared" si="24"/>
        <v>1.2949999999999999</v>
      </c>
      <c r="Z248" s="28">
        <f t="shared" si="25"/>
        <v>0.11</v>
      </c>
      <c r="AA248" s="28">
        <v>0.34200000000000003</v>
      </c>
      <c r="AB248" s="29">
        <v>3.6558796448933499E-2</v>
      </c>
      <c r="AC248">
        <f t="shared" si="20"/>
        <v>70</v>
      </c>
      <c r="AD248">
        <f t="shared" si="21"/>
        <v>0</v>
      </c>
      <c r="AE248">
        <f t="shared" si="22"/>
        <v>0</v>
      </c>
      <c r="AF248">
        <f>'TP Factor'!$D$3</f>
        <v>1.168489000131735</v>
      </c>
      <c r="AG248">
        <f t="shared" si="23"/>
        <v>0</v>
      </c>
    </row>
    <row r="249" spans="1:33">
      <c r="A249" s="24" t="s">
        <v>72</v>
      </c>
      <c r="B249" s="24">
        <v>27</v>
      </c>
      <c r="C249" s="24" t="s">
        <v>73</v>
      </c>
      <c r="D249" s="25">
        <v>33.090000000000003</v>
      </c>
      <c r="E249" s="24" t="s">
        <v>74</v>
      </c>
      <c r="F249" s="24">
        <v>1234</v>
      </c>
      <c r="G249" s="26">
        <v>13</v>
      </c>
      <c r="H249" s="24" t="s">
        <v>75</v>
      </c>
      <c r="I249" s="24" t="s">
        <v>76</v>
      </c>
      <c r="J249" s="24">
        <v>118</v>
      </c>
      <c r="K249" s="27">
        <v>107.619341737</v>
      </c>
      <c r="L249" s="27">
        <v>675.23278780600003</v>
      </c>
      <c r="M249" s="25">
        <v>0.15</v>
      </c>
      <c r="N249" s="25">
        <v>0.01</v>
      </c>
      <c r="O249" s="24">
        <v>23222</v>
      </c>
      <c r="P249" s="24">
        <v>22734</v>
      </c>
      <c r="Q249" s="28">
        <v>23222</v>
      </c>
      <c r="R249" s="28">
        <v>1100</v>
      </c>
      <c r="S249" s="24" t="s">
        <v>81</v>
      </c>
      <c r="T249" s="24" t="s">
        <v>86</v>
      </c>
      <c r="U249" s="28">
        <v>54.65</v>
      </c>
      <c r="V249" s="28">
        <v>0</v>
      </c>
      <c r="W249" s="28">
        <v>1.85</v>
      </c>
      <c r="X249" s="28">
        <v>0.22</v>
      </c>
      <c r="Y249" s="28">
        <f t="shared" si="24"/>
        <v>1.2949999999999999</v>
      </c>
      <c r="Z249" s="28">
        <f t="shared" si="25"/>
        <v>0.11</v>
      </c>
      <c r="AA249" s="28">
        <v>0.34200000000000003</v>
      </c>
      <c r="AB249" s="29">
        <v>6.53359501732108E-3</v>
      </c>
      <c r="AC249">
        <f t="shared" si="20"/>
        <v>13</v>
      </c>
      <c r="AD249">
        <f t="shared" si="21"/>
        <v>0</v>
      </c>
      <c r="AE249">
        <f t="shared" si="22"/>
        <v>0</v>
      </c>
      <c r="AF249">
        <f>'TP Factor'!$D$3</f>
        <v>1.168489000131735</v>
      </c>
      <c r="AG249">
        <f t="shared" si="23"/>
        <v>0</v>
      </c>
    </row>
    <row r="250" spans="1:33">
      <c r="A250" s="24" t="s">
        <v>72</v>
      </c>
      <c r="B250" s="24">
        <v>27</v>
      </c>
      <c r="C250" s="24" t="s">
        <v>73</v>
      </c>
      <c r="D250" s="25">
        <v>33.090000000000003</v>
      </c>
      <c r="E250" s="24" t="s">
        <v>74</v>
      </c>
      <c r="F250" s="24">
        <v>1234</v>
      </c>
      <c r="G250" s="26">
        <v>13</v>
      </c>
      <c r="H250" s="24" t="s">
        <v>75</v>
      </c>
      <c r="I250" s="24" t="s">
        <v>76</v>
      </c>
      <c r="J250" s="24">
        <v>136</v>
      </c>
      <c r="K250" s="27">
        <v>110.194241723</v>
      </c>
      <c r="L250" s="27">
        <v>782.74600300400004</v>
      </c>
      <c r="M250" s="25">
        <v>0.18</v>
      </c>
      <c r="N250" s="25">
        <v>0.01</v>
      </c>
      <c r="O250" s="24">
        <v>23294</v>
      </c>
      <c r="P250" s="24">
        <v>22805</v>
      </c>
      <c r="Q250" s="28">
        <v>23294</v>
      </c>
      <c r="R250" s="28">
        <v>1100</v>
      </c>
      <c r="S250" s="24" t="s">
        <v>77</v>
      </c>
      <c r="T250" s="24" t="s">
        <v>85</v>
      </c>
      <c r="U250" s="28">
        <v>54.65</v>
      </c>
      <c r="V250" s="28">
        <v>0</v>
      </c>
      <c r="W250" s="28">
        <v>1.85</v>
      </c>
      <c r="X250" s="28">
        <v>0.22</v>
      </c>
      <c r="Y250" s="28">
        <f t="shared" si="24"/>
        <v>1.2949999999999999</v>
      </c>
      <c r="Z250" s="28">
        <f t="shared" si="25"/>
        <v>0.11</v>
      </c>
      <c r="AA250" s="28">
        <v>0.34200000000000003</v>
      </c>
      <c r="AB250" s="29">
        <v>1.11563044494869E-2</v>
      </c>
      <c r="AC250">
        <f t="shared" si="20"/>
        <v>21</v>
      </c>
      <c r="AD250">
        <f t="shared" si="21"/>
        <v>0</v>
      </c>
      <c r="AE250">
        <f t="shared" si="22"/>
        <v>0</v>
      </c>
      <c r="AF250">
        <f>'TP Factor'!$D$3</f>
        <v>1.168489000131735</v>
      </c>
      <c r="AG250">
        <f t="shared" si="23"/>
        <v>0</v>
      </c>
    </row>
    <row r="251" spans="1:33">
      <c r="A251" s="24" t="s">
        <v>72</v>
      </c>
      <c r="B251" s="24">
        <v>27</v>
      </c>
      <c r="C251" s="24" t="s">
        <v>73</v>
      </c>
      <c r="D251" s="25">
        <v>33.090000000000003</v>
      </c>
      <c r="E251" s="24" t="s">
        <v>74</v>
      </c>
      <c r="F251" s="24">
        <v>1234</v>
      </c>
      <c r="G251" s="26">
        <v>98</v>
      </c>
      <c r="H251" s="24" t="s">
        <v>75</v>
      </c>
      <c r="I251" s="24" t="s">
        <v>76</v>
      </c>
      <c r="J251" s="24">
        <v>125</v>
      </c>
      <c r="K251" s="27">
        <v>78.533922578299993</v>
      </c>
      <c r="L251" s="27">
        <v>353.86133433800001</v>
      </c>
      <c r="M251" s="25">
        <v>0.16</v>
      </c>
      <c r="N251" s="25">
        <v>0.03</v>
      </c>
      <c r="O251" s="24">
        <v>21216</v>
      </c>
      <c r="P251" s="24">
        <v>20760</v>
      </c>
      <c r="Q251" s="28">
        <v>21216</v>
      </c>
      <c r="R251" s="28">
        <v>1700</v>
      </c>
      <c r="S251" s="24" t="s">
        <v>79</v>
      </c>
      <c r="T251" s="24" t="s">
        <v>102</v>
      </c>
      <c r="U251" s="28">
        <v>54.65</v>
      </c>
      <c r="V251" s="28">
        <v>0</v>
      </c>
      <c r="W251" s="28">
        <v>1.8</v>
      </c>
      <c r="X251" s="28">
        <v>0.47799999999999998</v>
      </c>
      <c r="Y251" s="28">
        <f t="shared" si="24"/>
        <v>1.26</v>
      </c>
      <c r="Z251" s="28">
        <f t="shared" si="25"/>
        <v>0.23899999999999999</v>
      </c>
      <c r="AA251" s="28">
        <v>0.68</v>
      </c>
      <c r="AB251" s="29">
        <v>8.7440690248126299E-2</v>
      </c>
      <c r="AC251">
        <f t="shared" si="20"/>
        <v>334</v>
      </c>
      <c r="AD251">
        <f t="shared" si="21"/>
        <v>1</v>
      </c>
      <c r="AE251">
        <f t="shared" si="22"/>
        <v>0.2</v>
      </c>
      <c r="AF251">
        <f>'TP Factor'!$D$3</f>
        <v>1.168489000131735</v>
      </c>
      <c r="AG251">
        <f t="shared" si="23"/>
        <v>0.2</v>
      </c>
    </row>
    <row r="252" spans="1:33">
      <c r="A252" s="24" t="s">
        <v>72</v>
      </c>
      <c r="B252" s="24">
        <v>27</v>
      </c>
      <c r="C252" s="24" t="s">
        <v>73</v>
      </c>
      <c r="D252" s="25">
        <v>33.090000000000003</v>
      </c>
      <c r="E252" s="24" t="s">
        <v>74</v>
      </c>
      <c r="F252" s="24">
        <v>1234</v>
      </c>
      <c r="G252" s="26">
        <v>98</v>
      </c>
      <c r="H252" s="24" t="s">
        <v>75</v>
      </c>
      <c r="I252" s="24" t="s">
        <v>76</v>
      </c>
      <c r="J252" s="24">
        <v>165</v>
      </c>
      <c r="K252" s="27">
        <v>84.760579754899993</v>
      </c>
      <c r="L252" s="27">
        <v>436.62949443999997</v>
      </c>
      <c r="M252" s="25">
        <v>0.21</v>
      </c>
      <c r="N252" s="25">
        <v>0.04</v>
      </c>
      <c r="O252" s="24">
        <v>21218</v>
      </c>
      <c r="P252" s="24">
        <v>20762</v>
      </c>
      <c r="Q252" s="28">
        <v>21218</v>
      </c>
      <c r="R252" s="28">
        <v>1700</v>
      </c>
      <c r="S252" s="24" t="s">
        <v>81</v>
      </c>
      <c r="T252" s="24" t="s">
        <v>82</v>
      </c>
      <c r="U252" s="28">
        <v>54.65</v>
      </c>
      <c r="V252" s="28">
        <v>0</v>
      </c>
      <c r="W252" s="28">
        <v>1.8</v>
      </c>
      <c r="X252" s="28">
        <v>0.47799999999999998</v>
      </c>
      <c r="Y252" s="28">
        <f t="shared" si="24"/>
        <v>1.26</v>
      </c>
      <c r="Z252" s="28">
        <f t="shared" si="25"/>
        <v>0.23899999999999999</v>
      </c>
      <c r="AA252" s="28">
        <v>0.72399999999999998</v>
      </c>
      <c r="AB252" s="29">
        <v>0.107893066215376</v>
      </c>
      <c r="AC252">
        <f t="shared" si="20"/>
        <v>439</v>
      </c>
      <c r="AD252">
        <f t="shared" si="21"/>
        <v>1</v>
      </c>
      <c r="AE252">
        <f t="shared" si="22"/>
        <v>0.2</v>
      </c>
      <c r="AF252">
        <f>'TP Factor'!$D$3</f>
        <v>1.168489000131735</v>
      </c>
      <c r="AG252">
        <f t="shared" si="23"/>
        <v>0.2</v>
      </c>
    </row>
    <row r="253" spans="1:33">
      <c r="A253" s="24" t="s">
        <v>72</v>
      </c>
      <c r="B253" s="24">
        <v>27</v>
      </c>
      <c r="C253" s="24" t="s">
        <v>73</v>
      </c>
      <c r="D253" s="25">
        <v>33.090000000000003</v>
      </c>
      <c r="E253" s="24" t="s">
        <v>74</v>
      </c>
      <c r="F253" s="24">
        <v>1234</v>
      </c>
      <c r="G253" s="26">
        <v>105</v>
      </c>
      <c r="H253" s="24" t="s">
        <v>75</v>
      </c>
      <c r="I253" s="24" t="s">
        <v>76</v>
      </c>
      <c r="J253" s="24">
        <v>457</v>
      </c>
      <c r="K253" s="27">
        <v>127.221597192</v>
      </c>
      <c r="L253" s="27">
        <v>1011.58342451</v>
      </c>
      <c r="M253" s="25">
        <v>0.62</v>
      </c>
      <c r="N253" s="25">
        <v>0.11</v>
      </c>
      <c r="O253" s="24">
        <v>21281</v>
      </c>
      <c r="P253" s="24">
        <v>20823</v>
      </c>
      <c r="Q253" s="28">
        <v>21281</v>
      </c>
      <c r="R253" s="28">
        <v>1400</v>
      </c>
      <c r="S253" s="24" t="s">
        <v>81</v>
      </c>
      <c r="T253" s="24" t="s">
        <v>127</v>
      </c>
      <c r="U253" s="28">
        <v>54.65</v>
      </c>
      <c r="V253" s="28">
        <v>0</v>
      </c>
      <c r="W253" s="28">
        <v>2.83</v>
      </c>
      <c r="X253" s="28">
        <v>0.497</v>
      </c>
      <c r="Y253" s="28">
        <f t="shared" si="24"/>
        <v>1.9809999999999999</v>
      </c>
      <c r="Z253" s="28">
        <f t="shared" si="25"/>
        <v>0.2485</v>
      </c>
      <c r="AA253" s="28">
        <v>0.88700000000000001</v>
      </c>
      <c r="AB253" s="29">
        <v>0.24996670813751701</v>
      </c>
      <c r="AC253">
        <f t="shared" si="20"/>
        <v>1246</v>
      </c>
      <c r="AD253">
        <f t="shared" si="21"/>
        <v>5</v>
      </c>
      <c r="AE253">
        <f t="shared" si="22"/>
        <v>0.7</v>
      </c>
      <c r="AF253">
        <f>'TP Factor'!$D$3</f>
        <v>1.168489000131735</v>
      </c>
      <c r="AG253">
        <f t="shared" si="23"/>
        <v>0.8</v>
      </c>
    </row>
    <row r="254" spans="1:33">
      <c r="A254" s="24" t="s">
        <v>72</v>
      </c>
      <c r="B254" s="24">
        <v>27</v>
      </c>
      <c r="C254" s="24" t="s">
        <v>73</v>
      </c>
      <c r="D254" s="25">
        <v>33.090000000000003</v>
      </c>
      <c r="E254" s="24" t="s">
        <v>74</v>
      </c>
      <c r="F254" s="24">
        <v>1234</v>
      </c>
      <c r="G254" s="26">
        <v>98</v>
      </c>
      <c r="H254" s="24" t="s">
        <v>75</v>
      </c>
      <c r="I254" s="24" t="s">
        <v>76</v>
      </c>
      <c r="J254" s="24">
        <v>791</v>
      </c>
      <c r="K254" s="27">
        <v>459.41979426799998</v>
      </c>
      <c r="L254" s="27">
        <v>2233.94792719</v>
      </c>
      <c r="M254" s="25">
        <v>1</v>
      </c>
      <c r="N254" s="25">
        <v>0.19</v>
      </c>
      <c r="O254" s="24">
        <v>23010</v>
      </c>
      <c r="P254" s="24">
        <v>22523</v>
      </c>
      <c r="Q254" s="28">
        <v>23010</v>
      </c>
      <c r="R254" s="28">
        <v>1700</v>
      </c>
      <c r="S254" s="24" t="s">
        <v>79</v>
      </c>
      <c r="T254" s="24" t="s">
        <v>102</v>
      </c>
      <c r="U254" s="28">
        <v>54.65</v>
      </c>
      <c r="V254" s="28">
        <v>0</v>
      </c>
      <c r="W254" s="28">
        <v>1.8</v>
      </c>
      <c r="X254" s="28">
        <v>0.47799999999999998</v>
      </c>
      <c r="Y254" s="28">
        <f t="shared" si="24"/>
        <v>1.26</v>
      </c>
      <c r="Z254" s="28">
        <f t="shared" si="25"/>
        <v>0.23899999999999999</v>
      </c>
      <c r="AA254" s="28">
        <v>0.68</v>
      </c>
      <c r="AB254" s="29">
        <v>0.17178779822870899</v>
      </c>
      <c r="AC254">
        <f t="shared" si="20"/>
        <v>656</v>
      </c>
      <c r="AD254">
        <f t="shared" si="21"/>
        <v>2</v>
      </c>
      <c r="AE254">
        <f t="shared" si="22"/>
        <v>0.3</v>
      </c>
      <c r="AF254">
        <f>'TP Factor'!$D$3</f>
        <v>1.168489000131735</v>
      </c>
      <c r="AG254">
        <f t="shared" si="23"/>
        <v>0.4</v>
      </c>
    </row>
    <row r="255" spans="1:33">
      <c r="A255" s="24" t="s">
        <v>72</v>
      </c>
      <c r="B255" s="24">
        <v>27</v>
      </c>
      <c r="C255" s="24" t="s">
        <v>73</v>
      </c>
      <c r="D255" s="25">
        <v>33.090000000000003</v>
      </c>
      <c r="E255" s="24" t="s">
        <v>74</v>
      </c>
      <c r="F255" s="24">
        <v>1234</v>
      </c>
      <c r="G255" s="26">
        <v>98</v>
      </c>
      <c r="H255" s="24" t="s">
        <v>75</v>
      </c>
      <c r="I255" s="24" t="s">
        <v>76</v>
      </c>
      <c r="J255" s="24">
        <v>861</v>
      </c>
      <c r="K255" s="27">
        <v>309.74389865299997</v>
      </c>
      <c r="L255" s="27">
        <v>2429.72461028</v>
      </c>
      <c r="M255" s="25">
        <v>1.08</v>
      </c>
      <c r="N255" s="25">
        <v>0.21</v>
      </c>
      <c r="O255" s="24">
        <v>23154</v>
      </c>
      <c r="P255" s="24">
        <v>22666</v>
      </c>
      <c r="Q255" s="28">
        <v>23154</v>
      </c>
      <c r="R255" s="28">
        <v>1700</v>
      </c>
      <c r="S255" s="24" t="s">
        <v>79</v>
      </c>
      <c r="T255" s="24" t="s">
        <v>102</v>
      </c>
      <c r="U255" s="28">
        <v>54.65</v>
      </c>
      <c r="V255" s="28">
        <v>0</v>
      </c>
      <c r="W255" s="28">
        <v>1.8</v>
      </c>
      <c r="X255" s="28">
        <v>0.47799999999999998</v>
      </c>
      <c r="Y255" s="28">
        <f t="shared" si="24"/>
        <v>1.26</v>
      </c>
      <c r="Z255" s="28">
        <f t="shared" si="25"/>
        <v>0.23899999999999999</v>
      </c>
      <c r="AA255" s="28">
        <v>0.68</v>
      </c>
      <c r="AB255" s="29">
        <v>0.27174574069388502</v>
      </c>
      <c r="AC255">
        <f t="shared" si="20"/>
        <v>1038</v>
      </c>
      <c r="AD255">
        <f t="shared" si="21"/>
        <v>3</v>
      </c>
      <c r="AE255">
        <f t="shared" si="22"/>
        <v>0.5</v>
      </c>
      <c r="AF255">
        <f>'TP Factor'!$D$3</f>
        <v>1.168489000131735</v>
      </c>
      <c r="AG255">
        <f t="shared" si="23"/>
        <v>0.6</v>
      </c>
    </row>
    <row r="256" spans="1:33">
      <c r="A256" s="24" t="s">
        <v>72</v>
      </c>
      <c r="B256" s="24">
        <v>27</v>
      </c>
      <c r="C256" s="24" t="s">
        <v>73</v>
      </c>
      <c r="D256" s="25">
        <v>33.090000000000003</v>
      </c>
      <c r="E256" s="24" t="s">
        <v>74</v>
      </c>
      <c r="F256" s="24">
        <v>1234</v>
      </c>
      <c r="G256" s="26">
        <v>105</v>
      </c>
      <c r="H256" s="24" t="s">
        <v>75</v>
      </c>
      <c r="I256" s="24" t="s">
        <v>76</v>
      </c>
      <c r="J256" s="24">
        <v>383</v>
      </c>
      <c r="K256" s="27">
        <v>153.543449995</v>
      </c>
      <c r="L256" s="27">
        <v>849.807764711</v>
      </c>
      <c r="M256" s="25">
        <v>0.52</v>
      </c>
      <c r="N256" s="25">
        <v>0.1</v>
      </c>
      <c r="O256" s="24">
        <v>23486</v>
      </c>
      <c r="P256" s="24">
        <v>22990</v>
      </c>
      <c r="Q256" s="28">
        <v>23486</v>
      </c>
      <c r="R256" s="28">
        <v>1400</v>
      </c>
      <c r="S256" s="24" t="s">
        <v>79</v>
      </c>
      <c r="T256" s="24" t="s">
        <v>129</v>
      </c>
      <c r="U256" s="28">
        <v>54.65</v>
      </c>
      <c r="V256" s="28">
        <v>0</v>
      </c>
      <c r="W256" s="28">
        <v>2.83</v>
      </c>
      <c r="X256" s="28">
        <v>0.497</v>
      </c>
      <c r="Y256" s="28">
        <f t="shared" si="24"/>
        <v>1.9809999999999999</v>
      </c>
      <c r="Z256" s="28">
        <f t="shared" si="25"/>
        <v>0.2485</v>
      </c>
      <c r="AA256" s="28">
        <v>0.88600000000000001</v>
      </c>
      <c r="AB256" s="29">
        <v>0.20999123190182201</v>
      </c>
      <c r="AC256">
        <f t="shared" si="20"/>
        <v>1045</v>
      </c>
      <c r="AD256">
        <f t="shared" si="21"/>
        <v>5</v>
      </c>
      <c r="AE256">
        <f t="shared" si="22"/>
        <v>0.6</v>
      </c>
      <c r="AF256">
        <f>'TP Factor'!$D$3</f>
        <v>1.168489000131735</v>
      </c>
      <c r="AG256">
        <f t="shared" si="23"/>
        <v>0.7</v>
      </c>
    </row>
    <row r="257" spans="1:33">
      <c r="A257" s="24" t="s">
        <v>72</v>
      </c>
      <c r="B257" s="24">
        <v>27</v>
      </c>
      <c r="C257" s="24" t="s">
        <v>73</v>
      </c>
      <c r="D257" s="25">
        <v>33.090000000000003</v>
      </c>
      <c r="E257" s="24" t="s">
        <v>74</v>
      </c>
      <c r="F257" s="24">
        <v>1234</v>
      </c>
      <c r="G257" s="26">
        <v>105</v>
      </c>
      <c r="H257" s="24" t="s">
        <v>75</v>
      </c>
      <c r="I257" s="24" t="s">
        <v>76</v>
      </c>
      <c r="J257" s="24">
        <v>362</v>
      </c>
      <c r="K257" s="27">
        <v>148.83078549800001</v>
      </c>
      <c r="L257" s="27">
        <v>802.31907654400004</v>
      </c>
      <c r="M257" s="25">
        <v>0.49</v>
      </c>
      <c r="N257" s="25">
        <v>0.09</v>
      </c>
      <c r="O257" s="24">
        <v>23611</v>
      </c>
      <c r="P257" s="24">
        <v>23113</v>
      </c>
      <c r="Q257" s="28">
        <v>23611</v>
      </c>
      <c r="R257" s="28">
        <v>1400</v>
      </c>
      <c r="S257" s="24" t="s">
        <v>81</v>
      </c>
      <c r="T257" s="24" t="s">
        <v>127</v>
      </c>
      <c r="U257" s="28">
        <v>54.65</v>
      </c>
      <c r="V257" s="28">
        <v>0</v>
      </c>
      <c r="W257" s="28">
        <v>2.83</v>
      </c>
      <c r="X257" s="28">
        <v>0.497</v>
      </c>
      <c r="Y257" s="28">
        <f t="shared" si="24"/>
        <v>1.9809999999999999</v>
      </c>
      <c r="Z257" s="28">
        <f t="shared" si="25"/>
        <v>0.2485</v>
      </c>
      <c r="AA257" s="28">
        <v>0.88700000000000001</v>
      </c>
      <c r="AB257" s="29">
        <v>0.198256568455181</v>
      </c>
      <c r="AC257">
        <f t="shared" si="20"/>
        <v>988</v>
      </c>
      <c r="AD257">
        <f t="shared" si="21"/>
        <v>4</v>
      </c>
      <c r="AE257">
        <f t="shared" si="22"/>
        <v>0.5</v>
      </c>
      <c r="AF257">
        <f>'TP Factor'!$D$3</f>
        <v>1.168489000131735</v>
      </c>
      <c r="AG257">
        <f t="shared" si="23"/>
        <v>0.6</v>
      </c>
    </row>
    <row r="258" spans="1:33">
      <c r="A258" s="24" t="s">
        <v>72</v>
      </c>
      <c r="B258" s="24">
        <v>27</v>
      </c>
      <c r="C258" s="24" t="s">
        <v>73</v>
      </c>
      <c r="D258" s="25">
        <v>33.090000000000003</v>
      </c>
      <c r="E258" s="24" t="s">
        <v>74</v>
      </c>
      <c r="F258" s="24">
        <v>1234</v>
      </c>
      <c r="G258" s="26">
        <v>105</v>
      </c>
      <c r="H258" s="24" t="s">
        <v>75</v>
      </c>
      <c r="I258" s="24" t="s">
        <v>76</v>
      </c>
      <c r="J258" s="24">
        <v>392</v>
      </c>
      <c r="K258" s="27">
        <v>118.023952423</v>
      </c>
      <c r="L258" s="27">
        <v>870.30488337999998</v>
      </c>
      <c r="M258" s="25">
        <v>0.53</v>
      </c>
      <c r="N258" s="25">
        <v>0.1</v>
      </c>
      <c r="O258" s="24">
        <v>23714</v>
      </c>
      <c r="P258" s="24">
        <v>23214</v>
      </c>
      <c r="Q258" s="28">
        <v>23714</v>
      </c>
      <c r="R258" s="28">
        <v>1400</v>
      </c>
      <c r="S258" s="24" t="s">
        <v>79</v>
      </c>
      <c r="T258" s="24" t="s">
        <v>129</v>
      </c>
      <c r="U258" s="28">
        <v>54.65</v>
      </c>
      <c r="V258" s="28">
        <v>0</v>
      </c>
      <c r="W258" s="28">
        <v>2.83</v>
      </c>
      <c r="X258" s="28">
        <v>0.497</v>
      </c>
      <c r="Y258" s="28">
        <f t="shared" si="24"/>
        <v>1.9809999999999999</v>
      </c>
      <c r="Z258" s="28">
        <f t="shared" si="25"/>
        <v>0.2485</v>
      </c>
      <c r="AA258" s="28">
        <v>0.88600000000000001</v>
      </c>
      <c r="AB258" s="29">
        <v>0.11423270811659</v>
      </c>
      <c r="AC258">
        <f t="shared" si="20"/>
        <v>569</v>
      </c>
      <c r="AD258">
        <f t="shared" si="21"/>
        <v>2</v>
      </c>
      <c r="AE258">
        <f t="shared" si="22"/>
        <v>0.3</v>
      </c>
      <c r="AF258">
        <f>'TP Factor'!$D$3</f>
        <v>1.168489000131735</v>
      </c>
      <c r="AG258">
        <f t="shared" si="23"/>
        <v>0.4</v>
      </c>
    </row>
    <row r="259" spans="1:33">
      <c r="A259" s="24" t="s">
        <v>72</v>
      </c>
      <c r="B259" s="24">
        <v>27</v>
      </c>
      <c r="C259" s="24" t="s">
        <v>73</v>
      </c>
      <c r="D259" s="25">
        <v>33.090000000000003</v>
      </c>
      <c r="E259" s="24" t="s">
        <v>74</v>
      </c>
      <c r="F259" s="24">
        <v>1234</v>
      </c>
      <c r="G259" s="26">
        <v>98</v>
      </c>
      <c r="H259" s="24" t="s">
        <v>75</v>
      </c>
      <c r="I259" s="24" t="s">
        <v>76</v>
      </c>
      <c r="J259" s="24">
        <v>776</v>
      </c>
      <c r="K259" s="27">
        <v>234.06012678600001</v>
      </c>
      <c r="L259" s="27">
        <v>2058.8379753200002</v>
      </c>
      <c r="M259" s="25">
        <v>0.98</v>
      </c>
      <c r="N259" s="25">
        <v>0.19</v>
      </c>
      <c r="O259" s="24">
        <v>23715</v>
      </c>
      <c r="P259" s="24">
        <v>23215</v>
      </c>
      <c r="Q259" s="28">
        <v>23715</v>
      </c>
      <c r="R259" s="28">
        <v>1700</v>
      </c>
      <c r="S259" s="24" t="s">
        <v>81</v>
      </c>
      <c r="T259" s="24" t="s">
        <v>82</v>
      </c>
      <c r="U259" s="28">
        <v>54.65</v>
      </c>
      <c r="V259" s="28">
        <v>0</v>
      </c>
      <c r="W259" s="28">
        <v>1.8</v>
      </c>
      <c r="X259" s="28">
        <v>0.47799999999999998</v>
      </c>
      <c r="Y259" s="28">
        <f t="shared" si="24"/>
        <v>1.26</v>
      </c>
      <c r="Z259" s="28">
        <f t="shared" si="25"/>
        <v>0.23899999999999999</v>
      </c>
      <c r="AA259" s="28">
        <v>0.72399999999999998</v>
      </c>
      <c r="AB259" s="29">
        <v>0.50874790827929595</v>
      </c>
      <c r="AC259">
        <f t="shared" ref="AC259:AC269" si="26">ROUND(AB259*AA259*U259*102.79,0)</f>
        <v>2069</v>
      </c>
      <c r="AD259">
        <f t="shared" ref="AD259:AD269" si="27">ROUND(Y259*AC259*0.002205,0)</f>
        <v>6</v>
      </c>
      <c r="AE259">
        <f t="shared" ref="AE259:AE269" si="28">ROUND(Z259*AC259*0.002205,1)</f>
        <v>1.1000000000000001</v>
      </c>
      <c r="AF259">
        <f>'TP Factor'!$D$3</f>
        <v>1.168489000131735</v>
      </c>
      <c r="AG259">
        <f t="shared" ref="AG259:AG269" si="29">ROUND(AE259*AF259,1)</f>
        <v>1.3</v>
      </c>
    </row>
    <row r="260" spans="1:33">
      <c r="A260" s="24" t="s">
        <v>72</v>
      </c>
      <c r="B260" s="24">
        <v>27</v>
      </c>
      <c r="C260" s="24" t="s">
        <v>73</v>
      </c>
      <c r="D260" s="25">
        <v>33.090000000000003</v>
      </c>
      <c r="E260" s="24" t="s">
        <v>74</v>
      </c>
      <c r="F260" s="24">
        <v>1234</v>
      </c>
      <c r="G260" s="26">
        <v>98</v>
      </c>
      <c r="H260" s="24" t="s">
        <v>75</v>
      </c>
      <c r="I260" s="24" t="s">
        <v>76</v>
      </c>
      <c r="J260" s="24">
        <v>487</v>
      </c>
      <c r="K260" s="27">
        <v>170.40750768800001</v>
      </c>
      <c r="L260" s="27">
        <v>1375.2554432300001</v>
      </c>
      <c r="M260" s="25">
        <v>0.61</v>
      </c>
      <c r="N260" s="25">
        <v>0.12</v>
      </c>
      <c r="O260" s="24">
        <v>23733</v>
      </c>
      <c r="P260" s="24">
        <v>23233</v>
      </c>
      <c r="Q260" s="28">
        <v>23733</v>
      </c>
      <c r="R260" s="28">
        <v>1700</v>
      </c>
      <c r="S260" s="24" t="s">
        <v>79</v>
      </c>
      <c r="T260" s="24" t="s">
        <v>102</v>
      </c>
      <c r="U260" s="28">
        <v>54.65</v>
      </c>
      <c r="V260" s="28">
        <v>0</v>
      </c>
      <c r="W260" s="28">
        <v>1.8</v>
      </c>
      <c r="X260" s="28">
        <v>0.47799999999999998</v>
      </c>
      <c r="Y260" s="28">
        <f t="shared" si="24"/>
        <v>1.26</v>
      </c>
      <c r="Z260" s="28">
        <f t="shared" si="25"/>
        <v>0.23899999999999999</v>
      </c>
      <c r="AA260" s="28">
        <v>0.68</v>
      </c>
      <c r="AB260" s="29">
        <v>0.33983166155032202</v>
      </c>
      <c r="AC260">
        <f t="shared" si="26"/>
        <v>1298</v>
      </c>
      <c r="AD260">
        <f t="shared" si="27"/>
        <v>4</v>
      </c>
      <c r="AE260">
        <f t="shared" si="28"/>
        <v>0.7</v>
      </c>
      <c r="AF260">
        <f>'TP Factor'!$D$3</f>
        <v>1.168489000131735</v>
      </c>
      <c r="AG260">
        <f t="shared" si="29"/>
        <v>0.8</v>
      </c>
    </row>
    <row r="261" spans="1:33">
      <c r="A261" s="24" t="s">
        <v>72</v>
      </c>
      <c r="B261" s="24">
        <v>27</v>
      </c>
      <c r="C261" s="24" t="s">
        <v>73</v>
      </c>
      <c r="D261" s="25">
        <v>33.090000000000003</v>
      </c>
      <c r="E261" s="24" t="s">
        <v>74</v>
      </c>
      <c r="F261" s="24">
        <v>1234</v>
      </c>
      <c r="G261" s="26">
        <v>98</v>
      </c>
      <c r="H261" s="24" t="s">
        <v>75</v>
      </c>
      <c r="I261" s="24" t="s">
        <v>76</v>
      </c>
      <c r="J261" s="24">
        <v>991</v>
      </c>
      <c r="K261" s="27">
        <v>221.49446761499999</v>
      </c>
      <c r="L261" s="27">
        <v>2628.0936374799999</v>
      </c>
      <c r="M261" s="25">
        <v>1.25</v>
      </c>
      <c r="N261" s="25">
        <v>0.24</v>
      </c>
      <c r="O261" s="24">
        <v>23765</v>
      </c>
      <c r="P261" s="24">
        <v>23265</v>
      </c>
      <c r="Q261" s="28">
        <v>23765</v>
      </c>
      <c r="R261" s="28">
        <v>1700</v>
      </c>
      <c r="S261" s="24" t="s">
        <v>81</v>
      </c>
      <c r="T261" s="24" t="s">
        <v>82</v>
      </c>
      <c r="U261" s="28">
        <v>54.65</v>
      </c>
      <c r="V261" s="28">
        <v>0</v>
      </c>
      <c r="W261" s="28">
        <v>1.8</v>
      </c>
      <c r="X261" s="28">
        <v>0.47799999999999998</v>
      </c>
      <c r="Y261" s="28">
        <f t="shared" si="24"/>
        <v>1.26</v>
      </c>
      <c r="Z261" s="28">
        <f t="shared" si="25"/>
        <v>0.23899999999999999</v>
      </c>
      <c r="AA261" s="28">
        <v>0.72399999999999998</v>
      </c>
      <c r="AB261" s="29">
        <v>0.64941348317104697</v>
      </c>
      <c r="AC261">
        <f t="shared" si="26"/>
        <v>2641</v>
      </c>
      <c r="AD261">
        <f t="shared" si="27"/>
        <v>7</v>
      </c>
      <c r="AE261">
        <f t="shared" si="28"/>
        <v>1.4</v>
      </c>
      <c r="AF261">
        <f>'TP Factor'!$D$3</f>
        <v>1.168489000131735</v>
      </c>
      <c r="AG261">
        <f t="shared" si="29"/>
        <v>1.6</v>
      </c>
    </row>
    <row r="262" spans="1:33">
      <c r="A262" s="24" t="s">
        <v>72</v>
      </c>
      <c r="B262" s="24">
        <v>27</v>
      </c>
      <c r="C262" s="24" t="s">
        <v>73</v>
      </c>
      <c r="D262" s="25">
        <v>33.090000000000003</v>
      </c>
      <c r="E262" s="24" t="s">
        <v>74</v>
      </c>
      <c r="F262" s="24">
        <v>1234</v>
      </c>
      <c r="G262" s="26">
        <v>98</v>
      </c>
      <c r="H262" s="24" t="s">
        <v>75</v>
      </c>
      <c r="I262" s="24" t="s">
        <v>76</v>
      </c>
      <c r="J262" s="24">
        <v>128</v>
      </c>
      <c r="K262" s="27">
        <v>114.01455119800001</v>
      </c>
      <c r="L262" s="27">
        <v>361.512894227</v>
      </c>
      <c r="M262" s="25">
        <v>0.16</v>
      </c>
      <c r="N262" s="25">
        <v>0.03</v>
      </c>
      <c r="O262" s="24">
        <v>23779</v>
      </c>
      <c r="P262" s="24">
        <v>23279</v>
      </c>
      <c r="Q262" s="28">
        <v>23779</v>
      </c>
      <c r="R262" s="28">
        <v>1700</v>
      </c>
      <c r="S262" s="24" t="s">
        <v>79</v>
      </c>
      <c r="T262" s="24" t="s">
        <v>102</v>
      </c>
      <c r="U262" s="28">
        <v>54.65</v>
      </c>
      <c r="V262" s="28">
        <v>0</v>
      </c>
      <c r="W262" s="28">
        <v>1.8</v>
      </c>
      <c r="X262" s="28">
        <v>0.47799999999999998</v>
      </c>
      <c r="Y262" s="28">
        <f t="shared" si="24"/>
        <v>1.26</v>
      </c>
      <c r="Z262" s="28">
        <f t="shared" si="25"/>
        <v>0.23899999999999999</v>
      </c>
      <c r="AA262" s="28">
        <v>0.68</v>
      </c>
      <c r="AB262" s="29">
        <v>8.93314243159197E-2</v>
      </c>
      <c r="AC262">
        <f t="shared" si="26"/>
        <v>341</v>
      </c>
      <c r="AD262">
        <f t="shared" si="27"/>
        <v>1</v>
      </c>
      <c r="AE262">
        <f t="shared" si="28"/>
        <v>0.2</v>
      </c>
      <c r="AF262">
        <f>'TP Factor'!$D$3</f>
        <v>1.168489000131735</v>
      </c>
      <c r="AG262">
        <f t="shared" si="29"/>
        <v>0.2</v>
      </c>
    </row>
    <row r="263" spans="1:33">
      <c r="A263" s="24" t="s">
        <v>72</v>
      </c>
      <c r="B263" s="24">
        <v>27</v>
      </c>
      <c r="C263" s="24" t="s">
        <v>73</v>
      </c>
      <c r="D263" s="25">
        <v>33.090000000000003</v>
      </c>
      <c r="E263" s="24" t="s">
        <v>74</v>
      </c>
      <c r="F263" s="24">
        <v>1234</v>
      </c>
      <c r="G263" s="26">
        <v>98</v>
      </c>
      <c r="H263" s="24" t="s">
        <v>75</v>
      </c>
      <c r="I263" s="24" t="s">
        <v>76</v>
      </c>
      <c r="J263" s="24">
        <v>105</v>
      </c>
      <c r="K263" s="27">
        <v>69.969956926600005</v>
      </c>
      <c r="L263" s="27">
        <v>279.62793090600002</v>
      </c>
      <c r="M263" s="25">
        <v>0.13</v>
      </c>
      <c r="N263" s="25">
        <v>0.03</v>
      </c>
      <c r="O263" s="24">
        <v>23845</v>
      </c>
      <c r="P263" s="24">
        <v>23345</v>
      </c>
      <c r="Q263" s="28">
        <v>23845</v>
      </c>
      <c r="R263" s="28">
        <v>1700</v>
      </c>
      <c r="S263" s="24" t="s">
        <v>81</v>
      </c>
      <c r="T263" s="24" t="s">
        <v>82</v>
      </c>
      <c r="U263" s="28">
        <v>54.65</v>
      </c>
      <c r="V263" s="28">
        <v>0</v>
      </c>
      <c r="W263" s="28">
        <v>1.8</v>
      </c>
      <c r="X263" s="28">
        <v>0.47799999999999998</v>
      </c>
      <c r="Y263" s="28">
        <f t="shared" si="24"/>
        <v>1.26</v>
      </c>
      <c r="Z263" s="28">
        <f t="shared" si="25"/>
        <v>0.23899999999999999</v>
      </c>
      <c r="AA263" s="28">
        <v>0.72399999999999998</v>
      </c>
      <c r="AB263" s="29">
        <v>6.9097290143946305E-2</v>
      </c>
      <c r="AC263">
        <f t="shared" si="26"/>
        <v>281</v>
      </c>
      <c r="AD263">
        <f t="shared" si="27"/>
        <v>1</v>
      </c>
      <c r="AE263">
        <f t="shared" si="28"/>
        <v>0.1</v>
      </c>
      <c r="AF263">
        <f>'TP Factor'!$D$3</f>
        <v>1.168489000131735</v>
      </c>
      <c r="AG263">
        <f t="shared" si="29"/>
        <v>0.1</v>
      </c>
    </row>
    <row r="264" spans="1:33">
      <c r="A264" s="24" t="s">
        <v>72</v>
      </c>
      <c r="B264" s="24">
        <v>27</v>
      </c>
      <c r="C264" s="24" t="s">
        <v>73</v>
      </c>
      <c r="D264" s="25">
        <v>33.090000000000003</v>
      </c>
      <c r="E264" s="24" t="s">
        <v>74</v>
      </c>
      <c r="F264" s="24">
        <v>1234</v>
      </c>
      <c r="G264" s="26">
        <v>98</v>
      </c>
      <c r="H264" s="24" t="s">
        <v>75</v>
      </c>
      <c r="I264" s="24" t="s">
        <v>76</v>
      </c>
      <c r="J264" s="24">
        <v>194</v>
      </c>
      <c r="K264" s="27">
        <v>109.52052519900001</v>
      </c>
      <c r="L264" s="27">
        <v>515.42875313599995</v>
      </c>
      <c r="M264" s="25">
        <v>0.24</v>
      </c>
      <c r="N264" s="25">
        <v>0.05</v>
      </c>
      <c r="O264" s="24">
        <v>23887</v>
      </c>
      <c r="P264" s="24">
        <v>23385</v>
      </c>
      <c r="Q264" s="28">
        <v>23887</v>
      </c>
      <c r="R264" s="28">
        <v>1700</v>
      </c>
      <c r="S264" s="24" t="s">
        <v>81</v>
      </c>
      <c r="T264" s="24" t="s">
        <v>82</v>
      </c>
      <c r="U264" s="28">
        <v>54.65</v>
      </c>
      <c r="V264" s="28">
        <v>0</v>
      </c>
      <c r="W264" s="28">
        <v>1.8</v>
      </c>
      <c r="X264" s="28">
        <v>0.47799999999999998</v>
      </c>
      <c r="Y264" s="28">
        <f t="shared" si="24"/>
        <v>1.26</v>
      </c>
      <c r="Z264" s="28">
        <f t="shared" si="25"/>
        <v>0.23899999999999999</v>
      </c>
      <c r="AA264" s="28">
        <v>0.72399999999999998</v>
      </c>
      <c r="AB264" s="29">
        <v>0.12736470920092099</v>
      </c>
      <c r="AC264">
        <f t="shared" si="26"/>
        <v>518</v>
      </c>
      <c r="AD264">
        <f t="shared" si="27"/>
        <v>1</v>
      </c>
      <c r="AE264">
        <f t="shared" si="28"/>
        <v>0.3</v>
      </c>
      <c r="AF264">
        <f>'TP Factor'!$D$3</f>
        <v>1.168489000131735</v>
      </c>
      <c r="AG264">
        <f t="shared" si="29"/>
        <v>0.4</v>
      </c>
    </row>
    <row r="265" spans="1:33">
      <c r="A265" s="24" t="s">
        <v>72</v>
      </c>
      <c r="B265" s="24">
        <v>27</v>
      </c>
      <c r="C265" s="24" t="s">
        <v>73</v>
      </c>
      <c r="D265" s="25">
        <v>33.090000000000003</v>
      </c>
      <c r="E265" s="24" t="s">
        <v>74</v>
      </c>
      <c r="F265" s="24">
        <v>1234</v>
      </c>
      <c r="G265" s="26">
        <v>11.1</v>
      </c>
      <c r="H265" s="24" t="s">
        <v>75</v>
      </c>
      <c r="I265" s="24" t="s">
        <v>76</v>
      </c>
      <c r="J265" s="24">
        <v>30</v>
      </c>
      <c r="K265" s="27">
        <v>61.036784775999998</v>
      </c>
      <c r="L265" s="27">
        <v>198.01491184</v>
      </c>
      <c r="M265" s="25">
        <v>0.03</v>
      </c>
      <c r="N265" s="25">
        <v>0</v>
      </c>
      <c r="O265" s="24">
        <v>23915</v>
      </c>
      <c r="P265" s="24">
        <v>23413</v>
      </c>
      <c r="Q265" s="28">
        <v>23915</v>
      </c>
      <c r="R265" s="28">
        <v>8120</v>
      </c>
      <c r="S265" s="24" t="s">
        <v>184</v>
      </c>
      <c r="T265" s="24" t="s">
        <v>196</v>
      </c>
      <c r="U265" s="28">
        <v>54.65</v>
      </c>
      <c r="V265" s="28">
        <v>0</v>
      </c>
      <c r="W265" s="28">
        <v>1.25</v>
      </c>
      <c r="X265" s="28">
        <v>5.2999999999999999E-2</v>
      </c>
      <c r="Y265" s="28">
        <f t="shared" si="24"/>
        <v>0.875</v>
      </c>
      <c r="Z265" s="28">
        <f t="shared" si="25"/>
        <v>2.6499999999999999E-2</v>
      </c>
      <c r="AA265" s="28">
        <v>0.3</v>
      </c>
      <c r="AB265" s="29">
        <v>3.3847460285889197E-2</v>
      </c>
      <c r="AC265">
        <f t="shared" si="26"/>
        <v>57</v>
      </c>
      <c r="AD265">
        <f t="shared" si="27"/>
        <v>0</v>
      </c>
      <c r="AE265">
        <f t="shared" si="28"/>
        <v>0</v>
      </c>
      <c r="AF265">
        <f>'TP Factor'!$D$3</f>
        <v>1.168489000131735</v>
      </c>
      <c r="AG265">
        <f t="shared" si="29"/>
        <v>0</v>
      </c>
    </row>
    <row r="266" spans="1:33">
      <c r="A266" s="24" t="s">
        <v>72</v>
      </c>
      <c r="B266" s="24">
        <v>27</v>
      </c>
      <c r="C266" s="24" t="s">
        <v>73</v>
      </c>
      <c r="D266" s="25">
        <v>33.090000000000003</v>
      </c>
      <c r="E266" s="24" t="s">
        <v>74</v>
      </c>
      <c r="F266" s="24">
        <v>1234</v>
      </c>
      <c r="G266" s="26">
        <v>11.1</v>
      </c>
      <c r="H266" s="24" t="s">
        <v>75</v>
      </c>
      <c r="I266" s="24" t="s">
        <v>76</v>
      </c>
      <c r="J266" s="24">
        <v>39</v>
      </c>
      <c r="K266" s="27">
        <v>104.079832193</v>
      </c>
      <c r="L266" s="27">
        <v>306.36903695199999</v>
      </c>
      <c r="M266" s="25">
        <v>0.03</v>
      </c>
      <c r="N266" s="25">
        <v>0</v>
      </c>
      <c r="O266" s="24">
        <v>23938</v>
      </c>
      <c r="P266" s="24">
        <v>23436</v>
      </c>
      <c r="Q266" s="28">
        <v>23938</v>
      </c>
      <c r="R266" s="28">
        <v>8120</v>
      </c>
      <c r="S266" s="24" t="s">
        <v>81</v>
      </c>
      <c r="T266" s="24" t="s">
        <v>106</v>
      </c>
      <c r="U266" s="28">
        <v>54.65</v>
      </c>
      <c r="V266" s="28">
        <v>0</v>
      </c>
      <c r="W266" s="28">
        <v>1.25</v>
      </c>
      <c r="X266" s="28">
        <v>5.2999999999999999E-2</v>
      </c>
      <c r="Y266" s="28">
        <f t="shared" si="24"/>
        <v>0.875</v>
      </c>
      <c r="Z266" s="28">
        <f t="shared" si="25"/>
        <v>2.6499999999999999E-2</v>
      </c>
      <c r="AA266" s="28">
        <v>0.25</v>
      </c>
      <c r="AB266" s="29">
        <v>5.6434778150116702E-2</v>
      </c>
      <c r="AC266">
        <f t="shared" si="26"/>
        <v>79</v>
      </c>
      <c r="AD266">
        <f t="shared" si="27"/>
        <v>0</v>
      </c>
      <c r="AE266">
        <f t="shared" si="28"/>
        <v>0</v>
      </c>
      <c r="AF266">
        <f>'TP Factor'!$D$3</f>
        <v>1.168489000131735</v>
      </c>
      <c r="AG266">
        <f t="shared" si="29"/>
        <v>0</v>
      </c>
    </row>
    <row r="267" spans="1:33">
      <c r="A267" s="24" t="s">
        <v>72</v>
      </c>
      <c r="B267" s="24">
        <v>27</v>
      </c>
      <c r="C267" s="24" t="s">
        <v>73</v>
      </c>
      <c r="D267" s="25">
        <v>33.090000000000003</v>
      </c>
      <c r="E267" s="24" t="s">
        <v>74</v>
      </c>
      <c r="F267" s="24">
        <v>1234</v>
      </c>
      <c r="G267" s="26">
        <v>98</v>
      </c>
      <c r="H267" s="24" t="s">
        <v>75</v>
      </c>
      <c r="I267" s="24" t="s">
        <v>76</v>
      </c>
      <c r="J267" s="24">
        <v>126</v>
      </c>
      <c r="K267" s="27">
        <v>86.798501195499995</v>
      </c>
      <c r="L267" s="27">
        <v>322.73029497700003</v>
      </c>
      <c r="M267" s="25">
        <v>0.16</v>
      </c>
      <c r="N267" s="25">
        <v>0.03</v>
      </c>
      <c r="O267" s="24">
        <v>24132</v>
      </c>
      <c r="P267" s="24">
        <v>23628</v>
      </c>
      <c r="Q267" s="28">
        <v>24132</v>
      </c>
      <c r="R267" s="28">
        <v>1700</v>
      </c>
      <c r="S267" s="24" t="s">
        <v>90</v>
      </c>
      <c r="T267" s="24" t="s">
        <v>169</v>
      </c>
      <c r="U267" s="28">
        <v>54.65</v>
      </c>
      <c r="V267" s="28">
        <v>0</v>
      </c>
      <c r="W267" s="28">
        <v>1.8</v>
      </c>
      <c r="X267" s="28">
        <v>0.47799999999999998</v>
      </c>
      <c r="Y267" s="28">
        <f t="shared" si="24"/>
        <v>1.26</v>
      </c>
      <c r="Z267" s="28">
        <f t="shared" si="25"/>
        <v>0.23899999999999999</v>
      </c>
      <c r="AA267" s="28">
        <v>0.752</v>
      </c>
      <c r="AB267" s="29">
        <v>7.9748073658417101E-2</v>
      </c>
      <c r="AC267">
        <f t="shared" si="26"/>
        <v>337</v>
      </c>
      <c r="AD267">
        <f t="shared" si="27"/>
        <v>1</v>
      </c>
      <c r="AE267">
        <f t="shared" si="28"/>
        <v>0.2</v>
      </c>
      <c r="AF267">
        <f>'TP Factor'!$D$3</f>
        <v>1.168489000131735</v>
      </c>
      <c r="AG267">
        <f t="shared" si="29"/>
        <v>0.2</v>
      </c>
    </row>
    <row r="268" spans="1:33">
      <c r="A268" s="24" t="s">
        <v>72</v>
      </c>
      <c r="B268" s="24">
        <v>27</v>
      </c>
      <c r="C268" s="24" t="s">
        <v>73</v>
      </c>
      <c r="D268" s="25">
        <v>33.090000000000003</v>
      </c>
      <c r="E268" s="24" t="s">
        <v>74</v>
      </c>
      <c r="F268" s="24">
        <v>1234</v>
      </c>
      <c r="G268" s="26">
        <v>98</v>
      </c>
      <c r="H268" s="24" t="s">
        <v>75</v>
      </c>
      <c r="I268" s="24" t="s">
        <v>76</v>
      </c>
      <c r="J268" s="24">
        <v>153</v>
      </c>
      <c r="K268" s="27">
        <v>87.728229663799993</v>
      </c>
      <c r="L268" s="27">
        <v>405.62079743200002</v>
      </c>
      <c r="M268" s="25">
        <v>0.19</v>
      </c>
      <c r="N268" s="25">
        <v>0.04</v>
      </c>
      <c r="O268" s="24">
        <v>24133</v>
      </c>
      <c r="P268" s="24">
        <v>23629</v>
      </c>
      <c r="Q268" s="28">
        <v>24133</v>
      </c>
      <c r="R268" s="28">
        <v>1700</v>
      </c>
      <c r="S268" s="24" t="s">
        <v>81</v>
      </c>
      <c r="T268" s="24" t="s">
        <v>82</v>
      </c>
      <c r="U268" s="28">
        <v>54.65</v>
      </c>
      <c r="V268" s="28">
        <v>0</v>
      </c>
      <c r="W268" s="28">
        <v>1.8</v>
      </c>
      <c r="X268" s="28">
        <v>0.47799999999999998</v>
      </c>
      <c r="Y268" s="28">
        <f t="shared" si="24"/>
        <v>1.26</v>
      </c>
      <c r="Z268" s="28">
        <f t="shared" si="25"/>
        <v>0.23899999999999999</v>
      </c>
      <c r="AA268" s="28">
        <v>0.72399999999999998</v>
      </c>
      <c r="AB268" s="29">
        <v>0.100230680958178</v>
      </c>
      <c r="AC268">
        <f t="shared" si="26"/>
        <v>408</v>
      </c>
      <c r="AD268">
        <f t="shared" si="27"/>
        <v>1</v>
      </c>
      <c r="AE268">
        <f t="shared" si="28"/>
        <v>0.2</v>
      </c>
      <c r="AF268">
        <f>'TP Factor'!$D$3</f>
        <v>1.168489000131735</v>
      </c>
      <c r="AG268">
        <f t="shared" si="29"/>
        <v>0.2</v>
      </c>
    </row>
    <row r="269" spans="1:33">
      <c r="A269" s="24" t="s">
        <v>72</v>
      </c>
      <c r="B269" s="24">
        <v>27</v>
      </c>
      <c r="C269" s="24" t="s">
        <v>73</v>
      </c>
      <c r="D269" s="25">
        <v>33.090000000000003</v>
      </c>
      <c r="E269" s="24" t="s">
        <v>74</v>
      </c>
      <c r="F269" s="24">
        <v>1234</v>
      </c>
      <c r="G269" s="26">
        <v>11.1</v>
      </c>
      <c r="H269" s="24" t="s">
        <v>75</v>
      </c>
      <c r="I269" s="24" t="s">
        <v>76</v>
      </c>
      <c r="J269" s="24">
        <v>183</v>
      </c>
      <c r="K269" s="27">
        <v>162.597977026</v>
      </c>
      <c r="L269" s="27">
        <v>1025.6696785700001</v>
      </c>
      <c r="M269" s="25">
        <v>0.16</v>
      </c>
      <c r="N269" s="25">
        <v>0</v>
      </c>
      <c r="O269" s="24">
        <v>19278</v>
      </c>
      <c r="P269" s="24">
        <v>18842</v>
      </c>
      <c r="Q269" s="28">
        <v>19278</v>
      </c>
      <c r="R269" s="28">
        <v>8120</v>
      </c>
      <c r="S269" s="24" t="s">
        <v>77</v>
      </c>
      <c r="T269" s="24" t="s">
        <v>108</v>
      </c>
      <c r="U269" s="28">
        <v>54.65</v>
      </c>
      <c r="V269" s="28">
        <v>0</v>
      </c>
      <c r="W269" s="28">
        <v>1.25</v>
      </c>
      <c r="X269" s="28">
        <v>5.2999999999999999E-2</v>
      </c>
      <c r="Y269" s="28">
        <f t="shared" si="24"/>
        <v>0.875</v>
      </c>
      <c r="Z269" s="28">
        <f t="shared" si="25"/>
        <v>2.6499999999999999E-2</v>
      </c>
      <c r="AA269" s="28">
        <v>0.35</v>
      </c>
      <c r="AB269" s="29">
        <v>3.6536304064046399E-2</v>
      </c>
      <c r="AC269">
        <f t="shared" si="26"/>
        <v>72</v>
      </c>
      <c r="AD269">
        <f t="shared" si="27"/>
        <v>0</v>
      </c>
      <c r="AE269">
        <f t="shared" si="28"/>
        <v>0</v>
      </c>
      <c r="AF269">
        <f>'TP Factor'!$D$3</f>
        <v>1.168489000131735</v>
      </c>
      <c r="AG269">
        <f t="shared" si="29"/>
        <v>0</v>
      </c>
    </row>
    <row r="270" spans="1:33">
      <c r="AB270" s="29">
        <f>SUM(AB2:AB269)</f>
        <v>339.78585805306221</v>
      </c>
      <c r="AD270">
        <f>SUM(AD2:AD269)</f>
        <v>2163</v>
      </c>
      <c r="AG270">
        <f>SUM(AG2:AG269)</f>
        <v>516.40000000000032</v>
      </c>
    </row>
  </sheetData>
  <sortState ref="A2:Z269">
    <sortCondition descending="1" ref="V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84"/>
  <sheetViews>
    <sheetView topLeftCell="J1" workbookViewId="0">
      <pane ySplit="1" topLeftCell="A152" activePane="bottomLeft" state="frozen"/>
      <selection activeCell="J1" sqref="J1"/>
      <selection pane="bottomLeft" activeCell="AC1" sqref="AC1:AG2"/>
    </sheetView>
  </sheetViews>
  <sheetFormatPr defaultRowHeight="12.75"/>
  <cols>
    <col min="1" max="1" width="8.7109375" style="24" bestFit="1" customWidth="1"/>
    <col min="2" max="2" width="11.28515625" style="24" bestFit="1" customWidth="1"/>
    <col min="3" max="3" width="14.5703125" style="24" bestFit="1" customWidth="1"/>
    <col min="4" max="4" width="10.28515625" style="25" bestFit="1" customWidth="1"/>
    <col min="5" max="5" width="10" style="24" bestFit="1" customWidth="1"/>
    <col min="6" max="6" width="11" style="24" bestFit="1" customWidth="1"/>
    <col min="7" max="7" width="10.5703125" style="26" bestFit="1" customWidth="1"/>
    <col min="8" max="8" width="8.42578125" style="24" bestFit="1" customWidth="1"/>
    <col min="9" max="9" width="11.42578125" style="24" bestFit="1" customWidth="1"/>
    <col min="10" max="10" width="12" style="24" bestFit="1" customWidth="1"/>
    <col min="11" max="11" width="16.7109375" style="27" bestFit="1" customWidth="1"/>
    <col min="12" max="12" width="18.85546875" style="27" bestFit="1" customWidth="1"/>
    <col min="13" max="14" width="7" style="25" bestFit="1" customWidth="1"/>
    <col min="15" max="16" width="6" style="24" bestFit="1" customWidth="1"/>
    <col min="17" max="17" width="12.5703125" style="28" bestFit="1" customWidth="1"/>
    <col min="18" max="18" width="11.5703125" style="28" bestFit="1" customWidth="1"/>
    <col min="19" max="19" width="10" style="24" bestFit="1" customWidth="1"/>
    <col min="20" max="20" width="10.85546875" style="24" bestFit="1" customWidth="1"/>
    <col min="21" max="21" width="14" style="28" bestFit="1" customWidth="1"/>
    <col min="22" max="22" width="13.42578125" style="28" bestFit="1" customWidth="1"/>
    <col min="23" max="24" width="8.5703125" style="28" bestFit="1" customWidth="1"/>
    <col min="25" max="26" width="8.5703125" style="28" customWidth="1"/>
    <col min="27" max="27" width="8.5703125" style="28" bestFit="1" customWidth="1"/>
    <col min="28" max="28" width="22" style="29" bestFit="1" customWidth="1"/>
    <col min="29" max="29" width="13" customWidth="1"/>
    <col min="33" max="33" width="13" customWidth="1"/>
  </cols>
  <sheetData>
    <row r="1" spans="1:33" ht="25.5">
      <c r="A1" s="24" t="s">
        <v>46</v>
      </c>
      <c r="B1" s="24" t="s">
        <v>47</v>
      </c>
      <c r="C1" s="24" t="s">
        <v>48</v>
      </c>
      <c r="D1" s="25" t="s">
        <v>49</v>
      </c>
      <c r="E1" s="24" t="s">
        <v>50</v>
      </c>
      <c r="F1" s="24" t="s">
        <v>51</v>
      </c>
      <c r="G1" s="26" t="s">
        <v>52</v>
      </c>
      <c r="H1" s="24" t="s">
        <v>53</v>
      </c>
      <c r="I1" s="24" t="s">
        <v>54</v>
      </c>
      <c r="J1" s="24" t="s">
        <v>55</v>
      </c>
      <c r="K1" s="27" t="s">
        <v>56</v>
      </c>
      <c r="L1" s="27" t="s">
        <v>57</v>
      </c>
      <c r="M1" s="25" t="s">
        <v>58</v>
      </c>
      <c r="N1" s="25" t="s">
        <v>59</v>
      </c>
      <c r="O1" s="24" t="s">
        <v>60</v>
      </c>
      <c r="P1" s="24" t="s">
        <v>61</v>
      </c>
      <c r="Q1" s="28" t="s">
        <v>62</v>
      </c>
      <c r="R1" s="28" t="s">
        <v>63</v>
      </c>
      <c r="S1" s="24" t="s">
        <v>64</v>
      </c>
      <c r="T1" s="24" t="s">
        <v>65</v>
      </c>
      <c r="U1" s="28" t="s">
        <v>66</v>
      </c>
      <c r="V1" s="28" t="s">
        <v>67</v>
      </c>
      <c r="W1" s="28" t="s">
        <v>68</v>
      </c>
      <c r="X1" s="28" t="s">
        <v>69</v>
      </c>
      <c r="Y1" s="41" t="s">
        <v>170</v>
      </c>
      <c r="Z1" s="41" t="s">
        <v>171</v>
      </c>
      <c r="AA1" s="28" t="s">
        <v>70</v>
      </c>
      <c r="AB1" s="29" t="s">
        <v>71</v>
      </c>
      <c r="AC1" s="30" t="s">
        <v>172</v>
      </c>
      <c r="AD1" s="30" t="s">
        <v>173</v>
      </c>
      <c r="AE1" s="30" t="s">
        <v>174</v>
      </c>
      <c r="AF1" s="30" t="s">
        <v>175</v>
      </c>
      <c r="AG1" s="30" t="s">
        <v>176</v>
      </c>
    </row>
    <row r="2" spans="1:33">
      <c r="A2" s="24" t="s">
        <v>72</v>
      </c>
      <c r="B2" s="24">
        <v>27</v>
      </c>
      <c r="C2" s="24" t="s">
        <v>73</v>
      </c>
      <c r="D2" s="25">
        <v>33.090000000000003</v>
      </c>
      <c r="E2" s="24" t="s">
        <v>74</v>
      </c>
      <c r="F2" s="24">
        <v>3456</v>
      </c>
      <c r="G2" s="26">
        <v>0</v>
      </c>
      <c r="H2" s="24" t="s">
        <v>75</v>
      </c>
      <c r="I2" s="24" t="s">
        <v>76</v>
      </c>
      <c r="J2" s="24">
        <v>4134</v>
      </c>
      <c r="K2" s="27">
        <v>666.84721340099998</v>
      </c>
      <c r="L2" s="27">
        <v>26811.804267899999</v>
      </c>
      <c r="M2" s="25">
        <v>0</v>
      </c>
      <c r="N2" s="25">
        <v>0</v>
      </c>
      <c r="O2" s="24">
        <v>21246</v>
      </c>
      <c r="P2" s="24">
        <v>20790</v>
      </c>
      <c r="Q2" s="28">
        <v>21246</v>
      </c>
      <c r="R2" s="28">
        <v>6300</v>
      </c>
      <c r="S2" s="24" t="s">
        <v>81</v>
      </c>
      <c r="T2" s="24" t="s">
        <v>126</v>
      </c>
      <c r="U2" s="28">
        <v>54.65</v>
      </c>
      <c r="V2" s="28">
        <v>1</v>
      </c>
      <c r="W2" s="28">
        <v>0</v>
      </c>
      <c r="X2" s="28">
        <v>0</v>
      </c>
      <c r="Y2" s="28">
        <f>W2</f>
        <v>0</v>
      </c>
      <c r="Z2" s="28">
        <f>X2</f>
        <v>0</v>
      </c>
      <c r="AA2" s="28">
        <v>0.30299999999999999</v>
      </c>
      <c r="AB2" s="29">
        <v>0.34027106404961199</v>
      </c>
      <c r="AC2">
        <f>ROUND(AB2*AA2*U2*102.79,0)</f>
        <v>579</v>
      </c>
      <c r="AD2">
        <f>ROUND(Y2*AC2*0.002205,0)</f>
        <v>0</v>
      </c>
      <c r="AE2">
        <f>ROUND(Z2*AC2*0.002205,1)</f>
        <v>0</v>
      </c>
      <c r="AF2">
        <f>'TP Factor'!$D$3</f>
        <v>1.168489000131735</v>
      </c>
      <c r="AG2">
        <f>ROUND(AE2*AF2,1)</f>
        <v>0</v>
      </c>
    </row>
    <row r="3" spans="1:33">
      <c r="A3" s="24" t="s">
        <v>72</v>
      </c>
      <c r="B3" s="24">
        <v>27</v>
      </c>
      <c r="C3" s="24" t="s">
        <v>73</v>
      </c>
      <c r="D3" s="25">
        <v>33.090000000000003</v>
      </c>
      <c r="E3" s="24" t="s">
        <v>74</v>
      </c>
      <c r="F3" s="24">
        <v>1234</v>
      </c>
      <c r="G3" s="26">
        <v>105</v>
      </c>
      <c r="H3" s="24" t="s">
        <v>75</v>
      </c>
      <c r="I3" s="24" t="s">
        <v>76</v>
      </c>
      <c r="J3" s="24">
        <v>9578</v>
      </c>
      <c r="K3" s="27">
        <v>963.99528724499999</v>
      </c>
      <c r="L3" s="27">
        <v>21219.9398922</v>
      </c>
      <c r="M3" s="25">
        <v>18.489999999999998</v>
      </c>
      <c r="N3" s="25">
        <v>4.76</v>
      </c>
      <c r="O3" s="24">
        <v>24560</v>
      </c>
      <c r="P3" s="24">
        <v>24045</v>
      </c>
      <c r="Q3" s="28">
        <v>24560</v>
      </c>
      <c r="R3" s="28">
        <v>1400</v>
      </c>
      <c r="S3" s="24" t="s">
        <v>81</v>
      </c>
      <c r="T3" s="24" t="s">
        <v>127</v>
      </c>
      <c r="U3" s="28">
        <v>54.65</v>
      </c>
      <c r="V3" s="28">
        <v>1</v>
      </c>
      <c r="W3" s="28">
        <v>2.83</v>
      </c>
      <c r="X3" s="28">
        <v>0.497</v>
      </c>
      <c r="Y3" s="28">
        <f t="shared" ref="Y3:Y66" si="0">W3</f>
        <v>2.83</v>
      </c>
      <c r="Z3" s="28">
        <f t="shared" ref="Z3:Z66" si="1">X3</f>
        <v>0.497</v>
      </c>
      <c r="AA3" s="28">
        <v>0.88700000000000001</v>
      </c>
      <c r="AB3" s="29">
        <v>0.21859309482786099</v>
      </c>
      <c r="AC3">
        <f t="shared" ref="AC3:AC66" si="2">ROUND(AB3*AA3*U3*102.79,0)</f>
        <v>1089</v>
      </c>
      <c r="AD3">
        <f t="shared" ref="AD3:AD66" si="3">ROUND(Y3*AC3*0.002205,0)</f>
        <v>7</v>
      </c>
      <c r="AE3">
        <f t="shared" ref="AE3:AE66" si="4">ROUND(Z3*AC3*0.002205,1)</f>
        <v>1.2</v>
      </c>
      <c r="AF3">
        <f>'TP Factor'!$D$3</f>
        <v>1.168489000131735</v>
      </c>
      <c r="AG3">
        <f t="shared" ref="AG3:AG66" si="5">ROUND(AE3*AF3,1)</f>
        <v>1.4</v>
      </c>
    </row>
    <row r="4" spans="1:33">
      <c r="A4" s="24" t="s">
        <v>72</v>
      </c>
      <c r="B4" s="24">
        <v>27</v>
      </c>
      <c r="C4" s="24" t="s">
        <v>73</v>
      </c>
      <c r="D4" s="25">
        <v>33.090000000000003</v>
      </c>
      <c r="E4" s="24" t="s">
        <v>74</v>
      </c>
      <c r="F4" s="24">
        <v>3456</v>
      </c>
      <c r="G4" s="26">
        <v>0</v>
      </c>
      <c r="H4" s="24" t="s">
        <v>75</v>
      </c>
      <c r="I4" s="24" t="s">
        <v>76</v>
      </c>
      <c r="J4" s="24">
        <v>3700</v>
      </c>
      <c r="K4" s="27">
        <v>865.18811231200004</v>
      </c>
      <c r="L4" s="27">
        <v>23996.380600699998</v>
      </c>
      <c r="M4" s="25">
        <v>0</v>
      </c>
      <c r="N4" s="25">
        <v>0</v>
      </c>
      <c r="O4" s="24">
        <v>24563</v>
      </c>
      <c r="P4" s="24">
        <v>24048</v>
      </c>
      <c r="Q4" s="28">
        <v>24563</v>
      </c>
      <c r="R4" s="28">
        <v>6300</v>
      </c>
      <c r="S4" s="24" t="s">
        <v>81</v>
      </c>
      <c r="T4" s="24" t="s">
        <v>126</v>
      </c>
      <c r="U4" s="28">
        <v>54.65</v>
      </c>
      <c r="V4" s="28">
        <v>1</v>
      </c>
      <c r="W4" s="28">
        <v>0</v>
      </c>
      <c r="X4" s="28">
        <v>0</v>
      </c>
      <c r="Y4" s="28">
        <f t="shared" si="0"/>
        <v>0</v>
      </c>
      <c r="Z4" s="28">
        <f t="shared" si="1"/>
        <v>0</v>
      </c>
      <c r="AA4" s="28">
        <v>0.30299999999999999</v>
      </c>
      <c r="AB4" s="29">
        <v>0.39486271717502602</v>
      </c>
      <c r="AC4">
        <f t="shared" si="2"/>
        <v>672</v>
      </c>
      <c r="AD4">
        <f t="shared" si="3"/>
        <v>0</v>
      </c>
      <c r="AE4">
        <f t="shared" si="4"/>
        <v>0</v>
      </c>
      <c r="AF4">
        <f>'TP Factor'!$D$3</f>
        <v>1.168489000131735</v>
      </c>
      <c r="AG4">
        <f t="shared" si="5"/>
        <v>0</v>
      </c>
    </row>
    <row r="5" spans="1:33">
      <c r="A5" s="24" t="s">
        <v>72</v>
      </c>
      <c r="B5" s="24">
        <v>27</v>
      </c>
      <c r="C5" s="24" t="s">
        <v>73</v>
      </c>
      <c r="D5" s="25">
        <v>33.090000000000003</v>
      </c>
      <c r="E5" s="24" t="s">
        <v>74</v>
      </c>
      <c r="F5" s="24">
        <v>1234</v>
      </c>
      <c r="G5" s="26">
        <v>102.5</v>
      </c>
      <c r="H5" s="24" t="s">
        <v>75</v>
      </c>
      <c r="I5" s="24" t="s">
        <v>76</v>
      </c>
      <c r="J5" s="24">
        <v>1525</v>
      </c>
      <c r="K5" s="27">
        <v>349.95234563499997</v>
      </c>
      <c r="L5" s="27">
        <v>4425.99224314</v>
      </c>
      <c r="M5" s="25">
        <v>3.2</v>
      </c>
      <c r="N5" s="25">
        <v>0.79</v>
      </c>
      <c r="O5" s="24">
        <v>24845</v>
      </c>
      <c r="P5" s="24">
        <v>24327</v>
      </c>
      <c r="Q5" s="28">
        <v>24845</v>
      </c>
      <c r="R5" s="28">
        <v>1300</v>
      </c>
      <c r="S5" s="24" t="s">
        <v>90</v>
      </c>
      <c r="T5" s="24" t="s">
        <v>118</v>
      </c>
      <c r="U5" s="28">
        <v>54.65</v>
      </c>
      <c r="V5" s="28">
        <v>1</v>
      </c>
      <c r="W5" s="28">
        <v>2.42</v>
      </c>
      <c r="X5" s="28">
        <v>0.51600000000000001</v>
      </c>
      <c r="Y5" s="28">
        <f t="shared" si="0"/>
        <v>2.42</v>
      </c>
      <c r="Z5" s="28">
        <f t="shared" si="1"/>
        <v>0.51600000000000001</v>
      </c>
      <c r="AA5" s="28">
        <v>0.67700000000000005</v>
      </c>
      <c r="AB5" s="29">
        <v>1.23643484149991E-2</v>
      </c>
      <c r="AC5">
        <f t="shared" si="2"/>
        <v>47</v>
      </c>
      <c r="AD5">
        <f t="shared" si="3"/>
        <v>0</v>
      </c>
      <c r="AE5">
        <f t="shared" si="4"/>
        <v>0.1</v>
      </c>
      <c r="AF5">
        <f>'TP Factor'!$D$3</f>
        <v>1.168489000131735</v>
      </c>
      <c r="AG5">
        <f t="shared" si="5"/>
        <v>0.1</v>
      </c>
    </row>
    <row r="6" spans="1:33">
      <c r="A6" s="24" t="s">
        <v>72</v>
      </c>
      <c r="B6" s="24">
        <v>27</v>
      </c>
      <c r="C6" s="24" t="s">
        <v>73</v>
      </c>
      <c r="D6" s="25">
        <v>33.090000000000003</v>
      </c>
      <c r="E6" s="24" t="s">
        <v>74</v>
      </c>
      <c r="F6" s="24">
        <v>1234</v>
      </c>
      <c r="G6" s="26">
        <v>81</v>
      </c>
      <c r="H6" s="24" t="s">
        <v>75</v>
      </c>
      <c r="I6" s="24" t="s">
        <v>76</v>
      </c>
      <c r="J6" s="24">
        <v>3172</v>
      </c>
      <c r="K6" s="27">
        <v>1036.4794683099999</v>
      </c>
      <c r="L6" s="27">
        <v>26869.927686200001</v>
      </c>
      <c r="M6" s="25">
        <v>5.01</v>
      </c>
      <c r="N6" s="25">
        <v>0.48</v>
      </c>
      <c r="O6" s="24">
        <v>24855</v>
      </c>
      <c r="P6" s="24">
        <v>24337</v>
      </c>
      <c r="Q6" s="28">
        <v>24855</v>
      </c>
      <c r="R6" s="28">
        <v>1840</v>
      </c>
      <c r="S6" s="24" t="s">
        <v>79</v>
      </c>
      <c r="T6" s="24" t="s">
        <v>128</v>
      </c>
      <c r="U6" s="28">
        <v>54.65</v>
      </c>
      <c r="V6" s="28">
        <v>1</v>
      </c>
      <c r="W6" s="28">
        <v>1.58</v>
      </c>
      <c r="X6" s="28">
        <v>0.15</v>
      </c>
      <c r="Y6" s="28">
        <f t="shared" si="0"/>
        <v>1.58</v>
      </c>
      <c r="Z6" s="28">
        <f t="shared" si="1"/>
        <v>0.15</v>
      </c>
      <c r="AA6" s="28">
        <v>0.23200000000000001</v>
      </c>
      <c r="AB6" s="29">
        <v>1.26058749301246E-2</v>
      </c>
      <c r="AC6">
        <f t="shared" si="2"/>
        <v>16</v>
      </c>
      <c r="AD6">
        <f t="shared" si="3"/>
        <v>0</v>
      </c>
      <c r="AE6">
        <f t="shared" si="4"/>
        <v>0</v>
      </c>
      <c r="AF6">
        <f>'TP Factor'!$D$3</f>
        <v>1.168489000131735</v>
      </c>
      <c r="AG6">
        <f t="shared" si="5"/>
        <v>0</v>
      </c>
    </row>
    <row r="7" spans="1:33">
      <c r="A7" s="24" t="s">
        <v>72</v>
      </c>
      <c r="B7" s="24">
        <v>27</v>
      </c>
      <c r="C7" s="24" t="s">
        <v>73</v>
      </c>
      <c r="D7" s="25">
        <v>33.090000000000003</v>
      </c>
      <c r="E7" s="24" t="s">
        <v>74</v>
      </c>
      <c r="F7" s="24">
        <v>1234</v>
      </c>
      <c r="G7" s="26">
        <v>45</v>
      </c>
      <c r="H7" s="24" t="s">
        <v>75</v>
      </c>
      <c r="I7" s="24" t="s">
        <v>76</v>
      </c>
      <c r="J7" s="24">
        <v>3849</v>
      </c>
      <c r="K7" s="27">
        <v>1044.0105340600001</v>
      </c>
      <c r="L7" s="27">
        <v>12005.2912423</v>
      </c>
      <c r="M7" s="25">
        <v>4.62</v>
      </c>
      <c r="N7" s="25">
        <v>1.85</v>
      </c>
      <c r="O7" s="24">
        <v>24871</v>
      </c>
      <c r="P7" s="24">
        <v>24352</v>
      </c>
      <c r="Q7" s="28">
        <v>24871</v>
      </c>
      <c r="R7" s="28">
        <v>8140</v>
      </c>
      <c r="S7" s="24" t="s">
        <v>79</v>
      </c>
      <c r="T7" s="24" t="s">
        <v>110</v>
      </c>
      <c r="U7" s="28">
        <v>54.65</v>
      </c>
      <c r="V7" s="28">
        <v>1</v>
      </c>
      <c r="W7" s="28">
        <v>1.18</v>
      </c>
      <c r="X7" s="28">
        <v>0.48</v>
      </c>
      <c r="Y7" s="28">
        <f t="shared" si="0"/>
        <v>1.18</v>
      </c>
      <c r="Z7" s="28">
        <f t="shared" si="1"/>
        <v>0.48</v>
      </c>
      <c r="AA7" s="28">
        <v>0.63</v>
      </c>
      <c r="AB7" s="29">
        <v>2.3887203000971802</v>
      </c>
      <c r="AC7">
        <f t="shared" si="2"/>
        <v>8454</v>
      </c>
      <c r="AD7">
        <f t="shared" si="3"/>
        <v>22</v>
      </c>
      <c r="AE7">
        <f t="shared" si="4"/>
        <v>8.9</v>
      </c>
      <c r="AF7">
        <f>'TP Factor'!$D$3</f>
        <v>1.168489000131735</v>
      </c>
      <c r="AG7">
        <f t="shared" si="5"/>
        <v>10.4</v>
      </c>
    </row>
    <row r="8" spans="1:33">
      <c r="A8" s="24" t="s">
        <v>72</v>
      </c>
      <c r="B8" s="24">
        <v>27</v>
      </c>
      <c r="C8" s="24" t="s">
        <v>73</v>
      </c>
      <c r="D8" s="25">
        <v>33.090000000000003</v>
      </c>
      <c r="E8" s="24" t="s">
        <v>74</v>
      </c>
      <c r="F8" s="24">
        <v>3456</v>
      </c>
      <c r="G8" s="26">
        <v>0</v>
      </c>
      <c r="H8" s="24" t="s">
        <v>75</v>
      </c>
      <c r="I8" s="24" t="s">
        <v>76</v>
      </c>
      <c r="J8" s="24">
        <v>406</v>
      </c>
      <c r="K8" s="27">
        <v>211.73550745899999</v>
      </c>
      <c r="L8" s="27">
        <v>2631.6068614699998</v>
      </c>
      <c r="M8" s="25">
        <v>0</v>
      </c>
      <c r="N8" s="25">
        <v>0</v>
      </c>
      <c r="O8" s="24">
        <v>24880</v>
      </c>
      <c r="P8" s="24">
        <v>24361</v>
      </c>
      <c r="Q8" s="28">
        <v>24880</v>
      </c>
      <c r="R8" s="28">
        <v>6300</v>
      </c>
      <c r="S8" s="24" t="s">
        <v>81</v>
      </c>
      <c r="T8" s="24" t="s">
        <v>126</v>
      </c>
      <c r="U8" s="28">
        <v>54.65</v>
      </c>
      <c r="V8" s="28">
        <v>1</v>
      </c>
      <c r="W8" s="28">
        <v>0</v>
      </c>
      <c r="X8" s="28">
        <v>0</v>
      </c>
      <c r="Y8" s="28">
        <f t="shared" si="0"/>
        <v>0</v>
      </c>
      <c r="Z8" s="28">
        <f t="shared" si="1"/>
        <v>0</v>
      </c>
      <c r="AA8" s="28">
        <v>0.30299999999999999</v>
      </c>
      <c r="AB8" s="29">
        <v>2.3973961663516102E-2</v>
      </c>
      <c r="AC8">
        <f t="shared" si="2"/>
        <v>41</v>
      </c>
      <c r="AD8">
        <f t="shared" si="3"/>
        <v>0</v>
      </c>
      <c r="AE8">
        <f t="shared" si="4"/>
        <v>0</v>
      </c>
      <c r="AF8">
        <f>'TP Factor'!$D$3</f>
        <v>1.168489000131735</v>
      </c>
      <c r="AG8">
        <f t="shared" si="5"/>
        <v>0</v>
      </c>
    </row>
    <row r="9" spans="1:33">
      <c r="A9" s="24" t="s">
        <v>72</v>
      </c>
      <c r="B9" s="24">
        <v>27</v>
      </c>
      <c r="C9" s="24" t="s">
        <v>73</v>
      </c>
      <c r="D9" s="25">
        <v>33.090000000000003</v>
      </c>
      <c r="E9" s="24" t="s">
        <v>74</v>
      </c>
      <c r="F9" s="24">
        <v>1234</v>
      </c>
      <c r="G9" s="26">
        <v>105</v>
      </c>
      <c r="H9" s="24" t="s">
        <v>75</v>
      </c>
      <c r="I9" s="24" t="s">
        <v>76</v>
      </c>
      <c r="J9" s="24">
        <v>59</v>
      </c>
      <c r="K9" s="27">
        <v>123.09968989399999</v>
      </c>
      <c r="L9" s="27">
        <v>130.29947368200001</v>
      </c>
      <c r="M9" s="25">
        <v>0.11</v>
      </c>
      <c r="N9" s="25">
        <v>0.03</v>
      </c>
      <c r="O9" s="24">
        <v>24882</v>
      </c>
      <c r="P9" s="24">
        <v>24363</v>
      </c>
      <c r="Q9" s="28">
        <v>24882</v>
      </c>
      <c r="R9" s="28">
        <v>1400</v>
      </c>
      <c r="S9" s="24" t="s">
        <v>79</v>
      </c>
      <c r="T9" s="24" t="s">
        <v>129</v>
      </c>
      <c r="U9" s="28">
        <v>54.65</v>
      </c>
      <c r="V9" s="28">
        <v>1</v>
      </c>
      <c r="W9" s="28">
        <v>2.83</v>
      </c>
      <c r="X9" s="28">
        <v>0.497</v>
      </c>
      <c r="Y9" s="28">
        <f t="shared" si="0"/>
        <v>2.83</v>
      </c>
      <c r="Z9" s="28">
        <f t="shared" si="1"/>
        <v>0.497</v>
      </c>
      <c r="AA9" s="28">
        <v>0.88600000000000001</v>
      </c>
      <c r="AB9" s="29">
        <v>2.4502811188033401E-2</v>
      </c>
      <c r="AC9">
        <f t="shared" si="2"/>
        <v>122</v>
      </c>
      <c r="AD9">
        <f t="shared" si="3"/>
        <v>1</v>
      </c>
      <c r="AE9">
        <f t="shared" si="4"/>
        <v>0.1</v>
      </c>
      <c r="AF9">
        <f>'TP Factor'!$D$3</f>
        <v>1.168489000131735</v>
      </c>
      <c r="AG9">
        <f t="shared" si="5"/>
        <v>0.1</v>
      </c>
    </row>
    <row r="10" spans="1:33">
      <c r="A10" s="24" t="s">
        <v>72</v>
      </c>
      <c r="B10" s="24">
        <v>27</v>
      </c>
      <c r="C10" s="24" t="s">
        <v>73</v>
      </c>
      <c r="D10" s="25">
        <v>33.090000000000003</v>
      </c>
      <c r="E10" s="24" t="s">
        <v>74</v>
      </c>
      <c r="F10" s="24">
        <v>1234</v>
      </c>
      <c r="G10" s="26">
        <v>105</v>
      </c>
      <c r="H10" s="24" t="s">
        <v>75</v>
      </c>
      <c r="I10" s="24" t="s">
        <v>76</v>
      </c>
      <c r="J10" s="24">
        <v>2155</v>
      </c>
      <c r="K10" s="27">
        <v>300.60495416700002</v>
      </c>
      <c r="L10" s="27">
        <v>4778.3811173499998</v>
      </c>
      <c r="M10" s="25">
        <v>4.16</v>
      </c>
      <c r="N10" s="25">
        <v>1.07</v>
      </c>
      <c r="O10" s="24">
        <v>24883</v>
      </c>
      <c r="P10" s="24">
        <v>24364</v>
      </c>
      <c r="Q10" s="28">
        <v>24883</v>
      </c>
      <c r="R10" s="28">
        <v>1400</v>
      </c>
      <c r="S10" s="24" t="s">
        <v>79</v>
      </c>
      <c r="T10" s="24" t="s">
        <v>129</v>
      </c>
      <c r="U10" s="28">
        <v>54.65</v>
      </c>
      <c r="V10" s="28">
        <v>1</v>
      </c>
      <c r="W10" s="28">
        <v>2.83</v>
      </c>
      <c r="X10" s="28">
        <v>0.497</v>
      </c>
      <c r="Y10" s="28">
        <f t="shared" si="0"/>
        <v>2.83</v>
      </c>
      <c r="Z10" s="28">
        <f t="shared" si="1"/>
        <v>0.497</v>
      </c>
      <c r="AA10" s="28">
        <v>0.88600000000000001</v>
      </c>
      <c r="AB10" s="29">
        <v>1.13770501590856</v>
      </c>
      <c r="AC10">
        <f t="shared" si="2"/>
        <v>5662</v>
      </c>
      <c r="AD10">
        <f t="shared" si="3"/>
        <v>35</v>
      </c>
      <c r="AE10">
        <f t="shared" si="4"/>
        <v>6.2</v>
      </c>
      <c r="AF10">
        <f>'TP Factor'!$D$3</f>
        <v>1.168489000131735</v>
      </c>
      <c r="AG10">
        <f t="shared" si="5"/>
        <v>7.2</v>
      </c>
    </row>
    <row r="11" spans="1:33">
      <c r="A11" s="24" t="s">
        <v>72</v>
      </c>
      <c r="B11" s="24">
        <v>27</v>
      </c>
      <c r="C11" s="24" t="s">
        <v>73</v>
      </c>
      <c r="D11" s="25">
        <v>33.090000000000003</v>
      </c>
      <c r="E11" s="24" t="s">
        <v>74</v>
      </c>
      <c r="F11" s="24">
        <v>1234</v>
      </c>
      <c r="G11" s="26">
        <v>105</v>
      </c>
      <c r="H11" s="24" t="s">
        <v>75</v>
      </c>
      <c r="I11" s="24" t="s">
        <v>76</v>
      </c>
      <c r="J11" s="24">
        <v>1077</v>
      </c>
      <c r="K11" s="27">
        <v>251.19526275000001</v>
      </c>
      <c r="L11" s="27">
        <v>2385.55347824</v>
      </c>
      <c r="M11" s="25">
        <v>2.08</v>
      </c>
      <c r="N11" s="25">
        <v>0.54</v>
      </c>
      <c r="O11" s="24">
        <v>24884</v>
      </c>
      <c r="P11" s="24">
        <v>24365</v>
      </c>
      <c r="Q11" s="28">
        <v>24884</v>
      </c>
      <c r="R11" s="28">
        <v>1400</v>
      </c>
      <c r="S11" s="24" t="s">
        <v>81</v>
      </c>
      <c r="T11" s="24" t="s">
        <v>127</v>
      </c>
      <c r="U11" s="28">
        <v>54.65</v>
      </c>
      <c r="V11" s="28">
        <v>1</v>
      </c>
      <c r="W11" s="28">
        <v>2.83</v>
      </c>
      <c r="X11" s="28">
        <v>0.497</v>
      </c>
      <c r="Y11" s="28">
        <f t="shared" si="0"/>
        <v>2.83</v>
      </c>
      <c r="Z11" s="28">
        <f t="shared" si="1"/>
        <v>0.497</v>
      </c>
      <c r="AA11" s="28">
        <v>0.88700000000000001</v>
      </c>
      <c r="AB11" s="29">
        <v>0.53083418653840697</v>
      </c>
      <c r="AC11">
        <f t="shared" si="2"/>
        <v>2645</v>
      </c>
      <c r="AD11">
        <f t="shared" si="3"/>
        <v>17</v>
      </c>
      <c r="AE11">
        <f t="shared" si="4"/>
        <v>2.9</v>
      </c>
      <c r="AF11">
        <f>'TP Factor'!$D$3</f>
        <v>1.168489000131735</v>
      </c>
      <c r="AG11">
        <f t="shared" si="5"/>
        <v>3.4</v>
      </c>
    </row>
    <row r="12" spans="1:33">
      <c r="A12" s="24" t="s">
        <v>72</v>
      </c>
      <c r="B12" s="24">
        <v>27</v>
      </c>
      <c r="C12" s="24" t="s">
        <v>73</v>
      </c>
      <c r="D12" s="25">
        <v>33.090000000000003</v>
      </c>
      <c r="E12" s="24" t="s">
        <v>74</v>
      </c>
      <c r="F12" s="24">
        <v>3456</v>
      </c>
      <c r="G12" s="26">
        <v>3</v>
      </c>
      <c r="H12" s="24" t="s">
        <v>75</v>
      </c>
      <c r="I12" s="24" t="s">
        <v>76</v>
      </c>
      <c r="J12" s="24">
        <v>16</v>
      </c>
      <c r="K12" s="27">
        <v>62.689120345500001</v>
      </c>
      <c r="L12" s="27">
        <v>118.658221549</v>
      </c>
      <c r="M12" s="25">
        <v>0.01</v>
      </c>
      <c r="N12" s="25">
        <v>0</v>
      </c>
      <c r="O12" s="24">
        <v>24905</v>
      </c>
      <c r="P12" s="24">
        <v>24383</v>
      </c>
      <c r="Q12" s="28">
        <v>24905</v>
      </c>
      <c r="R12" s="28">
        <v>4340</v>
      </c>
      <c r="S12" s="24" t="s">
        <v>130</v>
      </c>
      <c r="T12" s="24" t="s">
        <v>131</v>
      </c>
      <c r="U12" s="28">
        <v>54.65</v>
      </c>
      <c r="V12" s="28">
        <v>1</v>
      </c>
      <c r="W12" s="28">
        <v>0.7</v>
      </c>
      <c r="X12" s="28">
        <v>0.09</v>
      </c>
      <c r="Y12" s="28">
        <f t="shared" si="0"/>
        <v>0.7</v>
      </c>
      <c r="Z12" s="28">
        <f t="shared" si="1"/>
        <v>0.09</v>
      </c>
      <c r="AA12" s="28">
        <v>0.25800000000000001</v>
      </c>
      <c r="AB12" s="29">
        <v>2.93209678203178E-2</v>
      </c>
      <c r="AC12">
        <f t="shared" si="2"/>
        <v>42</v>
      </c>
      <c r="AD12">
        <f t="shared" si="3"/>
        <v>0</v>
      </c>
      <c r="AE12">
        <f t="shared" si="4"/>
        <v>0</v>
      </c>
      <c r="AF12">
        <f>'TP Factor'!$D$3</f>
        <v>1.168489000131735</v>
      </c>
      <c r="AG12">
        <f t="shared" si="5"/>
        <v>0</v>
      </c>
    </row>
    <row r="13" spans="1:33">
      <c r="A13" s="24" t="s">
        <v>72</v>
      </c>
      <c r="B13" s="24">
        <v>27</v>
      </c>
      <c r="C13" s="24" t="s">
        <v>73</v>
      </c>
      <c r="D13" s="25">
        <v>33.090000000000003</v>
      </c>
      <c r="E13" s="24" t="s">
        <v>74</v>
      </c>
      <c r="F13" s="24">
        <v>3456</v>
      </c>
      <c r="G13" s="26">
        <v>0</v>
      </c>
      <c r="H13" s="24" t="s">
        <v>75</v>
      </c>
      <c r="I13" s="24" t="s">
        <v>76</v>
      </c>
      <c r="J13" s="24">
        <v>1990</v>
      </c>
      <c r="K13" s="27">
        <v>502.87684033800002</v>
      </c>
      <c r="L13" s="27">
        <v>12906.250486000001</v>
      </c>
      <c r="M13" s="25">
        <v>0</v>
      </c>
      <c r="N13" s="25">
        <v>0</v>
      </c>
      <c r="O13" s="24">
        <v>24919</v>
      </c>
      <c r="P13" s="24">
        <v>24397</v>
      </c>
      <c r="Q13" s="28">
        <v>24919</v>
      </c>
      <c r="R13" s="28">
        <v>6170</v>
      </c>
      <c r="S13" s="24" t="s">
        <v>81</v>
      </c>
      <c r="T13" s="24" t="s">
        <v>132</v>
      </c>
      <c r="U13" s="28">
        <v>54.65</v>
      </c>
      <c r="V13" s="28">
        <v>1</v>
      </c>
      <c r="W13" s="28">
        <v>0</v>
      </c>
      <c r="X13" s="28">
        <v>0</v>
      </c>
      <c r="Y13" s="28">
        <f t="shared" si="0"/>
        <v>0</v>
      </c>
      <c r="Z13" s="28">
        <f t="shared" si="1"/>
        <v>0</v>
      </c>
      <c r="AA13" s="28">
        <v>0.30299999999999999</v>
      </c>
      <c r="AB13" s="29">
        <v>3.1891911928086101</v>
      </c>
      <c r="AC13">
        <f t="shared" si="2"/>
        <v>5428</v>
      </c>
      <c r="AD13">
        <f t="shared" si="3"/>
        <v>0</v>
      </c>
      <c r="AE13">
        <f t="shared" si="4"/>
        <v>0</v>
      </c>
      <c r="AF13">
        <f>'TP Factor'!$D$3</f>
        <v>1.168489000131735</v>
      </c>
      <c r="AG13">
        <f t="shared" si="5"/>
        <v>0</v>
      </c>
    </row>
    <row r="14" spans="1:33">
      <c r="A14" s="24" t="s">
        <v>72</v>
      </c>
      <c r="B14" s="24">
        <v>27</v>
      </c>
      <c r="C14" s="24" t="s">
        <v>73</v>
      </c>
      <c r="D14" s="25">
        <v>33.090000000000003</v>
      </c>
      <c r="E14" s="24" t="s">
        <v>74</v>
      </c>
      <c r="F14" s="24">
        <v>3456</v>
      </c>
      <c r="G14" s="26">
        <v>0</v>
      </c>
      <c r="H14" s="24" t="s">
        <v>75</v>
      </c>
      <c r="I14" s="24" t="s">
        <v>76</v>
      </c>
      <c r="J14" s="24">
        <v>289</v>
      </c>
      <c r="K14" s="27">
        <v>306.99064094800002</v>
      </c>
      <c r="L14" s="27">
        <v>1875.4167787599999</v>
      </c>
      <c r="M14" s="25">
        <v>0</v>
      </c>
      <c r="N14" s="25">
        <v>0</v>
      </c>
      <c r="O14" s="24">
        <v>24923</v>
      </c>
      <c r="P14" s="24">
        <v>24401</v>
      </c>
      <c r="Q14" s="28">
        <v>24923</v>
      </c>
      <c r="R14" s="28">
        <v>6170</v>
      </c>
      <c r="S14" s="24" t="s">
        <v>81</v>
      </c>
      <c r="T14" s="24" t="s">
        <v>132</v>
      </c>
      <c r="U14" s="28">
        <v>54.65</v>
      </c>
      <c r="V14" s="28">
        <v>1</v>
      </c>
      <c r="W14" s="28">
        <v>0</v>
      </c>
      <c r="X14" s="28">
        <v>0</v>
      </c>
      <c r="Y14" s="28">
        <f t="shared" si="0"/>
        <v>0</v>
      </c>
      <c r="Z14" s="28">
        <f t="shared" si="1"/>
        <v>0</v>
      </c>
      <c r="AA14" s="28">
        <v>0.30299999999999999</v>
      </c>
      <c r="AB14" s="29">
        <v>0.46342372483041899</v>
      </c>
      <c r="AC14">
        <f t="shared" si="2"/>
        <v>789</v>
      </c>
      <c r="AD14">
        <f t="shared" si="3"/>
        <v>0</v>
      </c>
      <c r="AE14">
        <f t="shared" si="4"/>
        <v>0</v>
      </c>
      <c r="AF14">
        <f>'TP Factor'!$D$3</f>
        <v>1.168489000131735</v>
      </c>
      <c r="AG14">
        <f t="shared" si="5"/>
        <v>0</v>
      </c>
    </row>
    <row r="15" spans="1:33">
      <c r="A15" s="24" t="s">
        <v>72</v>
      </c>
      <c r="B15" s="24">
        <v>27</v>
      </c>
      <c r="C15" s="24" t="s">
        <v>73</v>
      </c>
      <c r="D15" s="25">
        <v>33.090000000000003</v>
      </c>
      <c r="E15" s="24" t="s">
        <v>74</v>
      </c>
      <c r="F15" s="24">
        <v>3456</v>
      </c>
      <c r="G15" s="26">
        <v>0</v>
      </c>
      <c r="H15" s="24" t="s">
        <v>75</v>
      </c>
      <c r="I15" s="24" t="s">
        <v>76</v>
      </c>
      <c r="J15" s="24">
        <v>448</v>
      </c>
      <c r="K15" s="27">
        <v>237.25695584299999</v>
      </c>
      <c r="L15" s="27">
        <v>2908.5770089299999</v>
      </c>
      <c r="M15" s="25">
        <v>0</v>
      </c>
      <c r="N15" s="25">
        <v>0</v>
      </c>
      <c r="O15" s="24">
        <v>24927</v>
      </c>
      <c r="P15" s="24">
        <v>24405</v>
      </c>
      <c r="Q15" s="28">
        <v>24927</v>
      </c>
      <c r="R15" s="28">
        <v>6170</v>
      </c>
      <c r="S15" s="24" t="s">
        <v>81</v>
      </c>
      <c r="T15" s="24" t="s">
        <v>132</v>
      </c>
      <c r="U15" s="28">
        <v>54.65</v>
      </c>
      <c r="V15" s="28">
        <v>1</v>
      </c>
      <c r="W15" s="28">
        <v>0</v>
      </c>
      <c r="X15" s="28">
        <v>0</v>
      </c>
      <c r="Y15" s="28">
        <f t="shared" si="0"/>
        <v>0</v>
      </c>
      <c r="Z15" s="28">
        <f t="shared" si="1"/>
        <v>0</v>
      </c>
      <c r="AA15" s="28">
        <v>0.30299999999999999</v>
      </c>
      <c r="AB15" s="29">
        <v>0.71872215642779802</v>
      </c>
      <c r="AC15">
        <f t="shared" si="2"/>
        <v>1223</v>
      </c>
      <c r="AD15">
        <f t="shared" si="3"/>
        <v>0</v>
      </c>
      <c r="AE15">
        <f t="shared" si="4"/>
        <v>0</v>
      </c>
      <c r="AF15">
        <f>'TP Factor'!$D$3</f>
        <v>1.168489000131735</v>
      </c>
      <c r="AG15">
        <f t="shared" si="5"/>
        <v>0</v>
      </c>
    </row>
    <row r="16" spans="1:33">
      <c r="A16" s="24" t="s">
        <v>72</v>
      </c>
      <c r="B16" s="24">
        <v>27</v>
      </c>
      <c r="C16" s="24" t="s">
        <v>73</v>
      </c>
      <c r="D16" s="25">
        <v>33.090000000000003</v>
      </c>
      <c r="E16" s="24" t="s">
        <v>74</v>
      </c>
      <c r="F16" s="24">
        <v>1234</v>
      </c>
      <c r="G16" s="26">
        <v>0</v>
      </c>
      <c r="H16" s="24" t="s">
        <v>75</v>
      </c>
      <c r="I16" s="24" t="s">
        <v>76</v>
      </c>
      <c r="J16" s="24">
        <v>71</v>
      </c>
      <c r="K16" s="27">
        <v>109.58758482899999</v>
      </c>
      <c r="L16" s="27">
        <v>279.77899243799999</v>
      </c>
      <c r="M16" s="25">
        <v>0.04</v>
      </c>
      <c r="N16" s="25">
        <v>0.01</v>
      </c>
      <c r="O16" s="24">
        <v>24929</v>
      </c>
      <c r="P16" s="24">
        <v>24407</v>
      </c>
      <c r="Q16" s="28">
        <v>24929</v>
      </c>
      <c r="R16" s="28">
        <v>5300</v>
      </c>
      <c r="S16" s="24" t="s">
        <v>81</v>
      </c>
      <c r="T16" s="24" t="s">
        <v>124</v>
      </c>
      <c r="U16" s="28">
        <v>54.65</v>
      </c>
      <c r="V16" s="28">
        <v>1</v>
      </c>
      <c r="W16" s="28">
        <v>0.6</v>
      </c>
      <c r="X16" s="28">
        <v>0.13500000000000001</v>
      </c>
      <c r="Y16" s="28">
        <f t="shared" si="0"/>
        <v>0.6</v>
      </c>
      <c r="Z16" s="28">
        <f t="shared" si="1"/>
        <v>0.13500000000000001</v>
      </c>
      <c r="AA16" s="28">
        <v>0.5</v>
      </c>
      <c r="AB16" s="29">
        <v>6.9134618110460705E-2</v>
      </c>
      <c r="AC16">
        <f t="shared" si="2"/>
        <v>194</v>
      </c>
      <c r="AD16">
        <f t="shared" si="3"/>
        <v>0</v>
      </c>
      <c r="AE16">
        <f t="shared" si="4"/>
        <v>0.1</v>
      </c>
      <c r="AF16">
        <f>'TP Factor'!$D$3</f>
        <v>1.168489000131735</v>
      </c>
      <c r="AG16">
        <f t="shared" si="5"/>
        <v>0.1</v>
      </c>
    </row>
    <row r="17" spans="1:33">
      <c r="A17" s="24" t="s">
        <v>72</v>
      </c>
      <c r="B17" s="24">
        <v>27</v>
      </c>
      <c r="C17" s="24" t="s">
        <v>73</v>
      </c>
      <c r="D17" s="25">
        <v>33.090000000000003</v>
      </c>
      <c r="E17" s="24" t="s">
        <v>74</v>
      </c>
      <c r="F17" s="24">
        <v>3456</v>
      </c>
      <c r="G17" s="26">
        <v>3</v>
      </c>
      <c r="H17" s="24" t="s">
        <v>75</v>
      </c>
      <c r="I17" s="24" t="s">
        <v>76</v>
      </c>
      <c r="J17" s="24">
        <v>2637</v>
      </c>
      <c r="K17" s="27">
        <v>563.07111673400004</v>
      </c>
      <c r="L17" s="27">
        <v>12546.0970459</v>
      </c>
      <c r="M17" s="25">
        <v>1.85</v>
      </c>
      <c r="N17" s="25">
        <v>0.24</v>
      </c>
      <c r="O17" s="24">
        <v>24989</v>
      </c>
      <c r="P17" s="24">
        <v>24465</v>
      </c>
      <c r="Q17" s="28">
        <v>24989</v>
      </c>
      <c r="R17" s="28">
        <v>4340</v>
      </c>
      <c r="S17" s="24" t="s">
        <v>81</v>
      </c>
      <c r="T17" s="24" t="s">
        <v>83</v>
      </c>
      <c r="U17" s="28">
        <v>54.65</v>
      </c>
      <c r="V17" s="28">
        <v>1</v>
      </c>
      <c r="W17" s="28">
        <v>0.7</v>
      </c>
      <c r="X17" s="28">
        <v>0.09</v>
      </c>
      <c r="Y17" s="28">
        <f t="shared" si="0"/>
        <v>0.7</v>
      </c>
      <c r="Z17" s="28">
        <f t="shared" si="1"/>
        <v>0.09</v>
      </c>
      <c r="AA17" s="28">
        <v>0.41299999999999998</v>
      </c>
      <c r="AB17" s="29">
        <v>3.10019569565126</v>
      </c>
      <c r="AC17">
        <f t="shared" si="2"/>
        <v>7193</v>
      </c>
      <c r="AD17">
        <f t="shared" si="3"/>
        <v>11</v>
      </c>
      <c r="AE17">
        <f t="shared" si="4"/>
        <v>1.4</v>
      </c>
      <c r="AF17">
        <f>'TP Factor'!$D$3</f>
        <v>1.168489000131735</v>
      </c>
      <c r="AG17">
        <f t="shared" si="5"/>
        <v>1.6</v>
      </c>
    </row>
    <row r="18" spans="1:33">
      <c r="A18" s="24" t="s">
        <v>72</v>
      </c>
      <c r="B18" s="24">
        <v>27</v>
      </c>
      <c r="C18" s="24" t="s">
        <v>73</v>
      </c>
      <c r="D18" s="25">
        <v>33.090000000000003</v>
      </c>
      <c r="E18" s="24" t="s">
        <v>74</v>
      </c>
      <c r="F18" s="24">
        <v>1234</v>
      </c>
      <c r="G18" s="26">
        <v>11.1</v>
      </c>
      <c r="H18" s="24" t="s">
        <v>75</v>
      </c>
      <c r="I18" s="24" t="s">
        <v>76</v>
      </c>
      <c r="J18" s="24">
        <v>657</v>
      </c>
      <c r="K18" s="27">
        <v>696.50104105100002</v>
      </c>
      <c r="L18" s="27">
        <v>6450.39584904</v>
      </c>
      <c r="M18" s="25">
        <v>0.82</v>
      </c>
      <c r="N18" s="25">
        <v>0.03</v>
      </c>
      <c r="O18" s="24">
        <v>25122</v>
      </c>
      <c r="P18" s="24">
        <v>24591</v>
      </c>
      <c r="Q18" s="28">
        <v>25122</v>
      </c>
      <c r="R18" s="28">
        <v>8120</v>
      </c>
      <c r="S18" s="24" t="s">
        <v>79</v>
      </c>
      <c r="T18" s="24" t="s">
        <v>96</v>
      </c>
      <c r="U18" s="28">
        <v>54.65</v>
      </c>
      <c r="V18" s="28">
        <v>1</v>
      </c>
      <c r="W18" s="28">
        <v>1.25</v>
      </c>
      <c r="X18" s="28">
        <v>5.2999999999999999E-2</v>
      </c>
      <c r="Y18" s="28">
        <f t="shared" si="0"/>
        <v>1.25</v>
      </c>
      <c r="Z18" s="28">
        <f t="shared" si="1"/>
        <v>5.2999999999999999E-2</v>
      </c>
      <c r="AA18" s="28">
        <v>0.2</v>
      </c>
      <c r="AB18" s="29">
        <v>1.1873307654996199</v>
      </c>
      <c r="AC18">
        <f t="shared" si="2"/>
        <v>1334</v>
      </c>
      <c r="AD18">
        <f t="shared" si="3"/>
        <v>4</v>
      </c>
      <c r="AE18">
        <f t="shared" si="4"/>
        <v>0.2</v>
      </c>
      <c r="AF18">
        <f>'TP Factor'!$D$3</f>
        <v>1.168489000131735</v>
      </c>
      <c r="AG18">
        <f t="shared" si="5"/>
        <v>0.2</v>
      </c>
    </row>
    <row r="19" spans="1:33">
      <c r="A19" s="24" t="s">
        <v>72</v>
      </c>
      <c r="B19" s="24">
        <v>27</v>
      </c>
      <c r="C19" s="24" t="s">
        <v>73</v>
      </c>
      <c r="D19" s="25">
        <v>33.090000000000003</v>
      </c>
      <c r="E19" s="24" t="s">
        <v>74</v>
      </c>
      <c r="F19" s="24">
        <v>1234</v>
      </c>
      <c r="G19" s="26">
        <v>102.5</v>
      </c>
      <c r="H19" s="24" t="s">
        <v>75</v>
      </c>
      <c r="I19" s="24" t="s">
        <v>76</v>
      </c>
      <c r="J19" s="24">
        <v>77776</v>
      </c>
      <c r="K19" s="27">
        <v>3255.06366166</v>
      </c>
      <c r="L19" s="27">
        <v>242203.35892900001</v>
      </c>
      <c r="M19" s="25">
        <v>163.33000000000001</v>
      </c>
      <c r="N19" s="25">
        <v>40.130000000000003</v>
      </c>
      <c r="O19" s="24">
        <v>25147</v>
      </c>
      <c r="P19" s="24">
        <v>24615</v>
      </c>
      <c r="Q19" s="28">
        <v>25147</v>
      </c>
      <c r="R19" s="28">
        <v>1300</v>
      </c>
      <c r="S19" s="24" t="s">
        <v>79</v>
      </c>
      <c r="T19" s="24" t="s">
        <v>80</v>
      </c>
      <c r="U19" s="28">
        <v>54.65</v>
      </c>
      <c r="V19" s="28">
        <v>1</v>
      </c>
      <c r="W19" s="28">
        <v>2.42</v>
      </c>
      <c r="X19" s="28">
        <v>0.51600000000000001</v>
      </c>
      <c r="Y19" s="28">
        <f t="shared" si="0"/>
        <v>2.42</v>
      </c>
      <c r="Z19" s="28">
        <f t="shared" si="1"/>
        <v>0.51600000000000001</v>
      </c>
      <c r="AA19" s="28">
        <v>0.63100000000000001</v>
      </c>
      <c r="AB19" s="29">
        <v>45.568590657500003</v>
      </c>
      <c r="AC19">
        <f t="shared" si="2"/>
        <v>161524</v>
      </c>
      <c r="AD19">
        <f t="shared" si="3"/>
        <v>862</v>
      </c>
      <c r="AE19">
        <f t="shared" si="4"/>
        <v>183.8</v>
      </c>
      <c r="AF19">
        <f>'TP Factor'!$D$3</f>
        <v>1.168489000131735</v>
      </c>
      <c r="AG19">
        <f t="shared" si="5"/>
        <v>214.8</v>
      </c>
    </row>
    <row r="20" spans="1:33">
      <c r="A20" s="24" t="s">
        <v>72</v>
      </c>
      <c r="B20" s="24">
        <v>27</v>
      </c>
      <c r="C20" s="24" t="s">
        <v>73</v>
      </c>
      <c r="D20" s="25">
        <v>33.090000000000003</v>
      </c>
      <c r="E20" s="24" t="s">
        <v>74</v>
      </c>
      <c r="F20" s="24">
        <v>3456</v>
      </c>
      <c r="G20" s="26">
        <v>0</v>
      </c>
      <c r="H20" s="24" t="s">
        <v>75</v>
      </c>
      <c r="I20" s="24" t="s">
        <v>76</v>
      </c>
      <c r="J20" s="24">
        <v>59</v>
      </c>
      <c r="K20" s="27">
        <v>128.43909216899999</v>
      </c>
      <c r="L20" s="27">
        <v>602.626511714</v>
      </c>
      <c r="M20" s="25">
        <v>0</v>
      </c>
      <c r="N20" s="25">
        <v>0</v>
      </c>
      <c r="O20" s="24">
        <v>25170</v>
      </c>
      <c r="P20" s="24">
        <v>24636</v>
      </c>
      <c r="Q20" s="28">
        <v>25170</v>
      </c>
      <c r="R20" s="28">
        <v>6300</v>
      </c>
      <c r="S20" s="24" t="s">
        <v>79</v>
      </c>
      <c r="T20" s="24" t="s">
        <v>133</v>
      </c>
      <c r="U20" s="28">
        <v>54.65</v>
      </c>
      <c r="V20" s="28">
        <v>1</v>
      </c>
      <c r="W20" s="28">
        <v>0</v>
      </c>
      <c r="X20" s="28">
        <v>0</v>
      </c>
      <c r="Y20" s="28">
        <f t="shared" si="0"/>
        <v>0</v>
      </c>
      <c r="Z20" s="28">
        <f t="shared" si="1"/>
        <v>0</v>
      </c>
      <c r="AA20" s="28">
        <v>0.191</v>
      </c>
      <c r="AB20" s="29">
        <v>8.3900509694801798E-3</v>
      </c>
      <c r="AC20">
        <f t="shared" si="2"/>
        <v>9</v>
      </c>
      <c r="AD20">
        <f t="shared" si="3"/>
        <v>0</v>
      </c>
      <c r="AE20">
        <f t="shared" si="4"/>
        <v>0</v>
      </c>
      <c r="AF20">
        <f>'TP Factor'!$D$3</f>
        <v>1.168489000131735</v>
      </c>
      <c r="AG20">
        <f t="shared" si="5"/>
        <v>0</v>
      </c>
    </row>
    <row r="21" spans="1:33">
      <c r="A21" s="24" t="s">
        <v>72</v>
      </c>
      <c r="B21" s="24">
        <v>27</v>
      </c>
      <c r="C21" s="24" t="s">
        <v>73</v>
      </c>
      <c r="D21" s="25">
        <v>33.090000000000003</v>
      </c>
      <c r="E21" s="24" t="s">
        <v>74</v>
      </c>
      <c r="F21" s="24">
        <v>1234</v>
      </c>
      <c r="G21" s="26">
        <v>45</v>
      </c>
      <c r="H21" s="24" t="s">
        <v>75</v>
      </c>
      <c r="I21" s="24" t="s">
        <v>76</v>
      </c>
      <c r="J21" s="24">
        <v>6</v>
      </c>
      <c r="K21" s="27">
        <v>46.961494993300001</v>
      </c>
      <c r="L21" s="27">
        <v>18.3188234554</v>
      </c>
      <c r="M21" s="25">
        <v>0.01</v>
      </c>
      <c r="N21" s="25">
        <v>0</v>
      </c>
      <c r="O21" s="24">
        <v>25226</v>
      </c>
      <c r="P21" s="24">
        <v>24691</v>
      </c>
      <c r="Q21" s="28">
        <v>25226</v>
      </c>
      <c r="R21" s="28">
        <v>8140</v>
      </c>
      <c r="S21" s="24" t="s">
        <v>79</v>
      </c>
      <c r="T21" s="24" t="s">
        <v>110</v>
      </c>
      <c r="U21" s="28">
        <v>54.65</v>
      </c>
      <c r="V21" s="28">
        <v>1</v>
      </c>
      <c r="W21" s="28">
        <v>1.18</v>
      </c>
      <c r="X21" s="28">
        <v>0.48</v>
      </c>
      <c r="Y21" s="28">
        <f t="shared" si="0"/>
        <v>1.18</v>
      </c>
      <c r="Z21" s="28">
        <f t="shared" si="1"/>
        <v>0.48</v>
      </c>
      <c r="AA21" s="28">
        <v>0.63</v>
      </c>
      <c r="AB21" s="29">
        <v>4.5266617516857904E-3</v>
      </c>
      <c r="AC21">
        <f t="shared" si="2"/>
        <v>16</v>
      </c>
      <c r="AD21">
        <f t="shared" si="3"/>
        <v>0</v>
      </c>
      <c r="AE21">
        <f t="shared" si="4"/>
        <v>0</v>
      </c>
      <c r="AF21">
        <f>'TP Factor'!$D$3</f>
        <v>1.168489000131735</v>
      </c>
      <c r="AG21">
        <f t="shared" si="5"/>
        <v>0</v>
      </c>
    </row>
    <row r="22" spans="1:33">
      <c r="A22" s="24" t="s">
        <v>72</v>
      </c>
      <c r="B22" s="24">
        <v>27</v>
      </c>
      <c r="C22" s="24" t="s">
        <v>73</v>
      </c>
      <c r="D22" s="25">
        <v>33.090000000000003</v>
      </c>
      <c r="E22" s="24" t="s">
        <v>74</v>
      </c>
      <c r="F22" s="24">
        <v>1234</v>
      </c>
      <c r="G22" s="26">
        <v>19.100000000000001</v>
      </c>
      <c r="H22" s="24" t="s">
        <v>75</v>
      </c>
      <c r="I22" s="24" t="s">
        <v>76</v>
      </c>
      <c r="J22" s="24">
        <v>570</v>
      </c>
      <c r="K22" s="27">
        <v>566.558428435</v>
      </c>
      <c r="L22" s="27">
        <v>4867.0211490399997</v>
      </c>
      <c r="M22" s="25">
        <v>1.01</v>
      </c>
      <c r="N22" s="25">
        <v>0.1</v>
      </c>
      <c r="O22" s="24">
        <v>25237</v>
      </c>
      <c r="P22" s="24">
        <v>24700</v>
      </c>
      <c r="Q22" s="28">
        <v>25237</v>
      </c>
      <c r="R22" s="28">
        <v>8340</v>
      </c>
      <c r="S22" s="24" t="s">
        <v>81</v>
      </c>
      <c r="T22" s="24" t="s">
        <v>134</v>
      </c>
      <c r="U22" s="28">
        <v>54.65</v>
      </c>
      <c r="V22" s="28">
        <v>1</v>
      </c>
      <c r="W22" s="28">
        <v>1.77</v>
      </c>
      <c r="X22" s="28">
        <v>0.17699999999999999</v>
      </c>
      <c r="Y22" s="28">
        <f t="shared" si="0"/>
        <v>1.77</v>
      </c>
      <c r="Z22" s="28">
        <f t="shared" si="1"/>
        <v>0.17699999999999999</v>
      </c>
      <c r="AA22" s="28">
        <v>0.23</v>
      </c>
      <c r="AB22" s="29">
        <v>1.1843376322085399</v>
      </c>
      <c r="AC22">
        <f t="shared" si="2"/>
        <v>1530</v>
      </c>
      <c r="AD22">
        <f t="shared" si="3"/>
        <v>6</v>
      </c>
      <c r="AE22">
        <f t="shared" si="4"/>
        <v>0.6</v>
      </c>
      <c r="AF22">
        <f>'TP Factor'!$D$3</f>
        <v>1.168489000131735</v>
      </c>
      <c r="AG22">
        <f t="shared" si="5"/>
        <v>0.7</v>
      </c>
    </row>
    <row r="23" spans="1:33">
      <c r="A23" s="24" t="s">
        <v>72</v>
      </c>
      <c r="B23" s="24">
        <v>27</v>
      </c>
      <c r="C23" s="24" t="s">
        <v>73</v>
      </c>
      <c r="D23" s="25">
        <v>33.090000000000003</v>
      </c>
      <c r="E23" s="24" t="s">
        <v>74</v>
      </c>
      <c r="F23" s="24">
        <v>1234</v>
      </c>
      <c r="G23" s="26">
        <v>19.100000000000001</v>
      </c>
      <c r="H23" s="24" t="s">
        <v>75</v>
      </c>
      <c r="I23" s="24" t="s">
        <v>76</v>
      </c>
      <c r="J23" s="24">
        <v>3</v>
      </c>
      <c r="K23" s="27">
        <v>23.5258090775</v>
      </c>
      <c r="L23" s="27">
        <v>26.254433327200001</v>
      </c>
      <c r="M23" s="25">
        <v>0.01</v>
      </c>
      <c r="N23" s="25">
        <v>0</v>
      </c>
      <c r="O23" s="24">
        <v>25248</v>
      </c>
      <c r="P23" s="24">
        <v>24711</v>
      </c>
      <c r="Q23" s="28">
        <v>25248</v>
      </c>
      <c r="R23" s="28">
        <v>8340</v>
      </c>
      <c r="S23" s="24" t="s">
        <v>81</v>
      </c>
      <c r="T23" s="24" t="s">
        <v>134</v>
      </c>
      <c r="U23" s="28">
        <v>54.65</v>
      </c>
      <c r="V23" s="28">
        <v>1</v>
      </c>
      <c r="W23" s="28">
        <v>1.77</v>
      </c>
      <c r="X23" s="28">
        <v>0.17699999999999999</v>
      </c>
      <c r="Y23" s="28">
        <f t="shared" si="0"/>
        <v>1.77</v>
      </c>
      <c r="Z23" s="28">
        <f t="shared" si="1"/>
        <v>0.17699999999999999</v>
      </c>
      <c r="AA23" s="28">
        <v>0.23</v>
      </c>
      <c r="AB23" s="29">
        <v>6.4875858116021003E-3</v>
      </c>
      <c r="AC23">
        <f t="shared" si="2"/>
        <v>8</v>
      </c>
      <c r="AD23">
        <f t="shared" si="3"/>
        <v>0</v>
      </c>
      <c r="AE23">
        <f t="shared" si="4"/>
        <v>0</v>
      </c>
      <c r="AF23">
        <f>'TP Factor'!$D$3</f>
        <v>1.168489000131735</v>
      </c>
      <c r="AG23">
        <f t="shared" si="5"/>
        <v>0</v>
      </c>
    </row>
    <row r="24" spans="1:33">
      <c r="A24" s="24" t="s">
        <v>72</v>
      </c>
      <c r="B24" s="24">
        <v>27</v>
      </c>
      <c r="C24" s="24" t="s">
        <v>73</v>
      </c>
      <c r="D24" s="25">
        <v>33.090000000000003</v>
      </c>
      <c r="E24" s="24" t="s">
        <v>74</v>
      </c>
      <c r="F24" s="24">
        <v>3456</v>
      </c>
      <c r="G24" s="26">
        <v>3</v>
      </c>
      <c r="H24" s="24" t="s">
        <v>75</v>
      </c>
      <c r="I24" s="24" t="s">
        <v>76</v>
      </c>
      <c r="J24" s="24">
        <v>1840</v>
      </c>
      <c r="K24" s="27">
        <v>740.49162120599999</v>
      </c>
      <c r="L24" s="27">
        <v>8753.2183840300004</v>
      </c>
      <c r="M24" s="25">
        <v>1.29</v>
      </c>
      <c r="N24" s="25">
        <v>0.17</v>
      </c>
      <c r="O24" s="24">
        <v>25249</v>
      </c>
      <c r="P24" s="24">
        <v>24712</v>
      </c>
      <c r="Q24" s="28">
        <v>25249</v>
      </c>
      <c r="R24" s="28">
        <v>4340</v>
      </c>
      <c r="S24" s="24" t="s">
        <v>81</v>
      </c>
      <c r="T24" s="24" t="s">
        <v>83</v>
      </c>
      <c r="U24" s="28">
        <v>54.65</v>
      </c>
      <c r="V24" s="28">
        <v>1</v>
      </c>
      <c r="W24" s="28">
        <v>0.7</v>
      </c>
      <c r="X24" s="28">
        <v>0.09</v>
      </c>
      <c r="Y24" s="28">
        <f t="shared" si="0"/>
        <v>0.7</v>
      </c>
      <c r="Z24" s="28">
        <f t="shared" si="1"/>
        <v>0.09</v>
      </c>
      <c r="AA24" s="28">
        <v>0.41299999999999998</v>
      </c>
      <c r="AB24" s="29">
        <v>2.1619363160138501</v>
      </c>
      <c r="AC24">
        <f t="shared" si="2"/>
        <v>5016</v>
      </c>
      <c r="AD24">
        <f t="shared" si="3"/>
        <v>8</v>
      </c>
      <c r="AE24">
        <f t="shared" si="4"/>
        <v>1</v>
      </c>
      <c r="AF24">
        <f>'TP Factor'!$D$3</f>
        <v>1.168489000131735</v>
      </c>
      <c r="AG24">
        <f t="shared" si="5"/>
        <v>1.2</v>
      </c>
    </row>
    <row r="25" spans="1:33">
      <c r="A25" s="24" t="s">
        <v>72</v>
      </c>
      <c r="B25" s="24">
        <v>27</v>
      </c>
      <c r="C25" s="24" t="s">
        <v>73</v>
      </c>
      <c r="D25" s="25">
        <v>33.090000000000003</v>
      </c>
      <c r="E25" s="24" t="s">
        <v>74</v>
      </c>
      <c r="F25" s="24">
        <v>3456</v>
      </c>
      <c r="G25" s="26">
        <v>3</v>
      </c>
      <c r="H25" s="24" t="s">
        <v>75</v>
      </c>
      <c r="I25" s="24" t="s">
        <v>76</v>
      </c>
      <c r="J25" s="24">
        <v>8320</v>
      </c>
      <c r="K25" s="27">
        <v>1224.5863926899999</v>
      </c>
      <c r="L25" s="27">
        <v>39583.338789000001</v>
      </c>
      <c r="M25" s="25">
        <v>5.82</v>
      </c>
      <c r="N25" s="25">
        <v>0.75</v>
      </c>
      <c r="O25" s="24">
        <v>25256</v>
      </c>
      <c r="P25" s="24">
        <v>24719</v>
      </c>
      <c r="Q25" s="28">
        <v>25256</v>
      </c>
      <c r="R25" s="28">
        <v>4340</v>
      </c>
      <c r="S25" s="24" t="s">
        <v>81</v>
      </c>
      <c r="T25" s="24" t="s">
        <v>83</v>
      </c>
      <c r="U25" s="28">
        <v>54.65</v>
      </c>
      <c r="V25" s="28">
        <v>1</v>
      </c>
      <c r="W25" s="28">
        <v>0.7</v>
      </c>
      <c r="X25" s="28">
        <v>0.09</v>
      </c>
      <c r="Y25" s="28">
        <f t="shared" si="0"/>
        <v>0.7</v>
      </c>
      <c r="Z25" s="28">
        <f t="shared" si="1"/>
        <v>0.09</v>
      </c>
      <c r="AA25" s="28">
        <v>0.41299999999999998</v>
      </c>
      <c r="AB25" s="29">
        <v>9.7812169062066392</v>
      </c>
      <c r="AC25">
        <f t="shared" si="2"/>
        <v>22693</v>
      </c>
      <c r="AD25">
        <f t="shared" si="3"/>
        <v>35</v>
      </c>
      <c r="AE25">
        <f t="shared" si="4"/>
        <v>4.5</v>
      </c>
      <c r="AF25">
        <f>'TP Factor'!$D$3</f>
        <v>1.168489000131735</v>
      </c>
      <c r="AG25">
        <f t="shared" si="5"/>
        <v>5.3</v>
      </c>
    </row>
    <row r="26" spans="1:33">
      <c r="A26" s="24" t="s">
        <v>72</v>
      </c>
      <c r="B26" s="24">
        <v>27</v>
      </c>
      <c r="C26" s="24" t="s">
        <v>73</v>
      </c>
      <c r="D26" s="25">
        <v>33.090000000000003</v>
      </c>
      <c r="E26" s="24" t="s">
        <v>74</v>
      </c>
      <c r="F26" s="24">
        <v>3456</v>
      </c>
      <c r="G26" s="26">
        <v>3</v>
      </c>
      <c r="H26" s="24" t="s">
        <v>75</v>
      </c>
      <c r="I26" s="24" t="s">
        <v>76</v>
      </c>
      <c r="J26" s="24">
        <v>1856</v>
      </c>
      <c r="K26" s="27">
        <v>821.34766107600001</v>
      </c>
      <c r="L26" s="27">
        <v>8832.2341259799996</v>
      </c>
      <c r="M26" s="25">
        <v>1.3</v>
      </c>
      <c r="N26" s="25">
        <v>0.17</v>
      </c>
      <c r="O26" s="24">
        <v>25258</v>
      </c>
      <c r="P26" s="24">
        <v>24721</v>
      </c>
      <c r="Q26" s="28">
        <v>25258</v>
      </c>
      <c r="R26" s="28">
        <v>4340</v>
      </c>
      <c r="S26" s="24" t="s">
        <v>81</v>
      </c>
      <c r="T26" s="24" t="s">
        <v>83</v>
      </c>
      <c r="U26" s="28">
        <v>54.65</v>
      </c>
      <c r="V26" s="28">
        <v>1</v>
      </c>
      <c r="W26" s="28">
        <v>0.7</v>
      </c>
      <c r="X26" s="28">
        <v>0.09</v>
      </c>
      <c r="Y26" s="28">
        <f t="shared" si="0"/>
        <v>0.7</v>
      </c>
      <c r="Z26" s="28">
        <f t="shared" si="1"/>
        <v>0.09</v>
      </c>
      <c r="AA26" s="28">
        <v>0.41299999999999998</v>
      </c>
      <c r="AB26" s="29">
        <v>2.1824838529773798</v>
      </c>
      <c r="AC26">
        <f t="shared" si="2"/>
        <v>5063</v>
      </c>
      <c r="AD26">
        <f t="shared" si="3"/>
        <v>8</v>
      </c>
      <c r="AE26">
        <f t="shared" si="4"/>
        <v>1</v>
      </c>
      <c r="AF26">
        <f>'TP Factor'!$D$3</f>
        <v>1.168489000131735</v>
      </c>
      <c r="AG26">
        <f t="shared" si="5"/>
        <v>1.2</v>
      </c>
    </row>
    <row r="27" spans="1:33">
      <c r="A27" s="24" t="s">
        <v>72</v>
      </c>
      <c r="B27" s="24">
        <v>27</v>
      </c>
      <c r="C27" s="24" t="s">
        <v>73</v>
      </c>
      <c r="D27" s="25">
        <v>33.090000000000003</v>
      </c>
      <c r="E27" s="24" t="s">
        <v>74</v>
      </c>
      <c r="F27" s="24">
        <v>1234</v>
      </c>
      <c r="G27" s="26">
        <v>19.100000000000001</v>
      </c>
      <c r="H27" s="24" t="s">
        <v>75</v>
      </c>
      <c r="I27" s="24" t="s">
        <v>76</v>
      </c>
      <c r="J27" s="24">
        <v>3880</v>
      </c>
      <c r="K27" s="27">
        <v>841.64181556200003</v>
      </c>
      <c r="L27" s="27">
        <v>43814.744987300001</v>
      </c>
      <c r="M27" s="25">
        <v>6.87</v>
      </c>
      <c r="N27" s="25">
        <v>0.69</v>
      </c>
      <c r="O27" s="24">
        <v>25261</v>
      </c>
      <c r="P27" s="24">
        <v>24724</v>
      </c>
      <c r="Q27" s="28">
        <v>25261</v>
      </c>
      <c r="R27" s="28">
        <v>8340</v>
      </c>
      <c r="S27" s="24" t="s">
        <v>79</v>
      </c>
      <c r="T27" s="24" t="s">
        <v>135</v>
      </c>
      <c r="U27" s="28">
        <v>54.65</v>
      </c>
      <c r="V27" s="28">
        <v>1</v>
      </c>
      <c r="W27" s="28">
        <v>1.77</v>
      </c>
      <c r="X27" s="28">
        <v>0.17699999999999999</v>
      </c>
      <c r="Y27" s="28">
        <f t="shared" si="0"/>
        <v>1.77</v>
      </c>
      <c r="Z27" s="28">
        <f t="shared" si="1"/>
        <v>0.17699999999999999</v>
      </c>
      <c r="AA27" s="28">
        <v>0.17399999999999999</v>
      </c>
      <c r="AB27" s="29">
        <v>10.626294681299999</v>
      </c>
      <c r="AC27">
        <f t="shared" si="2"/>
        <v>10387</v>
      </c>
      <c r="AD27">
        <f t="shared" si="3"/>
        <v>41</v>
      </c>
      <c r="AE27">
        <f t="shared" si="4"/>
        <v>4.0999999999999996</v>
      </c>
      <c r="AF27">
        <f>'TP Factor'!$D$3</f>
        <v>1.168489000131735</v>
      </c>
      <c r="AG27">
        <f t="shared" si="5"/>
        <v>4.8</v>
      </c>
    </row>
    <row r="28" spans="1:33">
      <c r="A28" s="24" t="s">
        <v>72</v>
      </c>
      <c r="B28" s="24">
        <v>27</v>
      </c>
      <c r="C28" s="24" t="s">
        <v>73</v>
      </c>
      <c r="D28" s="25">
        <v>33.090000000000003</v>
      </c>
      <c r="E28" s="24" t="s">
        <v>74</v>
      </c>
      <c r="F28" s="24">
        <v>3456</v>
      </c>
      <c r="G28" s="26">
        <v>3</v>
      </c>
      <c r="H28" s="24" t="s">
        <v>75</v>
      </c>
      <c r="I28" s="24" t="s">
        <v>76</v>
      </c>
      <c r="J28" s="24">
        <v>454</v>
      </c>
      <c r="K28" s="27">
        <v>567.00891289200001</v>
      </c>
      <c r="L28" s="27">
        <v>8750.1581267000001</v>
      </c>
      <c r="M28" s="25">
        <v>0.32</v>
      </c>
      <c r="N28" s="25">
        <v>0.04</v>
      </c>
      <c r="O28" s="24">
        <v>25262</v>
      </c>
      <c r="P28" s="24">
        <v>24725</v>
      </c>
      <c r="Q28" s="28">
        <v>25262</v>
      </c>
      <c r="R28" s="28">
        <v>4340</v>
      </c>
      <c r="S28" s="24" t="s">
        <v>79</v>
      </c>
      <c r="T28" s="24" t="s">
        <v>99</v>
      </c>
      <c r="U28" s="28">
        <v>54.65</v>
      </c>
      <c r="V28" s="28">
        <v>1</v>
      </c>
      <c r="W28" s="28">
        <v>0.7</v>
      </c>
      <c r="X28" s="28">
        <v>0.09</v>
      </c>
      <c r="Y28" s="28">
        <f t="shared" si="0"/>
        <v>0.7</v>
      </c>
      <c r="Z28" s="28">
        <f t="shared" si="1"/>
        <v>0.09</v>
      </c>
      <c r="AA28" s="28">
        <v>0.10199999999999999</v>
      </c>
      <c r="AB28" s="29">
        <v>2.1622025129817199</v>
      </c>
      <c r="AC28">
        <f t="shared" si="2"/>
        <v>1239</v>
      </c>
      <c r="AD28">
        <f t="shared" si="3"/>
        <v>2</v>
      </c>
      <c r="AE28">
        <f t="shared" si="4"/>
        <v>0.2</v>
      </c>
      <c r="AF28">
        <f>'TP Factor'!$D$3</f>
        <v>1.168489000131735</v>
      </c>
      <c r="AG28">
        <f t="shared" si="5"/>
        <v>0.2</v>
      </c>
    </row>
    <row r="29" spans="1:33">
      <c r="A29" s="24" t="s">
        <v>72</v>
      </c>
      <c r="B29" s="24">
        <v>27</v>
      </c>
      <c r="C29" s="24" t="s">
        <v>73</v>
      </c>
      <c r="D29" s="25">
        <v>33.090000000000003</v>
      </c>
      <c r="E29" s="24" t="s">
        <v>74</v>
      </c>
      <c r="F29" s="24">
        <v>3456</v>
      </c>
      <c r="G29" s="26">
        <v>3</v>
      </c>
      <c r="H29" s="24" t="s">
        <v>75</v>
      </c>
      <c r="I29" s="24" t="s">
        <v>76</v>
      </c>
      <c r="J29" s="24">
        <v>234</v>
      </c>
      <c r="K29" s="27">
        <v>619.08069951200002</v>
      </c>
      <c r="L29" s="27">
        <v>4517.1197662599998</v>
      </c>
      <c r="M29" s="25">
        <v>0.16</v>
      </c>
      <c r="N29" s="25">
        <v>0.02</v>
      </c>
      <c r="O29" s="24">
        <v>25272</v>
      </c>
      <c r="P29" s="24">
        <v>24735</v>
      </c>
      <c r="Q29" s="28">
        <v>25272</v>
      </c>
      <c r="R29" s="28">
        <v>4340</v>
      </c>
      <c r="S29" s="24" t="s">
        <v>79</v>
      </c>
      <c r="T29" s="24" t="s">
        <v>99</v>
      </c>
      <c r="U29" s="28">
        <v>54.65</v>
      </c>
      <c r="V29" s="28">
        <v>1</v>
      </c>
      <c r="W29" s="28">
        <v>0.7</v>
      </c>
      <c r="X29" s="28">
        <v>0.09</v>
      </c>
      <c r="Y29" s="28">
        <f t="shared" si="0"/>
        <v>0.7</v>
      </c>
      <c r="Z29" s="28">
        <f t="shared" si="1"/>
        <v>0.09</v>
      </c>
      <c r="AA29" s="28">
        <v>0.10199999999999999</v>
      </c>
      <c r="AB29" s="29">
        <v>1.11620013813333</v>
      </c>
      <c r="AC29">
        <f t="shared" si="2"/>
        <v>640</v>
      </c>
      <c r="AD29">
        <f t="shared" si="3"/>
        <v>1</v>
      </c>
      <c r="AE29">
        <f t="shared" si="4"/>
        <v>0.1</v>
      </c>
      <c r="AF29">
        <f>'TP Factor'!$D$3</f>
        <v>1.168489000131735</v>
      </c>
      <c r="AG29">
        <f t="shared" si="5"/>
        <v>0.1</v>
      </c>
    </row>
    <row r="30" spans="1:33">
      <c r="A30" s="24" t="s">
        <v>72</v>
      </c>
      <c r="B30" s="24">
        <v>27</v>
      </c>
      <c r="C30" s="24" t="s">
        <v>73</v>
      </c>
      <c r="D30" s="25">
        <v>33.090000000000003</v>
      </c>
      <c r="E30" s="24" t="s">
        <v>74</v>
      </c>
      <c r="F30" s="24">
        <v>1234</v>
      </c>
      <c r="G30" s="26">
        <v>11</v>
      </c>
      <c r="H30" s="24" t="s">
        <v>75</v>
      </c>
      <c r="I30" s="24" t="s">
        <v>76</v>
      </c>
      <c r="J30" s="24">
        <v>6162</v>
      </c>
      <c r="K30" s="27">
        <v>1570.68965768</v>
      </c>
      <c r="L30" s="27">
        <v>96093.641261500001</v>
      </c>
      <c r="M30" s="25">
        <v>7.7</v>
      </c>
      <c r="N30" s="25">
        <v>0.59</v>
      </c>
      <c r="O30" s="24">
        <v>25279</v>
      </c>
      <c r="P30" s="24">
        <v>24742</v>
      </c>
      <c r="Q30" s="28">
        <v>25279</v>
      </c>
      <c r="R30" s="28">
        <v>1850</v>
      </c>
      <c r="S30" s="24" t="s">
        <v>79</v>
      </c>
      <c r="T30" s="24" t="s">
        <v>121</v>
      </c>
      <c r="U30" s="28">
        <v>54.65</v>
      </c>
      <c r="V30" s="28">
        <v>1</v>
      </c>
      <c r="W30" s="28">
        <v>1.25</v>
      </c>
      <c r="X30" s="28">
        <v>9.5000000000000001E-2</v>
      </c>
      <c r="Y30" s="28">
        <f t="shared" si="0"/>
        <v>1.25</v>
      </c>
      <c r="Z30" s="28">
        <f t="shared" si="1"/>
        <v>9.5000000000000001E-2</v>
      </c>
      <c r="AA30" s="28">
        <v>0.126</v>
      </c>
      <c r="AB30" s="29">
        <v>0.32718846834700399</v>
      </c>
      <c r="AC30">
        <f t="shared" si="2"/>
        <v>232</v>
      </c>
      <c r="AD30">
        <f t="shared" si="3"/>
        <v>1</v>
      </c>
      <c r="AE30">
        <f t="shared" si="4"/>
        <v>0</v>
      </c>
      <c r="AF30">
        <f>'TP Factor'!$D$3</f>
        <v>1.168489000131735</v>
      </c>
      <c r="AG30">
        <f t="shared" si="5"/>
        <v>0</v>
      </c>
    </row>
    <row r="31" spans="1:33">
      <c r="A31" s="24" t="s">
        <v>72</v>
      </c>
      <c r="B31" s="24">
        <v>27</v>
      </c>
      <c r="C31" s="24" t="s">
        <v>73</v>
      </c>
      <c r="D31" s="25">
        <v>33.090000000000003</v>
      </c>
      <c r="E31" s="24" t="s">
        <v>74</v>
      </c>
      <c r="F31" s="24">
        <v>1234</v>
      </c>
      <c r="G31" s="26">
        <v>105</v>
      </c>
      <c r="H31" s="24" t="s">
        <v>75</v>
      </c>
      <c r="I31" s="24" t="s">
        <v>76</v>
      </c>
      <c r="J31" s="24">
        <v>448</v>
      </c>
      <c r="K31" s="27">
        <v>236.61341006999999</v>
      </c>
      <c r="L31" s="27">
        <v>992.62888053500001</v>
      </c>
      <c r="M31" s="25">
        <v>0.86</v>
      </c>
      <c r="N31" s="25">
        <v>0.22</v>
      </c>
      <c r="O31" s="24">
        <v>25299</v>
      </c>
      <c r="P31" s="24">
        <v>24761</v>
      </c>
      <c r="Q31" s="28">
        <v>25299</v>
      </c>
      <c r="R31" s="28">
        <v>1400</v>
      </c>
      <c r="S31" s="24" t="s">
        <v>81</v>
      </c>
      <c r="T31" s="24" t="s">
        <v>127</v>
      </c>
      <c r="U31" s="28">
        <v>54.65</v>
      </c>
      <c r="V31" s="28">
        <v>1</v>
      </c>
      <c r="W31" s="28">
        <v>2.83</v>
      </c>
      <c r="X31" s="28">
        <v>0.497</v>
      </c>
      <c r="Y31" s="28">
        <f t="shared" si="0"/>
        <v>2.83</v>
      </c>
      <c r="Z31" s="28">
        <f t="shared" si="1"/>
        <v>0.497</v>
      </c>
      <c r="AA31" s="28">
        <v>0.88700000000000001</v>
      </c>
      <c r="AB31" s="29">
        <v>0.24528295705245001</v>
      </c>
      <c r="AC31">
        <f t="shared" si="2"/>
        <v>1222</v>
      </c>
      <c r="AD31">
        <f t="shared" si="3"/>
        <v>8</v>
      </c>
      <c r="AE31">
        <f t="shared" si="4"/>
        <v>1.3</v>
      </c>
      <c r="AF31">
        <f>'TP Factor'!$D$3</f>
        <v>1.168489000131735</v>
      </c>
      <c r="AG31">
        <f t="shared" si="5"/>
        <v>1.5</v>
      </c>
    </row>
    <row r="32" spans="1:33">
      <c r="A32" s="24" t="s">
        <v>72</v>
      </c>
      <c r="B32" s="24">
        <v>27</v>
      </c>
      <c r="C32" s="24" t="s">
        <v>73</v>
      </c>
      <c r="D32" s="25">
        <v>33.090000000000003</v>
      </c>
      <c r="E32" s="24" t="s">
        <v>74</v>
      </c>
      <c r="F32" s="24">
        <v>3456</v>
      </c>
      <c r="G32" s="26">
        <v>3</v>
      </c>
      <c r="H32" s="24" t="s">
        <v>75</v>
      </c>
      <c r="I32" s="24" t="s">
        <v>76</v>
      </c>
      <c r="J32" s="24">
        <v>96</v>
      </c>
      <c r="K32" s="27">
        <v>275.504332046</v>
      </c>
      <c r="L32" s="27">
        <v>1853.2246720099999</v>
      </c>
      <c r="M32" s="25">
        <v>7.0000000000000007E-2</v>
      </c>
      <c r="N32" s="25">
        <v>0.01</v>
      </c>
      <c r="O32" s="24">
        <v>25300</v>
      </c>
      <c r="P32" s="24">
        <v>24762</v>
      </c>
      <c r="Q32" s="28">
        <v>25300</v>
      </c>
      <c r="R32" s="28">
        <v>4340</v>
      </c>
      <c r="S32" s="24" t="s">
        <v>79</v>
      </c>
      <c r="T32" s="24" t="s">
        <v>99</v>
      </c>
      <c r="U32" s="28">
        <v>54.65</v>
      </c>
      <c r="V32" s="28">
        <v>1</v>
      </c>
      <c r="W32" s="28">
        <v>0.7</v>
      </c>
      <c r="X32" s="28">
        <v>0.09</v>
      </c>
      <c r="Y32" s="28">
        <f t="shared" si="0"/>
        <v>0.7</v>
      </c>
      <c r="Z32" s="28">
        <f t="shared" si="1"/>
        <v>0.09</v>
      </c>
      <c r="AA32" s="28">
        <v>0.10199999999999999</v>
      </c>
      <c r="AB32" s="29">
        <v>0.45793995776362101</v>
      </c>
      <c r="AC32">
        <f t="shared" si="2"/>
        <v>262</v>
      </c>
      <c r="AD32">
        <f t="shared" si="3"/>
        <v>0</v>
      </c>
      <c r="AE32">
        <f t="shared" si="4"/>
        <v>0.1</v>
      </c>
      <c r="AF32">
        <f>'TP Factor'!$D$3</f>
        <v>1.168489000131735</v>
      </c>
      <c r="AG32">
        <f t="shared" si="5"/>
        <v>0.1</v>
      </c>
    </row>
    <row r="33" spans="1:33">
      <c r="A33" s="24" t="s">
        <v>72</v>
      </c>
      <c r="B33" s="24">
        <v>27</v>
      </c>
      <c r="C33" s="24" t="s">
        <v>73</v>
      </c>
      <c r="D33" s="25">
        <v>33.090000000000003</v>
      </c>
      <c r="E33" s="24" t="s">
        <v>74</v>
      </c>
      <c r="F33" s="24">
        <v>1234</v>
      </c>
      <c r="G33" s="26">
        <v>105</v>
      </c>
      <c r="H33" s="24" t="s">
        <v>75</v>
      </c>
      <c r="I33" s="24" t="s">
        <v>76</v>
      </c>
      <c r="J33" s="24">
        <v>1843</v>
      </c>
      <c r="K33" s="27">
        <v>294.14220271599999</v>
      </c>
      <c r="L33" s="27">
        <v>4086.77429454</v>
      </c>
      <c r="M33" s="25">
        <v>3.56</v>
      </c>
      <c r="N33" s="25">
        <v>0.92</v>
      </c>
      <c r="O33" s="24">
        <v>25302</v>
      </c>
      <c r="P33" s="24">
        <v>24764</v>
      </c>
      <c r="Q33" s="28">
        <v>25302</v>
      </c>
      <c r="R33" s="28">
        <v>1400</v>
      </c>
      <c r="S33" s="24" t="s">
        <v>79</v>
      </c>
      <c r="T33" s="24" t="s">
        <v>129</v>
      </c>
      <c r="U33" s="28">
        <v>54.65</v>
      </c>
      <c r="V33" s="28">
        <v>1</v>
      </c>
      <c r="W33" s="28">
        <v>2.83</v>
      </c>
      <c r="X33" s="28">
        <v>0.497</v>
      </c>
      <c r="Y33" s="28">
        <f t="shared" si="0"/>
        <v>2.83</v>
      </c>
      <c r="Z33" s="28">
        <f t="shared" si="1"/>
        <v>0.497</v>
      </c>
      <c r="AA33" s="28">
        <v>0.88600000000000001</v>
      </c>
      <c r="AB33" s="29">
        <v>1.0098598815377</v>
      </c>
      <c r="AC33">
        <f t="shared" si="2"/>
        <v>5026</v>
      </c>
      <c r="AD33">
        <f t="shared" si="3"/>
        <v>31</v>
      </c>
      <c r="AE33">
        <f t="shared" si="4"/>
        <v>5.5</v>
      </c>
      <c r="AF33">
        <f>'TP Factor'!$D$3</f>
        <v>1.168489000131735</v>
      </c>
      <c r="AG33">
        <f t="shared" si="5"/>
        <v>6.4</v>
      </c>
    </row>
    <row r="34" spans="1:33">
      <c r="A34" s="24" t="s">
        <v>72</v>
      </c>
      <c r="B34" s="24">
        <v>27</v>
      </c>
      <c r="C34" s="24" t="s">
        <v>73</v>
      </c>
      <c r="D34" s="25">
        <v>33.090000000000003</v>
      </c>
      <c r="E34" s="24" t="s">
        <v>74</v>
      </c>
      <c r="F34" s="24">
        <v>1234</v>
      </c>
      <c r="G34" s="26">
        <v>19.100000000000001</v>
      </c>
      <c r="H34" s="24" t="s">
        <v>75</v>
      </c>
      <c r="I34" s="24" t="s">
        <v>76</v>
      </c>
      <c r="J34" s="24">
        <v>34</v>
      </c>
      <c r="K34" s="27">
        <v>234.68668922000001</v>
      </c>
      <c r="L34" s="27">
        <v>294.51612671200002</v>
      </c>
      <c r="M34" s="25">
        <v>0.06</v>
      </c>
      <c r="N34" s="25">
        <v>0.01</v>
      </c>
      <c r="O34" s="24">
        <v>25470</v>
      </c>
      <c r="P34" s="24">
        <v>24928</v>
      </c>
      <c r="Q34" s="28">
        <v>25470</v>
      </c>
      <c r="R34" s="28">
        <v>8340</v>
      </c>
      <c r="S34" s="24" t="s">
        <v>81</v>
      </c>
      <c r="T34" s="24" t="s">
        <v>134</v>
      </c>
      <c r="U34" s="28">
        <v>54.65</v>
      </c>
      <c r="V34" s="28">
        <v>1</v>
      </c>
      <c r="W34" s="28">
        <v>1.77</v>
      </c>
      <c r="X34" s="28">
        <v>0.17699999999999999</v>
      </c>
      <c r="Y34" s="28">
        <f t="shared" si="0"/>
        <v>1.77</v>
      </c>
      <c r="Z34" s="28">
        <f t="shared" si="1"/>
        <v>0.17699999999999999</v>
      </c>
      <c r="AA34" s="28">
        <v>0.23</v>
      </c>
      <c r="AB34" s="29">
        <v>7.2776228728090003E-2</v>
      </c>
      <c r="AC34">
        <f t="shared" si="2"/>
        <v>94</v>
      </c>
      <c r="AD34">
        <f t="shared" si="3"/>
        <v>0</v>
      </c>
      <c r="AE34">
        <f t="shared" si="4"/>
        <v>0</v>
      </c>
      <c r="AF34">
        <f>'TP Factor'!$D$3</f>
        <v>1.168489000131735</v>
      </c>
      <c r="AG34">
        <f t="shared" si="5"/>
        <v>0</v>
      </c>
    </row>
    <row r="35" spans="1:33">
      <c r="A35" s="24" t="s">
        <v>72</v>
      </c>
      <c r="B35" s="24">
        <v>27</v>
      </c>
      <c r="C35" s="24" t="s">
        <v>73</v>
      </c>
      <c r="D35" s="25">
        <v>33.090000000000003</v>
      </c>
      <c r="E35" s="24" t="s">
        <v>74</v>
      </c>
      <c r="F35" s="24">
        <v>3456</v>
      </c>
      <c r="G35" s="26">
        <v>3</v>
      </c>
      <c r="H35" s="24" t="s">
        <v>75</v>
      </c>
      <c r="I35" s="24" t="s">
        <v>76</v>
      </c>
      <c r="J35" s="24">
        <v>2529</v>
      </c>
      <c r="K35" s="27">
        <v>629.25144323400002</v>
      </c>
      <c r="L35" s="27">
        <v>12031.783689</v>
      </c>
      <c r="M35" s="25">
        <v>1.77</v>
      </c>
      <c r="N35" s="25">
        <v>0.23</v>
      </c>
      <c r="O35" s="24">
        <v>25473</v>
      </c>
      <c r="P35" s="24">
        <v>24931</v>
      </c>
      <c r="Q35" s="28">
        <v>25473</v>
      </c>
      <c r="R35" s="28">
        <v>4340</v>
      </c>
      <c r="S35" s="24" t="s">
        <v>81</v>
      </c>
      <c r="T35" s="24" t="s">
        <v>83</v>
      </c>
      <c r="U35" s="28">
        <v>54.65</v>
      </c>
      <c r="V35" s="28">
        <v>1</v>
      </c>
      <c r="W35" s="28">
        <v>0.7</v>
      </c>
      <c r="X35" s="28">
        <v>0.09</v>
      </c>
      <c r="Y35" s="28">
        <f t="shared" si="0"/>
        <v>0.7</v>
      </c>
      <c r="Z35" s="28">
        <f t="shared" si="1"/>
        <v>0.09</v>
      </c>
      <c r="AA35" s="28">
        <v>0.41299999999999998</v>
      </c>
      <c r="AB35" s="29">
        <v>2.97310660575446</v>
      </c>
      <c r="AC35">
        <f t="shared" si="2"/>
        <v>6898</v>
      </c>
      <c r="AD35">
        <f t="shared" si="3"/>
        <v>11</v>
      </c>
      <c r="AE35">
        <f t="shared" si="4"/>
        <v>1.4</v>
      </c>
      <c r="AF35">
        <f>'TP Factor'!$D$3</f>
        <v>1.168489000131735</v>
      </c>
      <c r="AG35">
        <f t="shared" si="5"/>
        <v>1.6</v>
      </c>
    </row>
    <row r="36" spans="1:33">
      <c r="A36" s="24" t="s">
        <v>72</v>
      </c>
      <c r="B36" s="24">
        <v>27</v>
      </c>
      <c r="C36" s="24" t="s">
        <v>73</v>
      </c>
      <c r="D36" s="25">
        <v>33.090000000000003</v>
      </c>
      <c r="E36" s="24" t="s">
        <v>74</v>
      </c>
      <c r="F36" s="24">
        <v>1234</v>
      </c>
      <c r="G36" s="26">
        <v>105</v>
      </c>
      <c r="H36" s="24" t="s">
        <v>75</v>
      </c>
      <c r="I36" s="24" t="s">
        <v>76</v>
      </c>
      <c r="J36" s="24">
        <v>434</v>
      </c>
      <c r="K36" s="27">
        <v>165.16852111399999</v>
      </c>
      <c r="L36" s="27">
        <v>961.02745390899997</v>
      </c>
      <c r="M36" s="25">
        <v>0.84</v>
      </c>
      <c r="N36" s="25">
        <v>0.22</v>
      </c>
      <c r="O36" s="24">
        <v>25522</v>
      </c>
      <c r="P36" s="24">
        <v>24978</v>
      </c>
      <c r="Q36" s="28">
        <v>25522</v>
      </c>
      <c r="R36" s="28">
        <v>1400</v>
      </c>
      <c r="S36" s="24" t="s">
        <v>81</v>
      </c>
      <c r="T36" s="24" t="s">
        <v>127</v>
      </c>
      <c r="U36" s="28">
        <v>54.65</v>
      </c>
      <c r="V36" s="28">
        <v>1</v>
      </c>
      <c r="W36" s="28">
        <v>2.83</v>
      </c>
      <c r="X36" s="28">
        <v>0.497</v>
      </c>
      <c r="Y36" s="28">
        <f t="shared" si="0"/>
        <v>2.83</v>
      </c>
      <c r="Z36" s="28">
        <f t="shared" si="1"/>
        <v>0.497</v>
      </c>
      <c r="AA36" s="28">
        <v>0.88700000000000001</v>
      </c>
      <c r="AB36" s="29">
        <v>0.237474105700508</v>
      </c>
      <c r="AC36">
        <f t="shared" si="2"/>
        <v>1183</v>
      </c>
      <c r="AD36">
        <f t="shared" si="3"/>
        <v>7</v>
      </c>
      <c r="AE36">
        <f t="shared" si="4"/>
        <v>1.3</v>
      </c>
      <c r="AF36">
        <f>'TP Factor'!$D$3</f>
        <v>1.168489000131735</v>
      </c>
      <c r="AG36">
        <f t="shared" si="5"/>
        <v>1.5</v>
      </c>
    </row>
    <row r="37" spans="1:33">
      <c r="A37" s="24" t="s">
        <v>72</v>
      </c>
      <c r="B37" s="24">
        <v>27</v>
      </c>
      <c r="C37" s="24" t="s">
        <v>73</v>
      </c>
      <c r="D37" s="25">
        <v>33.090000000000003</v>
      </c>
      <c r="E37" s="24" t="s">
        <v>74</v>
      </c>
      <c r="F37" s="24">
        <v>3456</v>
      </c>
      <c r="G37" s="26">
        <v>3</v>
      </c>
      <c r="H37" s="24" t="s">
        <v>75</v>
      </c>
      <c r="I37" s="24" t="s">
        <v>76</v>
      </c>
      <c r="J37" s="24">
        <v>43</v>
      </c>
      <c r="K37" s="27">
        <v>165.85018047</v>
      </c>
      <c r="L37" s="27">
        <v>822.85086885999999</v>
      </c>
      <c r="M37" s="25">
        <v>0.03</v>
      </c>
      <c r="N37" s="25">
        <v>0</v>
      </c>
      <c r="O37" s="24">
        <v>25524</v>
      </c>
      <c r="P37" s="24">
        <v>24980</v>
      </c>
      <c r="Q37" s="28">
        <v>25524</v>
      </c>
      <c r="R37" s="28">
        <v>4340</v>
      </c>
      <c r="S37" s="24" t="s">
        <v>79</v>
      </c>
      <c r="T37" s="24" t="s">
        <v>99</v>
      </c>
      <c r="U37" s="28">
        <v>54.65</v>
      </c>
      <c r="V37" s="28">
        <v>1</v>
      </c>
      <c r="W37" s="28">
        <v>0.7</v>
      </c>
      <c r="X37" s="28">
        <v>0.09</v>
      </c>
      <c r="Y37" s="28">
        <f t="shared" si="0"/>
        <v>0.7</v>
      </c>
      <c r="Z37" s="28">
        <f t="shared" si="1"/>
        <v>0.09</v>
      </c>
      <c r="AA37" s="28">
        <v>0.10199999999999999</v>
      </c>
      <c r="AB37" s="29">
        <v>0.19524180776324099</v>
      </c>
      <c r="AC37">
        <f t="shared" si="2"/>
        <v>112</v>
      </c>
      <c r="AD37">
        <f t="shared" si="3"/>
        <v>0</v>
      </c>
      <c r="AE37">
        <f t="shared" si="4"/>
        <v>0</v>
      </c>
      <c r="AF37">
        <f>'TP Factor'!$D$3</f>
        <v>1.168489000131735</v>
      </c>
      <c r="AG37">
        <f t="shared" si="5"/>
        <v>0</v>
      </c>
    </row>
    <row r="38" spans="1:33">
      <c r="A38" s="24" t="s">
        <v>72</v>
      </c>
      <c r="B38" s="24">
        <v>27</v>
      </c>
      <c r="C38" s="24" t="s">
        <v>73</v>
      </c>
      <c r="D38" s="25">
        <v>33.090000000000003</v>
      </c>
      <c r="E38" s="24" t="s">
        <v>74</v>
      </c>
      <c r="F38" s="24">
        <v>1234</v>
      </c>
      <c r="G38" s="26">
        <v>102.5</v>
      </c>
      <c r="H38" s="24" t="s">
        <v>75</v>
      </c>
      <c r="I38" s="24" t="s">
        <v>76</v>
      </c>
      <c r="J38" s="24">
        <v>11657</v>
      </c>
      <c r="K38" s="27">
        <v>740.46559502900004</v>
      </c>
      <c r="L38" s="27">
        <v>33101.4940603</v>
      </c>
      <c r="M38" s="25">
        <v>24.48</v>
      </c>
      <c r="N38" s="25">
        <v>6.02</v>
      </c>
      <c r="O38" s="24">
        <v>25542</v>
      </c>
      <c r="P38" s="24">
        <v>24998</v>
      </c>
      <c r="Q38" s="28">
        <v>25542</v>
      </c>
      <c r="R38" s="28">
        <v>1300</v>
      </c>
      <c r="S38" s="24" t="s">
        <v>97</v>
      </c>
      <c r="T38" s="24" t="s">
        <v>111</v>
      </c>
      <c r="U38" s="28">
        <v>54.65</v>
      </c>
      <c r="V38" s="28">
        <v>1</v>
      </c>
      <c r="W38" s="28">
        <v>2.42</v>
      </c>
      <c r="X38" s="28">
        <v>0.51600000000000001</v>
      </c>
      <c r="Y38" s="28">
        <f t="shared" si="0"/>
        <v>2.42</v>
      </c>
      <c r="Z38" s="28">
        <f t="shared" si="1"/>
        <v>0.51600000000000001</v>
      </c>
      <c r="AA38" s="28">
        <v>0.69199999999999995</v>
      </c>
      <c r="AB38" s="29">
        <v>8.1795245986590093</v>
      </c>
      <c r="AC38">
        <f t="shared" si="2"/>
        <v>31796</v>
      </c>
      <c r="AD38">
        <f t="shared" si="3"/>
        <v>170</v>
      </c>
      <c r="AE38">
        <f t="shared" si="4"/>
        <v>36.200000000000003</v>
      </c>
      <c r="AF38">
        <f>'TP Factor'!$D$3</f>
        <v>1.168489000131735</v>
      </c>
      <c r="AG38">
        <f t="shared" si="5"/>
        <v>42.3</v>
      </c>
    </row>
    <row r="39" spans="1:33">
      <c r="A39" s="24" t="s">
        <v>72</v>
      </c>
      <c r="B39" s="24">
        <v>27</v>
      </c>
      <c r="C39" s="24" t="s">
        <v>73</v>
      </c>
      <c r="D39" s="25">
        <v>33.090000000000003</v>
      </c>
      <c r="E39" s="24" t="s">
        <v>74</v>
      </c>
      <c r="F39" s="24">
        <v>1234</v>
      </c>
      <c r="G39" s="26">
        <v>102.5</v>
      </c>
      <c r="H39" s="24" t="s">
        <v>75</v>
      </c>
      <c r="I39" s="24" t="s">
        <v>76</v>
      </c>
      <c r="J39" s="24">
        <v>18260</v>
      </c>
      <c r="K39" s="27">
        <v>1476.5200348799999</v>
      </c>
      <c r="L39" s="27">
        <v>54199.299258799998</v>
      </c>
      <c r="M39" s="25">
        <v>38.35</v>
      </c>
      <c r="N39" s="25">
        <v>9.42</v>
      </c>
      <c r="O39" s="24">
        <v>25562</v>
      </c>
      <c r="P39" s="24">
        <v>25018</v>
      </c>
      <c r="Q39" s="28">
        <v>25562</v>
      </c>
      <c r="R39" s="28">
        <v>1300</v>
      </c>
      <c r="S39" s="24" t="s">
        <v>81</v>
      </c>
      <c r="T39" s="24" t="s">
        <v>94</v>
      </c>
      <c r="U39" s="28">
        <v>54.65</v>
      </c>
      <c r="V39" s="28">
        <v>1</v>
      </c>
      <c r="W39" s="28">
        <v>2.42</v>
      </c>
      <c r="X39" s="28">
        <v>0.51600000000000001</v>
      </c>
      <c r="Y39" s="28">
        <f t="shared" si="0"/>
        <v>2.42</v>
      </c>
      <c r="Z39" s="28">
        <f t="shared" si="1"/>
        <v>0.51600000000000001</v>
      </c>
      <c r="AA39" s="28">
        <v>0.66200000000000003</v>
      </c>
      <c r="AB39" s="29">
        <v>13.392884946900001</v>
      </c>
      <c r="AC39">
        <f t="shared" si="2"/>
        <v>49805</v>
      </c>
      <c r="AD39">
        <f t="shared" si="3"/>
        <v>266</v>
      </c>
      <c r="AE39">
        <f t="shared" si="4"/>
        <v>56.7</v>
      </c>
      <c r="AF39">
        <f>'TP Factor'!$D$3</f>
        <v>1.168489000131735</v>
      </c>
      <c r="AG39">
        <f t="shared" si="5"/>
        <v>66.3</v>
      </c>
    </row>
    <row r="40" spans="1:33">
      <c r="A40" s="24" t="s">
        <v>72</v>
      </c>
      <c r="B40" s="24">
        <v>27</v>
      </c>
      <c r="C40" s="24" t="s">
        <v>73</v>
      </c>
      <c r="D40" s="25">
        <v>33.090000000000003</v>
      </c>
      <c r="E40" s="24" t="s">
        <v>74</v>
      </c>
      <c r="F40" s="24">
        <v>1234</v>
      </c>
      <c r="G40" s="26">
        <v>19.100000000000001</v>
      </c>
      <c r="H40" s="24" t="s">
        <v>75</v>
      </c>
      <c r="I40" s="24" t="s">
        <v>76</v>
      </c>
      <c r="J40" s="24">
        <v>78</v>
      </c>
      <c r="K40" s="27">
        <v>201.61779486500001</v>
      </c>
      <c r="L40" s="27">
        <v>592.62852709799995</v>
      </c>
      <c r="M40" s="25">
        <v>0.14000000000000001</v>
      </c>
      <c r="N40" s="25">
        <v>0.01</v>
      </c>
      <c r="O40" s="24">
        <v>25567</v>
      </c>
      <c r="P40" s="24">
        <v>25023</v>
      </c>
      <c r="Q40" s="28">
        <v>25567</v>
      </c>
      <c r="R40" s="28">
        <v>8340</v>
      </c>
      <c r="S40" s="24" t="s">
        <v>130</v>
      </c>
      <c r="T40" s="24" t="s">
        <v>136</v>
      </c>
      <c r="U40" s="28">
        <v>54.65</v>
      </c>
      <c r="V40" s="28">
        <v>1</v>
      </c>
      <c r="W40" s="28">
        <v>1.77</v>
      </c>
      <c r="X40" s="28">
        <v>0.17699999999999999</v>
      </c>
      <c r="Y40" s="28">
        <f t="shared" si="0"/>
        <v>1.77</v>
      </c>
      <c r="Z40" s="28">
        <f t="shared" si="1"/>
        <v>0.17699999999999999</v>
      </c>
      <c r="AA40" s="28">
        <v>0.25800000000000001</v>
      </c>
      <c r="AB40" s="29">
        <v>0.146441112486936</v>
      </c>
      <c r="AC40">
        <f t="shared" si="2"/>
        <v>212</v>
      </c>
      <c r="AD40">
        <f t="shared" si="3"/>
        <v>1</v>
      </c>
      <c r="AE40">
        <f t="shared" si="4"/>
        <v>0.1</v>
      </c>
      <c r="AF40">
        <f>'TP Factor'!$D$3</f>
        <v>1.168489000131735</v>
      </c>
      <c r="AG40">
        <f t="shared" si="5"/>
        <v>0.1</v>
      </c>
    </row>
    <row r="41" spans="1:33">
      <c r="A41" s="24" t="s">
        <v>72</v>
      </c>
      <c r="B41" s="24">
        <v>27</v>
      </c>
      <c r="C41" s="24" t="s">
        <v>73</v>
      </c>
      <c r="D41" s="25">
        <v>33.090000000000003</v>
      </c>
      <c r="E41" s="24" t="s">
        <v>74</v>
      </c>
      <c r="F41" s="24">
        <v>1234</v>
      </c>
      <c r="G41" s="26">
        <v>0</v>
      </c>
      <c r="H41" s="24" t="s">
        <v>75</v>
      </c>
      <c r="I41" s="24" t="s">
        <v>76</v>
      </c>
      <c r="J41" s="24">
        <v>13</v>
      </c>
      <c r="K41" s="27">
        <v>58.132712650999999</v>
      </c>
      <c r="L41" s="27">
        <v>52.165331785600003</v>
      </c>
      <c r="M41" s="25">
        <v>0.01</v>
      </c>
      <c r="N41" s="25">
        <v>0</v>
      </c>
      <c r="O41" s="24">
        <v>25571</v>
      </c>
      <c r="P41" s="24">
        <v>25027</v>
      </c>
      <c r="Q41" s="28">
        <v>25571</v>
      </c>
      <c r="R41" s="28">
        <v>5300</v>
      </c>
      <c r="S41" s="24" t="s">
        <v>79</v>
      </c>
      <c r="T41" s="24" t="s">
        <v>137</v>
      </c>
      <c r="U41" s="28">
        <v>54.65</v>
      </c>
      <c r="V41" s="28">
        <v>1</v>
      </c>
      <c r="W41" s="28">
        <v>0.6</v>
      </c>
      <c r="X41" s="28">
        <v>0.13500000000000001</v>
      </c>
      <c r="Y41" s="28">
        <f t="shared" si="0"/>
        <v>0.6</v>
      </c>
      <c r="Z41" s="28">
        <f t="shared" si="1"/>
        <v>0.13500000000000001</v>
      </c>
      <c r="AA41" s="28">
        <v>0.5</v>
      </c>
      <c r="AB41" s="29">
        <v>1.2890282649213001E-2</v>
      </c>
      <c r="AC41">
        <f t="shared" si="2"/>
        <v>36</v>
      </c>
      <c r="AD41">
        <f t="shared" si="3"/>
        <v>0</v>
      </c>
      <c r="AE41">
        <f t="shared" si="4"/>
        <v>0</v>
      </c>
      <c r="AF41">
        <f>'TP Factor'!$D$3</f>
        <v>1.168489000131735</v>
      </c>
      <c r="AG41">
        <f t="shared" si="5"/>
        <v>0</v>
      </c>
    </row>
    <row r="42" spans="1:33">
      <c r="A42" s="24" t="s">
        <v>72</v>
      </c>
      <c r="B42" s="24">
        <v>27</v>
      </c>
      <c r="C42" s="24" t="s">
        <v>73</v>
      </c>
      <c r="D42" s="25">
        <v>33.090000000000003</v>
      </c>
      <c r="E42" s="24" t="s">
        <v>74</v>
      </c>
      <c r="F42" s="24">
        <v>1234</v>
      </c>
      <c r="G42" s="26">
        <v>0</v>
      </c>
      <c r="H42" s="24" t="s">
        <v>75</v>
      </c>
      <c r="I42" s="24" t="s">
        <v>76</v>
      </c>
      <c r="J42" s="24">
        <v>1987</v>
      </c>
      <c r="K42" s="27">
        <v>461.10250037100002</v>
      </c>
      <c r="L42" s="27">
        <v>7810.2772226300003</v>
      </c>
      <c r="M42" s="25">
        <v>1.19</v>
      </c>
      <c r="N42" s="25">
        <v>0.27</v>
      </c>
      <c r="O42" s="24">
        <v>25573</v>
      </c>
      <c r="P42" s="24">
        <v>25029</v>
      </c>
      <c r="Q42" s="28">
        <v>25573</v>
      </c>
      <c r="R42" s="28">
        <v>5300</v>
      </c>
      <c r="S42" s="24" t="s">
        <v>130</v>
      </c>
      <c r="T42" s="24" t="s">
        <v>125</v>
      </c>
      <c r="U42" s="28">
        <v>54.65</v>
      </c>
      <c r="V42" s="28">
        <v>1</v>
      </c>
      <c r="W42" s="28">
        <v>0.6</v>
      </c>
      <c r="X42" s="28">
        <v>0.13500000000000001</v>
      </c>
      <c r="Y42" s="28">
        <f t="shared" si="0"/>
        <v>0.6</v>
      </c>
      <c r="Z42" s="28">
        <f t="shared" si="1"/>
        <v>0.13500000000000001</v>
      </c>
      <c r="AA42" s="28">
        <v>0.5</v>
      </c>
      <c r="AB42" s="29">
        <v>1.9299538126311999</v>
      </c>
      <c r="AC42">
        <f t="shared" si="2"/>
        <v>5421</v>
      </c>
      <c r="AD42">
        <f t="shared" si="3"/>
        <v>7</v>
      </c>
      <c r="AE42">
        <f t="shared" si="4"/>
        <v>1.6</v>
      </c>
      <c r="AF42">
        <f>'TP Factor'!$D$3</f>
        <v>1.168489000131735</v>
      </c>
      <c r="AG42">
        <f t="shared" si="5"/>
        <v>1.9</v>
      </c>
    </row>
    <row r="43" spans="1:33">
      <c r="A43" s="24" t="s">
        <v>72</v>
      </c>
      <c r="B43" s="24">
        <v>27</v>
      </c>
      <c r="C43" s="24" t="s">
        <v>73</v>
      </c>
      <c r="D43" s="25">
        <v>33.090000000000003</v>
      </c>
      <c r="E43" s="24" t="s">
        <v>74</v>
      </c>
      <c r="F43" s="24">
        <v>1234</v>
      </c>
      <c r="G43" s="26">
        <v>102.5</v>
      </c>
      <c r="H43" s="24" t="s">
        <v>75</v>
      </c>
      <c r="I43" s="24" t="s">
        <v>76</v>
      </c>
      <c r="J43" s="24">
        <v>93</v>
      </c>
      <c r="K43" s="27">
        <v>193.14863604999999</v>
      </c>
      <c r="L43" s="27">
        <v>290.357609131</v>
      </c>
      <c r="M43" s="25">
        <v>0.2</v>
      </c>
      <c r="N43" s="25">
        <v>0.05</v>
      </c>
      <c r="O43" s="24">
        <v>25615</v>
      </c>
      <c r="P43" s="24">
        <v>25070</v>
      </c>
      <c r="Q43" s="28">
        <v>25615</v>
      </c>
      <c r="R43" s="28">
        <v>1300</v>
      </c>
      <c r="S43" s="24" t="s">
        <v>79</v>
      </c>
      <c r="T43" s="24" t="s">
        <v>80</v>
      </c>
      <c r="U43" s="28">
        <v>54.65</v>
      </c>
      <c r="V43" s="28">
        <v>1</v>
      </c>
      <c r="W43" s="28">
        <v>2.42</v>
      </c>
      <c r="X43" s="28">
        <v>0.51600000000000001</v>
      </c>
      <c r="Y43" s="28">
        <f t="shared" si="0"/>
        <v>2.42</v>
      </c>
      <c r="Z43" s="28">
        <f t="shared" si="1"/>
        <v>0.51600000000000001</v>
      </c>
      <c r="AA43" s="28">
        <v>0.63100000000000001</v>
      </c>
      <c r="AB43" s="29">
        <v>7.1748640763966004E-2</v>
      </c>
      <c r="AC43">
        <f t="shared" si="2"/>
        <v>254</v>
      </c>
      <c r="AD43">
        <f t="shared" si="3"/>
        <v>1</v>
      </c>
      <c r="AE43">
        <f t="shared" si="4"/>
        <v>0.3</v>
      </c>
      <c r="AF43">
        <f>'TP Factor'!$D$3</f>
        <v>1.168489000131735</v>
      </c>
      <c r="AG43">
        <f t="shared" si="5"/>
        <v>0.4</v>
      </c>
    </row>
    <row r="44" spans="1:33">
      <c r="A44" s="24" t="s">
        <v>72</v>
      </c>
      <c r="B44" s="24">
        <v>27</v>
      </c>
      <c r="C44" s="24" t="s">
        <v>73</v>
      </c>
      <c r="D44" s="25">
        <v>33.090000000000003</v>
      </c>
      <c r="E44" s="24" t="s">
        <v>74</v>
      </c>
      <c r="F44" s="24">
        <v>1234</v>
      </c>
      <c r="G44" s="26">
        <v>11.1</v>
      </c>
      <c r="H44" s="24" t="s">
        <v>75</v>
      </c>
      <c r="I44" s="24" t="s">
        <v>76</v>
      </c>
      <c r="J44" s="24">
        <v>99</v>
      </c>
      <c r="K44" s="27">
        <v>144.76396809900001</v>
      </c>
      <c r="L44" s="27">
        <v>781.15641232899998</v>
      </c>
      <c r="M44" s="25">
        <v>0.12</v>
      </c>
      <c r="N44" s="25">
        <v>0.01</v>
      </c>
      <c r="O44" s="24">
        <v>25636</v>
      </c>
      <c r="P44" s="24">
        <v>25091</v>
      </c>
      <c r="Q44" s="28">
        <v>25636</v>
      </c>
      <c r="R44" s="28">
        <v>8120</v>
      </c>
      <c r="S44" s="24" t="s">
        <v>81</v>
      </c>
      <c r="T44" s="24" t="s">
        <v>106</v>
      </c>
      <c r="U44" s="28">
        <v>54.65</v>
      </c>
      <c r="V44" s="28">
        <v>1</v>
      </c>
      <c r="W44" s="28">
        <v>1.25</v>
      </c>
      <c r="X44" s="28">
        <v>5.2999999999999999E-2</v>
      </c>
      <c r="Y44" s="28">
        <f t="shared" si="0"/>
        <v>1.25</v>
      </c>
      <c r="Z44" s="28">
        <f t="shared" si="1"/>
        <v>5.2999999999999999E-2</v>
      </c>
      <c r="AA44" s="28">
        <v>0.25</v>
      </c>
      <c r="AB44" s="29">
        <v>0.193027181145145</v>
      </c>
      <c r="AC44">
        <f t="shared" si="2"/>
        <v>271</v>
      </c>
      <c r="AD44">
        <f t="shared" si="3"/>
        <v>1</v>
      </c>
      <c r="AE44">
        <f t="shared" si="4"/>
        <v>0</v>
      </c>
      <c r="AF44">
        <f>'TP Factor'!$D$3</f>
        <v>1.168489000131735</v>
      </c>
      <c r="AG44">
        <f t="shared" si="5"/>
        <v>0</v>
      </c>
    </row>
    <row r="45" spans="1:33">
      <c r="A45" s="24" t="s">
        <v>72</v>
      </c>
      <c r="B45" s="24">
        <v>27</v>
      </c>
      <c r="C45" s="24" t="s">
        <v>73</v>
      </c>
      <c r="D45" s="25">
        <v>33.090000000000003</v>
      </c>
      <c r="E45" s="24" t="s">
        <v>74</v>
      </c>
      <c r="F45" s="24">
        <v>3456</v>
      </c>
      <c r="G45" s="26">
        <v>3</v>
      </c>
      <c r="H45" s="24" t="s">
        <v>75</v>
      </c>
      <c r="I45" s="24" t="s">
        <v>76</v>
      </c>
      <c r="J45" s="24">
        <v>437</v>
      </c>
      <c r="K45" s="27">
        <v>224.40536073000001</v>
      </c>
      <c r="L45" s="27">
        <v>3331.15161008</v>
      </c>
      <c r="M45" s="25">
        <v>0.31</v>
      </c>
      <c r="N45" s="25">
        <v>0.04</v>
      </c>
      <c r="O45" s="24">
        <v>25647</v>
      </c>
      <c r="P45" s="24">
        <v>25101</v>
      </c>
      <c r="Q45" s="28">
        <v>25647</v>
      </c>
      <c r="R45" s="28">
        <v>4340</v>
      </c>
      <c r="S45" s="24" t="s">
        <v>90</v>
      </c>
      <c r="T45" s="24" t="s">
        <v>113</v>
      </c>
      <c r="U45" s="28">
        <v>54.65</v>
      </c>
      <c r="V45" s="28">
        <v>1</v>
      </c>
      <c r="W45" s="28">
        <v>0.7</v>
      </c>
      <c r="X45" s="28">
        <v>0.09</v>
      </c>
      <c r="Y45" s="28">
        <f t="shared" si="0"/>
        <v>0.7</v>
      </c>
      <c r="Z45" s="28">
        <f t="shared" si="1"/>
        <v>0.09</v>
      </c>
      <c r="AA45" s="28">
        <v>0.25800000000000001</v>
      </c>
      <c r="AB45" s="29">
        <v>0.82314219676669698</v>
      </c>
      <c r="AC45">
        <f t="shared" si="2"/>
        <v>1193</v>
      </c>
      <c r="AD45">
        <f t="shared" si="3"/>
        <v>2</v>
      </c>
      <c r="AE45">
        <f t="shared" si="4"/>
        <v>0.2</v>
      </c>
      <c r="AF45">
        <f>'TP Factor'!$D$3</f>
        <v>1.168489000131735</v>
      </c>
      <c r="AG45">
        <f t="shared" si="5"/>
        <v>0.2</v>
      </c>
    </row>
    <row r="46" spans="1:33">
      <c r="A46" s="24" t="s">
        <v>72</v>
      </c>
      <c r="B46" s="24">
        <v>27</v>
      </c>
      <c r="C46" s="24" t="s">
        <v>73</v>
      </c>
      <c r="D46" s="25">
        <v>33.090000000000003</v>
      </c>
      <c r="E46" s="24" t="s">
        <v>74</v>
      </c>
      <c r="F46" s="24">
        <v>1234</v>
      </c>
      <c r="G46" s="26">
        <v>45</v>
      </c>
      <c r="H46" s="24" t="s">
        <v>75</v>
      </c>
      <c r="I46" s="24" t="s">
        <v>76</v>
      </c>
      <c r="J46" s="24">
        <v>55</v>
      </c>
      <c r="K46" s="27">
        <v>60.8019733569</v>
      </c>
      <c r="L46" s="27">
        <v>153.17644544999999</v>
      </c>
      <c r="M46" s="25">
        <v>7.0000000000000007E-2</v>
      </c>
      <c r="N46" s="25">
        <v>0.03</v>
      </c>
      <c r="O46" s="24">
        <v>25664</v>
      </c>
      <c r="P46" s="24">
        <v>25118</v>
      </c>
      <c r="Q46" s="28">
        <v>25664</v>
      </c>
      <c r="R46" s="28">
        <v>8140</v>
      </c>
      <c r="S46" s="24" t="s">
        <v>81</v>
      </c>
      <c r="T46" s="24" t="s">
        <v>87</v>
      </c>
      <c r="U46" s="28">
        <v>54.65</v>
      </c>
      <c r="V46" s="28">
        <v>1</v>
      </c>
      <c r="W46" s="28">
        <v>1.18</v>
      </c>
      <c r="X46" s="28">
        <v>0.48</v>
      </c>
      <c r="Y46" s="28">
        <f t="shared" si="0"/>
        <v>1.18</v>
      </c>
      <c r="Z46" s="28">
        <f t="shared" si="1"/>
        <v>0.48</v>
      </c>
      <c r="AA46" s="28">
        <v>0.70299999999999996</v>
      </c>
      <c r="AB46" s="29">
        <v>3.7850572578437797E-2</v>
      </c>
      <c r="AC46">
        <f t="shared" si="2"/>
        <v>149</v>
      </c>
      <c r="AD46">
        <f t="shared" si="3"/>
        <v>0</v>
      </c>
      <c r="AE46">
        <f t="shared" si="4"/>
        <v>0.2</v>
      </c>
      <c r="AF46">
        <f>'TP Factor'!$D$3</f>
        <v>1.168489000131735</v>
      </c>
      <c r="AG46">
        <f t="shared" si="5"/>
        <v>0.2</v>
      </c>
    </row>
    <row r="47" spans="1:33">
      <c r="A47" s="24" t="s">
        <v>72</v>
      </c>
      <c r="B47" s="24">
        <v>27</v>
      </c>
      <c r="C47" s="24" t="s">
        <v>73</v>
      </c>
      <c r="D47" s="25">
        <v>33.090000000000003</v>
      </c>
      <c r="E47" s="24" t="s">
        <v>74</v>
      </c>
      <c r="F47" s="24">
        <v>3456</v>
      </c>
      <c r="G47" s="26">
        <v>3</v>
      </c>
      <c r="H47" s="24" t="s">
        <v>75</v>
      </c>
      <c r="I47" s="24" t="s">
        <v>76</v>
      </c>
      <c r="J47" s="24">
        <v>306</v>
      </c>
      <c r="K47" s="27">
        <v>816.96917760999997</v>
      </c>
      <c r="L47" s="27">
        <v>5901.1954172300002</v>
      </c>
      <c r="M47" s="25">
        <v>0.21</v>
      </c>
      <c r="N47" s="25">
        <v>0.03</v>
      </c>
      <c r="O47" s="24">
        <v>25669</v>
      </c>
      <c r="P47" s="24">
        <v>25123</v>
      </c>
      <c r="Q47" s="28">
        <v>25669</v>
      </c>
      <c r="R47" s="28">
        <v>4340</v>
      </c>
      <c r="S47" s="24" t="s">
        <v>79</v>
      </c>
      <c r="T47" s="24" t="s">
        <v>99</v>
      </c>
      <c r="U47" s="28">
        <v>54.65</v>
      </c>
      <c r="V47" s="28">
        <v>1</v>
      </c>
      <c r="W47" s="28">
        <v>0.7</v>
      </c>
      <c r="X47" s="28">
        <v>0.09</v>
      </c>
      <c r="Y47" s="28">
        <f t="shared" si="0"/>
        <v>0.7</v>
      </c>
      <c r="Z47" s="28">
        <f t="shared" si="1"/>
        <v>0.09</v>
      </c>
      <c r="AA47" s="28">
        <v>0.10199999999999999</v>
      </c>
      <c r="AB47" s="29">
        <v>1.4582113118103801</v>
      </c>
      <c r="AC47">
        <f t="shared" si="2"/>
        <v>836</v>
      </c>
      <c r="AD47">
        <f t="shared" si="3"/>
        <v>1</v>
      </c>
      <c r="AE47">
        <f t="shared" si="4"/>
        <v>0.2</v>
      </c>
      <c r="AF47">
        <f>'TP Factor'!$D$3</f>
        <v>1.168489000131735</v>
      </c>
      <c r="AG47">
        <f t="shared" si="5"/>
        <v>0.2</v>
      </c>
    </row>
    <row r="48" spans="1:33">
      <c r="A48" s="24" t="s">
        <v>72</v>
      </c>
      <c r="B48" s="24">
        <v>27</v>
      </c>
      <c r="C48" s="24" t="s">
        <v>73</v>
      </c>
      <c r="D48" s="25">
        <v>33.090000000000003</v>
      </c>
      <c r="E48" s="24" t="s">
        <v>74</v>
      </c>
      <c r="F48" s="24">
        <v>1234</v>
      </c>
      <c r="G48" s="26">
        <v>81</v>
      </c>
      <c r="H48" s="24" t="s">
        <v>75</v>
      </c>
      <c r="I48" s="24" t="s">
        <v>76</v>
      </c>
      <c r="J48" s="24">
        <v>39</v>
      </c>
      <c r="K48" s="27">
        <v>101.892921101</v>
      </c>
      <c r="L48" s="27">
        <v>240.096840679</v>
      </c>
      <c r="M48" s="25">
        <v>0.06</v>
      </c>
      <c r="N48" s="25">
        <v>0.01</v>
      </c>
      <c r="O48" s="24">
        <v>25707</v>
      </c>
      <c r="P48" s="24">
        <v>25161</v>
      </c>
      <c r="Q48" s="28">
        <v>25707</v>
      </c>
      <c r="R48" s="28">
        <v>1840</v>
      </c>
      <c r="S48" s="24" t="s">
        <v>81</v>
      </c>
      <c r="T48" s="24" t="s">
        <v>138</v>
      </c>
      <c r="U48" s="28">
        <v>54.65</v>
      </c>
      <c r="V48" s="28">
        <v>1</v>
      </c>
      <c r="W48" s="28">
        <v>1.58</v>
      </c>
      <c r="X48" s="28">
        <v>0.15</v>
      </c>
      <c r="Y48" s="28">
        <f t="shared" si="0"/>
        <v>1.58</v>
      </c>
      <c r="Z48" s="28">
        <f t="shared" si="1"/>
        <v>0.15</v>
      </c>
      <c r="AA48" s="28">
        <v>0.31900000000000001</v>
      </c>
      <c r="AB48" s="29">
        <v>5.1265656824999298E-2</v>
      </c>
      <c r="AC48">
        <f t="shared" si="2"/>
        <v>92</v>
      </c>
      <c r="AD48">
        <f t="shared" si="3"/>
        <v>0</v>
      </c>
      <c r="AE48">
        <f t="shared" si="4"/>
        <v>0</v>
      </c>
      <c r="AF48">
        <f>'TP Factor'!$D$3</f>
        <v>1.168489000131735</v>
      </c>
      <c r="AG48">
        <f t="shared" si="5"/>
        <v>0</v>
      </c>
    </row>
    <row r="49" spans="1:33">
      <c r="A49" s="24" t="s">
        <v>72</v>
      </c>
      <c r="B49" s="24">
        <v>27</v>
      </c>
      <c r="C49" s="24" t="s">
        <v>73</v>
      </c>
      <c r="D49" s="25">
        <v>33.090000000000003</v>
      </c>
      <c r="E49" s="24" t="s">
        <v>74</v>
      </c>
      <c r="F49" s="24">
        <v>1234</v>
      </c>
      <c r="G49" s="26">
        <v>0</v>
      </c>
      <c r="H49" s="24" t="s">
        <v>75</v>
      </c>
      <c r="I49" s="24" t="s">
        <v>76</v>
      </c>
      <c r="J49" s="24">
        <v>24</v>
      </c>
      <c r="K49" s="27">
        <v>67.195315115400007</v>
      </c>
      <c r="L49" s="27">
        <v>94.706694878999997</v>
      </c>
      <c r="M49" s="25">
        <v>0.01</v>
      </c>
      <c r="N49" s="25">
        <v>0</v>
      </c>
      <c r="O49" s="24">
        <v>25725</v>
      </c>
      <c r="P49" s="24">
        <v>25179</v>
      </c>
      <c r="Q49" s="28">
        <v>25725</v>
      </c>
      <c r="R49" s="28">
        <v>5300</v>
      </c>
      <c r="S49" s="24" t="s">
        <v>81</v>
      </c>
      <c r="T49" s="24" t="s">
        <v>124</v>
      </c>
      <c r="U49" s="28">
        <v>54.65</v>
      </c>
      <c r="V49" s="28">
        <v>1</v>
      </c>
      <c r="W49" s="28">
        <v>0.6</v>
      </c>
      <c r="X49" s="28">
        <v>0.13500000000000001</v>
      </c>
      <c r="Y49" s="28">
        <f t="shared" si="0"/>
        <v>0.6</v>
      </c>
      <c r="Z49" s="28">
        <f t="shared" si="1"/>
        <v>0.13500000000000001</v>
      </c>
      <c r="AA49" s="28">
        <v>0.5</v>
      </c>
      <c r="AB49" s="29">
        <v>2.3402440351082101E-2</v>
      </c>
      <c r="AC49">
        <f t="shared" si="2"/>
        <v>66</v>
      </c>
      <c r="AD49">
        <f t="shared" si="3"/>
        <v>0</v>
      </c>
      <c r="AE49">
        <f t="shared" si="4"/>
        <v>0</v>
      </c>
      <c r="AF49">
        <f>'TP Factor'!$D$3</f>
        <v>1.168489000131735</v>
      </c>
      <c r="AG49">
        <f t="shared" si="5"/>
        <v>0</v>
      </c>
    </row>
    <row r="50" spans="1:33">
      <c r="A50" s="24" t="s">
        <v>72</v>
      </c>
      <c r="B50" s="24">
        <v>27</v>
      </c>
      <c r="C50" s="24" t="s">
        <v>73</v>
      </c>
      <c r="D50" s="25">
        <v>33.090000000000003</v>
      </c>
      <c r="E50" s="24" t="s">
        <v>74</v>
      </c>
      <c r="F50" s="24">
        <v>3456</v>
      </c>
      <c r="G50" s="26">
        <v>0</v>
      </c>
      <c r="H50" s="24" t="s">
        <v>75</v>
      </c>
      <c r="I50" s="24" t="s">
        <v>76</v>
      </c>
      <c r="J50" s="24">
        <v>15</v>
      </c>
      <c r="K50" s="27">
        <v>66.629461989800006</v>
      </c>
      <c r="L50" s="27">
        <v>116.652762709</v>
      </c>
      <c r="M50" s="25">
        <v>0</v>
      </c>
      <c r="N50" s="25">
        <v>0</v>
      </c>
      <c r="O50" s="24">
        <v>25774</v>
      </c>
      <c r="P50" s="24">
        <v>25227</v>
      </c>
      <c r="Q50" s="28">
        <v>25774</v>
      </c>
      <c r="R50" s="28">
        <v>6170</v>
      </c>
      <c r="S50" s="24" t="s">
        <v>130</v>
      </c>
      <c r="T50" s="24" t="s">
        <v>139</v>
      </c>
      <c r="U50" s="28">
        <v>54.65</v>
      </c>
      <c r="V50" s="28">
        <v>1</v>
      </c>
      <c r="W50" s="28">
        <v>0</v>
      </c>
      <c r="X50" s="28">
        <v>0</v>
      </c>
      <c r="Y50" s="28">
        <f t="shared" si="0"/>
        <v>0</v>
      </c>
      <c r="Z50" s="28">
        <f t="shared" si="1"/>
        <v>0</v>
      </c>
      <c r="AA50" s="28">
        <v>0.30299999999999999</v>
      </c>
      <c r="AB50" s="29">
        <v>2.8825410128332798E-2</v>
      </c>
      <c r="AC50">
        <f t="shared" si="2"/>
        <v>49</v>
      </c>
      <c r="AD50">
        <f t="shared" si="3"/>
        <v>0</v>
      </c>
      <c r="AE50">
        <f t="shared" si="4"/>
        <v>0</v>
      </c>
      <c r="AF50">
        <f>'TP Factor'!$D$3</f>
        <v>1.168489000131735</v>
      </c>
      <c r="AG50">
        <f t="shared" si="5"/>
        <v>0</v>
      </c>
    </row>
    <row r="51" spans="1:33">
      <c r="A51" s="24" t="s">
        <v>72</v>
      </c>
      <c r="B51" s="24">
        <v>27</v>
      </c>
      <c r="C51" s="24" t="s">
        <v>73</v>
      </c>
      <c r="D51" s="25">
        <v>33.090000000000003</v>
      </c>
      <c r="E51" s="24" t="s">
        <v>74</v>
      </c>
      <c r="F51" s="24">
        <v>3456</v>
      </c>
      <c r="G51" s="26">
        <v>0</v>
      </c>
      <c r="H51" s="24" t="s">
        <v>75</v>
      </c>
      <c r="I51" s="24" t="s">
        <v>76</v>
      </c>
      <c r="J51" s="24">
        <v>95</v>
      </c>
      <c r="K51" s="27">
        <v>331.12290130299999</v>
      </c>
      <c r="L51" s="27">
        <v>980.19714809899995</v>
      </c>
      <c r="M51" s="25">
        <v>0</v>
      </c>
      <c r="N51" s="25">
        <v>0</v>
      </c>
      <c r="O51" s="24">
        <v>25776</v>
      </c>
      <c r="P51" s="24">
        <v>25229</v>
      </c>
      <c r="Q51" s="28">
        <v>25776</v>
      </c>
      <c r="R51" s="28">
        <v>6170</v>
      </c>
      <c r="S51" s="24" t="s">
        <v>79</v>
      </c>
      <c r="T51" s="24" t="s">
        <v>140</v>
      </c>
      <c r="U51" s="28">
        <v>54.65</v>
      </c>
      <c r="V51" s="28">
        <v>1</v>
      </c>
      <c r="W51" s="28">
        <v>0</v>
      </c>
      <c r="X51" s="28">
        <v>0</v>
      </c>
      <c r="Y51" s="28">
        <f t="shared" si="0"/>
        <v>0</v>
      </c>
      <c r="Z51" s="28">
        <f t="shared" si="1"/>
        <v>0</v>
      </c>
      <c r="AA51" s="28">
        <v>0.191</v>
      </c>
      <c r="AB51" s="29">
        <v>0.24221102132593</v>
      </c>
      <c r="AC51">
        <f t="shared" si="2"/>
        <v>260</v>
      </c>
      <c r="AD51">
        <f t="shared" si="3"/>
        <v>0</v>
      </c>
      <c r="AE51">
        <f t="shared" si="4"/>
        <v>0</v>
      </c>
      <c r="AF51">
        <f>'TP Factor'!$D$3</f>
        <v>1.168489000131735</v>
      </c>
      <c r="AG51">
        <f t="shared" si="5"/>
        <v>0</v>
      </c>
    </row>
    <row r="52" spans="1:33">
      <c r="A52" s="24" t="s">
        <v>72</v>
      </c>
      <c r="B52" s="24">
        <v>27</v>
      </c>
      <c r="C52" s="24" t="s">
        <v>73</v>
      </c>
      <c r="D52" s="25">
        <v>33.090000000000003</v>
      </c>
      <c r="E52" s="24" t="s">
        <v>74</v>
      </c>
      <c r="F52" s="24">
        <v>3456</v>
      </c>
      <c r="G52" s="26">
        <v>3</v>
      </c>
      <c r="H52" s="24" t="s">
        <v>75</v>
      </c>
      <c r="I52" s="24" t="s">
        <v>76</v>
      </c>
      <c r="J52" s="24">
        <v>4</v>
      </c>
      <c r="K52" s="27">
        <v>67.269225250299996</v>
      </c>
      <c r="L52" s="27">
        <v>83.112165888299998</v>
      </c>
      <c r="M52" s="25">
        <v>0</v>
      </c>
      <c r="N52" s="25">
        <v>0</v>
      </c>
      <c r="O52" s="24">
        <v>25781</v>
      </c>
      <c r="P52" s="24">
        <v>25234</v>
      </c>
      <c r="Q52" s="28">
        <v>25781</v>
      </c>
      <c r="R52" s="28">
        <v>4340</v>
      </c>
      <c r="S52" s="24" t="s">
        <v>79</v>
      </c>
      <c r="T52" s="24" t="s">
        <v>99</v>
      </c>
      <c r="U52" s="28">
        <v>54.65</v>
      </c>
      <c r="V52" s="28">
        <v>1</v>
      </c>
      <c r="W52" s="28">
        <v>0.7</v>
      </c>
      <c r="X52" s="28">
        <v>0.09</v>
      </c>
      <c r="Y52" s="28">
        <f t="shared" si="0"/>
        <v>0.7</v>
      </c>
      <c r="Z52" s="28">
        <f t="shared" si="1"/>
        <v>0.09</v>
      </c>
      <c r="AA52" s="28">
        <v>0.10199999999999999</v>
      </c>
      <c r="AB52" s="29">
        <v>2.0537381300326001E-2</v>
      </c>
      <c r="AC52">
        <f t="shared" si="2"/>
        <v>12</v>
      </c>
      <c r="AD52">
        <f t="shared" si="3"/>
        <v>0</v>
      </c>
      <c r="AE52">
        <f t="shared" si="4"/>
        <v>0</v>
      </c>
      <c r="AF52">
        <f>'TP Factor'!$D$3</f>
        <v>1.168489000131735</v>
      </c>
      <c r="AG52">
        <f t="shared" si="5"/>
        <v>0</v>
      </c>
    </row>
    <row r="53" spans="1:33">
      <c r="A53" s="24" t="s">
        <v>72</v>
      </c>
      <c r="B53" s="24">
        <v>27</v>
      </c>
      <c r="C53" s="24" t="s">
        <v>73</v>
      </c>
      <c r="D53" s="25">
        <v>33.090000000000003</v>
      </c>
      <c r="E53" s="24" t="s">
        <v>74</v>
      </c>
      <c r="F53" s="24">
        <v>3456</v>
      </c>
      <c r="G53" s="26">
        <v>30.5</v>
      </c>
      <c r="H53" s="24" t="s">
        <v>75</v>
      </c>
      <c r="I53" s="24" t="s">
        <v>76</v>
      </c>
      <c r="J53" s="24">
        <v>155</v>
      </c>
      <c r="K53" s="27">
        <v>225.24132634899999</v>
      </c>
      <c r="L53" s="27">
        <v>1215.01390025</v>
      </c>
      <c r="M53" s="25">
        <v>0.3</v>
      </c>
      <c r="N53" s="25">
        <v>0.08</v>
      </c>
      <c r="O53" s="24">
        <v>25800</v>
      </c>
      <c r="P53" s="24">
        <v>25253</v>
      </c>
      <c r="Q53" s="28">
        <v>25800</v>
      </c>
      <c r="R53" s="28">
        <v>2210</v>
      </c>
      <c r="S53" s="24" t="s">
        <v>79</v>
      </c>
      <c r="T53" s="24" t="s">
        <v>84</v>
      </c>
      <c r="U53" s="28">
        <v>54.65</v>
      </c>
      <c r="V53" s="28">
        <v>1</v>
      </c>
      <c r="W53" s="28">
        <v>1.92</v>
      </c>
      <c r="X53" s="28">
        <v>0.50600000000000001</v>
      </c>
      <c r="Y53" s="28">
        <f t="shared" si="0"/>
        <v>1.92</v>
      </c>
      <c r="Z53" s="28">
        <f t="shared" si="1"/>
        <v>0.50600000000000001</v>
      </c>
      <c r="AA53" s="28">
        <v>0.251</v>
      </c>
      <c r="AB53" s="29">
        <v>3.4671886136993998E-3</v>
      </c>
      <c r="AC53">
        <f t="shared" si="2"/>
        <v>5</v>
      </c>
      <c r="AD53">
        <f t="shared" si="3"/>
        <v>0</v>
      </c>
      <c r="AE53">
        <f t="shared" si="4"/>
        <v>0</v>
      </c>
      <c r="AF53">
        <f>'TP Factor'!$D$3</f>
        <v>1.168489000131735</v>
      </c>
      <c r="AG53">
        <f t="shared" si="5"/>
        <v>0</v>
      </c>
    </row>
    <row r="54" spans="1:33">
      <c r="A54" s="24" t="s">
        <v>72</v>
      </c>
      <c r="B54" s="24">
        <v>27</v>
      </c>
      <c r="C54" s="24" t="s">
        <v>73</v>
      </c>
      <c r="D54" s="25">
        <v>33.090000000000003</v>
      </c>
      <c r="E54" s="24" t="s">
        <v>74</v>
      </c>
      <c r="F54" s="24">
        <v>3456</v>
      </c>
      <c r="G54" s="26">
        <v>3</v>
      </c>
      <c r="H54" s="24" t="s">
        <v>75</v>
      </c>
      <c r="I54" s="24" t="s">
        <v>76</v>
      </c>
      <c r="J54" s="24">
        <v>32</v>
      </c>
      <c r="K54" s="27">
        <v>129.53537771800001</v>
      </c>
      <c r="L54" s="27">
        <v>244.698550404</v>
      </c>
      <c r="M54" s="25">
        <v>0.02</v>
      </c>
      <c r="N54" s="25">
        <v>0</v>
      </c>
      <c r="O54" s="24">
        <v>25801</v>
      </c>
      <c r="P54" s="24">
        <v>25254</v>
      </c>
      <c r="Q54" s="28">
        <v>25801</v>
      </c>
      <c r="R54" s="28">
        <v>4340</v>
      </c>
      <c r="S54" s="24" t="s">
        <v>130</v>
      </c>
      <c r="T54" s="24" t="s">
        <v>131</v>
      </c>
      <c r="U54" s="28">
        <v>54.65</v>
      </c>
      <c r="V54" s="28">
        <v>1</v>
      </c>
      <c r="W54" s="28">
        <v>0.7</v>
      </c>
      <c r="X54" s="28">
        <v>0.09</v>
      </c>
      <c r="Y54" s="28">
        <f t="shared" si="0"/>
        <v>0.7</v>
      </c>
      <c r="Z54" s="28">
        <f t="shared" si="1"/>
        <v>0.09</v>
      </c>
      <c r="AA54" s="28">
        <v>0.25800000000000001</v>
      </c>
      <c r="AB54" s="29">
        <v>6.0466086775646202E-2</v>
      </c>
      <c r="AC54">
        <f t="shared" si="2"/>
        <v>88</v>
      </c>
      <c r="AD54">
        <f t="shared" si="3"/>
        <v>0</v>
      </c>
      <c r="AE54">
        <f t="shared" si="4"/>
        <v>0</v>
      </c>
      <c r="AF54">
        <f>'TP Factor'!$D$3</f>
        <v>1.168489000131735</v>
      </c>
      <c r="AG54">
        <f t="shared" si="5"/>
        <v>0</v>
      </c>
    </row>
    <row r="55" spans="1:33">
      <c r="A55" s="24" t="s">
        <v>72</v>
      </c>
      <c r="B55" s="24">
        <v>27</v>
      </c>
      <c r="C55" s="24" t="s">
        <v>73</v>
      </c>
      <c r="D55" s="25">
        <v>33.090000000000003</v>
      </c>
      <c r="E55" s="24" t="s">
        <v>74</v>
      </c>
      <c r="F55" s="24">
        <v>1234</v>
      </c>
      <c r="G55" s="26">
        <v>102.5</v>
      </c>
      <c r="H55" s="24" t="s">
        <v>75</v>
      </c>
      <c r="I55" s="24" t="s">
        <v>76</v>
      </c>
      <c r="J55" s="24">
        <v>456</v>
      </c>
      <c r="K55" s="27">
        <v>224.048227048</v>
      </c>
      <c r="L55" s="27">
        <v>1324.9198720500001</v>
      </c>
      <c r="M55" s="25">
        <v>0.96</v>
      </c>
      <c r="N55" s="25">
        <v>0.24</v>
      </c>
      <c r="O55" s="24">
        <v>25802</v>
      </c>
      <c r="P55" s="24">
        <v>25255</v>
      </c>
      <c r="Q55" s="28">
        <v>25802</v>
      </c>
      <c r="R55" s="28">
        <v>1300</v>
      </c>
      <c r="S55" s="24" t="s">
        <v>130</v>
      </c>
      <c r="T55" s="24" t="s">
        <v>123</v>
      </c>
      <c r="U55" s="28">
        <v>54.65</v>
      </c>
      <c r="V55" s="28">
        <v>1</v>
      </c>
      <c r="W55" s="28">
        <v>2.42</v>
      </c>
      <c r="X55" s="28">
        <v>0.51600000000000001</v>
      </c>
      <c r="Y55" s="28">
        <f t="shared" si="0"/>
        <v>2.42</v>
      </c>
      <c r="Z55" s="28">
        <f t="shared" si="1"/>
        <v>0.51600000000000001</v>
      </c>
      <c r="AA55" s="28">
        <v>0.67700000000000005</v>
      </c>
      <c r="AB55" s="29">
        <v>0.32739352083697498</v>
      </c>
      <c r="AC55">
        <f t="shared" si="2"/>
        <v>1245</v>
      </c>
      <c r="AD55">
        <f t="shared" si="3"/>
        <v>7</v>
      </c>
      <c r="AE55">
        <f t="shared" si="4"/>
        <v>1.4</v>
      </c>
      <c r="AF55">
        <f>'TP Factor'!$D$3</f>
        <v>1.168489000131735</v>
      </c>
      <c r="AG55">
        <f t="shared" si="5"/>
        <v>1.6</v>
      </c>
    </row>
    <row r="56" spans="1:33">
      <c r="A56" s="24" t="s">
        <v>72</v>
      </c>
      <c r="B56" s="24">
        <v>27</v>
      </c>
      <c r="C56" s="24" t="s">
        <v>73</v>
      </c>
      <c r="D56" s="25">
        <v>33.090000000000003</v>
      </c>
      <c r="E56" s="24" t="s">
        <v>74</v>
      </c>
      <c r="F56" s="24">
        <v>1234</v>
      </c>
      <c r="G56" s="26">
        <v>11</v>
      </c>
      <c r="H56" s="24" t="s">
        <v>75</v>
      </c>
      <c r="I56" s="24" t="s">
        <v>76</v>
      </c>
      <c r="J56" s="24">
        <v>25</v>
      </c>
      <c r="K56" s="27">
        <v>104.18383745</v>
      </c>
      <c r="L56" s="27">
        <v>229.267382161</v>
      </c>
      <c r="M56" s="25">
        <v>0.03</v>
      </c>
      <c r="N56" s="25">
        <v>0</v>
      </c>
      <c r="O56" s="24">
        <v>25805</v>
      </c>
      <c r="P56" s="24">
        <v>25258</v>
      </c>
      <c r="Q56" s="28">
        <v>25805</v>
      </c>
      <c r="R56" s="28">
        <v>1850</v>
      </c>
      <c r="S56" s="24" t="s">
        <v>81</v>
      </c>
      <c r="T56" s="24" t="s">
        <v>141</v>
      </c>
      <c r="U56" s="28">
        <v>54.65</v>
      </c>
      <c r="V56" s="28">
        <v>1</v>
      </c>
      <c r="W56" s="28">
        <v>1.25</v>
      </c>
      <c r="X56" s="28">
        <v>9.5000000000000001E-2</v>
      </c>
      <c r="Y56" s="28">
        <f t="shared" si="0"/>
        <v>1.25</v>
      </c>
      <c r="Z56" s="28">
        <f t="shared" si="1"/>
        <v>9.5000000000000001E-2</v>
      </c>
      <c r="AA56" s="28">
        <v>0.21199999999999999</v>
      </c>
      <c r="AB56" s="29">
        <v>3.8619864435730997E-2</v>
      </c>
      <c r="AC56">
        <f t="shared" si="2"/>
        <v>46</v>
      </c>
      <c r="AD56">
        <f t="shared" si="3"/>
        <v>0</v>
      </c>
      <c r="AE56">
        <f t="shared" si="4"/>
        <v>0</v>
      </c>
      <c r="AF56">
        <f>'TP Factor'!$D$3</f>
        <v>1.168489000131735</v>
      </c>
      <c r="AG56">
        <f t="shared" si="5"/>
        <v>0</v>
      </c>
    </row>
    <row r="57" spans="1:33">
      <c r="A57" s="24" t="s">
        <v>72</v>
      </c>
      <c r="B57" s="24">
        <v>27</v>
      </c>
      <c r="C57" s="24" t="s">
        <v>73</v>
      </c>
      <c r="D57" s="25">
        <v>33.090000000000003</v>
      </c>
      <c r="E57" s="24" t="s">
        <v>74</v>
      </c>
      <c r="F57" s="24">
        <v>1234</v>
      </c>
      <c r="G57" s="26">
        <v>102.5</v>
      </c>
      <c r="H57" s="24" t="s">
        <v>75</v>
      </c>
      <c r="I57" s="24" t="s">
        <v>76</v>
      </c>
      <c r="J57" s="24">
        <v>8551</v>
      </c>
      <c r="K57" s="27">
        <v>820.22393395100005</v>
      </c>
      <c r="L57" s="27">
        <v>25381.323501499999</v>
      </c>
      <c r="M57" s="25">
        <v>17.96</v>
      </c>
      <c r="N57" s="25">
        <v>4.41</v>
      </c>
      <c r="O57" s="24">
        <v>25809</v>
      </c>
      <c r="P57" s="24">
        <v>25262</v>
      </c>
      <c r="Q57" s="28">
        <v>25809</v>
      </c>
      <c r="R57" s="28">
        <v>1300</v>
      </c>
      <c r="S57" s="24" t="s">
        <v>81</v>
      </c>
      <c r="T57" s="24" t="s">
        <v>94</v>
      </c>
      <c r="U57" s="28">
        <v>54.65</v>
      </c>
      <c r="V57" s="28">
        <v>1</v>
      </c>
      <c r="W57" s="28">
        <v>2.42</v>
      </c>
      <c r="X57" s="28">
        <v>0.51600000000000001</v>
      </c>
      <c r="Y57" s="28">
        <f t="shared" si="0"/>
        <v>2.42</v>
      </c>
      <c r="Z57" s="28">
        <f t="shared" si="1"/>
        <v>0.51600000000000001</v>
      </c>
      <c r="AA57" s="28">
        <v>0.66200000000000003</v>
      </c>
      <c r="AB57" s="29">
        <v>6.2718365384633499</v>
      </c>
      <c r="AC57">
        <f t="shared" si="2"/>
        <v>23324</v>
      </c>
      <c r="AD57">
        <f t="shared" si="3"/>
        <v>124</v>
      </c>
      <c r="AE57">
        <f t="shared" si="4"/>
        <v>26.5</v>
      </c>
      <c r="AF57">
        <f>'TP Factor'!$D$3</f>
        <v>1.168489000131735</v>
      </c>
      <c r="AG57">
        <f t="shared" si="5"/>
        <v>31</v>
      </c>
    </row>
    <row r="58" spans="1:33">
      <c r="A58" s="24" t="s">
        <v>72</v>
      </c>
      <c r="B58" s="24">
        <v>27</v>
      </c>
      <c r="C58" s="24" t="s">
        <v>73</v>
      </c>
      <c r="D58" s="25">
        <v>33.090000000000003</v>
      </c>
      <c r="E58" s="24" t="s">
        <v>74</v>
      </c>
      <c r="F58" s="24">
        <v>3456</v>
      </c>
      <c r="G58" s="26">
        <v>0</v>
      </c>
      <c r="H58" s="24" t="s">
        <v>75</v>
      </c>
      <c r="I58" s="24" t="s">
        <v>76</v>
      </c>
      <c r="J58" s="24">
        <v>299</v>
      </c>
      <c r="K58" s="27">
        <v>221.199406641</v>
      </c>
      <c r="L58" s="27">
        <v>1939.97255888</v>
      </c>
      <c r="M58" s="25">
        <v>0</v>
      </c>
      <c r="N58" s="25">
        <v>0</v>
      </c>
      <c r="O58" s="24">
        <v>25831</v>
      </c>
      <c r="P58" s="24">
        <v>25282</v>
      </c>
      <c r="Q58" s="28">
        <v>25831</v>
      </c>
      <c r="R58" s="28">
        <v>6170</v>
      </c>
      <c r="S58" s="24" t="s">
        <v>81</v>
      </c>
      <c r="T58" s="24" t="s">
        <v>132</v>
      </c>
      <c r="U58" s="28">
        <v>54.65</v>
      </c>
      <c r="V58" s="28">
        <v>1</v>
      </c>
      <c r="W58" s="28">
        <v>0</v>
      </c>
      <c r="X58" s="28">
        <v>0</v>
      </c>
      <c r="Y58" s="28">
        <f t="shared" si="0"/>
        <v>0</v>
      </c>
      <c r="Z58" s="28">
        <f t="shared" si="1"/>
        <v>0</v>
      </c>
      <c r="AA58" s="28">
        <v>0.30299999999999999</v>
      </c>
      <c r="AB58" s="29">
        <v>0.47937574169594199</v>
      </c>
      <c r="AC58">
        <f t="shared" si="2"/>
        <v>816</v>
      </c>
      <c r="AD58">
        <f t="shared" si="3"/>
        <v>0</v>
      </c>
      <c r="AE58">
        <f t="shared" si="4"/>
        <v>0</v>
      </c>
      <c r="AF58">
        <f>'TP Factor'!$D$3</f>
        <v>1.168489000131735</v>
      </c>
      <c r="AG58">
        <f t="shared" si="5"/>
        <v>0</v>
      </c>
    </row>
    <row r="59" spans="1:33">
      <c r="A59" s="24" t="s">
        <v>72</v>
      </c>
      <c r="B59" s="24">
        <v>27</v>
      </c>
      <c r="C59" s="24" t="s">
        <v>73</v>
      </c>
      <c r="D59" s="25">
        <v>33.090000000000003</v>
      </c>
      <c r="E59" s="24" t="s">
        <v>74</v>
      </c>
      <c r="F59" s="24">
        <v>1234</v>
      </c>
      <c r="G59" s="26">
        <v>45</v>
      </c>
      <c r="H59" s="24" t="s">
        <v>75</v>
      </c>
      <c r="I59" s="24" t="s">
        <v>76</v>
      </c>
      <c r="J59" s="24">
        <v>5474</v>
      </c>
      <c r="K59" s="27">
        <v>734.49117574800005</v>
      </c>
      <c r="L59" s="27">
        <v>14534.614962199999</v>
      </c>
      <c r="M59" s="25">
        <v>6.57</v>
      </c>
      <c r="N59" s="25">
        <v>2.63</v>
      </c>
      <c r="O59" s="24">
        <v>25836</v>
      </c>
      <c r="P59" s="24">
        <v>25287</v>
      </c>
      <c r="Q59" s="28">
        <v>25836</v>
      </c>
      <c r="R59" s="28">
        <v>8140</v>
      </c>
      <c r="S59" s="24" t="s">
        <v>90</v>
      </c>
      <c r="T59" s="24" t="s">
        <v>112</v>
      </c>
      <c r="U59" s="28">
        <v>54.65</v>
      </c>
      <c r="V59" s="28">
        <v>1</v>
      </c>
      <c r="W59" s="28">
        <v>1.18</v>
      </c>
      <c r="X59" s="28">
        <v>0.48</v>
      </c>
      <c r="Y59" s="28">
        <f t="shared" si="0"/>
        <v>1.18</v>
      </c>
      <c r="Z59" s="28">
        <f t="shared" si="1"/>
        <v>0.48</v>
      </c>
      <c r="AA59" s="28">
        <v>0.74</v>
      </c>
      <c r="AB59" s="29">
        <v>3.5915672084622798</v>
      </c>
      <c r="AC59">
        <f t="shared" si="2"/>
        <v>14930</v>
      </c>
      <c r="AD59">
        <f t="shared" si="3"/>
        <v>39</v>
      </c>
      <c r="AE59">
        <f t="shared" si="4"/>
        <v>15.8</v>
      </c>
      <c r="AF59">
        <f>'TP Factor'!$D$3</f>
        <v>1.168489000131735</v>
      </c>
      <c r="AG59">
        <f t="shared" si="5"/>
        <v>18.5</v>
      </c>
    </row>
    <row r="60" spans="1:33">
      <c r="A60" s="24" t="s">
        <v>72</v>
      </c>
      <c r="B60" s="24">
        <v>27</v>
      </c>
      <c r="C60" s="24" t="s">
        <v>73</v>
      </c>
      <c r="D60" s="25">
        <v>33.090000000000003</v>
      </c>
      <c r="E60" s="24" t="s">
        <v>74</v>
      </c>
      <c r="F60" s="24">
        <v>3456</v>
      </c>
      <c r="G60" s="26">
        <v>3</v>
      </c>
      <c r="H60" s="24" t="s">
        <v>75</v>
      </c>
      <c r="I60" s="24" t="s">
        <v>76</v>
      </c>
      <c r="J60" s="24">
        <v>498</v>
      </c>
      <c r="K60" s="27">
        <v>423.79360523000003</v>
      </c>
      <c r="L60" s="27">
        <v>2369.8686883300002</v>
      </c>
      <c r="M60" s="25">
        <v>0.35</v>
      </c>
      <c r="N60" s="25">
        <v>0.04</v>
      </c>
      <c r="O60" s="24">
        <v>25857</v>
      </c>
      <c r="P60" s="24">
        <v>25308</v>
      </c>
      <c r="Q60" s="28">
        <v>25857</v>
      </c>
      <c r="R60" s="28">
        <v>4340</v>
      </c>
      <c r="S60" s="24" t="s">
        <v>81</v>
      </c>
      <c r="T60" s="24" t="s">
        <v>83</v>
      </c>
      <c r="U60" s="28">
        <v>54.65</v>
      </c>
      <c r="V60" s="28">
        <v>1</v>
      </c>
      <c r="W60" s="28">
        <v>0.7</v>
      </c>
      <c r="X60" s="28">
        <v>0.09</v>
      </c>
      <c r="Y60" s="28">
        <f t="shared" si="0"/>
        <v>0.7</v>
      </c>
      <c r="Z60" s="28">
        <f t="shared" si="1"/>
        <v>0.09</v>
      </c>
      <c r="AA60" s="28">
        <v>0.41299999999999998</v>
      </c>
      <c r="AB60" s="29">
        <v>0.58560496384385097</v>
      </c>
      <c r="AC60">
        <f t="shared" si="2"/>
        <v>1359</v>
      </c>
      <c r="AD60">
        <f t="shared" si="3"/>
        <v>2</v>
      </c>
      <c r="AE60">
        <f t="shared" si="4"/>
        <v>0.3</v>
      </c>
      <c r="AF60">
        <f>'TP Factor'!$D$3</f>
        <v>1.168489000131735</v>
      </c>
      <c r="AG60">
        <f t="shared" si="5"/>
        <v>0.4</v>
      </c>
    </row>
    <row r="61" spans="1:33">
      <c r="A61" s="24" t="s">
        <v>72</v>
      </c>
      <c r="B61" s="24">
        <v>27</v>
      </c>
      <c r="C61" s="24" t="s">
        <v>73</v>
      </c>
      <c r="D61" s="25">
        <v>33.090000000000003</v>
      </c>
      <c r="E61" s="24" t="s">
        <v>74</v>
      </c>
      <c r="F61" s="24">
        <v>1234</v>
      </c>
      <c r="G61" s="26">
        <v>0</v>
      </c>
      <c r="H61" s="24" t="s">
        <v>75</v>
      </c>
      <c r="I61" s="24" t="s">
        <v>76</v>
      </c>
      <c r="J61" s="24">
        <v>71</v>
      </c>
      <c r="K61" s="27">
        <v>88.897051977499999</v>
      </c>
      <c r="L61" s="27">
        <v>277.43458026799999</v>
      </c>
      <c r="M61" s="25">
        <v>0.04</v>
      </c>
      <c r="N61" s="25">
        <v>0.01</v>
      </c>
      <c r="O61" s="24">
        <v>25862</v>
      </c>
      <c r="P61" s="24">
        <v>25313</v>
      </c>
      <c r="Q61" s="28">
        <v>25862</v>
      </c>
      <c r="R61" s="28">
        <v>5300</v>
      </c>
      <c r="S61" s="24" t="s">
        <v>81</v>
      </c>
      <c r="T61" s="24" t="s">
        <v>124</v>
      </c>
      <c r="U61" s="28">
        <v>54.65</v>
      </c>
      <c r="V61" s="28">
        <v>1</v>
      </c>
      <c r="W61" s="28">
        <v>0.6</v>
      </c>
      <c r="X61" s="28">
        <v>0.13500000000000001</v>
      </c>
      <c r="Y61" s="28">
        <f t="shared" si="0"/>
        <v>0.6</v>
      </c>
      <c r="Z61" s="28">
        <f t="shared" si="1"/>
        <v>0.13500000000000001</v>
      </c>
      <c r="AA61" s="28">
        <v>0.5</v>
      </c>
      <c r="AB61" s="29">
        <v>6.8555303568289705E-2</v>
      </c>
      <c r="AC61">
        <f t="shared" si="2"/>
        <v>193</v>
      </c>
      <c r="AD61">
        <f t="shared" si="3"/>
        <v>0</v>
      </c>
      <c r="AE61">
        <f t="shared" si="4"/>
        <v>0.1</v>
      </c>
      <c r="AF61">
        <f>'TP Factor'!$D$3</f>
        <v>1.168489000131735</v>
      </c>
      <c r="AG61">
        <f t="shared" si="5"/>
        <v>0.1</v>
      </c>
    </row>
    <row r="62" spans="1:33">
      <c r="A62" s="24" t="s">
        <v>72</v>
      </c>
      <c r="B62" s="24">
        <v>27</v>
      </c>
      <c r="C62" s="24" t="s">
        <v>73</v>
      </c>
      <c r="D62" s="25">
        <v>33.090000000000003</v>
      </c>
      <c r="E62" s="24" t="s">
        <v>74</v>
      </c>
      <c r="F62" s="24">
        <v>3456</v>
      </c>
      <c r="G62" s="26">
        <v>3</v>
      </c>
      <c r="H62" s="24" t="s">
        <v>75</v>
      </c>
      <c r="I62" s="24" t="s">
        <v>76</v>
      </c>
      <c r="J62" s="24">
        <v>7080</v>
      </c>
      <c r="K62" s="27">
        <v>1008.39100194</v>
      </c>
      <c r="L62" s="27">
        <v>33683.774702299997</v>
      </c>
      <c r="M62" s="25">
        <v>4.96</v>
      </c>
      <c r="N62" s="25">
        <v>0.64</v>
      </c>
      <c r="O62" s="24">
        <v>25868</v>
      </c>
      <c r="P62" s="24">
        <v>25319</v>
      </c>
      <c r="Q62" s="28">
        <v>25868</v>
      </c>
      <c r="R62" s="28">
        <v>4340</v>
      </c>
      <c r="S62" s="24" t="s">
        <v>81</v>
      </c>
      <c r="T62" s="24" t="s">
        <v>83</v>
      </c>
      <c r="U62" s="28">
        <v>54.65</v>
      </c>
      <c r="V62" s="28">
        <v>1</v>
      </c>
      <c r="W62" s="28">
        <v>0.7</v>
      </c>
      <c r="X62" s="28">
        <v>0.09</v>
      </c>
      <c r="Y62" s="28">
        <f t="shared" si="0"/>
        <v>0.7</v>
      </c>
      <c r="Z62" s="28">
        <f t="shared" si="1"/>
        <v>0.09</v>
      </c>
      <c r="AA62" s="28">
        <v>0.41299999999999998</v>
      </c>
      <c r="AB62" s="29">
        <v>8.3234087033854003</v>
      </c>
      <c r="AC62">
        <f t="shared" si="2"/>
        <v>19310</v>
      </c>
      <c r="AD62">
        <f t="shared" si="3"/>
        <v>30</v>
      </c>
      <c r="AE62">
        <f t="shared" si="4"/>
        <v>3.8</v>
      </c>
      <c r="AF62">
        <f>'TP Factor'!$D$3</f>
        <v>1.168489000131735</v>
      </c>
      <c r="AG62">
        <f t="shared" si="5"/>
        <v>4.4000000000000004</v>
      </c>
    </row>
    <row r="63" spans="1:33">
      <c r="A63" s="24" t="s">
        <v>72</v>
      </c>
      <c r="B63" s="24">
        <v>27</v>
      </c>
      <c r="C63" s="24" t="s">
        <v>73</v>
      </c>
      <c r="D63" s="25">
        <v>33.090000000000003</v>
      </c>
      <c r="E63" s="24" t="s">
        <v>74</v>
      </c>
      <c r="F63" s="24">
        <v>1234</v>
      </c>
      <c r="G63" s="26">
        <v>11.1</v>
      </c>
      <c r="H63" s="24" t="s">
        <v>75</v>
      </c>
      <c r="I63" s="24" t="s">
        <v>76</v>
      </c>
      <c r="J63" s="24">
        <v>1973</v>
      </c>
      <c r="K63" s="27">
        <v>1018.8139833499999</v>
      </c>
      <c r="L63" s="27">
        <v>14100.079596899999</v>
      </c>
      <c r="M63" s="25">
        <v>2.4700000000000002</v>
      </c>
      <c r="N63" s="25">
        <v>0.1</v>
      </c>
      <c r="O63" s="24">
        <v>25873</v>
      </c>
      <c r="P63" s="24">
        <v>25324</v>
      </c>
      <c r="Q63" s="28">
        <v>25873</v>
      </c>
      <c r="R63" s="28">
        <v>8120</v>
      </c>
      <c r="S63" s="24" t="s">
        <v>90</v>
      </c>
      <c r="T63" s="24" t="s">
        <v>91</v>
      </c>
      <c r="U63" s="28">
        <v>54.65</v>
      </c>
      <c r="V63" s="28">
        <v>1</v>
      </c>
      <c r="W63" s="28">
        <v>1.25</v>
      </c>
      <c r="X63" s="28">
        <v>5.2999999999999999E-2</v>
      </c>
      <c r="Y63" s="28">
        <f t="shared" si="0"/>
        <v>1.25</v>
      </c>
      <c r="Z63" s="28">
        <f t="shared" si="1"/>
        <v>5.2999999999999999E-2</v>
      </c>
      <c r="AA63" s="28">
        <v>0.27500000000000002</v>
      </c>
      <c r="AB63" s="29">
        <v>3.4841916107159201</v>
      </c>
      <c r="AC63">
        <f t="shared" si="2"/>
        <v>5382</v>
      </c>
      <c r="AD63">
        <f t="shared" si="3"/>
        <v>15</v>
      </c>
      <c r="AE63">
        <f t="shared" si="4"/>
        <v>0.6</v>
      </c>
      <c r="AF63">
        <f>'TP Factor'!$D$3</f>
        <v>1.168489000131735</v>
      </c>
      <c r="AG63">
        <f t="shared" si="5"/>
        <v>0.7</v>
      </c>
    </row>
    <row r="64" spans="1:33">
      <c r="A64" s="24" t="s">
        <v>72</v>
      </c>
      <c r="B64" s="24">
        <v>27</v>
      </c>
      <c r="C64" s="24" t="s">
        <v>73</v>
      </c>
      <c r="D64" s="25">
        <v>33.090000000000003</v>
      </c>
      <c r="E64" s="24" t="s">
        <v>74</v>
      </c>
      <c r="F64" s="24">
        <v>3456</v>
      </c>
      <c r="G64" s="26">
        <v>3</v>
      </c>
      <c r="H64" s="24" t="s">
        <v>75</v>
      </c>
      <c r="I64" s="24" t="s">
        <v>76</v>
      </c>
      <c r="J64" s="24">
        <v>6</v>
      </c>
      <c r="K64" s="27">
        <v>35.052319504800003</v>
      </c>
      <c r="L64" s="27">
        <v>46.258774863200003</v>
      </c>
      <c r="M64" s="25">
        <v>0</v>
      </c>
      <c r="N64" s="25">
        <v>0</v>
      </c>
      <c r="O64" s="24">
        <v>25903</v>
      </c>
      <c r="P64" s="24">
        <v>25354</v>
      </c>
      <c r="Q64" s="28">
        <v>25903</v>
      </c>
      <c r="R64" s="28">
        <v>4340</v>
      </c>
      <c r="S64" s="24" t="s">
        <v>130</v>
      </c>
      <c r="T64" s="24" t="s">
        <v>131</v>
      </c>
      <c r="U64" s="28">
        <v>54.65</v>
      </c>
      <c r="V64" s="28">
        <v>1</v>
      </c>
      <c r="W64" s="28">
        <v>0.7</v>
      </c>
      <c r="X64" s="28">
        <v>0.09</v>
      </c>
      <c r="Y64" s="28">
        <f t="shared" si="0"/>
        <v>0.7</v>
      </c>
      <c r="Z64" s="28">
        <f t="shared" si="1"/>
        <v>0.09</v>
      </c>
      <c r="AA64" s="28">
        <v>0.25800000000000001</v>
      </c>
      <c r="AB64" s="29">
        <v>1.1430746483768199E-2</v>
      </c>
      <c r="AC64">
        <f t="shared" si="2"/>
        <v>17</v>
      </c>
      <c r="AD64">
        <f t="shared" si="3"/>
        <v>0</v>
      </c>
      <c r="AE64">
        <f t="shared" si="4"/>
        <v>0</v>
      </c>
      <c r="AF64">
        <f>'TP Factor'!$D$3</f>
        <v>1.168489000131735</v>
      </c>
      <c r="AG64">
        <f t="shared" si="5"/>
        <v>0</v>
      </c>
    </row>
    <row r="65" spans="1:33">
      <c r="A65" s="24" t="s">
        <v>72</v>
      </c>
      <c r="B65" s="24">
        <v>27</v>
      </c>
      <c r="C65" s="24" t="s">
        <v>73</v>
      </c>
      <c r="D65" s="25">
        <v>33.090000000000003</v>
      </c>
      <c r="E65" s="24" t="s">
        <v>74</v>
      </c>
      <c r="F65" s="24">
        <v>1234</v>
      </c>
      <c r="G65" s="26">
        <v>105</v>
      </c>
      <c r="H65" s="24" t="s">
        <v>75</v>
      </c>
      <c r="I65" s="24" t="s">
        <v>76</v>
      </c>
      <c r="J65" s="24">
        <v>579</v>
      </c>
      <c r="K65" s="27">
        <v>152.62071427699999</v>
      </c>
      <c r="L65" s="27">
        <v>1282.5484155500001</v>
      </c>
      <c r="M65" s="25">
        <v>1.1200000000000001</v>
      </c>
      <c r="N65" s="25">
        <v>0.28999999999999998</v>
      </c>
      <c r="O65" s="24">
        <v>25906</v>
      </c>
      <c r="P65" s="24">
        <v>25357</v>
      </c>
      <c r="Q65" s="28">
        <v>25906</v>
      </c>
      <c r="R65" s="28">
        <v>1400</v>
      </c>
      <c r="S65" s="24" t="s">
        <v>81</v>
      </c>
      <c r="T65" s="24" t="s">
        <v>127</v>
      </c>
      <c r="U65" s="28">
        <v>54.65</v>
      </c>
      <c r="V65" s="28">
        <v>1</v>
      </c>
      <c r="W65" s="28">
        <v>2.83</v>
      </c>
      <c r="X65" s="28">
        <v>0.497</v>
      </c>
      <c r="Y65" s="28">
        <f t="shared" si="0"/>
        <v>2.83</v>
      </c>
      <c r="Z65" s="28">
        <f t="shared" si="1"/>
        <v>0.497</v>
      </c>
      <c r="AA65" s="28">
        <v>0.88700000000000001</v>
      </c>
      <c r="AB65" s="29">
        <v>0.31692334778151998</v>
      </c>
      <c r="AC65">
        <f t="shared" si="2"/>
        <v>1579</v>
      </c>
      <c r="AD65">
        <f t="shared" si="3"/>
        <v>10</v>
      </c>
      <c r="AE65">
        <f t="shared" si="4"/>
        <v>1.7</v>
      </c>
      <c r="AF65">
        <f>'TP Factor'!$D$3</f>
        <v>1.168489000131735</v>
      </c>
      <c r="AG65">
        <f t="shared" si="5"/>
        <v>2</v>
      </c>
    </row>
    <row r="66" spans="1:33">
      <c r="A66" s="24" t="s">
        <v>72</v>
      </c>
      <c r="B66" s="24">
        <v>27</v>
      </c>
      <c r="C66" s="24" t="s">
        <v>73</v>
      </c>
      <c r="D66" s="25">
        <v>33.090000000000003</v>
      </c>
      <c r="E66" s="24" t="s">
        <v>74</v>
      </c>
      <c r="F66" s="24">
        <v>1234</v>
      </c>
      <c r="G66" s="26">
        <v>105</v>
      </c>
      <c r="H66" s="24" t="s">
        <v>75</v>
      </c>
      <c r="I66" s="24" t="s">
        <v>76</v>
      </c>
      <c r="J66" s="24">
        <v>5644</v>
      </c>
      <c r="K66" s="27">
        <v>671.68924073200003</v>
      </c>
      <c r="L66" s="27">
        <v>12460.1549584</v>
      </c>
      <c r="M66" s="25">
        <v>10.89</v>
      </c>
      <c r="N66" s="25">
        <v>2.81</v>
      </c>
      <c r="O66" s="24">
        <v>25927</v>
      </c>
      <c r="P66" s="24">
        <v>25378</v>
      </c>
      <c r="Q66" s="28">
        <v>25927</v>
      </c>
      <c r="R66" s="28">
        <v>1400</v>
      </c>
      <c r="S66" s="24" t="s">
        <v>90</v>
      </c>
      <c r="T66" s="24" t="s">
        <v>115</v>
      </c>
      <c r="U66" s="28">
        <v>54.65</v>
      </c>
      <c r="V66" s="28">
        <v>1</v>
      </c>
      <c r="W66" s="28">
        <v>2.83</v>
      </c>
      <c r="X66" s="28">
        <v>0.497</v>
      </c>
      <c r="Y66" s="28">
        <f t="shared" si="0"/>
        <v>2.83</v>
      </c>
      <c r="Z66" s="28">
        <f t="shared" si="1"/>
        <v>0.497</v>
      </c>
      <c r="AA66" s="28">
        <v>0.89</v>
      </c>
      <c r="AB66" s="29">
        <v>3.0789590282292698</v>
      </c>
      <c r="AC66">
        <f t="shared" si="2"/>
        <v>15393</v>
      </c>
      <c r="AD66">
        <f t="shared" si="3"/>
        <v>96</v>
      </c>
      <c r="AE66">
        <f t="shared" si="4"/>
        <v>16.899999999999999</v>
      </c>
      <c r="AF66">
        <f>'TP Factor'!$D$3</f>
        <v>1.168489000131735</v>
      </c>
      <c r="AG66">
        <f t="shared" si="5"/>
        <v>19.7</v>
      </c>
    </row>
    <row r="67" spans="1:33">
      <c r="A67" s="24" t="s">
        <v>72</v>
      </c>
      <c r="B67" s="24">
        <v>27</v>
      </c>
      <c r="C67" s="24" t="s">
        <v>73</v>
      </c>
      <c r="D67" s="25">
        <v>33.090000000000003</v>
      </c>
      <c r="E67" s="24" t="s">
        <v>74</v>
      </c>
      <c r="F67" s="24">
        <v>1234</v>
      </c>
      <c r="G67" s="26">
        <v>102.5</v>
      </c>
      <c r="H67" s="24" t="s">
        <v>75</v>
      </c>
      <c r="I67" s="24" t="s">
        <v>76</v>
      </c>
      <c r="J67" s="24">
        <v>44</v>
      </c>
      <c r="K67" s="27">
        <v>60.043144569500001</v>
      </c>
      <c r="L67" s="27">
        <v>130.87677535500001</v>
      </c>
      <c r="M67" s="25">
        <v>0.09</v>
      </c>
      <c r="N67" s="25">
        <v>0.02</v>
      </c>
      <c r="O67" s="24">
        <v>25929</v>
      </c>
      <c r="P67" s="24">
        <v>25380</v>
      </c>
      <c r="Q67" s="28">
        <v>25929</v>
      </c>
      <c r="R67" s="28">
        <v>1300</v>
      </c>
      <c r="S67" s="24" t="s">
        <v>81</v>
      </c>
      <c r="T67" s="24" t="s">
        <v>94</v>
      </c>
      <c r="U67" s="28">
        <v>54.65</v>
      </c>
      <c r="V67" s="28">
        <v>1</v>
      </c>
      <c r="W67" s="28">
        <v>2.42</v>
      </c>
      <c r="X67" s="28">
        <v>0.51600000000000001</v>
      </c>
      <c r="Y67" s="28">
        <f t="shared" ref="Y67:Y130" si="6">W67</f>
        <v>2.42</v>
      </c>
      <c r="Z67" s="28">
        <f t="shared" ref="Z67:Z130" si="7">X67</f>
        <v>0.51600000000000001</v>
      </c>
      <c r="AA67" s="28">
        <v>0.66200000000000003</v>
      </c>
      <c r="AB67" s="29">
        <v>3.2340226142812602E-2</v>
      </c>
      <c r="AC67">
        <f t="shared" ref="AC67:AC130" si="8">ROUND(AB67*AA67*U67*102.79,0)</f>
        <v>120</v>
      </c>
      <c r="AD67">
        <f t="shared" ref="AD67:AD130" si="9">ROUND(Y67*AC67*0.002205,0)</f>
        <v>1</v>
      </c>
      <c r="AE67">
        <f t="shared" ref="AE67:AE130" si="10">ROUND(Z67*AC67*0.002205,1)</f>
        <v>0.1</v>
      </c>
      <c r="AF67">
        <f>'TP Factor'!$D$3</f>
        <v>1.168489000131735</v>
      </c>
      <c r="AG67">
        <f t="shared" ref="AG67:AG130" si="11">ROUND(AE67*AF67,1)</f>
        <v>0.1</v>
      </c>
    </row>
    <row r="68" spans="1:33">
      <c r="A68" s="24" t="s">
        <v>72</v>
      </c>
      <c r="B68" s="24">
        <v>27</v>
      </c>
      <c r="C68" s="24" t="s">
        <v>73</v>
      </c>
      <c r="D68" s="25">
        <v>33.090000000000003</v>
      </c>
      <c r="E68" s="24" t="s">
        <v>74</v>
      </c>
      <c r="F68" s="24">
        <v>1234</v>
      </c>
      <c r="G68" s="26">
        <v>93.9</v>
      </c>
      <c r="H68" s="24" t="s">
        <v>75</v>
      </c>
      <c r="I68" s="24" t="s">
        <v>76</v>
      </c>
      <c r="J68" s="24">
        <v>4393</v>
      </c>
      <c r="K68" s="27">
        <v>811.03090724000003</v>
      </c>
      <c r="L68" s="27">
        <v>9732.6351636599993</v>
      </c>
      <c r="M68" s="25">
        <v>8.7899999999999991</v>
      </c>
      <c r="N68" s="25">
        <v>1.89</v>
      </c>
      <c r="O68" s="24">
        <v>25938</v>
      </c>
      <c r="P68" s="24">
        <v>25389</v>
      </c>
      <c r="Q68" s="28">
        <v>25938</v>
      </c>
      <c r="R68" s="28">
        <v>8130</v>
      </c>
      <c r="S68" s="24" t="s">
        <v>81</v>
      </c>
      <c r="T68" s="24" t="s">
        <v>142</v>
      </c>
      <c r="U68" s="28">
        <v>54.65</v>
      </c>
      <c r="V68" s="28">
        <v>1</v>
      </c>
      <c r="W68" s="28">
        <v>2.83</v>
      </c>
      <c r="X68" s="28">
        <v>0.43</v>
      </c>
      <c r="Y68" s="28">
        <f t="shared" si="6"/>
        <v>2.83</v>
      </c>
      <c r="Z68" s="28">
        <f t="shared" si="7"/>
        <v>0.43</v>
      </c>
      <c r="AA68" s="28">
        <v>0.88700000000000001</v>
      </c>
      <c r="AB68" s="29">
        <v>2.4049769048201401</v>
      </c>
      <c r="AC68">
        <f t="shared" si="8"/>
        <v>11983</v>
      </c>
      <c r="AD68">
        <f t="shared" si="9"/>
        <v>75</v>
      </c>
      <c r="AE68">
        <f t="shared" si="10"/>
        <v>11.4</v>
      </c>
      <c r="AF68">
        <f>'TP Factor'!$D$3</f>
        <v>1.168489000131735</v>
      </c>
      <c r="AG68">
        <f t="shared" si="11"/>
        <v>13.3</v>
      </c>
    </row>
    <row r="69" spans="1:33">
      <c r="A69" s="24" t="s">
        <v>72</v>
      </c>
      <c r="B69" s="24">
        <v>27</v>
      </c>
      <c r="C69" s="24" t="s">
        <v>73</v>
      </c>
      <c r="D69" s="25">
        <v>33.090000000000003</v>
      </c>
      <c r="E69" s="24" t="s">
        <v>74</v>
      </c>
      <c r="F69" s="24">
        <v>1234</v>
      </c>
      <c r="G69" s="26">
        <v>93.9</v>
      </c>
      <c r="H69" s="24" t="s">
        <v>75</v>
      </c>
      <c r="I69" s="24" t="s">
        <v>76</v>
      </c>
      <c r="J69" s="24">
        <v>11714</v>
      </c>
      <c r="K69" s="27">
        <v>884.07911691499999</v>
      </c>
      <c r="L69" s="27">
        <v>25862.551745699999</v>
      </c>
      <c r="M69" s="25">
        <v>23.43</v>
      </c>
      <c r="N69" s="25">
        <v>5.04</v>
      </c>
      <c r="O69" s="24">
        <v>25939</v>
      </c>
      <c r="P69" s="24">
        <v>25390</v>
      </c>
      <c r="Q69" s="28">
        <v>25939</v>
      </c>
      <c r="R69" s="28">
        <v>8130</v>
      </c>
      <c r="S69" s="24" t="s">
        <v>90</v>
      </c>
      <c r="T69" s="24" t="s">
        <v>143</v>
      </c>
      <c r="U69" s="28">
        <v>54.65</v>
      </c>
      <c r="V69" s="28">
        <v>1</v>
      </c>
      <c r="W69" s="28">
        <v>2.83</v>
      </c>
      <c r="X69" s="28">
        <v>0.43</v>
      </c>
      <c r="Y69" s="28">
        <f t="shared" si="6"/>
        <v>2.83</v>
      </c>
      <c r="Z69" s="28">
        <f t="shared" si="7"/>
        <v>0.43</v>
      </c>
      <c r="AA69" s="28">
        <v>0.89</v>
      </c>
      <c r="AB69" s="29">
        <v>6.3907501517392102</v>
      </c>
      <c r="AC69">
        <f t="shared" si="8"/>
        <v>31951</v>
      </c>
      <c r="AD69">
        <f t="shared" si="9"/>
        <v>199</v>
      </c>
      <c r="AE69">
        <f t="shared" si="10"/>
        <v>30.3</v>
      </c>
      <c r="AF69">
        <f>'TP Factor'!$D$3</f>
        <v>1.168489000131735</v>
      </c>
      <c r="AG69">
        <f t="shared" si="11"/>
        <v>35.4</v>
      </c>
    </row>
    <row r="70" spans="1:33">
      <c r="A70" s="24" t="s">
        <v>72</v>
      </c>
      <c r="B70" s="24">
        <v>27</v>
      </c>
      <c r="C70" s="24" t="s">
        <v>73</v>
      </c>
      <c r="D70" s="25">
        <v>33.090000000000003</v>
      </c>
      <c r="E70" s="24" t="s">
        <v>74</v>
      </c>
      <c r="F70" s="24">
        <v>3456</v>
      </c>
      <c r="G70" s="26">
        <v>3</v>
      </c>
      <c r="H70" s="24" t="s">
        <v>75</v>
      </c>
      <c r="I70" s="24" t="s">
        <v>76</v>
      </c>
      <c r="J70" s="24">
        <v>3508</v>
      </c>
      <c r="K70" s="27">
        <v>871.02619344599998</v>
      </c>
      <c r="L70" s="27">
        <v>16691.848470199999</v>
      </c>
      <c r="M70" s="25">
        <v>2.46</v>
      </c>
      <c r="N70" s="25">
        <v>0.32</v>
      </c>
      <c r="O70" s="24">
        <v>25949</v>
      </c>
      <c r="P70" s="24">
        <v>25400</v>
      </c>
      <c r="Q70" s="28">
        <v>25949</v>
      </c>
      <c r="R70" s="28">
        <v>4340</v>
      </c>
      <c r="S70" s="24" t="s">
        <v>77</v>
      </c>
      <c r="T70" s="24" t="s">
        <v>103</v>
      </c>
      <c r="U70" s="28">
        <v>54.65</v>
      </c>
      <c r="V70" s="28">
        <v>1</v>
      </c>
      <c r="W70" s="28">
        <v>0.7</v>
      </c>
      <c r="X70" s="28">
        <v>0.09</v>
      </c>
      <c r="Y70" s="28">
        <f t="shared" si="6"/>
        <v>0.7</v>
      </c>
      <c r="Z70" s="28">
        <f t="shared" si="7"/>
        <v>0.09</v>
      </c>
      <c r="AA70" s="28">
        <v>0.41299999999999998</v>
      </c>
      <c r="AB70" s="29">
        <v>4.1246290850634102</v>
      </c>
      <c r="AC70">
        <f t="shared" si="8"/>
        <v>9569</v>
      </c>
      <c r="AD70">
        <f t="shared" si="9"/>
        <v>15</v>
      </c>
      <c r="AE70">
        <f t="shared" si="10"/>
        <v>1.9</v>
      </c>
      <c r="AF70">
        <f>'TP Factor'!$D$3</f>
        <v>1.168489000131735</v>
      </c>
      <c r="AG70">
        <f t="shared" si="11"/>
        <v>2.2000000000000002</v>
      </c>
    </row>
    <row r="71" spans="1:33">
      <c r="A71" s="24" t="s">
        <v>72</v>
      </c>
      <c r="B71" s="24">
        <v>27</v>
      </c>
      <c r="C71" s="24" t="s">
        <v>73</v>
      </c>
      <c r="D71" s="25">
        <v>33.090000000000003</v>
      </c>
      <c r="E71" s="24" t="s">
        <v>74</v>
      </c>
      <c r="F71" s="24">
        <v>1234</v>
      </c>
      <c r="G71" s="26">
        <v>105</v>
      </c>
      <c r="H71" s="24" t="s">
        <v>75</v>
      </c>
      <c r="I71" s="24" t="s">
        <v>76</v>
      </c>
      <c r="J71" s="24">
        <v>4549</v>
      </c>
      <c r="K71" s="27">
        <v>511.32950988300001</v>
      </c>
      <c r="L71" s="27">
        <v>10077.4200704</v>
      </c>
      <c r="M71" s="25">
        <v>8.7799999999999994</v>
      </c>
      <c r="N71" s="25">
        <v>2.2599999999999998</v>
      </c>
      <c r="O71" s="24">
        <v>25993</v>
      </c>
      <c r="P71" s="24">
        <v>25443</v>
      </c>
      <c r="Q71" s="28">
        <v>25993</v>
      </c>
      <c r="R71" s="28">
        <v>1400</v>
      </c>
      <c r="S71" s="24" t="s">
        <v>81</v>
      </c>
      <c r="T71" s="24" t="s">
        <v>127</v>
      </c>
      <c r="U71" s="28">
        <v>54.65</v>
      </c>
      <c r="V71" s="28">
        <v>1</v>
      </c>
      <c r="W71" s="28">
        <v>2.83</v>
      </c>
      <c r="X71" s="28">
        <v>0.497</v>
      </c>
      <c r="Y71" s="28">
        <f t="shared" si="6"/>
        <v>2.83</v>
      </c>
      <c r="Z71" s="28">
        <f t="shared" si="7"/>
        <v>0.497</v>
      </c>
      <c r="AA71" s="28">
        <v>0.88700000000000001</v>
      </c>
      <c r="AB71" s="29">
        <v>2.4901747699571</v>
      </c>
      <c r="AC71">
        <f t="shared" si="8"/>
        <v>12408</v>
      </c>
      <c r="AD71">
        <f t="shared" si="9"/>
        <v>77</v>
      </c>
      <c r="AE71">
        <f t="shared" si="10"/>
        <v>13.6</v>
      </c>
      <c r="AF71">
        <f>'TP Factor'!$D$3</f>
        <v>1.168489000131735</v>
      </c>
      <c r="AG71">
        <f t="shared" si="11"/>
        <v>15.9</v>
      </c>
    </row>
    <row r="72" spans="1:33">
      <c r="A72" s="24" t="s">
        <v>72</v>
      </c>
      <c r="B72" s="24">
        <v>27</v>
      </c>
      <c r="C72" s="24" t="s">
        <v>73</v>
      </c>
      <c r="D72" s="25">
        <v>33.090000000000003</v>
      </c>
      <c r="E72" s="24" t="s">
        <v>74</v>
      </c>
      <c r="F72" s="24">
        <v>3456</v>
      </c>
      <c r="G72" s="26">
        <v>3</v>
      </c>
      <c r="H72" s="24" t="s">
        <v>75</v>
      </c>
      <c r="I72" s="24" t="s">
        <v>76</v>
      </c>
      <c r="J72" s="24">
        <v>1063</v>
      </c>
      <c r="K72" s="27">
        <v>324.225580906</v>
      </c>
      <c r="L72" s="27">
        <v>5056.0491610299996</v>
      </c>
      <c r="M72" s="25">
        <v>0.74</v>
      </c>
      <c r="N72" s="25">
        <v>0.1</v>
      </c>
      <c r="O72" s="24">
        <v>26006</v>
      </c>
      <c r="P72" s="24">
        <v>25456</v>
      </c>
      <c r="Q72" s="28">
        <v>26006</v>
      </c>
      <c r="R72" s="28">
        <v>4340</v>
      </c>
      <c r="S72" s="24" t="s">
        <v>81</v>
      </c>
      <c r="T72" s="24" t="s">
        <v>83</v>
      </c>
      <c r="U72" s="28">
        <v>54.65</v>
      </c>
      <c r="V72" s="28">
        <v>1</v>
      </c>
      <c r="W72" s="28">
        <v>0.7</v>
      </c>
      <c r="X72" s="28">
        <v>0.09</v>
      </c>
      <c r="Y72" s="28">
        <f t="shared" si="6"/>
        <v>0.7</v>
      </c>
      <c r="Z72" s="28">
        <f t="shared" si="7"/>
        <v>0.09</v>
      </c>
      <c r="AA72" s="28">
        <v>0.41299999999999998</v>
      </c>
      <c r="AB72" s="29">
        <v>1.24937195915294</v>
      </c>
      <c r="AC72">
        <f t="shared" si="8"/>
        <v>2899</v>
      </c>
      <c r="AD72">
        <f t="shared" si="9"/>
        <v>4</v>
      </c>
      <c r="AE72">
        <f t="shared" si="10"/>
        <v>0.6</v>
      </c>
      <c r="AF72">
        <f>'TP Factor'!$D$3</f>
        <v>1.168489000131735</v>
      </c>
      <c r="AG72">
        <f t="shared" si="11"/>
        <v>0.7</v>
      </c>
    </row>
    <row r="73" spans="1:33">
      <c r="A73" s="24" t="s">
        <v>72</v>
      </c>
      <c r="B73" s="24">
        <v>27</v>
      </c>
      <c r="C73" s="24" t="s">
        <v>73</v>
      </c>
      <c r="D73" s="25">
        <v>33.090000000000003</v>
      </c>
      <c r="E73" s="24" t="s">
        <v>74</v>
      </c>
      <c r="F73" s="24">
        <v>3456</v>
      </c>
      <c r="G73" s="26">
        <v>3</v>
      </c>
      <c r="H73" s="24" t="s">
        <v>75</v>
      </c>
      <c r="I73" s="24" t="s">
        <v>76</v>
      </c>
      <c r="J73" s="24">
        <v>273</v>
      </c>
      <c r="K73" s="27">
        <v>323.81643255099999</v>
      </c>
      <c r="L73" s="27">
        <v>2079.0089129399998</v>
      </c>
      <c r="M73" s="25">
        <v>0.19</v>
      </c>
      <c r="N73" s="25">
        <v>0.02</v>
      </c>
      <c r="O73" s="24">
        <v>26023</v>
      </c>
      <c r="P73" s="24">
        <v>25473</v>
      </c>
      <c r="Q73" s="28">
        <v>26023</v>
      </c>
      <c r="R73" s="28">
        <v>4340</v>
      </c>
      <c r="S73" s="24" t="s">
        <v>90</v>
      </c>
      <c r="T73" s="24" t="s">
        <v>113</v>
      </c>
      <c r="U73" s="28">
        <v>54.65</v>
      </c>
      <c r="V73" s="28">
        <v>1</v>
      </c>
      <c r="W73" s="28">
        <v>0.7</v>
      </c>
      <c r="X73" s="28">
        <v>0.09</v>
      </c>
      <c r="Y73" s="28">
        <f t="shared" si="6"/>
        <v>0.7</v>
      </c>
      <c r="Z73" s="28">
        <f t="shared" si="7"/>
        <v>0.09</v>
      </c>
      <c r="AA73" s="28">
        <v>0.25800000000000001</v>
      </c>
      <c r="AB73" s="29">
        <v>0.51373223556803604</v>
      </c>
      <c r="AC73">
        <f t="shared" si="8"/>
        <v>745</v>
      </c>
      <c r="AD73">
        <f t="shared" si="9"/>
        <v>1</v>
      </c>
      <c r="AE73">
        <f t="shared" si="10"/>
        <v>0.1</v>
      </c>
      <c r="AF73">
        <f>'TP Factor'!$D$3</f>
        <v>1.168489000131735</v>
      </c>
      <c r="AG73">
        <f t="shared" si="11"/>
        <v>0.1</v>
      </c>
    </row>
    <row r="74" spans="1:33">
      <c r="A74" s="24" t="s">
        <v>72</v>
      </c>
      <c r="B74" s="24">
        <v>27</v>
      </c>
      <c r="C74" s="24" t="s">
        <v>73</v>
      </c>
      <c r="D74" s="25">
        <v>33.090000000000003</v>
      </c>
      <c r="E74" s="24" t="s">
        <v>74</v>
      </c>
      <c r="F74" s="24">
        <v>1234</v>
      </c>
      <c r="G74" s="26">
        <v>105</v>
      </c>
      <c r="H74" s="24" t="s">
        <v>75</v>
      </c>
      <c r="I74" s="24" t="s">
        <v>76</v>
      </c>
      <c r="J74" s="24">
        <v>3360</v>
      </c>
      <c r="K74" s="27">
        <v>389.99155342400002</v>
      </c>
      <c r="L74" s="27">
        <v>7443.6770271900004</v>
      </c>
      <c r="M74" s="25">
        <v>6.48</v>
      </c>
      <c r="N74" s="25">
        <v>1.67</v>
      </c>
      <c r="O74" s="24">
        <v>26045</v>
      </c>
      <c r="P74" s="24">
        <v>25495</v>
      </c>
      <c r="Q74" s="28">
        <v>26045</v>
      </c>
      <c r="R74" s="28">
        <v>1400</v>
      </c>
      <c r="S74" s="24" t="s">
        <v>81</v>
      </c>
      <c r="T74" s="24" t="s">
        <v>127</v>
      </c>
      <c r="U74" s="28">
        <v>54.65</v>
      </c>
      <c r="V74" s="28">
        <v>1</v>
      </c>
      <c r="W74" s="28">
        <v>2.83</v>
      </c>
      <c r="X74" s="28">
        <v>0.497</v>
      </c>
      <c r="Y74" s="28">
        <f t="shared" si="6"/>
        <v>2.83</v>
      </c>
      <c r="Z74" s="28">
        <f t="shared" si="7"/>
        <v>0.497</v>
      </c>
      <c r="AA74" s="28">
        <v>0.88700000000000001</v>
      </c>
      <c r="AB74" s="29">
        <v>1.8393652938616101</v>
      </c>
      <c r="AC74">
        <f t="shared" si="8"/>
        <v>9165</v>
      </c>
      <c r="AD74">
        <f t="shared" si="9"/>
        <v>57</v>
      </c>
      <c r="AE74">
        <f t="shared" si="10"/>
        <v>10</v>
      </c>
      <c r="AF74">
        <f>'TP Factor'!$D$3</f>
        <v>1.168489000131735</v>
      </c>
      <c r="AG74">
        <f t="shared" si="11"/>
        <v>11.7</v>
      </c>
    </row>
    <row r="75" spans="1:33">
      <c r="A75" s="24" t="s">
        <v>72</v>
      </c>
      <c r="B75" s="24">
        <v>27</v>
      </c>
      <c r="C75" s="24" t="s">
        <v>73</v>
      </c>
      <c r="D75" s="25">
        <v>33.090000000000003</v>
      </c>
      <c r="E75" s="24" t="s">
        <v>74</v>
      </c>
      <c r="F75" s="24">
        <v>3456</v>
      </c>
      <c r="G75" s="26">
        <v>3</v>
      </c>
      <c r="H75" s="24" t="s">
        <v>75</v>
      </c>
      <c r="I75" s="24" t="s">
        <v>76</v>
      </c>
      <c r="J75" s="24">
        <v>42</v>
      </c>
      <c r="K75" s="27">
        <v>73.474405200999996</v>
      </c>
      <c r="L75" s="27">
        <v>201.86456821100001</v>
      </c>
      <c r="M75" s="25">
        <v>0.03</v>
      </c>
      <c r="N75" s="25">
        <v>0</v>
      </c>
      <c r="O75" s="24">
        <v>26048</v>
      </c>
      <c r="P75" s="24">
        <v>25498</v>
      </c>
      <c r="Q75" s="28">
        <v>26048</v>
      </c>
      <c r="R75" s="28">
        <v>4340</v>
      </c>
      <c r="S75" s="24" t="s">
        <v>81</v>
      </c>
      <c r="T75" s="24" t="s">
        <v>83</v>
      </c>
      <c r="U75" s="28">
        <v>54.65</v>
      </c>
      <c r="V75" s="28">
        <v>1</v>
      </c>
      <c r="W75" s="28">
        <v>0.7</v>
      </c>
      <c r="X75" s="28">
        <v>0.09</v>
      </c>
      <c r="Y75" s="28">
        <f t="shared" si="6"/>
        <v>0.7</v>
      </c>
      <c r="Z75" s="28">
        <f t="shared" si="7"/>
        <v>0.09</v>
      </c>
      <c r="AA75" s="28">
        <v>0.41299999999999998</v>
      </c>
      <c r="AB75" s="29">
        <v>4.9881621606774798E-2</v>
      </c>
      <c r="AC75">
        <f t="shared" si="8"/>
        <v>116</v>
      </c>
      <c r="AD75">
        <f t="shared" si="9"/>
        <v>0</v>
      </c>
      <c r="AE75">
        <f t="shared" si="10"/>
        <v>0</v>
      </c>
      <c r="AF75">
        <f>'TP Factor'!$D$3</f>
        <v>1.168489000131735</v>
      </c>
      <c r="AG75">
        <f t="shared" si="11"/>
        <v>0</v>
      </c>
    </row>
    <row r="76" spans="1:33">
      <c r="A76" s="24" t="s">
        <v>72</v>
      </c>
      <c r="B76" s="24">
        <v>27</v>
      </c>
      <c r="C76" s="24" t="s">
        <v>73</v>
      </c>
      <c r="D76" s="25">
        <v>33.090000000000003</v>
      </c>
      <c r="E76" s="24" t="s">
        <v>74</v>
      </c>
      <c r="F76" s="24">
        <v>1234</v>
      </c>
      <c r="G76" s="26">
        <v>105</v>
      </c>
      <c r="H76" s="24" t="s">
        <v>75</v>
      </c>
      <c r="I76" s="24" t="s">
        <v>76</v>
      </c>
      <c r="J76" s="24">
        <v>390</v>
      </c>
      <c r="K76" s="27">
        <v>152.09725949599999</v>
      </c>
      <c r="L76" s="27">
        <v>863.53304691899996</v>
      </c>
      <c r="M76" s="25">
        <v>0.75</v>
      </c>
      <c r="N76" s="25">
        <v>0.19</v>
      </c>
      <c r="O76" s="24">
        <v>26052</v>
      </c>
      <c r="P76" s="24">
        <v>25502</v>
      </c>
      <c r="Q76" s="28">
        <v>26052</v>
      </c>
      <c r="R76" s="28">
        <v>1400</v>
      </c>
      <c r="S76" s="24" t="s">
        <v>81</v>
      </c>
      <c r="T76" s="24" t="s">
        <v>127</v>
      </c>
      <c r="U76" s="28">
        <v>54.65</v>
      </c>
      <c r="V76" s="28">
        <v>1</v>
      </c>
      <c r="W76" s="28">
        <v>2.83</v>
      </c>
      <c r="X76" s="28">
        <v>0.497</v>
      </c>
      <c r="Y76" s="28">
        <f t="shared" si="6"/>
        <v>2.83</v>
      </c>
      <c r="Z76" s="28">
        <f t="shared" si="7"/>
        <v>0.497</v>
      </c>
      <c r="AA76" s="28">
        <v>0.88700000000000001</v>
      </c>
      <c r="AB76" s="29">
        <v>0.21338280944721599</v>
      </c>
      <c r="AC76">
        <f t="shared" si="8"/>
        <v>1063</v>
      </c>
      <c r="AD76">
        <f t="shared" si="9"/>
        <v>7</v>
      </c>
      <c r="AE76">
        <f t="shared" si="10"/>
        <v>1.2</v>
      </c>
      <c r="AF76">
        <f>'TP Factor'!$D$3</f>
        <v>1.168489000131735</v>
      </c>
      <c r="AG76">
        <f t="shared" si="11"/>
        <v>1.4</v>
      </c>
    </row>
    <row r="77" spans="1:33">
      <c r="A77" s="24" t="s">
        <v>72</v>
      </c>
      <c r="B77" s="24">
        <v>27</v>
      </c>
      <c r="C77" s="24" t="s">
        <v>73</v>
      </c>
      <c r="D77" s="25">
        <v>33.090000000000003</v>
      </c>
      <c r="E77" s="24" t="s">
        <v>74</v>
      </c>
      <c r="F77" s="24">
        <v>3456</v>
      </c>
      <c r="G77" s="26">
        <v>3</v>
      </c>
      <c r="H77" s="24" t="s">
        <v>75</v>
      </c>
      <c r="I77" s="24" t="s">
        <v>76</v>
      </c>
      <c r="J77" s="24">
        <v>167</v>
      </c>
      <c r="K77" s="27">
        <v>334.61205559299998</v>
      </c>
      <c r="L77" s="27">
        <v>794.51168034399996</v>
      </c>
      <c r="M77" s="25">
        <v>0.12</v>
      </c>
      <c r="N77" s="25">
        <v>0.02</v>
      </c>
      <c r="O77" s="24">
        <v>26083</v>
      </c>
      <c r="P77" s="24">
        <v>25532</v>
      </c>
      <c r="Q77" s="28">
        <v>26083</v>
      </c>
      <c r="R77" s="28">
        <v>4340</v>
      </c>
      <c r="S77" s="24" t="s">
        <v>81</v>
      </c>
      <c r="T77" s="24" t="s">
        <v>83</v>
      </c>
      <c r="U77" s="28">
        <v>54.65</v>
      </c>
      <c r="V77" s="28">
        <v>1</v>
      </c>
      <c r="W77" s="28">
        <v>0.7</v>
      </c>
      <c r="X77" s="28">
        <v>0.09</v>
      </c>
      <c r="Y77" s="28">
        <f t="shared" si="6"/>
        <v>0.7</v>
      </c>
      <c r="Z77" s="28">
        <f t="shared" si="7"/>
        <v>0.09</v>
      </c>
      <c r="AA77" s="28">
        <v>0.41299999999999998</v>
      </c>
      <c r="AB77" s="29">
        <v>0.19632732652201701</v>
      </c>
      <c r="AC77">
        <f t="shared" si="8"/>
        <v>455</v>
      </c>
      <c r="AD77">
        <f t="shared" si="9"/>
        <v>1</v>
      </c>
      <c r="AE77">
        <f t="shared" si="10"/>
        <v>0.1</v>
      </c>
      <c r="AF77">
        <f>'TP Factor'!$D$3</f>
        <v>1.168489000131735</v>
      </c>
      <c r="AG77">
        <f t="shared" si="11"/>
        <v>0.1</v>
      </c>
    </row>
    <row r="78" spans="1:33">
      <c r="A78" s="24" t="s">
        <v>72</v>
      </c>
      <c r="B78" s="24">
        <v>27</v>
      </c>
      <c r="C78" s="24" t="s">
        <v>73</v>
      </c>
      <c r="D78" s="25">
        <v>33.090000000000003</v>
      </c>
      <c r="E78" s="24" t="s">
        <v>74</v>
      </c>
      <c r="F78" s="24">
        <v>1234</v>
      </c>
      <c r="G78" s="26">
        <v>102.5</v>
      </c>
      <c r="H78" s="24" t="s">
        <v>75</v>
      </c>
      <c r="I78" s="24" t="s">
        <v>76</v>
      </c>
      <c r="J78" s="24">
        <v>440</v>
      </c>
      <c r="K78" s="27">
        <v>191.618408561</v>
      </c>
      <c r="L78" s="27">
        <v>1179.68379955</v>
      </c>
      <c r="M78" s="25">
        <v>0.92</v>
      </c>
      <c r="N78" s="25">
        <v>0.23</v>
      </c>
      <c r="O78" s="24">
        <v>26167</v>
      </c>
      <c r="P78" s="24">
        <v>25615</v>
      </c>
      <c r="Q78" s="28">
        <v>26167</v>
      </c>
      <c r="R78" s="28">
        <v>1300</v>
      </c>
      <c r="S78" s="24" t="s">
        <v>77</v>
      </c>
      <c r="T78" s="24" t="s">
        <v>120</v>
      </c>
      <c r="U78" s="28">
        <v>54.65</v>
      </c>
      <c r="V78" s="28">
        <v>1</v>
      </c>
      <c r="W78" s="28">
        <v>2.42</v>
      </c>
      <c r="X78" s="28">
        <v>0.51600000000000001</v>
      </c>
      <c r="Y78" s="28">
        <f t="shared" si="6"/>
        <v>2.42</v>
      </c>
      <c r="Z78" s="28">
        <f t="shared" si="7"/>
        <v>0.51600000000000001</v>
      </c>
      <c r="AA78" s="28">
        <v>0.72299999999999998</v>
      </c>
      <c r="AB78" s="29">
        <v>0.29150504927035098</v>
      </c>
      <c r="AC78">
        <f t="shared" si="8"/>
        <v>1184</v>
      </c>
      <c r="AD78">
        <f t="shared" si="9"/>
        <v>6</v>
      </c>
      <c r="AE78">
        <f t="shared" si="10"/>
        <v>1.3</v>
      </c>
      <c r="AF78">
        <f>'TP Factor'!$D$3</f>
        <v>1.168489000131735</v>
      </c>
      <c r="AG78">
        <f t="shared" si="11"/>
        <v>1.5</v>
      </c>
    </row>
    <row r="79" spans="1:33">
      <c r="A79" s="24" t="s">
        <v>72</v>
      </c>
      <c r="B79" s="24">
        <v>27</v>
      </c>
      <c r="C79" s="24" t="s">
        <v>73</v>
      </c>
      <c r="D79" s="25">
        <v>33.090000000000003</v>
      </c>
      <c r="E79" s="24" t="s">
        <v>74</v>
      </c>
      <c r="F79" s="24">
        <v>1234</v>
      </c>
      <c r="G79" s="26">
        <v>102.5</v>
      </c>
      <c r="H79" s="24" t="s">
        <v>75</v>
      </c>
      <c r="I79" s="24" t="s">
        <v>76</v>
      </c>
      <c r="J79" s="24">
        <v>3596</v>
      </c>
      <c r="K79" s="27">
        <v>476.52068931999997</v>
      </c>
      <c r="L79" s="27">
        <v>10673.471280399999</v>
      </c>
      <c r="M79" s="25">
        <v>7.55</v>
      </c>
      <c r="N79" s="25">
        <v>1.86</v>
      </c>
      <c r="O79" s="24">
        <v>26170</v>
      </c>
      <c r="P79" s="24">
        <v>25618</v>
      </c>
      <c r="Q79" s="28">
        <v>26170</v>
      </c>
      <c r="R79" s="28">
        <v>1300</v>
      </c>
      <c r="S79" s="24" t="s">
        <v>81</v>
      </c>
      <c r="T79" s="24" t="s">
        <v>94</v>
      </c>
      <c r="U79" s="28">
        <v>54.65</v>
      </c>
      <c r="V79" s="28">
        <v>1</v>
      </c>
      <c r="W79" s="28">
        <v>2.42</v>
      </c>
      <c r="X79" s="28">
        <v>0.51600000000000001</v>
      </c>
      <c r="Y79" s="28">
        <f t="shared" si="6"/>
        <v>2.42</v>
      </c>
      <c r="Z79" s="28">
        <f t="shared" si="7"/>
        <v>0.51600000000000001</v>
      </c>
      <c r="AA79" s="28">
        <v>0.66200000000000003</v>
      </c>
      <c r="AB79" s="29">
        <v>2.6374616424662101</v>
      </c>
      <c r="AC79">
        <f t="shared" si="8"/>
        <v>9808</v>
      </c>
      <c r="AD79">
        <f t="shared" si="9"/>
        <v>52</v>
      </c>
      <c r="AE79">
        <f t="shared" si="10"/>
        <v>11.2</v>
      </c>
      <c r="AF79">
        <f>'TP Factor'!$D$3</f>
        <v>1.168489000131735</v>
      </c>
      <c r="AG79">
        <f t="shared" si="11"/>
        <v>13.1</v>
      </c>
    </row>
    <row r="80" spans="1:33">
      <c r="A80" s="24" t="s">
        <v>72</v>
      </c>
      <c r="B80" s="24">
        <v>27</v>
      </c>
      <c r="C80" s="24" t="s">
        <v>73</v>
      </c>
      <c r="D80" s="25">
        <v>33.090000000000003</v>
      </c>
      <c r="E80" s="24" t="s">
        <v>74</v>
      </c>
      <c r="F80" s="24">
        <v>3456</v>
      </c>
      <c r="G80" s="26">
        <v>0</v>
      </c>
      <c r="H80" s="24" t="s">
        <v>75</v>
      </c>
      <c r="I80" s="24" t="s">
        <v>76</v>
      </c>
      <c r="J80" s="24">
        <v>1195</v>
      </c>
      <c r="K80" s="27">
        <v>353.30345945200003</v>
      </c>
      <c r="L80" s="27">
        <v>7750.7544588800001</v>
      </c>
      <c r="M80" s="25">
        <v>0</v>
      </c>
      <c r="N80" s="25">
        <v>0</v>
      </c>
      <c r="O80" s="24">
        <v>26213</v>
      </c>
      <c r="P80" s="24">
        <v>25660</v>
      </c>
      <c r="Q80" s="28">
        <v>26213</v>
      </c>
      <c r="R80" s="28">
        <v>6170</v>
      </c>
      <c r="S80" s="24" t="s">
        <v>77</v>
      </c>
      <c r="T80" s="24" t="s">
        <v>144</v>
      </c>
      <c r="U80" s="28">
        <v>54.65</v>
      </c>
      <c r="V80" s="28">
        <v>1</v>
      </c>
      <c r="W80" s="28">
        <v>0</v>
      </c>
      <c r="X80" s="28">
        <v>0</v>
      </c>
      <c r="Y80" s="28">
        <f t="shared" si="6"/>
        <v>0</v>
      </c>
      <c r="Z80" s="28">
        <f t="shared" si="7"/>
        <v>0</v>
      </c>
      <c r="AA80" s="28">
        <v>0.30299999999999999</v>
      </c>
      <c r="AB80" s="29">
        <v>1.9152454761890001</v>
      </c>
      <c r="AC80">
        <f t="shared" si="8"/>
        <v>3260</v>
      </c>
      <c r="AD80">
        <f t="shared" si="9"/>
        <v>0</v>
      </c>
      <c r="AE80">
        <f t="shared" si="10"/>
        <v>0</v>
      </c>
      <c r="AF80">
        <f>'TP Factor'!$D$3</f>
        <v>1.168489000131735</v>
      </c>
      <c r="AG80">
        <f t="shared" si="11"/>
        <v>0</v>
      </c>
    </row>
    <row r="81" spans="1:33">
      <c r="A81" s="24" t="s">
        <v>72</v>
      </c>
      <c r="B81" s="24">
        <v>27</v>
      </c>
      <c r="C81" s="24" t="s">
        <v>73</v>
      </c>
      <c r="D81" s="25">
        <v>33.090000000000003</v>
      </c>
      <c r="E81" s="24" t="s">
        <v>74</v>
      </c>
      <c r="F81" s="24">
        <v>1234</v>
      </c>
      <c r="G81" s="26">
        <v>105</v>
      </c>
      <c r="H81" s="24" t="s">
        <v>75</v>
      </c>
      <c r="I81" s="24" t="s">
        <v>76</v>
      </c>
      <c r="J81" s="24">
        <v>3447</v>
      </c>
      <c r="K81" s="27">
        <v>425.06947179000002</v>
      </c>
      <c r="L81" s="27">
        <v>7627.1185975300004</v>
      </c>
      <c r="M81" s="25">
        <v>6.65</v>
      </c>
      <c r="N81" s="25">
        <v>1.71</v>
      </c>
      <c r="O81" s="24">
        <v>26240</v>
      </c>
      <c r="P81" s="24">
        <v>25687</v>
      </c>
      <c r="Q81" s="28">
        <v>26240</v>
      </c>
      <c r="R81" s="28">
        <v>1400</v>
      </c>
      <c r="S81" s="24" t="s">
        <v>97</v>
      </c>
      <c r="T81" s="24" t="s">
        <v>116</v>
      </c>
      <c r="U81" s="28">
        <v>54.65</v>
      </c>
      <c r="V81" s="28">
        <v>1</v>
      </c>
      <c r="W81" s="28">
        <v>2.83</v>
      </c>
      <c r="X81" s="28">
        <v>0.497</v>
      </c>
      <c r="Y81" s="28">
        <f t="shared" si="6"/>
        <v>2.83</v>
      </c>
      <c r="Z81" s="28">
        <f t="shared" si="7"/>
        <v>0.497</v>
      </c>
      <c r="AA81" s="28">
        <v>0.88800000000000001</v>
      </c>
      <c r="AB81" s="29">
        <v>1.8846945117418299</v>
      </c>
      <c r="AC81">
        <f t="shared" si="8"/>
        <v>9401</v>
      </c>
      <c r="AD81">
        <f t="shared" si="9"/>
        <v>59</v>
      </c>
      <c r="AE81">
        <f t="shared" si="10"/>
        <v>10.3</v>
      </c>
      <c r="AF81">
        <f>'TP Factor'!$D$3</f>
        <v>1.168489000131735</v>
      </c>
      <c r="AG81">
        <f t="shared" si="11"/>
        <v>12</v>
      </c>
    </row>
    <row r="82" spans="1:33">
      <c r="A82" s="24" t="s">
        <v>72</v>
      </c>
      <c r="B82" s="24">
        <v>27</v>
      </c>
      <c r="C82" s="24" t="s">
        <v>73</v>
      </c>
      <c r="D82" s="25">
        <v>33.090000000000003</v>
      </c>
      <c r="E82" s="24" t="s">
        <v>74</v>
      </c>
      <c r="F82" s="24">
        <v>1234</v>
      </c>
      <c r="G82" s="26">
        <v>105</v>
      </c>
      <c r="H82" s="24" t="s">
        <v>75</v>
      </c>
      <c r="I82" s="24" t="s">
        <v>76</v>
      </c>
      <c r="J82" s="24">
        <v>4578</v>
      </c>
      <c r="K82" s="27">
        <v>513.092310623</v>
      </c>
      <c r="L82" s="27">
        <v>10107.6184638</v>
      </c>
      <c r="M82" s="25">
        <v>8.84</v>
      </c>
      <c r="N82" s="25">
        <v>2.2799999999999998</v>
      </c>
      <c r="O82" s="24">
        <v>26246</v>
      </c>
      <c r="P82" s="24">
        <v>25693</v>
      </c>
      <c r="Q82" s="28">
        <v>26246</v>
      </c>
      <c r="R82" s="28">
        <v>1400</v>
      </c>
      <c r="S82" s="24" t="s">
        <v>90</v>
      </c>
      <c r="T82" s="24" t="s">
        <v>115</v>
      </c>
      <c r="U82" s="28">
        <v>54.65</v>
      </c>
      <c r="V82" s="28">
        <v>1</v>
      </c>
      <c r="W82" s="28">
        <v>2.83</v>
      </c>
      <c r="X82" s="28">
        <v>0.497</v>
      </c>
      <c r="Y82" s="28">
        <f t="shared" si="6"/>
        <v>2.83</v>
      </c>
      <c r="Z82" s="28">
        <f t="shared" si="7"/>
        <v>0.497</v>
      </c>
      <c r="AA82" s="28">
        <v>0.89</v>
      </c>
      <c r="AB82" s="29">
        <v>2.4976369256273698</v>
      </c>
      <c r="AC82">
        <f t="shared" si="8"/>
        <v>12487</v>
      </c>
      <c r="AD82">
        <f t="shared" si="9"/>
        <v>78</v>
      </c>
      <c r="AE82">
        <f t="shared" si="10"/>
        <v>13.7</v>
      </c>
      <c r="AF82">
        <f>'TP Factor'!$D$3</f>
        <v>1.168489000131735</v>
      </c>
      <c r="AG82">
        <f t="shared" si="11"/>
        <v>16</v>
      </c>
    </row>
    <row r="83" spans="1:33">
      <c r="A83" s="24" t="s">
        <v>72</v>
      </c>
      <c r="B83" s="24">
        <v>27</v>
      </c>
      <c r="C83" s="24" t="s">
        <v>73</v>
      </c>
      <c r="D83" s="25">
        <v>33.090000000000003</v>
      </c>
      <c r="E83" s="24" t="s">
        <v>74</v>
      </c>
      <c r="F83" s="24">
        <v>1234</v>
      </c>
      <c r="G83" s="26">
        <v>81</v>
      </c>
      <c r="H83" s="24" t="s">
        <v>75</v>
      </c>
      <c r="I83" s="24" t="s">
        <v>76</v>
      </c>
      <c r="J83" s="24">
        <v>777</v>
      </c>
      <c r="K83" s="27">
        <v>378.86917952499999</v>
      </c>
      <c r="L83" s="27">
        <v>6578.1294392099999</v>
      </c>
      <c r="M83" s="25">
        <v>1.23</v>
      </c>
      <c r="N83" s="25">
        <v>0.12</v>
      </c>
      <c r="O83" s="24">
        <v>26247</v>
      </c>
      <c r="P83" s="24">
        <v>25694</v>
      </c>
      <c r="Q83" s="28">
        <v>26247</v>
      </c>
      <c r="R83" s="28">
        <v>1840</v>
      </c>
      <c r="S83" s="24" t="s">
        <v>79</v>
      </c>
      <c r="T83" s="24" t="s">
        <v>128</v>
      </c>
      <c r="U83" s="28">
        <v>54.65</v>
      </c>
      <c r="V83" s="28">
        <v>1</v>
      </c>
      <c r="W83" s="28">
        <v>1.58</v>
      </c>
      <c r="X83" s="28">
        <v>0.15</v>
      </c>
      <c r="Y83" s="28">
        <f t="shared" si="6"/>
        <v>1.58</v>
      </c>
      <c r="Z83" s="28">
        <f t="shared" si="7"/>
        <v>0.15</v>
      </c>
      <c r="AA83" s="28">
        <v>0.23200000000000001</v>
      </c>
      <c r="AB83" s="29">
        <v>9.1789020478365804E-2</v>
      </c>
      <c r="AC83">
        <f t="shared" si="8"/>
        <v>120</v>
      </c>
      <c r="AD83">
        <f t="shared" si="9"/>
        <v>0</v>
      </c>
      <c r="AE83">
        <f t="shared" si="10"/>
        <v>0</v>
      </c>
      <c r="AF83">
        <f>'TP Factor'!$D$3</f>
        <v>1.168489000131735</v>
      </c>
      <c r="AG83">
        <f t="shared" si="11"/>
        <v>0</v>
      </c>
    </row>
    <row r="84" spans="1:33">
      <c r="A84" s="24" t="s">
        <v>72</v>
      </c>
      <c r="B84" s="24">
        <v>27</v>
      </c>
      <c r="C84" s="24" t="s">
        <v>73</v>
      </c>
      <c r="D84" s="25">
        <v>33.090000000000003</v>
      </c>
      <c r="E84" s="24" t="s">
        <v>74</v>
      </c>
      <c r="F84" s="24">
        <v>1234</v>
      </c>
      <c r="G84" s="26">
        <v>13</v>
      </c>
      <c r="H84" s="24" t="s">
        <v>75</v>
      </c>
      <c r="I84" s="24" t="s">
        <v>76</v>
      </c>
      <c r="J84" s="24">
        <v>138</v>
      </c>
      <c r="K84" s="27">
        <v>116.693154456</v>
      </c>
      <c r="L84" s="27">
        <v>790.736176516</v>
      </c>
      <c r="M84" s="25">
        <v>0.26</v>
      </c>
      <c r="N84" s="25">
        <v>0.03</v>
      </c>
      <c r="O84" s="24">
        <v>26251</v>
      </c>
      <c r="P84" s="24">
        <v>25698</v>
      </c>
      <c r="Q84" s="28">
        <v>26251</v>
      </c>
      <c r="R84" s="28">
        <v>1100</v>
      </c>
      <c r="S84" s="24" t="s">
        <v>81</v>
      </c>
      <c r="T84" s="24" t="s">
        <v>86</v>
      </c>
      <c r="U84" s="28">
        <v>54.65</v>
      </c>
      <c r="V84" s="28">
        <v>1</v>
      </c>
      <c r="W84" s="28">
        <v>1.85</v>
      </c>
      <c r="X84" s="28">
        <v>0.22</v>
      </c>
      <c r="Y84" s="28">
        <f t="shared" si="6"/>
        <v>1.85</v>
      </c>
      <c r="Z84" s="28">
        <f t="shared" si="7"/>
        <v>0.22</v>
      </c>
      <c r="AA84" s="28">
        <v>0.34200000000000003</v>
      </c>
      <c r="AB84" s="29">
        <v>0.195394382964169</v>
      </c>
      <c r="AC84">
        <f t="shared" si="8"/>
        <v>375</v>
      </c>
      <c r="AD84">
        <f t="shared" si="9"/>
        <v>2</v>
      </c>
      <c r="AE84">
        <f t="shared" si="10"/>
        <v>0.2</v>
      </c>
      <c r="AF84">
        <f>'TP Factor'!$D$3</f>
        <v>1.168489000131735</v>
      </c>
      <c r="AG84">
        <f t="shared" si="11"/>
        <v>0.2</v>
      </c>
    </row>
    <row r="85" spans="1:33">
      <c r="A85" s="24" t="s">
        <v>72</v>
      </c>
      <c r="B85" s="24">
        <v>27</v>
      </c>
      <c r="C85" s="24" t="s">
        <v>73</v>
      </c>
      <c r="D85" s="25">
        <v>33.090000000000003</v>
      </c>
      <c r="E85" s="24" t="s">
        <v>74</v>
      </c>
      <c r="F85" s="24">
        <v>1234</v>
      </c>
      <c r="G85" s="26">
        <v>13</v>
      </c>
      <c r="H85" s="24" t="s">
        <v>75</v>
      </c>
      <c r="I85" s="24" t="s">
        <v>76</v>
      </c>
      <c r="J85" s="24">
        <v>138</v>
      </c>
      <c r="K85" s="27">
        <v>183.04124480499999</v>
      </c>
      <c r="L85" s="27">
        <v>792.19815216200004</v>
      </c>
      <c r="M85" s="25">
        <v>0.26</v>
      </c>
      <c r="N85" s="25">
        <v>0.03</v>
      </c>
      <c r="O85" s="24">
        <v>26257</v>
      </c>
      <c r="P85" s="24">
        <v>25703</v>
      </c>
      <c r="Q85" s="28">
        <v>26257</v>
      </c>
      <c r="R85" s="28">
        <v>1100</v>
      </c>
      <c r="S85" s="24" t="s">
        <v>81</v>
      </c>
      <c r="T85" s="24" t="s">
        <v>86</v>
      </c>
      <c r="U85" s="28">
        <v>54.65</v>
      </c>
      <c r="V85" s="28">
        <v>1</v>
      </c>
      <c r="W85" s="28">
        <v>1.85</v>
      </c>
      <c r="X85" s="28">
        <v>0.22</v>
      </c>
      <c r="Y85" s="28">
        <f t="shared" si="6"/>
        <v>1.85</v>
      </c>
      <c r="Z85" s="28">
        <f t="shared" si="7"/>
        <v>0.22</v>
      </c>
      <c r="AA85" s="28">
        <v>0.34200000000000003</v>
      </c>
      <c r="AB85" s="29">
        <v>0.19575564357771</v>
      </c>
      <c r="AC85">
        <f t="shared" si="8"/>
        <v>376</v>
      </c>
      <c r="AD85">
        <f t="shared" si="9"/>
        <v>2</v>
      </c>
      <c r="AE85">
        <f t="shared" si="10"/>
        <v>0.2</v>
      </c>
      <c r="AF85">
        <f>'TP Factor'!$D$3</f>
        <v>1.168489000131735</v>
      </c>
      <c r="AG85">
        <f t="shared" si="11"/>
        <v>0.2</v>
      </c>
    </row>
    <row r="86" spans="1:33">
      <c r="A86" s="24" t="s">
        <v>72</v>
      </c>
      <c r="B86" s="24">
        <v>27</v>
      </c>
      <c r="C86" s="24" t="s">
        <v>73</v>
      </c>
      <c r="D86" s="25">
        <v>33.090000000000003</v>
      </c>
      <c r="E86" s="24" t="s">
        <v>74</v>
      </c>
      <c r="F86" s="24">
        <v>1234</v>
      </c>
      <c r="G86" s="26">
        <v>45</v>
      </c>
      <c r="H86" s="24" t="s">
        <v>75</v>
      </c>
      <c r="I86" s="24" t="s">
        <v>76</v>
      </c>
      <c r="J86" s="24">
        <v>2411</v>
      </c>
      <c r="K86" s="27">
        <v>419.162267155</v>
      </c>
      <c r="L86" s="27">
        <v>6097.5880081900004</v>
      </c>
      <c r="M86" s="25">
        <v>2.89</v>
      </c>
      <c r="N86" s="25">
        <v>1.1599999999999999</v>
      </c>
      <c r="O86" s="24">
        <v>26265</v>
      </c>
      <c r="P86" s="24">
        <v>25711</v>
      </c>
      <c r="Q86" s="28">
        <v>26265</v>
      </c>
      <c r="R86" s="28">
        <v>8140</v>
      </c>
      <c r="S86" s="24" t="s">
        <v>97</v>
      </c>
      <c r="T86" s="24" t="s">
        <v>145</v>
      </c>
      <c r="U86" s="28">
        <v>54.65</v>
      </c>
      <c r="V86" s="28">
        <v>1</v>
      </c>
      <c r="W86" s="28">
        <v>1.18</v>
      </c>
      <c r="X86" s="28">
        <v>0.48</v>
      </c>
      <c r="Y86" s="28">
        <f t="shared" si="6"/>
        <v>1.18</v>
      </c>
      <c r="Z86" s="28">
        <f t="shared" si="7"/>
        <v>0.48</v>
      </c>
      <c r="AA86" s="28">
        <v>0.77700000000000002</v>
      </c>
      <c r="AB86" s="29">
        <v>1.5067407837933799</v>
      </c>
      <c r="AC86">
        <f t="shared" si="8"/>
        <v>6577</v>
      </c>
      <c r="AD86">
        <f t="shared" si="9"/>
        <v>17</v>
      </c>
      <c r="AE86">
        <f t="shared" si="10"/>
        <v>7</v>
      </c>
      <c r="AF86">
        <f>'TP Factor'!$D$3</f>
        <v>1.168489000131735</v>
      </c>
      <c r="AG86">
        <f t="shared" si="11"/>
        <v>8.1999999999999993</v>
      </c>
    </row>
    <row r="87" spans="1:33">
      <c r="A87" s="24" t="s">
        <v>72</v>
      </c>
      <c r="B87" s="24">
        <v>27</v>
      </c>
      <c r="C87" s="24" t="s">
        <v>73</v>
      </c>
      <c r="D87" s="25">
        <v>33.090000000000003</v>
      </c>
      <c r="E87" s="24" t="s">
        <v>74</v>
      </c>
      <c r="F87" s="24">
        <v>3456</v>
      </c>
      <c r="G87" s="26">
        <v>0</v>
      </c>
      <c r="H87" s="24" t="s">
        <v>75</v>
      </c>
      <c r="I87" s="24" t="s">
        <v>76</v>
      </c>
      <c r="J87" s="24">
        <v>230</v>
      </c>
      <c r="K87" s="27">
        <v>196.24391582300001</v>
      </c>
      <c r="L87" s="27">
        <v>1493.63566062</v>
      </c>
      <c r="M87" s="25">
        <v>0</v>
      </c>
      <c r="N87" s="25">
        <v>0</v>
      </c>
      <c r="O87" s="24">
        <v>26317</v>
      </c>
      <c r="P87" s="24">
        <v>25762</v>
      </c>
      <c r="Q87" s="28">
        <v>26317</v>
      </c>
      <c r="R87" s="28">
        <v>6170</v>
      </c>
      <c r="S87" s="24" t="s">
        <v>81</v>
      </c>
      <c r="T87" s="24" t="s">
        <v>132</v>
      </c>
      <c r="U87" s="28">
        <v>54.65</v>
      </c>
      <c r="V87" s="28">
        <v>1</v>
      </c>
      <c r="W87" s="28">
        <v>0</v>
      </c>
      <c r="X87" s="28">
        <v>0</v>
      </c>
      <c r="Y87" s="28">
        <f t="shared" si="6"/>
        <v>0</v>
      </c>
      <c r="Z87" s="28">
        <f t="shared" si="7"/>
        <v>0</v>
      </c>
      <c r="AA87" s="28">
        <v>0.30299999999999999</v>
      </c>
      <c r="AB87" s="29">
        <v>0.36908393335383199</v>
      </c>
      <c r="AC87">
        <f t="shared" si="8"/>
        <v>628</v>
      </c>
      <c r="AD87">
        <f t="shared" si="9"/>
        <v>0</v>
      </c>
      <c r="AE87">
        <f t="shared" si="10"/>
        <v>0</v>
      </c>
      <c r="AF87">
        <f>'TP Factor'!$D$3</f>
        <v>1.168489000131735</v>
      </c>
      <c r="AG87">
        <f t="shared" si="11"/>
        <v>0</v>
      </c>
    </row>
    <row r="88" spans="1:33">
      <c r="A88" s="24" t="s">
        <v>72</v>
      </c>
      <c r="B88" s="24">
        <v>27</v>
      </c>
      <c r="C88" s="24" t="s">
        <v>73</v>
      </c>
      <c r="D88" s="25">
        <v>33.090000000000003</v>
      </c>
      <c r="E88" s="24" t="s">
        <v>74</v>
      </c>
      <c r="F88" s="24">
        <v>1234</v>
      </c>
      <c r="G88" s="26">
        <v>81</v>
      </c>
      <c r="H88" s="24" t="s">
        <v>75</v>
      </c>
      <c r="I88" s="24" t="s">
        <v>76</v>
      </c>
      <c r="J88" s="24">
        <v>344</v>
      </c>
      <c r="K88" s="27">
        <v>234.18015330200001</v>
      </c>
      <c r="L88" s="27">
        <v>1158.8098230799999</v>
      </c>
      <c r="M88" s="25">
        <v>0.54</v>
      </c>
      <c r="N88" s="25">
        <v>0.06</v>
      </c>
      <c r="O88" s="24">
        <v>26325</v>
      </c>
      <c r="P88" s="24">
        <v>25769</v>
      </c>
      <c r="Q88" s="28">
        <v>26325</v>
      </c>
      <c r="R88" s="28">
        <v>1480</v>
      </c>
      <c r="S88" s="24" t="s">
        <v>79</v>
      </c>
      <c r="T88" s="24" t="s">
        <v>146</v>
      </c>
      <c r="U88" s="28">
        <v>54.65</v>
      </c>
      <c r="V88" s="28">
        <v>1</v>
      </c>
      <c r="W88" s="28">
        <v>1.58</v>
      </c>
      <c r="X88" s="28">
        <v>0.18</v>
      </c>
      <c r="Y88" s="28">
        <f t="shared" si="6"/>
        <v>1.58</v>
      </c>
      <c r="Z88" s="28">
        <f t="shared" si="7"/>
        <v>0.18</v>
      </c>
      <c r="AA88" s="28">
        <v>0.72899999999999998</v>
      </c>
      <c r="AB88" s="29">
        <v>6.0397961484552599E-2</v>
      </c>
      <c r="AC88">
        <f t="shared" si="8"/>
        <v>247</v>
      </c>
      <c r="AD88">
        <f t="shared" si="9"/>
        <v>1</v>
      </c>
      <c r="AE88">
        <f t="shared" si="10"/>
        <v>0.1</v>
      </c>
      <c r="AF88">
        <f>'TP Factor'!$D$3</f>
        <v>1.168489000131735</v>
      </c>
      <c r="AG88">
        <f t="shared" si="11"/>
        <v>0.1</v>
      </c>
    </row>
    <row r="89" spans="1:33">
      <c r="A89" s="24" t="s">
        <v>72</v>
      </c>
      <c r="B89" s="24">
        <v>27</v>
      </c>
      <c r="C89" s="24" t="s">
        <v>73</v>
      </c>
      <c r="D89" s="25">
        <v>33.090000000000003</v>
      </c>
      <c r="E89" s="24" t="s">
        <v>74</v>
      </c>
      <c r="F89" s="24">
        <v>1234</v>
      </c>
      <c r="G89" s="26">
        <v>81</v>
      </c>
      <c r="H89" s="24" t="s">
        <v>75</v>
      </c>
      <c r="I89" s="24" t="s">
        <v>76</v>
      </c>
      <c r="J89" s="24">
        <v>15481</v>
      </c>
      <c r="K89" s="27">
        <v>1803.25966339</v>
      </c>
      <c r="L89" s="27">
        <v>52177.8711807</v>
      </c>
      <c r="M89" s="25">
        <v>24.46</v>
      </c>
      <c r="N89" s="25">
        <v>2.79</v>
      </c>
      <c r="O89" s="24">
        <v>26349</v>
      </c>
      <c r="P89" s="24">
        <v>25792</v>
      </c>
      <c r="Q89" s="28">
        <v>26349</v>
      </c>
      <c r="R89" s="28">
        <v>1480</v>
      </c>
      <c r="S89" s="24" t="s">
        <v>79</v>
      </c>
      <c r="T89" s="24" t="s">
        <v>146</v>
      </c>
      <c r="U89" s="28">
        <v>54.65</v>
      </c>
      <c r="V89" s="28">
        <v>1</v>
      </c>
      <c r="W89" s="28">
        <v>1.58</v>
      </c>
      <c r="X89" s="28">
        <v>0.18</v>
      </c>
      <c r="Y89" s="28">
        <f t="shared" si="6"/>
        <v>1.58</v>
      </c>
      <c r="Z89" s="28">
        <f t="shared" si="7"/>
        <v>0.18</v>
      </c>
      <c r="AA89" s="28">
        <v>0.72899999999999998</v>
      </c>
      <c r="AB89" s="29">
        <v>9.3519688372301294E-3</v>
      </c>
      <c r="AC89">
        <f t="shared" si="8"/>
        <v>38</v>
      </c>
      <c r="AD89">
        <f t="shared" si="9"/>
        <v>0</v>
      </c>
      <c r="AE89">
        <f t="shared" si="10"/>
        <v>0</v>
      </c>
      <c r="AF89">
        <f>'TP Factor'!$D$3</f>
        <v>1.168489000131735</v>
      </c>
      <c r="AG89">
        <f t="shared" si="11"/>
        <v>0</v>
      </c>
    </row>
    <row r="90" spans="1:33">
      <c r="A90" s="24" t="s">
        <v>72</v>
      </c>
      <c r="B90" s="24">
        <v>27</v>
      </c>
      <c r="C90" s="24" t="s">
        <v>73</v>
      </c>
      <c r="D90" s="25">
        <v>33.090000000000003</v>
      </c>
      <c r="E90" s="24" t="s">
        <v>74</v>
      </c>
      <c r="F90" s="24">
        <v>1234</v>
      </c>
      <c r="G90" s="26">
        <v>105</v>
      </c>
      <c r="H90" s="24" t="s">
        <v>75</v>
      </c>
      <c r="I90" s="24" t="s">
        <v>76</v>
      </c>
      <c r="J90" s="24">
        <v>6095</v>
      </c>
      <c r="K90" s="27">
        <v>521.80421542700003</v>
      </c>
      <c r="L90" s="27">
        <v>13486.523421100001</v>
      </c>
      <c r="M90" s="25">
        <v>11.76</v>
      </c>
      <c r="N90" s="25">
        <v>3.03</v>
      </c>
      <c r="O90" s="24">
        <v>26350</v>
      </c>
      <c r="P90" s="24">
        <v>25793</v>
      </c>
      <c r="Q90" s="28">
        <v>26350</v>
      </c>
      <c r="R90" s="28">
        <v>1400</v>
      </c>
      <c r="S90" s="24" t="s">
        <v>97</v>
      </c>
      <c r="T90" s="24" t="s">
        <v>116</v>
      </c>
      <c r="U90" s="28">
        <v>54.65</v>
      </c>
      <c r="V90" s="28">
        <v>1</v>
      </c>
      <c r="W90" s="28">
        <v>2.83</v>
      </c>
      <c r="X90" s="28">
        <v>0.497</v>
      </c>
      <c r="Y90" s="28">
        <f t="shared" si="6"/>
        <v>2.83</v>
      </c>
      <c r="Z90" s="28">
        <f t="shared" si="7"/>
        <v>0.497</v>
      </c>
      <c r="AA90" s="28">
        <v>0.88800000000000001</v>
      </c>
      <c r="AB90" s="29">
        <v>3.3325791843203798</v>
      </c>
      <c r="AC90">
        <f t="shared" si="8"/>
        <v>16624</v>
      </c>
      <c r="AD90">
        <f t="shared" si="9"/>
        <v>104</v>
      </c>
      <c r="AE90">
        <f t="shared" si="10"/>
        <v>18.2</v>
      </c>
      <c r="AF90">
        <f>'TP Factor'!$D$3</f>
        <v>1.168489000131735</v>
      </c>
      <c r="AG90">
        <f t="shared" si="11"/>
        <v>21.3</v>
      </c>
    </row>
    <row r="91" spans="1:33">
      <c r="A91" s="24" t="s">
        <v>72</v>
      </c>
      <c r="B91" s="24">
        <v>27</v>
      </c>
      <c r="C91" s="24" t="s">
        <v>73</v>
      </c>
      <c r="D91" s="25">
        <v>33.090000000000003</v>
      </c>
      <c r="E91" s="24" t="s">
        <v>74</v>
      </c>
      <c r="F91" s="24">
        <v>3456</v>
      </c>
      <c r="G91" s="26">
        <v>0</v>
      </c>
      <c r="H91" s="24" t="s">
        <v>75</v>
      </c>
      <c r="I91" s="24" t="s">
        <v>76</v>
      </c>
      <c r="J91" s="24">
        <v>608</v>
      </c>
      <c r="K91" s="27">
        <v>273.888408691</v>
      </c>
      <c r="L91" s="27">
        <v>3944.8906872900002</v>
      </c>
      <c r="M91" s="25">
        <v>0</v>
      </c>
      <c r="N91" s="25">
        <v>0</v>
      </c>
      <c r="O91" s="24">
        <v>26375</v>
      </c>
      <c r="P91" s="24">
        <v>25816</v>
      </c>
      <c r="Q91" s="28">
        <v>26375</v>
      </c>
      <c r="R91" s="28">
        <v>6170</v>
      </c>
      <c r="S91" s="24" t="s">
        <v>77</v>
      </c>
      <c r="T91" s="24" t="s">
        <v>144</v>
      </c>
      <c r="U91" s="28">
        <v>54.65</v>
      </c>
      <c r="V91" s="28">
        <v>1</v>
      </c>
      <c r="W91" s="28">
        <v>0</v>
      </c>
      <c r="X91" s="28">
        <v>0</v>
      </c>
      <c r="Y91" s="28">
        <f t="shared" si="6"/>
        <v>0</v>
      </c>
      <c r="Z91" s="28">
        <f t="shared" si="7"/>
        <v>0</v>
      </c>
      <c r="AA91" s="28">
        <v>0.30299999999999999</v>
      </c>
      <c r="AB91" s="29">
        <v>0.97479981890037304</v>
      </c>
      <c r="AC91">
        <f t="shared" si="8"/>
        <v>1659</v>
      </c>
      <c r="AD91">
        <f t="shared" si="9"/>
        <v>0</v>
      </c>
      <c r="AE91">
        <f t="shared" si="10"/>
        <v>0</v>
      </c>
      <c r="AF91">
        <f>'TP Factor'!$D$3</f>
        <v>1.168489000131735</v>
      </c>
      <c r="AG91">
        <f t="shared" si="11"/>
        <v>0</v>
      </c>
    </row>
    <row r="92" spans="1:33">
      <c r="A92" s="24" t="s">
        <v>72</v>
      </c>
      <c r="B92" s="24">
        <v>27</v>
      </c>
      <c r="C92" s="24" t="s">
        <v>73</v>
      </c>
      <c r="D92" s="25">
        <v>33.090000000000003</v>
      </c>
      <c r="E92" s="24" t="s">
        <v>74</v>
      </c>
      <c r="F92" s="24">
        <v>1234</v>
      </c>
      <c r="G92" s="26">
        <v>13</v>
      </c>
      <c r="H92" s="24" t="s">
        <v>75</v>
      </c>
      <c r="I92" s="24" t="s">
        <v>76</v>
      </c>
      <c r="J92" s="24">
        <v>335</v>
      </c>
      <c r="K92" s="27">
        <v>189.75842329899999</v>
      </c>
      <c r="L92" s="27">
        <v>1923.51298486</v>
      </c>
      <c r="M92" s="25">
        <v>0.62</v>
      </c>
      <c r="N92" s="25">
        <v>7.0000000000000007E-2</v>
      </c>
      <c r="O92" s="24">
        <v>26380</v>
      </c>
      <c r="P92" s="24">
        <v>25820</v>
      </c>
      <c r="Q92" s="28">
        <v>26380</v>
      </c>
      <c r="R92" s="28">
        <v>1100</v>
      </c>
      <c r="S92" s="24" t="s">
        <v>81</v>
      </c>
      <c r="T92" s="24" t="s">
        <v>86</v>
      </c>
      <c r="U92" s="28">
        <v>54.65</v>
      </c>
      <c r="V92" s="28">
        <v>1</v>
      </c>
      <c r="W92" s="28">
        <v>1.85</v>
      </c>
      <c r="X92" s="28">
        <v>0.22</v>
      </c>
      <c r="Y92" s="28">
        <f t="shared" si="6"/>
        <v>1.85</v>
      </c>
      <c r="Z92" s="28">
        <f t="shared" si="7"/>
        <v>0.22</v>
      </c>
      <c r="AA92" s="28">
        <v>0.34200000000000003</v>
      </c>
      <c r="AB92" s="29">
        <v>0.47530850863414498</v>
      </c>
      <c r="AC92">
        <f t="shared" si="8"/>
        <v>913</v>
      </c>
      <c r="AD92">
        <f t="shared" si="9"/>
        <v>4</v>
      </c>
      <c r="AE92">
        <f t="shared" si="10"/>
        <v>0.4</v>
      </c>
      <c r="AF92">
        <f>'TP Factor'!$D$3</f>
        <v>1.168489000131735</v>
      </c>
      <c r="AG92">
        <f t="shared" si="11"/>
        <v>0.5</v>
      </c>
    </row>
    <row r="93" spans="1:33">
      <c r="A93" s="24" t="s">
        <v>72</v>
      </c>
      <c r="B93" s="24">
        <v>27</v>
      </c>
      <c r="C93" s="24" t="s">
        <v>73</v>
      </c>
      <c r="D93" s="25">
        <v>33.090000000000003</v>
      </c>
      <c r="E93" s="24" t="s">
        <v>74</v>
      </c>
      <c r="F93" s="24">
        <v>1234</v>
      </c>
      <c r="G93" s="26">
        <v>13</v>
      </c>
      <c r="H93" s="24" t="s">
        <v>75</v>
      </c>
      <c r="I93" s="24" t="s">
        <v>76</v>
      </c>
      <c r="J93" s="24">
        <v>217</v>
      </c>
      <c r="K93" s="27">
        <v>241.26302824300001</v>
      </c>
      <c r="L93" s="27">
        <v>1246.9364309</v>
      </c>
      <c r="M93" s="25">
        <v>0.4</v>
      </c>
      <c r="N93" s="25">
        <v>0.05</v>
      </c>
      <c r="O93" s="24">
        <v>26386</v>
      </c>
      <c r="P93" s="24">
        <v>25825</v>
      </c>
      <c r="Q93" s="28">
        <v>26386</v>
      </c>
      <c r="R93" s="28">
        <v>1100</v>
      </c>
      <c r="S93" s="24" t="s">
        <v>81</v>
      </c>
      <c r="T93" s="24" t="s">
        <v>86</v>
      </c>
      <c r="U93" s="28">
        <v>54.65</v>
      </c>
      <c r="V93" s="28">
        <v>1</v>
      </c>
      <c r="W93" s="28">
        <v>1.85</v>
      </c>
      <c r="X93" s="28">
        <v>0.22</v>
      </c>
      <c r="Y93" s="28">
        <f t="shared" si="6"/>
        <v>1.85</v>
      </c>
      <c r="Z93" s="28">
        <f t="shared" si="7"/>
        <v>0.22</v>
      </c>
      <c r="AA93" s="28">
        <v>0.34200000000000003</v>
      </c>
      <c r="AB93" s="29">
        <v>0.30812346992393602</v>
      </c>
      <c r="AC93">
        <f t="shared" si="8"/>
        <v>592</v>
      </c>
      <c r="AD93">
        <f t="shared" si="9"/>
        <v>2</v>
      </c>
      <c r="AE93">
        <f t="shared" si="10"/>
        <v>0.3</v>
      </c>
      <c r="AF93">
        <f>'TP Factor'!$D$3</f>
        <v>1.168489000131735</v>
      </c>
      <c r="AG93">
        <f t="shared" si="11"/>
        <v>0.4</v>
      </c>
    </row>
    <row r="94" spans="1:33">
      <c r="A94" s="24" t="s">
        <v>72</v>
      </c>
      <c r="B94" s="24">
        <v>27</v>
      </c>
      <c r="C94" s="24" t="s">
        <v>73</v>
      </c>
      <c r="D94" s="25">
        <v>33.090000000000003</v>
      </c>
      <c r="E94" s="24" t="s">
        <v>74</v>
      </c>
      <c r="F94" s="24">
        <v>3456</v>
      </c>
      <c r="G94" s="26">
        <v>3</v>
      </c>
      <c r="H94" s="24" t="s">
        <v>75</v>
      </c>
      <c r="I94" s="24" t="s">
        <v>76</v>
      </c>
      <c r="J94" s="24">
        <v>1026</v>
      </c>
      <c r="K94" s="27">
        <v>335.68545218200001</v>
      </c>
      <c r="L94" s="27">
        <v>4880.4363728300004</v>
      </c>
      <c r="M94" s="25">
        <v>0.72</v>
      </c>
      <c r="N94" s="25">
        <v>0.09</v>
      </c>
      <c r="O94" s="24">
        <v>26398</v>
      </c>
      <c r="P94" s="24">
        <v>25837</v>
      </c>
      <c r="Q94" s="28">
        <v>26398</v>
      </c>
      <c r="R94" s="28">
        <v>4340</v>
      </c>
      <c r="S94" s="24" t="s">
        <v>77</v>
      </c>
      <c r="T94" s="24" t="s">
        <v>103</v>
      </c>
      <c r="U94" s="28">
        <v>54.65</v>
      </c>
      <c r="V94" s="28">
        <v>1</v>
      </c>
      <c r="W94" s="28">
        <v>0.7</v>
      </c>
      <c r="X94" s="28">
        <v>0.09</v>
      </c>
      <c r="Y94" s="28">
        <f t="shared" si="6"/>
        <v>0.7</v>
      </c>
      <c r="Z94" s="28">
        <f t="shared" si="7"/>
        <v>0.09</v>
      </c>
      <c r="AA94" s="28">
        <v>0.41299999999999998</v>
      </c>
      <c r="AB94" s="29">
        <v>1.20597726772615</v>
      </c>
      <c r="AC94">
        <f t="shared" si="8"/>
        <v>2798</v>
      </c>
      <c r="AD94">
        <f t="shared" si="9"/>
        <v>4</v>
      </c>
      <c r="AE94">
        <f t="shared" si="10"/>
        <v>0.6</v>
      </c>
      <c r="AF94">
        <f>'TP Factor'!$D$3</f>
        <v>1.168489000131735</v>
      </c>
      <c r="AG94">
        <f t="shared" si="11"/>
        <v>0.7</v>
      </c>
    </row>
    <row r="95" spans="1:33">
      <c r="A95" s="24" t="s">
        <v>72</v>
      </c>
      <c r="B95" s="24">
        <v>27</v>
      </c>
      <c r="C95" s="24" t="s">
        <v>73</v>
      </c>
      <c r="D95" s="25">
        <v>33.090000000000003</v>
      </c>
      <c r="E95" s="24" t="s">
        <v>74</v>
      </c>
      <c r="F95" s="24">
        <v>3456</v>
      </c>
      <c r="G95" s="26">
        <v>3</v>
      </c>
      <c r="H95" s="24" t="s">
        <v>75</v>
      </c>
      <c r="I95" s="24" t="s">
        <v>76</v>
      </c>
      <c r="J95" s="24">
        <v>39</v>
      </c>
      <c r="K95" s="27">
        <v>118.723673168</v>
      </c>
      <c r="L95" s="27">
        <v>748.43602361000001</v>
      </c>
      <c r="M95" s="25">
        <v>0.03</v>
      </c>
      <c r="N95" s="25">
        <v>0</v>
      </c>
      <c r="O95" s="24">
        <v>26405</v>
      </c>
      <c r="P95" s="24">
        <v>25844</v>
      </c>
      <c r="Q95" s="28">
        <v>26405</v>
      </c>
      <c r="R95" s="28">
        <v>4340</v>
      </c>
      <c r="S95" s="24" t="s">
        <v>79</v>
      </c>
      <c r="T95" s="24" t="s">
        <v>99</v>
      </c>
      <c r="U95" s="28">
        <v>54.65</v>
      </c>
      <c r="V95" s="28">
        <v>1</v>
      </c>
      <c r="W95" s="28">
        <v>0.7</v>
      </c>
      <c r="X95" s="28">
        <v>0.09</v>
      </c>
      <c r="Y95" s="28">
        <f t="shared" si="6"/>
        <v>0.7</v>
      </c>
      <c r="Z95" s="28">
        <f t="shared" si="7"/>
        <v>0.09</v>
      </c>
      <c r="AA95" s="28">
        <v>0.10199999999999999</v>
      </c>
      <c r="AB95" s="29">
        <v>0.18494182935713499</v>
      </c>
      <c r="AC95">
        <f t="shared" si="8"/>
        <v>106</v>
      </c>
      <c r="AD95">
        <f t="shared" si="9"/>
        <v>0</v>
      </c>
      <c r="AE95">
        <f t="shared" si="10"/>
        <v>0</v>
      </c>
      <c r="AF95">
        <f>'TP Factor'!$D$3</f>
        <v>1.168489000131735</v>
      </c>
      <c r="AG95">
        <f t="shared" si="11"/>
        <v>0</v>
      </c>
    </row>
    <row r="96" spans="1:33">
      <c r="A96" s="24" t="s">
        <v>72</v>
      </c>
      <c r="B96" s="24">
        <v>27</v>
      </c>
      <c r="C96" s="24" t="s">
        <v>73</v>
      </c>
      <c r="D96" s="25">
        <v>33.090000000000003</v>
      </c>
      <c r="E96" s="24" t="s">
        <v>74</v>
      </c>
      <c r="F96" s="24">
        <v>1234</v>
      </c>
      <c r="G96" s="26">
        <v>52.7</v>
      </c>
      <c r="H96" s="24" t="s">
        <v>75</v>
      </c>
      <c r="I96" s="24" t="s">
        <v>76</v>
      </c>
      <c r="J96" s="24">
        <v>9232</v>
      </c>
      <c r="K96" s="27">
        <v>728.30055057300001</v>
      </c>
      <c r="L96" s="27">
        <v>31994.844423999999</v>
      </c>
      <c r="M96" s="25">
        <v>18.829999999999998</v>
      </c>
      <c r="N96" s="25">
        <v>2.23</v>
      </c>
      <c r="O96" s="24">
        <v>26417</v>
      </c>
      <c r="P96" s="24">
        <v>25856</v>
      </c>
      <c r="Q96" s="28">
        <v>26417</v>
      </c>
      <c r="R96" s="28">
        <v>1870</v>
      </c>
      <c r="S96" s="24" t="s">
        <v>90</v>
      </c>
      <c r="T96" s="24" t="s">
        <v>147</v>
      </c>
      <c r="U96" s="28">
        <v>54.65</v>
      </c>
      <c r="V96" s="28">
        <v>1</v>
      </c>
      <c r="W96" s="28">
        <v>2.04</v>
      </c>
      <c r="X96" s="28">
        <v>0.24199999999999999</v>
      </c>
      <c r="Y96" s="28">
        <f t="shared" si="6"/>
        <v>2.04</v>
      </c>
      <c r="Z96" s="28">
        <f t="shared" si="7"/>
        <v>0.24199999999999999</v>
      </c>
      <c r="AA96" s="28">
        <v>0.56699999999999995</v>
      </c>
      <c r="AB96" s="29">
        <v>7.9060666119932002</v>
      </c>
      <c r="AC96">
        <f t="shared" si="8"/>
        <v>25182</v>
      </c>
      <c r="AD96">
        <f t="shared" si="9"/>
        <v>113</v>
      </c>
      <c r="AE96">
        <f t="shared" si="10"/>
        <v>13.4</v>
      </c>
      <c r="AF96">
        <f>'TP Factor'!$D$3</f>
        <v>1.168489000131735</v>
      </c>
      <c r="AG96">
        <f t="shared" si="11"/>
        <v>15.7</v>
      </c>
    </row>
    <row r="97" spans="1:33">
      <c r="A97" s="24" t="s">
        <v>72</v>
      </c>
      <c r="B97" s="24">
        <v>27</v>
      </c>
      <c r="C97" s="24" t="s">
        <v>73</v>
      </c>
      <c r="D97" s="25">
        <v>33.090000000000003</v>
      </c>
      <c r="E97" s="24" t="s">
        <v>74</v>
      </c>
      <c r="F97" s="24">
        <v>3456</v>
      </c>
      <c r="G97" s="26">
        <v>3</v>
      </c>
      <c r="H97" s="24" t="s">
        <v>75</v>
      </c>
      <c r="I97" s="24" t="s">
        <v>76</v>
      </c>
      <c r="J97" s="24">
        <v>2528</v>
      </c>
      <c r="K97" s="27">
        <v>1606.5061511700001</v>
      </c>
      <c r="L97" s="27">
        <v>48701.8338449</v>
      </c>
      <c r="M97" s="25">
        <v>1.77</v>
      </c>
      <c r="N97" s="25">
        <v>0.23</v>
      </c>
      <c r="O97" s="24">
        <v>26455</v>
      </c>
      <c r="P97" s="24">
        <v>25892</v>
      </c>
      <c r="Q97" s="28">
        <v>26455</v>
      </c>
      <c r="R97" s="28">
        <v>4340</v>
      </c>
      <c r="S97" s="24" t="s">
        <v>79</v>
      </c>
      <c r="T97" s="24" t="s">
        <v>99</v>
      </c>
      <c r="U97" s="28">
        <v>54.65</v>
      </c>
      <c r="V97" s="28">
        <v>1</v>
      </c>
      <c r="W97" s="28">
        <v>0.7</v>
      </c>
      <c r="X97" s="28">
        <v>0.09</v>
      </c>
      <c r="Y97" s="28">
        <f t="shared" si="6"/>
        <v>0.7</v>
      </c>
      <c r="Z97" s="28">
        <f t="shared" si="7"/>
        <v>0.09</v>
      </c>
      <c r="AA97" s="28">
        <v>0.10199999999999999</v>
      </c>
      <c r="AB97" s="29">
        <v>1.40743024728079</v>
      </c>
      <c r="AC97">
        <f t="shared" si="8"/>
        <v>806</v>
      </c>
      <c r="AD97">
        <f t="shared" si="9"/>
        <v>1</v>
      </c>
      <c r="AE97">
        <f t="shared" si="10"/>
        <v>0.2</v>
      </c>
      <c r="AF97">
        <f>'TP Factor'!$D$3</f>
        <v>1.168489000131735</v>
      </c>
      <c r="AG97">
        <f t="shared" si="11"/>
        <v>0.2</v>
      </c>
    </row>
    <row r="98" spans="1:33">
      <c r="A98" s="24" t="s">
        <v>72</v>
      </c>
      <c r="B98" s="24">
        <v>27</v>
      </c>
      <c r="C98" s="24" t="s">
        <v>73</v>
      </c>
      <c r="D98" s="25">
        <v>33.090000000000003</v>
      </c>
      <c r="E98" s="24" t="s">
        <v>74</v>
      </c>
      <c r="F98" s="24">
        <v>3456</v>
      </c>
      <c r="G98" s="26">
        <v>3</v>
      </c>
      <c r="H98" s="24" t="s">
        <v>75</v>
      </c>
      <c r="I98" s="24" t="s">
        <v>76</v>
      </c>
      <c r="J98" s="24">
        <v>44</v>
      </c>
      <c r="K98" s="27">
        <v>206.54631030199999</v>
      </c>
      <c r="L98" s="27">
        <v>846.85971437700005</v>
      </c>
      <c r="M98" s="25">
        <v>0.03</v>
      </c>
      <c r="N98" s="25">
        <v>0</v>
      </c>
      <c r="O98" s="24">
        <v>26469</v>
      </c>
      <c r="P98" s="24">
        <v>25906</v>
      </c>
      <c r="Q98" s="28">
        <v>26469</v>
      </c>
      <c r="R98" s="28">
        <v>4340</v>
      </c>
      <c r="S98" s="24" t="s">
        <v>79</v>
      </c>
      <c r="T98" s="24" t="s">
        <v>99</v>
      </c>
      <c r="U98" s="28">
        <v>54.65</v>
      </c>
      <c r="V98" s="28">
        <v>1</v>
      </c>
      <c r="W98" s="28">
        <v>0.7</v>
      </c>
      <c r="X98" s="28">
        <v>0.09</v>
      </c>
      <c r="Y98" s="28">
        <f t="shared" si="6"/>
        <v>0.7</v>
      </c>
      <c r="Z98" s="28">
        <f t="shared" si="7"/>
        <v>0.09</v>
      </c>
      <c r="AA98" s="28">
        <v>0.10199999999999999</v>
      </c>
      <c r="AB98" s="29">
        <v>0.209262755724863</v>
      </c>
      <c r="AC98">
        <f t="shared" si="8"/>
        <v>120</v>
      </c>
      <c r="AD98">
        <f t="shared" si="9"/>
        <v>0</v>
      </c>
      <c r="AE98">
        <f t="shared" si="10"/>
        <v>0</v>
      </c>
      <c r="AF98">
        <f>'TP Factor'!$D$3</f>
        <v>1.168489000131735</v>
      </c>
      <c r="AG98">
        <f t="shared" si="11"/>
        <v>0</v>
      </c>
    </row>
    <row r="99" spans="1:33">
      <c r="A99" s="24" t="s">
        <v>72</v>
      </c>
      <c r="B99" s="24">
        <v>27</v>
      </c>
      <c r="C99" s="24" t="s">
        <v>73</v>
      </c>
      <c r="D99" s="25">
        <v>33.090000000000003</v>
      </c>
      <c r="E99" s="24" t="s">
        <v>74</v>
      </c>
      <c r="F99" s="24">
        <v>1234</v>
      </c>
      <c r="G99" s="26">
        <v>102.5</v>
      </c>
      <c r="H99" s="24" t="s">
        <v>75</v>
      </c>
      <c r="I99" s="24" t="s">
        <v>76</v>
      </c>
      <c r="J99" s="24">
        <v>1694</v>
      </c>
      <c r="K99" s="27">
        <v>291.59792399600002</v>
      </c>
      <c r="L99" s="27">
        <v>5276.5399472700001</v>
      </c>
      <c r="M99" s="25">
        <v>3.56</v>
      </c>
      <c r="N99" s="25">
        <v>0.87</v>
      </c>
      <c r="O99" s="24">
        <v>26473</v>
      </c>
      <c r="P99" s="24">
        <v>25910</v>
      </c>
      <c r="Q99" s="28">
        <v>26473</v>
      </c>
      <c r="R99" s="28">
        <v>1300</v>
      </c>
      <c r="S99" s="24" t="s">
        <v>79</v>
      </c>
      <c r="T99" s="24" t="s">
        <v>80</v>
      </c>
      <c r="U99" s="28">
        <v>54.65</v>
      </c>
      <c r="V99" s="28">
        <v>1</v>
      </c>
      <c r="W99" s="28">
        <v>2.42</v>
      </c>
      <c r="X99" s="28">
        <v>0.51600000000000001</v>
      </c>
      <c r="Y99" s="28">
        <f t="shared" si="6"/>
        <v>2.42</v>
      </c>
      <c r="Z99" s="28">
        <f t="shared" si="7"/>
        <v>0.51600000000000001</v>
      </c>
      <c r="AA99" s="28">
        <v>0.63100000000000001</v>
      </c>
      <c r="AB99" s="29">
        <v>0.78102272826486696</v>
      </c>
      <c r="AC99">
        <f t="shared" si="8"/>
        <v>2768</v>
      </c>
      <c r="AD99">
        <f t="shared" si="9"/>
        <v>15</v>
      </c>
      <c r="AE99">
        <f t="shared" si="10"/>
        <v>3.1</v>
      </c>
      <c r="AF99">
        <f>'TP Factor'!$D$3</f>
        <v>1.168489000131735</v>
      </c>
      <c r="AG99">
        <f t="shared" si="11"/>
        <v>3.6</v>
      </c>
    </row>
    <row r="100" spans="1:33">
      <c r="A100" s="24" t="s">
        <v>72</v>
      </c>
      <c r="B100" s="24">
        <v>27</v>
      </c>
      <c r="C100" s="24" t="s">
        <v>73</v>
      </c>
      <c r="D100" s="25">
        <v>33.090000000000003</v>
      </c>
      <c r="E100" s="24" t="s">
        <v>74</v>
      </c>
      <c r="F100" s="24">
        <v>1234</v>
      </c>
      <c r="G100" s="26">
        <v>45</v>
      </c>
      <c r="H100" s="24" t="s">
        <v>75</v>
      </c>
      <c r="I100" s="24" t="s">
        <v>76</v>
      </c>
      <c r="J100" s="24">
        <v>3664</v>
      </c>
      <c r="K100" s="27">
        <v>851.94525304199999</v>
      </c>
      <c r="L100" s="27">
        <v>10241.117504399999</v>
      </c>
      <c r="M100" s="25">
        <v>4.4000000000000004</v>
      </c>
      <c r="N100" s="25">
        <v>1.76</v>
      </c>
      <c r="O100" s="24">
        <v>26475</v>
      </c>
      <c r="P100" s="24">
        <v>25912</v>
      </c>
      <c r="Q100" s="28">
        <v>26475</v>
      </c>
      <c r="R100" s="28">
        <v>8140</v>
      </c>
      <c r="S100" s="24" t="s">
        <v>81</v>
      </c>
      <c r="T100" s="24" t="s">
        <v>87</v>
      </c>
      <c r="U100" s="28">
        <v>54.65</v>
      </c>
      <c r="V100" s="28">
        <v>1</v>
      </c>
      <c r="W100" s="28">
        <v>1.18</v>
      </c>
      <c r="X100" s="28">
        <v>0.48</v>
      </c>
      <c r="Y100" s="28">
        <f t="shared" si="6"/>
        <v>1.18</v>
      </c>
      <c r="Z100" s="28">
        <f t="shared" si="7"/>
        <v>0.48</v>
      </c>
      <c r="AA100" s="28">
        <v>0.70299999999999996</v>
      </c>
      <c r="AB100" s="29">
        <v>2.5306251251433101</v>
      </c>
      <c r="AC100">
        <f t="shared" si="8"/>
        <v>9994</v>
      </c>
      <c r="AD100">
        <f t="shared" si="9"/>
        <v>26</v>
      </c>
      <c r="AE100">
        <f t="shared" si="10"/>
        <v>10.6</v>
      </c>
      <c r="AF100">
        <f>'TP Factor'!$D$3</f>
        <v>1.168489000131735</v>
      </c>
      <c r="AG100">
        <f t="shared" si="11"/>
        <v>12.4</v>
      </c>
    </row>
    <row r="101" spans="1:33">
      <c r="A101" s="24" t="s">
        <v>72</v>
      </c>
      <c r="B101" s="24">
        <v>27</v>
      </c>
      <c r="C101" s="24" t="s">
        <v>73</v>
      </c>
      <c r="D101" s="25">
        <v>33.090000000000003</v>
      </c>
      <c r="E101" s="24" t="s">
        <v>74</v>
      </c>
      <c r="F101" s="24">
        <v>1234</v>
      </c>
      <c r="G101" s="26">
        <v>102.5</v>
      </c>
      <c r="H101" s="24" t="s">
        <v>75</v>
      </c>
      <c r="I101" s="24" t="s">
        <v>76</v>
      </c>
      <c r="J101" s="24">
        <v>6947</v>
      </c>
      <c r="K101" s="27">
        <v>584.80985491399997</v>
      </c>
      <c r="L101" s="27">
        <v>21632.964570700002</v>
      </c>
      <c r="M101" s="25">
        <v>14.59</v>
      </c>
      <c r="N101" s="25">
        <v>3.58</v>
      </c>
      <c r="O101" s="24">
        <v>26504</v>
      </c>
      <c r="P101" s="24">
        <v>25939</v>
      </c>
      <c r="Q101" s="28">
        <v>26504</v>
      </c>
      <c r="R101" s="28">
        <v>1300</v>
      </c>
      <c r="S101" s="24" t="s">
        <v>79</v>
      </c>
      <c r="T101" s="24" t="s">
        <v>80</v>
      </c>
      <c r="U101" s="28">
        <v>54.65</v>
      </c>
      <c r="V101" s="28">
        <v>1</v>
      </c>
      <c r="W101" s="28">
        <v>2.42</v>
      </c>
      <c r="X101" s="28">
        <v>0.51600000000000001</v>
      </c>
      <c r="Y101" s="28">
        <f t="shared" si="6"/>
        <v>2.42</v>
      </c>
      <c r="Z101" s="28">
        <f t="shared" si="7"/>
        <v>0.51600000000000001</v>
      </c>
      <c r="AA101" s="28">
        <v>0.63100000000000001</v>
      </c>
      <c r="AB101" s="29">
        <v>0.90859281576916695</v>
      </c>
      <c r="AC101">
        <f t="shared" si="8"/>
        <v>3221</v>
      </c>
      <c r="AD101">
        <f t="shared" si="9"/>
        <v>17</v>
      </c>
      <c r="AE101">
        <f t="shared" si="10"/>
        <v>3.7</v>
      </c>
      <c r="AF101">
        <f>'TP Factor'!$D$3</f>
        <v>1.168489000131735</v>
      </c>
      <c r="AG101">
        <f t="shared" si="11"/>
        <v>4.3</v>
      </c>
    </row>
    <row r="102" spans="1:33">
      <c r="A102" s="24" t="s">
        <v>72</v>
      </c>
      <c r="B102" s="24">
        <v>27</v>
      </c>
      <c r="C102" s="24" t="s">
        <v>73</v>
      </c>
      <c r="D102" s="25">
        <v>33.090000000000003</v>
      </c>
      <c r="E102" s="24" t="s">
        <v>74</v>
      </c>
      <c r="F102" s="24">
        <v>1234</v>
      </c>
      <c r="G102" s="26">
        <v>45</v>
      </c>
      <c r="H102" s="24" t="s">
        <v>75</v>
      </c>
      <c r="I102" s="24" t="s">
        <v>76</v>
      </c>
      <c r="J102" s="24">
        <v>3265</v>
      </c>
      <c r="K102" s="27">
        <v>562.22403477399996</v>
      </c>
      <c r="L102" s="27">
        <v>7548.3363470699996</v>
      </c>
      <c r="M102" s="25">
        <v>3.92</v>
      </c>
      <c r="N102" s="25">
        <v>1.57</v>
      </c>
      <c r="O102" s="24">
        <v>26515</v>
      </c>
      <c r="P102" s="24">
        <v>25950</v>
      </c>
      <c r="Q102" s="28">
        <v>26515</v>
      </c>
      <c r="R102" s="28">
        <v>8140</v>
      </c>
      <c r="S102" s="24" t="s">
        <v>77</v>
      </c>
      <c r="T102" s="24" t="s">
        <v>149</v>
      </c>
      <c r="U102" s="28">
        <v>54.65</v>
      </c>
      <c r="V102" s="28">
        <v>1</v>
      </c>
      <c r="W102" s="28">
        <v>1.18</v>
      </c>
      <c r="X102" s="28">
        <v>0.48</v>
      </c>
      <c r="Y102" s="28">
        <f t="shared" si="6"/>
        <v>1.18</v>
      </c>
      <c r="Z102" s="28">
        <f t="shared" si="7"/>
        <v>0.48</v>
      </c>
      <c r="AA102" s="28">
        <v>0.85</v>
      </c>
      <c r="AB102" s="29">
        <v>1.76299927667089</v>
      </c>
      <c r="AC102">
        <f t="shared" si="8"/>
        <v>8418</v>
      </c>
      <c r="AD102">
        <f t="shared" si="9"/>
        <v>22</v>
      </c>
      <c r="AE102">
        <f t="shared" si="10"/>
        <v>8.9</v>
      </c>
      <c r="AF102">
        <f>'TP Factor'!$D$3</f>
        <v>1.168489000131735</v>
      </c>
      <c r="AG102">
        <f t="shared" si="11"/>
        <v>10.4</v>
      </c>
    </row>
    <row r="103" spans="1:33">
      <c r="A103" s="24" t="s">
        <v>72</v>
      </c>
      <c r="B103" s="24">
        <v>27</v>
      </c>
      <c r="C103" s="24" t="s">
        <v>73</v>
      </c>
      <c r="D103" s="25">
        <v>33.090000000000003</v>
      </c>
      <c r="E103" s="24" t="s">
        <v>74</v>
      </c>
      <c r="F103" s="24">
        <v>1234</v>
      </c>
      <c r="G103" s="26">
        <v>105</v>
      </c>
      <c r="H103" s="24" t="s">
        <v>75</v>
      </c>
      <c r="I103" s="24" t="s">
        <v>76</v>
      </c>
      <c r="J103" s="24">
        <v>19639</v>
      </c>
      <c r="K103" s="27">
        <v>1388.7628682</v>
      </c>
      <c r="L103" s="27">
        <v>43506.391638399997</v>
      </c>
      <c r="M103" s="25">
        <v>37.9</v>
      </c>
      <c r="N103" s="25">
        <v>9.76</v>
      </c>
      <c r="O103" s="24">
        <v>26544</v>
      </c>
      <c r="P103" s="24">
        <v>25978</v>
      </c>
      <c r="Q103" s="28">
        <v>26544</v>
      </c>
      <c r="R103" s="28">
        <v>1400</v>
      </c>
      <c r="S103" s="24" t="s">
        <v>81</v>
      </c>
      <c r="T103" s="24" t="s">
        <v>127</v>
      </c>
      <c r="U103" s="28">
        <v>54.65</v>
      </c>
      <c r="V103" s="28">
        <v>1</v>
      </c>
      <c r="W103" s="28">
        <v>2.83</v>
      </c>
      <c r="X103" s="28">
        <v>0.497</v>
      </c>
      <c r="Y103" s="28">
        <f t="shared" si="6"/>
        <v>2.83</v>
      </c>
      <c r="Z103" s="28">
        <f t="shared" si="7"/>
        <v>0.497</v>
      </c>
      <c r="AA103" s="28">
        <v>0.88700000000000001</v>
      </c>
      <c r="AB103" s="29">
        <v>10.7506204994</v>
      </c>
      <c r="AC103">
        <f t="shared" si="8"/>
        <v>53567</v>
      </c>
      <c r="AD103">
        <f t="shared" si="9"/>
        <v>334</v>
      </c>
      <c r="AE103">
        <f t="shared" si="10"/>
        <v>58.7</v>
      </c>
      <c r="AF103">
        <f>'TP Factor'!$D$3</f>
        <v>1.168489000131735</v>
      </c>
      <c r="AG103">
        <f t="shared" si="11"/>
        <v>68.599999999999994</v>
      </c>
    </row>
    <row r="104" spans="1:33">
      <c r="A104" s="24" t="s">
        <v>72</v>
      </c>
      <c r="B104" s="24">
        <v>27</v>
      </c>
      <c r="C104" s="24" t="s">
        <v>73</v>
      </c>
      <c r="D104" s="25">
        <v>33.090000000000003</v>
      </c>
      <c r="E104" s="24" t="s">
        <v>74</v>
      </c>
      <c r="F104" s="24">
        <v>3456</v>
      </c>
      <c r="G104" s="26">
        <v>4</v>
      </c>
      <c r="H104" s="24" t="s">
        <v>75</v>
      </c>
      <c r="I104" s="24" t="s">
        <v>76</v>
      </c>
      <c r="J104" s="24">
        <v>3786</v>
      </c>
      <c r="K104" s="27">
        <v>893.326855335</v>
      </c>
      <c r="L104" s="27">
        <v>18099.480338599999</v>
      </c>
      <c r="M104" s="25">
        <v>4.54</v>
      </c>
      <c r="N104" s="25">
        <v>0.24</v>
      </c>
      <c r="O104" s="24">
        <v>26607</v>
      </c>
      <c r="P104" s="24">
        <v>26039</v>
      </c>
      <c r="Q104" s="28">
        <v>26607</v>
      </c>
      <c r="R104" s="28">
        <v>3100</v>
      </c>
      <c r="S104" s="24" t="s">
        <v>77</v>
      </c>
      <c r="T104" s="24" t="s">
        <v>104</v>
      </c>
      <c r="U104" s="28">
        <v>54.65</v>
      </c>
      <c r="V104" s="28">
        <v>1</v>
      </c>
      <c r="W104" s="28">
        <v>1.25</v>
      </c>
      <c r="X104" s="28">
        <v>6.4000000000000001E-2</v>
      </c>
      <c r="Y104" s="28">
        <f t="shared" si="6"/>
        <v>1.25</v>
      </c>
      <c r="Z104" s="28">
        <f t="shared" si="7"/>
        <v>6.4000000000000001E-2</v>
      </c>
      <c r="AA104" s="28">
        <v>0.41099999999999998</v>
      </c>
      <c r="AB104" s="29">
        <v>3.4327507543678899</v>
      </c>
      <c r="AC104">
        <f t="shared" si="8"/>
        <v>7925</v>
      </c>
      <c r="AD104">
        <f t="shared" si="9"/>
        <v>22</v>
      </c>
      <c r="AE104">
        <f t="shared" si="10"/>
        <v>1.1000000000000001</v>
      </c>
      <c r="AF104">
        <f>'TP Factor'!$D$3</f>
        <v>1.168489000131735</v>
      </c>
      <c r="AG104">
        <f t="shared" si="11"/>
        <v>1.3</v>
      </c>
    </row>
    <row r="105" spans="1:33">
      <c r="A105" s="24" t="s">
        <v>72</v>
      </c>
      <c r="B105" s="24">
        <v>27</v>
      </c>
      <c r="C105" s="24" t="s">
        <v>73</v>
      </c>
      <c r="D105" s="25">
        <v>33.090000000000003</v>
      </c>
      <c r="E105" s="24" t="s">
        <v>74</v>
      </c>
      <c r="F105" s="24">
        <v>1234</v>
      </c>
      <c r="G105" s="26">
        <v>105</v>
      </c>
      <c r="H105" s="24" t="s">
        <v>75</v>
      </c>
      <c r="I105" s="24" t="s">
        <v>76</v>
      </c>
      <c r="J105" s="24">
        <v>672</v>
      </c>
      <c r="K105" s="27">
        <v>187.71456814199999</v>
      </c>
      <c r="L105" s="27">
        <v>1466.3832334599999</v>
      </c>
      <c r="M105" s="25">
        <v>1.3</v>
      </c>
      <c r="N105" s="25">
        <v>0.33</v>
      </c>
      <c r="O105" s="24">
        <v>26608</v>
      </c>
      <c r="P105" s="24">
        <v>26040</v>
      </c>
      <c r="Q105" s="28">
        <v>26608</v>
      </c>
      <c r="R105" s="28">
        <v>1400</v>
      </c>
      <c r="S105" s="24" t="s">
        <v>77</v>
      </c>
      <c r="T105" s="24" t="s">
        <v>150</v>
      </c>
      <c r="U105" s="28">
        <v>54.65</v>
      </c>
      <c r="V105" s="28">
        <v>1</v>
      </c>
      <c r="W105" s="28">
        <v>2.83</v>
      </c>
      <c r="X105" s="28">
        <v>0.497</v>
      </c>
      <c r="Y105" s="28">
        <f t="shared" si="6"/>
        <v>2.83</v>
      </c>
      <c r="Z105" s="28">
        <f t="shared" si="7"/>
        <v>0.497</v>
      </c>
      <c r="AA105" s="28">
        <v>0.9</v>
      </c>
      <c r="AB105" s="29">
        <v>0.36234973888245298</v>
      </c>
      <c r="AC105">
        <f t="shared" si="8"/>
        <v>1832</v>
      </c>
      <c r="AD105">
        <f t="shared" si="9"/>
        <v>11</v>
      </c>
      <c r="AE105">
        <f t="shared" si="10"/>
        <v>2</v>
      </c>
      <c r="AF105">
        <f>'TP Factor'!$D$3</f>
        <v>1.168489000131735</v>
      </c>
      <c r="AG105">
        <f t="shared" si="11"/>
        <v>2.2999999999999998</v>
      </c>
    </row>
    <row r="106" spans="1:33">
      <c r="A106" s="24" t="s">
        <v>72</v>
      </c>
      <c r="B106" s="24">
        <v>27</v>
      </c>
      <c r="C106" s="24" t="s">
        <v>73</v>
      </c>
      <c r="D106" s="25">
        <v>33.090000000000003</v>
      </c>
      <c r="E106" s="24" t="s">
        <v>74</v>
      </c>
      <c r="F106" s="24">
        <v>1234</v>
      </c>
      <c r="G106" s="26">
        <v>105</v>
      </c>
      <c r="H106" s="24" t="s">
        <v>75</v>
      </c>
      <c r="I106" s="24" t="s">
        <v>76</v>
      </c>
      <c r="J106" s="24">
        <v>73</v>
      </c>
      <c r="K106" s="27">
        <v>71.498552620699996</v>
      </c>
      <c r="L106" s="27">
        <v>161.632773786</v>
      </c>
      <c r="M106" s="25">
        <v>0.14000000000000001</v>
      </c>
      <c r="N106" s="25">
        <v>0.04</v>
      </c>
      <c r="O106" s="24">
        <v>26661</v>
      </c>
      <c r="P106" s="24">
        <v>26091</v>
      </c>
      <c r="Q106" s="28">
        <v>26661</v>
      </c>
      <c r="R106" s="28">
        <v>1400</v>
      </c>
      <c r="S106" s="24" t="s">
        <v>97</v>
      </c>
      <c r="T106" s="24" t="s">
        <v>116</v>
      </c>
      <c r="U106" s="28">
        <v>54.65</v>
      </c>
      <c r="V106" s="28">
        <v>1</v>
      </c>
      <c r="W106" s="28">
        <v>2.83</v>
      </c>
      <c r="X106" s="28">
        <v>0.497</v>
      </c>
      <c r="Y106" s="28">
        <f t="shared" si="6"/>
        <v>2.83</v>
      </c>
      <c r="Z106" s="28">
        <f t="shared" si="7"/>
        <v>0.497</v>
      </c>
      <c r="AA106" s="28">
        <v>0.88800000000000001</v>
      </c>
      <c r="AB106" s="29">
        <v>3.99401684626223E-2</v>
      </c>
      <c r="AC106">
        <f t="shared" si="8"/>
        <v>199</v>
      </c>
      <c r="AD106">
        <f t="shared" si="9"/>
        <v>1</v>
      </c>
      <c r="AE106">
        <f t="shared" si="10"/>
        <v>0.2</v>
      </c>
      <c r="AF106">
        <f>'TP Factor'!$D$3</f>
        <v>1.168489000131735</v>
      </c>
      <c r="AG106">
        <f t="shared" si="11"/>
        <v>0.2</v>
      </c>
    </row>
    <row r="107" spans="1:33">
      <c r="A107" s="24" t="s">
        <v>72</v>
      </c>
      <c r="B107" s="24">
        <v>27</v>
      </c>
      <c r="C107" s="24" t="s">
        <v>73</v>
      </c>
      <c r="D107" s="25">
        <v>33.090000000000003</v>
      </c>
      <c r="E107" s="24" t="s">
        <v>74</v>
      </c>
      <c r="F107" s="24">
        <v>1234</v>
      </c>
      <c r="G107" s="26">
        <v>29</v>
      </c>
      <c r="H107" s="24" t="s">
        <v>75</v>
      </c>
      <c r="I107" s="24" t="s">
        <v>76</v>
      </c>
      <c r="J107" s="24">
        <v>5923</v>
      </c>
      <c r="K107" s="27">
        <v>869.26679076599999</v>
      </c>
      <c r="L107" s="27">
        <v>29920.247612800002</v>
      </c>
      <c r="M107" s="25">
        <v>13.21</v>
      </c>
      <c r="N107" s="25">
        <v>1.87</v>
      </c>
      <c r="O107" s="24">
        <v>26669</v>
      </c>
      <c r="P107" s="24">
        <v>26098</v>
      </c>
      <c r="Q107" s="28">
        <v>26669</v>
      </c>
      <c r="R107" s="28">
        <v>1200</v>
      </c>
      <c r="S107" s="24" t="s">
        <v>97</v>
      </c>
      <c r="T107" s="24" t="s">
        <v>153</v>
      </c>
      <c r="U107" s="28">
        <v>54.65</v>
      </c>
      <c r="V107" s="28">
        <v>1</v>
      </c>
      <c r="W107" s="28">
        <v>2.39</v>
      </c>
      <c r="X107" s="28">
        <v>0.316</v>
      </c>
      <c r="Y107" s="28">
        <f t="shared" si="6"/>
        <v>2.39</v>
      </c>
      <c r="Z107" s="28">
        <f t="shared" si="7"/>
        <v>0.316</v>
      </c>
      <c r="AA107" s="28">
        <v>0.38900000000000001</v>
      </c>
      <c r="AB107" s="29">
        <v>4.7994893941938201</v>
      </c>
      <c r="AC107">
        <f t="shared" si="8"/>
        <v>10488</v>
      </c>
      <c r="AD107">
        <f t="shared" si="9"/>
        <v>55</v>
      </c>
      <c r="AE107">
        <f t="shared" si="10"/>
        <v>7.3</v>
      </c>
      <c r="AF107">
        <f>'TP Factor'!$D$3</f>
        <v>1.168489000131735</v>
      </c>
      <c r="AG107">
        <f t="shared" si="11"/>
        <v>8.5</v>
      </c>
    </row>
    <row r="108" spans="1:33">
      <c r="A108" s="24" t="s">
        <v>72</v>
      </c>
      <c r="B108" s="24">
        <v>27</v>
      </c>
      <c r="C108" s="24" t="s">
        <v>73</v>
      </c>
      <c r="D108" s="25">
        <v>33.090000000000003</v>
      </c>
      <c r="E108" s="24" t="s">
        <v>74</v>
      </c>
      <c r="F108" s="24">
        <v>1234</v>
      </c>
      <c r="G108" s="26">
        <v>105</v>
      </c>
      <c r="H108" s="24" t="s">
        <v>75</v>
      </c>
      <c r="I108" s="24" t="s">
        <v>76</v>
      </c>
      <c r="J108" s="24">
        <v>34</v>
      </c>
      <c r="K108" s="27">
        <v>90.839345627</v>
      </c>
      <c r="L108" s="27">
        <v>74.565388998100005</v>
      </c>
      <c r="M108" s="25">
        <v>7.0000000000000007E-2</v>
      </c>
      <c r="N108" s="25">
        <v>0.02</v>
      </c>
      <c r="O108" s="24">
        <v>26671</v>
      </c>
      <c r="P108" s="24">
        <v>26100</v>
      </c>
      <c r="Q108" s="28">
        <v>26671</v>
      </c>
      <c r="R108" s="28">
        <v>1400</v>
      </c>
      <c r="S108" s="24" t="s">
        <v>97</v>
      </c>
      <c r="T108" s="24" t="s">
        <v>116</v>
      </c>
      <c r="U108" s="28">
        <v>54.65</v>
      </c>
      <c r="V108" s="28">
        <v>1</v>
      </c>
      <c r="W108" s="28">
        <v>2.83</v>
      </c>
      <c r="X108" s="28">
        <v>0.497</v>
      </c>
      <c r="Y108" s="28">
        <f t="shared" si="6"/>
        <v>2.83</v>
      </c>
      <c r="Z108" s="28">
        <f t="shared" si="7"/>
        <v>0.497</v>
      </c>
      <c r="AA108" s="28">
        <v>0.88800000000000001</v>
      </c>
      <c r="AB108" s="29">
        <v>1.8425435205368601E-2</v>
      </c>
      <c r="AC108">
        <f t="shared" si="8"/>
        <v>92</v>
      </c>
      <c r="AD108">
        <f t="shared" si="9"/>
        <v>1</v>
      </c>
      <c r="AE108">
        <f t="shared" si="10"/>
        <v>0.1</v>
      </c>
      <c r="AF108">
        <f>'TP Factor'!$D$3</f>
        <v>1.168489000131735</v>
      </c>
      <c r="AG108">
        <f t="shared" si="11"/>
        <v>0.1</v>
      </c>
    </row>
    <row r="109" spans="1:33">
      <c r="A109" s="24" t="s">
        <v>72</v>
      </c>
      <c r="B109" s="24">
        <v>27</v>
      </c>
      <c r="C109" s="24" t="s">
        <v>73</v>
      </c>
      <c r="D109" s="25">
        <v>33.090000000000003</v>
      </c>
      <c r="E109" s="24" t="s">
        <v>74</v>
      </c>
      <c r="F109" s="24">
        <v>1234</v>
      </c>
      <c r="G109" s="26">
        <v>29</v>
      </c>
      <c r="H109" s="24" t="s">
        <v>75</v>
      </c>
      <c r="I109" s="24" t="s">
        <v>76</v>
      </c>
      <c r="J109" s="24">
        <v>2248</v>
      </c>
      <c r="K109" s="27">
        <v>475.96534416200001</v>
      </c>
      <c r="L109" s="27">
        <v>14529.7544636</v>
      </c>
      <c r="M109" s="25">
        <v>5.01</v>
      </c>
      <c r="N109" s="25">
        <v>0.71</v>
      </c>
      <c r="O109" s="24">
        <v>26683</v>
      </c>
      <c r="P109" s="24">
        <v>26112</v>
      </c>
      <c r="Q109" s="28">
        <v>26683</v>
      </c>
      <c r="R109" s="28">
        <v>1200</v>
      </c>
      <c r="S109" s="24" t="s">
        <v>81</v>
      </c>
      <c r="T109" s="24" t="s">
        <v>151</v>
      </c>
      <c r="U109" s="28">
        <v>54.65</v>
      </c>
      <c r="V109" s="28">
        <v>1</v>
      </c>
      <c r="W109" s="28">
        <v>2.39</v>
      </c>
      <c r="X109" s="28">
        <v>0.316</v>
      </c>
      <c r="Y109" s="28">
        <f t="shared" si="6"/>
        <v>2.39</v>
      </c>
      <c r="Z109" s="28">
        <f t="shared" si="7"/>
        <v>0.316</v>
      </c>
      <c r="AA109" s="28">
        <v>0.30399999999999999</v>
      </c>
      <c r="AB109" s="29">
        <v>3.5903661578382202</v>
      </c>
      <c r="AC109">
        <f t="shared" si="8"/>
        <v>6131</v>
      </c>
      <c r="AD109">
        <f t="shared" si="9"/>
        <v>32</v>
      </c>
      <c r="AE109">
        <f t="shared" si="10"/>
        <v>4.3</v>
      </c>
      <c r="AF109">
        <f>'TP Factor'!$D$3</f>
        <v>1.168489000131735</v>
      </c>
      <c r="AG109">
        <f t="shared" si="11"/>
        <v>5</v>
      </c>
    </row>
    <row r="110" spans="1:33">
      <c r="A110" s="24" t="s">
        <v>72</v>
      </c>
      <c r="B110" s="24">
        <v>27</v>
      </c>
      <c r="C110" s="24" t="s">
        <v>73</v>
      </c>
      <c r="D110" s="25">
        <v>33.090000000000003</v>
      </c>
      <c r="E110" s="24" t="s">
        <v>74</v>
      </c>
      <c r="F110" s="24">
        <v>1234</v>
      </c>
      <c r="G110" s="26">
        <v>29</v>
      </c>
      <c r="H110" s="24" t="s">
        <v>75</v>
      </c>
      <c r="I110" s="24" t="s">
        <v>76</v>
      </c>
      <c r="J110" s="24">
        <v>61</v>
      </c>
      <c r="K110" s="27">
        <v>99.238514235699995</v>
      </c>
      <c r="L110" s="27">
        <v>306.14467334099999</v>
      </c>
      <c r="M110" s="25">
        <v>0.14000000000000001</v>
      </c>
      <c r="N110" s="25">
        <v>0.02</v>
      </c>
      <c r="O110" s="24">
        <v>26692</v>
      </c>
      <c r="P110" s="24">
        <v>26119</v>
      </c>
      <c r="Q110" s="28">
        <v>26692</v>
      </c>
      <c r="R110" s="28">
        <v>1200</v>
      </c>
      <c r="S110" s="24" t="s">
        <v>97</v>
      </c>
      <c r="T110" s="24" t="s">
        <v>153</v>
      </c>
      <c r="U110" s="28">
        <v>54.65</v>
      </c>
      <c r="V110" s="28">
        <v>1</v>
      </c>
      <c r="W110" s="28">
        <v>2.39</v>
      </c>
      <c r="X110" s="28">
        <v>0.316</v>
      </c>
      <c r="Y110" s="28">
        <f t="shared" si="6"/>
        <v>2.39</v>
      </c>
      <c r="Z110" s="28">
        <f t="shared" si="7"/>
        <v>0.316</v>
      </c>
      <c r="AA110" s="28">
        <v>0.38900000000000001</v>
      </c>
      <c r="AB110" s="29">
        <v>7.5649693683460806E-2</v>
      </c>
      <c r="AC110">
        <f t="shared" si="8"/>
        <v>165</v>
      </c>
      <c r="AD110">
        <f t="shared" si="9"/>
        <v>1</v>
      </c>
      <c r="AE110">
        <f t="shared" si="10"/>
        <v>0.1</v>
      </c>
      <c r="AF110">
        <f>'TP Factor'!$D$3</f>
        <v>1.168489000131735</v>
      </c>
      <c r="AG110">
        <f t="shared" si="11"/>
        <v>0.1</v>
      </c>
    </row>
    <row r="111" spans="1:33">
      <c r="A111" s="24" t="s">
        <v>72</v>
      </c>
      <c r="B111" s="24">
        <v>27</v>
      </c>
      <c r="C111" s="24" t="s">
        <v>73</v>
      </c>
      <c r="D111" s="25">
        <v>33.090000000000003</v>
      </c>
      <c r="E111" s="24" t="s">
        <v>74</v>
      </c>
      <c r="F111" s="24">
        <v>1234</v>
      </c>
      <c r="G111" s="26">
        <v>29</v>
      </c>
      <c r="H111" s="24" t="s">
        <v>75</v>
      </c>
      <c r="I111" s="24" t="s">
        <v>76</v>
      </c>
      <c r="J111" s="24">
        <v>520</v>
      </c>
      <c r="K111" s="27">
        <v>287.73532266199999</v>
      </c>
      <c r="L111" s="27">
        <v>2946.0191407799998</v>
      </c>
      <c r="M111" s="25">
        <v>1.1599999999999999</v>
      </c>
      <c r="N111" s="25">
        <v>0.16</v>
      </c>
      <c r="O111" s="24">
        <v>26695</v>
      </c>
      <c r="P111" s="24">
        <v>26122</v>
      </c>
      <c r="Q111" s="28">
        <v>26695</v>
      </c>
      <c r="R111" s="28">
        <v>1200</v>
      </c>
      <c r="S111" s="24" t="s">
        <v>90</v>
      </c>
      <c r="T111" s="24" t="s">
        <v>154</v>
      </c>
      <c r="U111" s="28">
        <v>54.65</v>
      </c>
      <c r="V111" s="28">
        <v>1</v>
      </c>
      <c r="W111" s="28">
        <v>2.39</v>
      </c>
      <c r="X111" s="28">
        <v>0.316</v>
      </c>
      <c r="Y111" s="28">
        <f t="shared" si="6"/>
        <v>2.39</v>
      </c>
      <c r="Z111" s="28">
        <f t="shared" si="7"/>
        <v>0.316</v>
      </c>
      <c r="AA111" s="28">
        <v>0.34699999999999998</v>
      </c>
      <c r="AB111" s="29">
        <v>0.71128829676649497</v>
      </c>
      <c r="AC111">
        <f t="shared" si="8"/>
        <v>1386</v>
      </c>
      <c r="AD111">
        <f t="shared" si="9"/>
        <v>7</v>
      </c>
      <c r="AE111">
        <f t="shared" si="10"/>
        <v>1</v>
      </c>
      <c r="AF111">
        <f>'TP Factor'!$D$3</f>
        <v>1.168489000131735</v>
      </c>
      <c r="AG111">
        <f t="shared" si="11"/>
        <v>1.2</v>
      </c>
    </row>
    <row r="112" spans="1:33">
      <c r="A112" s="24" t="s">
        <v>72</v>
      </c>
      <c r="B112" s="24">
        <v>27</v>
      </c>
      <c r="C112" s="24" t="s">
        <v>73</v>
      </c>
      <c r="D112" s="25">
        <v>33.090000000000003</v>
      </c>
      <c r="E112" s="24" t="s">
        <v>74</v>
      </c>
      <c r="F112" s="24">
        <v>1234</v>
      </c>
      <c r="G112" s="26">
        <v>29</v>
      </c>
      <c r="H112" s="24" t="s">
        <v>75</v>
      </c>
      <c r="I112" s="24" t="s">
        <v>76</v>
      </c>
      <c r="J112" s="24">
        <v>1058</v>
      </c>
      <c r="K112" s="27">
        <v>316.18305978400002</v>
      </c>
      <c r="L112" s="27">
        <v>4396.96968311</v>
      </c>
      <c r="M112" s="25">
        <v>2.36</v>
      </c>
      <c r="N112" s="25">
        <v>0.33</v>
      </c>
      <c r="O112" s="24">
        <v>26734</v>
      </c>
      <c r="P112" s="24">
        <v>26160</v>
      </c>
      <c r="Q112" s="28">
        <v>26734</v>
      </c>
      <c r="R112" s="28">
        <v>1200</v>
      </c>
      <c r="S112" s="24" t="s">
        <v>77</v>
      </c>
      <c r="T112" s="24" t="s">
        <v>152</v>
      </c>
      <c r="U112" s="28">
        <v>54.65</v>
      </c>
      <c r="V112" s="28">
        <v>1</v>
      </c>
      <c r="W112" s="28">
        <v>2.39</v>
      </c>
      <c r="X112" s="28">
        <v>0.316</v>
      </c>
      <c r="Y112" s="28">
        <f t="shared" si="6"/>
        <v>2.39</v>
      </c>
      <c r="Z112" s="28">
        <f t="shared" si="7"/>
        <v>0.316</v>
      </c>
      <c r="AA112" s="28">
        <v>0.47299999999999998</v>
      </c>
      <c r="AB112" s="29">
        <v>1.08651052479893</v>
      </c>
      <c r="AC112">
        <f t="shared" si="8"/>
        <v>2887</v>
      </c>
      <c r="AD112">
        <f t="shared" si="9"/>
        <v>15</v>
      </c>
      <c r="AE112">
        <f t="shared" si="10"/>
        <v>2</v>
      </c>
      <c r="AF112">
        <f>'TP Factor'!$D$3</f>
        <v>1.168489000131735</v>
      </c>
      <c r="AG112">
        <f t="shared" si="11"/>
        <v>2.2999999999999998</v>
      </c>
    </row>
    <row r="113" spans="1:33">
      <c r="A113" s="24" t="s">
        <v>72</v>
      </c>
      <c r="B113" s="24">
        <v>27</v>
      </c>
      <c r="C113" s="24" t="s">
        <v>73</v>
      </c>
      <c r="D113" s="25">
        <v>33.090000000000003</v>
      </c>
      <c r="E113" s="24" t="s">
        <v>74</v>
      </c>
      <c r="F113" s="24">
        <v>1234</v>
      </c>
      <c r="G113" s="26">
        <v>105</v>
      </c>
      <c r="H113" s="24" t="s">
        <v>75</v>
      </c>
      <c r="I113" s="24" t="s">
        <v>76</v>
      </c>
      <c r="J113" s="24">
        <v>2920</v>
      </c>
      <c r="K113" s="27">
        <v>456.32875746100001</v>
      </c>
      <c r="L113" s="27">
        <v>6475.2599418099999</v>
      </c>
      <c r="M113" s="25">
        <v>5.64</v>
      </c>
      <c r="N113" s="25">
        <v>1.45</v>
      </c>
      <c r="O113" s="24">
        <v>26749</v>
      </c>
      <c r="P113" s="24">
        <v>26173</v>
      </c>
      <c r="Q113" s="28">
        <v>26749</v>
      </c>
      <c r="R113" s="28">
        <v>1400</v>
      </c>
      <c r="S113" s="24" t="s">
        <v>79</v>
      </c>
      <c r="T113" s="24" t="s">
        <v>129</v>
      </c>
      <c r="U113" s="28">
        <v>54.65</v>
      </c>
      <c r="V113" s="28">
        <v>1</v>
      </c>
      <c r="W113" s="28">
        <v>2.83</v>
      </c>
      <c r="X113" s="28">
        <v>0.497</v>
      </c>
      <c r="Y113" s="28">
        <f t="shared" si="6"/>
        <v>2.83</v>
      </c>
      <c r="Z113" s="28">
        <f t="shared" si="7"/>
        <v>0.497</v>
      </c>
      <c r="AA113" s="28">
        <v>0.88600000000000001</v>
      </c>
      <c r="AB113" s="29">
        <v>1.6000651777718999</v>
      </c>
      <c r="AC113">
        <f t="shared" si="8"/>
        <v>7964</v>
      </c>
      <c r="AD113">
        <f t="shared" si="9"/>
        <v>50</v>
      </c>
      <c r="AE113">
        <f t="shared" si="10"/>
        <v>8.6999999999999993</v>
      </c>
      <c r="AF113">
        <f>'TP Factor'!$D$3</f>
        <v>1.168489000131735</v>
      </c>
      <c r="AG113">
        <f t="shared" si="11"/>
        <v>10.199999999999999</v>
      </c>
    </row>
    <row r="114" spans="1:33">
      <c r="A114" s="24" t="s">
        <v>72</v>
      </c>
      <c r="B114" s="24">
        <v>27</v>
      </c>
      <c r="C114" s="24" t="s">
        <v>73</v>
      </c>
      <c r="D114" s="25">
        <v>33.090000000000003</v>
      </c>
      <c r="E114" s="24" t="s">
        <v>74</v>
      </c>
      <c r="F114" s="24">
        <v>1234</v>
      </c>
      <c r="G114" s="26">
        <v>93.9</v>
      </c>
      <c r="H114" s="24" t="s">
        <v>75</v>
      </c>
      <c r="I114" s="24" t="s">
        <v>76</v>
      </c>
      <c r="J114" s="24">
        <v>491</v>
      </c>
      <c r="K114" s="27">
        <v>166.39838949599999</v>
      </c>
      <c r="L114" s="27">
        <v>1088.17861382</v>
      </c>
      <c r="M114" s="25">
        <v>0.98</v>
      </c>
      <c r="N114" s="25">
        <v>0.21</v>
      </c>
      <c r="O114" s="24">
        <v>26766</v>
      </c>
      <c r="P114" s="24">
        <v>26189</v>
      </c>
      <c r="Q114" s="28">
        <v>26766</v>
      </c>
      <c r="R114" s="28">
        <v>8130</v>
      </c>
      <c r="S114" s="24" t="s">
        <v>79</v>
      </c>
      <c r="T114" s="24" t="s">
        <v>155</v>
      </c>
      <c r="U114" s="28">
        <v>54.65</v>
      </c>
      <c r="V114" s="28">
        <v>1</v>
      </c>
      <c r="W114" s="28">
        <v>2.83</v>
      </c>
      <c r="X114" s="28">
        <v>0.43</v>
      </c>
      <c r="Y114" s="28">
        <f t="shared" si="6"/>
        <v>2.83</v>
      </c>
      <c r="Z114" s="28">
        <f t="shared" si="7"/>
        <v>0.43</v>
      </c>
      <c r="AA114" s="28">
        <v>0.88600000000000001</v>
      </c>
      <c r="AB114" s="29">
        <v>0.26889371591025002</v>
      </c>
      <c r="AC114">
        <f t="shared" si="8"/>
        <v>1338</v>
      </c>
      <c r="AD114">
        <f t="shared" si="9"/>
        <v>8</v>
      </c>
      <c r="AE114">
        <f t="shared" si="10"/>
        <v>1.3</v>
      </c>
      <c r="AF114">
        <f>'TP Factor'!$D$3</f>
        <v>1.168489000131735</v>
      </c>
      <c r="AG114">
        <f t="shared" si="11"/>
        <v>1.5</v>
      </c>
    </row>
    <row r="115" spans="1:33">
      <c r="A115" s="24" t="s">
        <v>72</v>
      </c>
      <c r="B115" s="24">
        <v>27</v>
      </c>
      <c r="C115" s="24" t="s">
        <v>73</v>
      </c>
      <c r="D115" s="25">
        <v>33.090000000000003</v>
      </c>
      <c r="E115" s="24" t="s">
        <v>74</v>
      </c>
      <c r="F115" s="24">
        <v>1234</v>
      </c>
      <c r="G115" s="26">
        <v>102.5</v>
      </c>
      <c r="H115" s="24" t="s">
        <v>75</v>
      </c>
      <c r="I115" s="24" t="s">
        <v>76</v>
      </c>
      <c r="J115" s="24">
        <v>33107</v>
      </c>
      <c r="K115" s="27">
        <v>2354.9323257699998</v>
      </c>
      <c r="L115" s="27">
        <v>103099.467286</v>
      </c>
      <c r="M115" s="25">
        <v>69.52</v>
      </c>
      <c r="N115" s="25">
        <v>17.079999999999998</v>
      </c>
      <c r="O115" s="24">
        <v>26773</v>
      </c>
      <c r="P115" s="24">
        <v>26196</v>
      </c>
      <c r="Q115" s="28">
        <v>26773</v>
      </c>
      <c r="R115" s="28">
        <v>1300</v>
      </c>
      <c r="S115" s="24" t="s">
        <v>79</v>
      </c>
      <c r="T115" s="24" t="s">
        <v>80</v>
      </c>
      <c r="U115" s="28">
        <v>54.65</v>
      </c>
      <c r="V115" s="28">
        <v>1</v>
      </c>
      <c r="W115" s="28">
        <v>2.42</v>
      </c>
      <c r="X115" s="28">
        <v>0.51600000000000001</v>
      </c>
      <c r="Y115" s="28">
        <f t="shared" si="6"/>
        <v>2.42</v>
      </c>
      <c r="Z115" s="28">
        <f t="shared" si="7"/>
        <v>0.51600000000000001</v>
      </c>
      <c r="AA115" s="28">
        <v>0.63100000000000001</v>
      </c>
      <c r="AB115" s="29">
        <v>6.0619874982614599</v>
      </c>
      <c r="AC115">
        <f t="shared" si="8"/>
        <v>21487</v>
      </c>
      <c r="AD115">
        <f t="shared" si="9"/>
        <v>115</v>
      </c>
      <c r="AE115">
        <f t="shared" si="10"/>
        <v>24.4</v>
      </c>
      <c r="AF115">
        <f>'TP Factor'!$D$3</f>
        <v>1.168489000131735</v>
      </c>
      <c r="AG115">
        <f t="shared" si="11"/>
        <v>28.5</v>
      </c>
    </row>
    <row r="116" spans="1:33">
      <c r="A116" s="24" t="s">
        <v>72</v>
      </c>
      <c r="B116" s="24">
        <v>27</v>
      </c>
      <c r="C116" s="24" t="s">
        <v>73</v>
      </c>
      <c r="D116" s="25">
        <v>33.090000000000003</v>
      </c>
      <c r="E116" s="24" t="s">
        <v>74</v>
      </c>
      <c r="F116" s="24">
        <v>1234</v>
      </c>
      <c r="G116" s="26">
        <v>29</v>
      </c>
      <c r="H116" s="24" t="s">
        <v>75</v>
      </c>
      <c r="I116" s="24" t="s">
        <v>76</v>
      </c>
      <c r="J116" s="24">
        <v>2620</v>
      </c>
      <c r="K116" s="27">
        <v>778.39354279899999</v>
      </c>
      <c r="L116" s="27">
        <v>16936.7148222</v>
      </c>
      <c r="M116" s="25">
        <v>5.84</v>
      </c>
      <c r="N116" s="25">
        <v>0.83</v>
      </c>
      <c r="O116" s="24">
        <v>26782</v>
      </c>
      <c r="P116" s="24">
        <v>26204</v>
      </c>
      <c r="Q116" s="28">
        <v>26782</v>
      </c>
      <c r="R116" s="28">
        <v>1200</v>
      </c>
      <c r="S116" s="24" t="s">
        <v>81</v>
      </c>
      <c r="T116" s="24" t="s">
        <v>151</v>
      </c>
      <c r="U116" s="28">
        <v>54.65</v>
      </c>
      <c r="V116" s="28">
        <v>1</v>
      </c>
      <c r="W116" s="28">
        <v>2.39</v>
      </c>
      <c r="X116" s="28">
        <v>0.316</v>
      </c>
      <c r="Y116" s="28">
        <f t="shared" si="6"/>
        <v>2.39</v>
      </c>
      <c r="Z116" s="28">
        <f t="shared" si="7"/>
        <v>0.316</v>
      </c>
      <c r="AA116" s="28">
        <v>0.30399999999999999</v>
      </c>
      <c r="AB116" s="29">
        <v>4.1851366363346498</v>
      </c>
      <c r="AC116">
        <f t="shared" si="8"/>
        <v>7147</v>
      </c>
      <c r="AD116">
        <f t="shared" si="9"/>
        <v>38</v>
      </c>
      <c r="AE116">
        <f t="shared" si="10"/>
        <v>5</v>
      </c>
      <c r="AF116">
        <f>'TP Factor'!$D$3</f>
        <v>1.168489000131735</v>
      </c>
      <c r="AG116">
        <f t="shared" si="11"/>
        <v>5.8</v>
      </c>
    </row>
    <row r="117" spans="1:33">
      <c r="A117" s="24" t="s">
        <v>72</v>
      </c>
      <c r="B117" s="24">
        <v>27</v>
      </c>
      <c r="C117" s="24" t="s">
        <v>73</v>
      </c>
      <c r="D117" s="25">
        <v>33.090000000000003</v>
      </c>
      <c r="E117" s="24" t="s">
        <v>74</v>
      </c>
      <c r="F117" s="24">
        <v>1234</v>
      </c>
      <c r="G117" s="26">
        <v>29</v>
      </c>
      <c r="H117" s="24" t="s">
        <v>75</v>
      </c>
      <c r="I117" s="24" t="s">
        <v>76</v>
      </c>
      <c r="J117" s="24">
        <v>1054</v>
      </c>
      <c r="K117" s="27">
        <v>312.230766442</v>
      </c>
      <c r="L117" s="27">
        <v>4377.0392774299999</v>
      </c>
      <c r="M117" s="25">
        <v>2.35</v>
      </c>
      <c r="N117" s="25">
        <v>0.33</v>
      </c>
      <c r="O117" s="24">
        <v>26800</v>
      </c>
      <c r="P117" s="24">
        <v>26221</v>
      </c>
      <c r="Q117" s="28">
        <v>26800</v>
      </c>
      <c r="R117" s="28">
        <v>1200</v>
      </c>
      <c r="S117" s="24" t="s">
        <v>77</v>
      </c>
      <c r="T117" s="24" t="s">
        <v>152</v>
      </c>
      <c r="U117" s="28">
        <v>54.65</v>
      </c>
      <c r="V117" s="28">
        <v>1</v>
      </c>
      <c r="W117" s="28">
        <v>2.39</v>
      </c>
      <c r="X117" s="28">
        <v>0.316</v>
      </c>
      <c r="Y117" s="28">
        <f t="shared" si="6"/>
        <v>2.39</v>
      </c>
      <c r="Z117" s="28">
        <f t="shared" si="7"/>
        <v>0.316</v>
      </c>
      <c r="AA117" s="28">
        <v>0.47299999999999998</v>
      </c>
      <c r="AB117" s="29">
        <v>1.0815856339985199</v>
      </c>
      <c r="AC117">
        <f t="shared" si="8"/>
        <v>2874</v>
      </c>
      <c r="AD117">
        <f t="shared" si="9"/>
        <v>15</v>
      </c>
      <c r="AE117">
        <f t="shared" si="10"/>
        <v>2</v>
      </c>
      <c r="AF117">
        <f>'TP Factor'!$D$3</f>
        <v>1.168489000131735</v>
      </c>
      <c r="AG117">
        <f t="shared" si="11"/>
        <v>2.2999999999999998</v>
      </c>
    </row>
    <row r="118" spans="1:33">
      <c r="A118" s="24" t="s">
        <v>72</v>
      </c>
      <c r="B118" s="24">
        <v>27</v>
      </c>
      <c r="C118" s="24" t="s">
        <v>73</v>
      </c>
      <c r="D118" s="25">
        <v>33.090000000000003</v>
      </c>
      <c r="E118" s="24" t="s">
        <v>74</v>
      </c>
      <c r="F118" s="24">
        <v>1234</v>
      </c>
      <c r="G118" s="26">
        <v>29</v>
      </c>
      <c r="H118" s="24" t="s">
        <v>75</v>
      </c>
      <c r="I118" s="24" t="s">
        <v>76</v>
      </c>
      <c r="J118" s="24">
        <v>6370</v>
      </c>
      <c r="K118" s="27">
        <v>1076.2110761399999</v>
      </c>
      <c r="L118" s="27">
        <v>56895.2004581</v>
      </c>
      <c r="M118" s="25">
        <v>14.21</v>
      </c>
      <c r="N118" s="25">
        <v>2.0099999999999998</v>
      </c>
      <c r="O118" s="24">
        <v>26813</v>
      </c>
      <c r="P118" s="24">
        <v>26233</v>
      </c>
      <c r="Q118" s="28">
        <v>26813</v>
      </c>
      <c r="R118" s="28">
        <v>1200</v>
      </c>
      <c r="S118" s="24" t="s">
        <v>79</v>
      </c>
      <c r="T118" s="24" t="s">
        <v>156</v>
      </c>
      <c r="U118" s="28">
        <v>54.65</v>
      </c>
      <c r="V118" s="28">
        <v>1</v>
      </c>
      <c r="W118" s="28">
        <v>2.39</v>
      </c>
      <c r="X118" s="28">
        <v>0.316</v>
      </c>
      <c r="Y118" s="28">
        <f t="shared" si="6"/>
        <v>2.39</v>
      </c>
      <c r="Z118" s="28">
        <f t="shared" si="7"/>
        <v>0.316</v>
      </c>
      <c r="AA118" s="28">
        <v>0.22</v>
      </c>
      <c r="AB118" s="29">
        <v>12.2711048465</v>
      </c>
      <c r="AC118">
        <f t="shared" si="8"/>
        <v>15165</v>
      </c>
      <c r="AD118">
        <f t="shared" si="9"/>
        <v>80</v>
      </c>
      <c r="AE118">
        <f t="shared" si="10"/>
        <v>10.6</v>
      </c>
      <c r="AF118">
        <f>'TP Factor'!$D$3</f>
        <v>1.168489000131735</v>
      </c>
      <c r="AG118">
        <f t="shared" si="11"/>
        <v>12.4</v>
      </c>
    </row>
    <row r="119" spans="1:33">
      <c r="A119" s="24" t="s">
        <v>72</v>
      </c>
      <c r="B119" s="24">
        <v>27</v>
      </c>
      <c r="C119" s="24" t="s">
        <v>73</v>
      </c>
      <c r="D119" s="25">
        <v>33.090000000000003</v>
      </c>
      <c r="E119" s="24" t="s">
        <v>74</v>
      </c>
      <c r="F119" s="24">
        <v>1234</v>
      </c>
      <c r="G119" s="26">
        <v>52.7</v>
      </c>
      <c r="H119" s="24" t="s">
        <v>75</v>
      </c>
      <c r="I119" s="24" t="s">
        <v>76</v>
      </c>
      <c r="J119" s="24">
        <v>1110</v>
      </c>
      <c r="K119" s="27">
        <v>381.14034771600001</v>
      </c>
      <c r="L119" s="27">
        <v>4372.4076267099999</v>
      </c>
      <c r="M119" s="25">
        <v>2.2599999999999998</v>
      </c>
      <c r="N119" s="25">
        <v>0.27</v>
      </c>
      <c r="O119" s="24">
        <v>26815</v>
      </c>
      <c r="P119" s="24">
        <v>26235</v>
      </c>
      <c r="Q119" s="28">
        <v>26815</v>
      </c>
      <c r="R119" s="28">
        <v>1870</v>
      </c>
      <c r="S119" s="24" t="s">
        <v>79</v>
      </c>
      <c r="T119" s="24" t="s">
        <v>157</v>
      </c>
      <c r="U119" s="28">
        <v>54.65</v>
      </c>
      <c r="V119" s="28">
        <v>1</v>
      </c>
      <c r="W119" s="28">
        <v>2.04</v>
      </c>
      <c r="X119" s="28">
        <v>0.24199999999999999</v>
      </c>
      <c r="Y119" s="28">
        <f t="shared" si="6"/>
        <v>2.04</v>
      </c>
      <c r="Z119" s="28">
        <f t="shared" si="7"/>
        <v>0.24199999999999999</v>
      </c>
      <c r="AA119" s="28">
        <v>0.499</v>
      </c>
      <c r="AB119" s="29">
        <v>1.06885754919541</v>
      </c>
      <c r="AC119">
        <f t="shared" si="8"/>
        <v>2996</v>
      </c>
      <c r="AD119">
        <f t="shared" si="9"/>
        <v>13</v>
      </c>
      <c r="AE119">
        <f t="shared" si="10"/>
        <v>1.6</v>
      </c>
      <c r="AF119">
        <f>'TP Factor'!$D$3</f>
        <v>1.168489000131735</v>
      </c>
      <c r="AG119">
        <f t="shared" si="11"/>
        <v>1.9</v>
      </c>
    </row>
    <row r="120" spans="1:33">
      <c r="A120" s="24" t="s">
        <v>72</v>
      </c>
      <c r="B120" s="24">
        <v>27</v>
      </c>
      <c r="C120" s="24" t="s">
        <v>73</v>
      </c>
      <c r="D120" s="25">
        <v>33.090000000000003</v>
      </c>
      <c r="E120" s="24" t="s">
        <v>74</v>
      </c>
      <c r="F120" s="24">
        <v>1234</v>
      </c>
      <c r="G120" s="26">
        <v>29</v>
      </c>
      <c r="H120" s="24" t="s">
        <v>75</v>
      </c>
      <c r="I120" s="24" t="s">
        <v>76</v>
      </c>
      <c r="J120" s="24">
        <v>9463</v>
      </c>
      <c r="K120" s="27">
        <v>1475.7870908</v>
      </c>
      <c r="L120" s="27">
        <v>47801.082388900002</v>
      </c>
      <c r="M120" s="25">
        <v>21.1</v>
      </c>
      <c r="N120" s="25">
        <v>2.99</v>
      </c>
      <c r="O120" s="24">
        <v>26822</v>
      </c>
      <c r="P120" s="24">
        <v>26242</v>
      </c>
      <c r="Q120" s="28">
        <v>26822</v>
      </c>
      <c r="R120" s="28">
        <v>1200</v>
      </c>
      <c r="S120" s="24" t="s">
        <v>97</v>
      </c>
      <c r="T120" s="24" t="s">
        <v>153</v>
      </c>
      <c r="U120" s="28">
        <v>54.65</v>
      </c>
      <c r="V120" s="28">
        <v>1</v>
      </c>
      <c r="W120" s="28">
        <v>2.39</v>
      </c>
      <c r="X120" s="28">
        <v>0.316</v>
      </c>
      <c r="Y120" s="28">
        <f t="shared" si="6"/>
        <v>2.39</v>
      </c>
      <c r="Z120" s="28">
        <f t="shared" si="7"/>
        <v>0.316</v>
      </c>
      <c r="AA120" s="28">
        <v>0.38900000000000001</v>
      </c>
      <c r="AB120" s="29">
        <v>7.3347843824363199</v>
      </c>
      <c r="AC120">
        <f t="shared" si="8"/>
        <v>16028</v>
      </c>
      <c r="AD120">
        <f t="shared" si="9"/>
        <v>84</v>
      </c>
      <c r="AE120">
        <f t="shared" si="10"/>
        <v>11.2</v>
      </c>
      <c r="AF120">
        <f>'TP Factor'!$D$3</f>
        <v>1.168489000131735</v>
      </c>
      <c r="AG120">
        <f t="shared" si="11"/>
        <v>13.1</v>
      </c>
    </row>
    <row r="121" spans="1:33">
      <c r="A121" s="24" t="s">
        <v>72</v>
      </c>
      <c r="B121" s="24">
        <v>27</v>
      </c>
      <c r="C121" s="24" t="s">
        <v>73</v>
      </c>
      <c r="D121" s="25">
        <v>33.090000000000003</v>
      </c>
      <c r="E121" s="24" t="s">
        <v>74</v>
      </c>
      <c r="F121" s="24">
        <v>1234</v>
      </c>
      <c r="G121" s="26">
        <v>13</v>
      </c>
      <c r="H121" s="24" t="s">
        <v>75</v>
      </c>
      <c r="I121" s="24" t="s">
        <v>76</v>
      </c>
      <c r="J121" s="24">
        <v>1577</v>
      </c>
      <c r="K121" s="27">
        <v>536.51350310299995</v>
      </c>
      <c r="L121" s="27">
        <v>10834.0450678</v>
      </c>
      <c r="M121" s="25">
        <v>2.92</v>
      </c>
      <c r="N121" s="25">
        <v>0.35</v>
      </c>
      <c r="O121" s="24">
        <v>26875</v>
      </c>
      <c r="P121" s="24">
        <v>26293</v>
      </c>
      <c r="Q121" s="28">
        <v>26875</v>
      </c>
      <c r="R121" s="28">
        <v>1100</v>
      </c>
      <c r="S121" s="24" t="s">
        <v>90</v>
      </c>
      <c r="T121" s="24" t="s">
        <v>158</v>
      </c>
      <c r="U121" s="28">
        <v>54.65</v>
      </c>
      <c r="V121" s="28">
        <v>1</v>
      </c>
      <c r="W121" s="28">
        <v>1.85</v>
      </c>
      <c r="X121" s="28">
        <v>0.22</v>
      </c>
      <c r="Y121" s="28">
        <f t="shared" si="6"/>
        <v>1.85</v>
      </c>
      <c r="Z121" s="28">
        <f t="shared" si="7"/>
        <v>0.22</v>
      </c>
      <c r="AA121" s="28">
        <v>0.28599999999999998</v>
      </c>
      <c r="AB121" s="29">
        <v>0.26371844879587197</v>
      </c>
      <c r="AC121">
        <f t="shared" si="8"/>
        <v>424</v>
      </c>
      <c r="AD121">
        <f t="shared" si="9"/>
        <v>2</v>
      </c>
      <c r="AE121">
        <f t="shared" si="10"/>
        <v>0.2</v>
      </c>
      <c r="AF121">
        <f>'TP Factor'!$D$3</f>
        <v>1.168489000131735</v>
      </c>
      <c r="AG121">
        <f t="shared" si="11"/>
        <v>0.2</v>
      </c>
    </row>
    <row r="122" spans="1:33">
      <c r="A122" s="24" t="s">
        <v>72</v>
      </c>
      <c r="B122" s="24">
        <v>27</v>
      </c>
      <c r="C122" s="24" t="s">
        <v>73</v>
      </c>
      <c r="D122" s="25">
        <v>33.090000000000003</v>
      </c>
      <c r="E122" s="24" t="s">
        <v>74</v>
      </c>
      <c r="F122" s="24">
        <v>3456</v>
      </c>
      <c r="G122" s="26">
        <v>4</v>
      </c>
      <c r="H122" s="24" t="s">
        <v>75</v>
      </c>
      <c r="I122" s="24" t="s">
        <v>76</v>
      </c>
      <c r="J122" s="24">
        <v>18</v>
      </c>
      <c r="K122" s="27">
        <v>43.969271092699998</v>
      </c>
      <c r="L122" s="27">
        <v>84.435824178999994</v>
      </c>
      <c r="M122" s="25">
        <v>0.02</v>
      </c>
      <c r="N122" s="25">
        <v>0</v>
      </c>
      <c r="O122" s="24">
        <v>26877</v>
      </c>
      <c r="P122" s="24">
        <v>26295</v>
      </c>
      <c r="Q122" s="28">
        <v>26877</v>
      </c>
      <c r="R122" s="28">
        <v>3100</v>
      </c>
      <c r="S122" s="24" t="s">
        <v>81</v>
      </c>
      <c r="T122" s="24" t="s">
        <v>109</v>
      </c>
      <c r="U122" s="28">
        <v>54.65</v>
      </c>
      <c r="V122" s="28">
        <v>1</v>
      </c>
      <c r="W122" s="28">
        <v>1.25</v>
      </c>
      <c r="X122" s="28">
        <v>6.4000000000000001E-2</v>
      </c>
      <c r="Y122" s="28">
        <f t="shared" si="6"/>
        <v>1.25</v>
      </c>
      <c r="Z122" s="28">
        <f t="shared" si="7"/>
        <v>6.4000000000000001E-2</v>
      </c>
      <c r="AA122" s="28">
        <v>0.41099999999999998</v>
      </c>
      <c r="AB122" s="29">
        <v>2.0864463089300001E-2</v>
      </c>
      <c r="AC122">
        <f t="shared" si="8"/>
        <v>48</v>
      </c>
      <c r="AD122">
        <f t="shared" si="9"/>
        <v>0</v>
      </c>
      <c r="AE122">
        <f t="shared" si="10"/>
        <v>0</v>
      </c>
      <c r="AF122">
        <f>'TP Factor'!$D$3</f>
        <v>1.168489000131735</v>
      </c>
      <c r="AG122">
        <f t="shared" si="11"/>
        <v>0</v>
      </c>
    </row>
    <row r="123" spans="1:33">
      <c r="A123" s="24" t="s">
        <v>72</v>
      </c>
      <c r="B123" s="24">
        <v>27</v>
      </c>
      <c r="C123" s="24" t="s">
        <v>73</v>
      </c>
      <c r="D123" s="25">
        <v>33.090000000000003</v>
      </c>
      <c r="E123" s="24" t="s">
        <v>74</v>
      </c>
      <c r="F123" s="24">
        <v>1234</v>
      </c>
      <c r="G123" s="26">
        <v>29</v>
      </c>
      <c r="H123" s="24" t="s">
        <v>75</v>
      </c>
      <c r="I123" s="24" t="s">
        <v>76</v>
      </c>
      <c r="J123" s="24">
        <v>75</v>
      </c>
      <c r="K123" s="27">
        <v>129.46215681699999</v>
      </c>
      <c r="L123" s="27">
        <v>481.80036694299997</v>
      </c>
      <c r="M123" s="25">
        <v>0.17</v>
      </c>
      <c r="N123" s="25">
        <v>0.02</v>
      </c>
      <c r="O123" s="24">
        <v>26885</v>
      </c>
      <c r="P123" s="24">
        <v>26303</v>
      </c>
      <c r="Q123" s="28">
        <v>26885</v>
      </c>
      <c r="R123" s="28">
        <v>1200</v>
      </c>
      <c r="S123" s="24" t="s">
        <v>81</v>
      </c>
      <c r="T123" s="24" t="s">
        <v>151</v>
      </c>
      <c r="U123" s="28">
        <v>54.65</v>
      </c>
      <c r="V123" s="28">
        <v>1</v>
      </c>
      <c r="W123" s="28">
        <v>2.39</v>
      </c>
      <c r="X123" s="28">
        <v>0.316</v>
      </c>
      <c r="Y123" s="28">
        <f t="shared" si="6"/>
        <v>2.39</v>
      </c>
      <c r="Z123" s="28">
        <f t="shared" si="7"/>
        <v>0.316</v>
      </c>
      <c r="AA123" s="28">
        <v>0.30399999999999999</v>
      </c>
      <c r="AB123" s="29">
        <v>0.119054987231304</v>
      </c>
      <c r="AC123">
        <f t="shared" si="8"/>
        <v>203</v>
      </c>
      <c r="AD123">
        <f t="shared" si="9"/>
        <v>1</v>
      </c>
      <c r="AE123">
        <f t="shared" si="10"/>
        <v>0.1</v>
      </c>
      <c r="AF123">
        <f>'TP Factor'!$D$3</f>
        <v>1.168489000131735</v>
      </c>
      <c r="AG123">
        <f t="shared" si="11"/>
        <v>0.1</v>
      </c>
    </row>
    <row r="124" spans="1:33">
      <c r="A124" s="24" t="s">
        <v>72</v>
      </c>
      <c r="B124" s="24">
        <v>27</v>
      </c>
      <c r="C124" s="24" t="s">
        <v>73</v>
      </c>
      <c r="D124" s="25">
        <v>33.090000000000003</v>
      </c>
      <c r="E124" s="24" t="s">
        <v>74</v>
      </c>
      <c r="F124" s="24">
        <v>1234</v>
      </c>
      <c r="G124" s="26">
        <v>29</v>
      </c>
      <c r="H124" s="24" t="s">
        <v>75</v>
      </c>
      <c r="I124" s="24" t="s">
        <v>76</v>
      </c>
      <c r="J124" s="24">
        <v>15</v>
      </c>
      <c r="K124" s="27">
        <v>61.311243901200001</v>
      </c>
      <c r="L124" s="27">
        <v>94.604287033600002</v>
      </c>
      <c r="M124" s="25">
        <v>0.03</v>
      </c>
      <c r="N124" s="25">
        <v>0</v>
      </c>
      <c r="O124" s="24">
        <v>26888</v>
      </c>
      <c r="P124" s="24">
        <v>26305</v>
      </c>
      <c r="Q124" s="28">
        <v>26888</v>
      </c>
      <c r="R124" s="28">
        <v>1200</v>
      </c>
      <c r="S124" s="24" t="s">
        <v>81</v>
      </c>
      <c r="T124" s="24" t="s">
        <v>151</v>
      </c>
      <c r="U124" s="28">
        <v>54.65</v>
      </c>
      <c r="V124" s="28">
        <v>1</v>
      </c>
      <c r="W124" s="28">
        <v>2.39</v>
      </c>
      <c r="X124" s="28">
        <v>0.316</v>
      </c>
      <c r="Y124" s="28">
        <f t="shared" si="6"/>
        <v>2.39</v>
      </c>
      <c r="Z124" s="28">
        <f t="shared" si="7"/>
        <v>0.316</v>
      </c>
      <c r="AA124" s="28">
        <v>0.30399999999999999</v>
      </c>
      <c r="AB124" s="29">
        <v>2.3377134928142199E-2</v>
      </c>
      <c r="AC124">
        <f t="shared" si="8"/>
        <v>40</v>
      </c>
      <c r="AD124">
        <f t="shared" si="9"/>
        <v>0</v>
      </c>
      <c r="AE124">
        <f t="shared" si="10"/>
        <v>0</v>
      </c>
      <c r="AF124">
        <f>'TP Factor'!$D$3</f>
        <v>1.168489000131735</v>
      </c>
      <c r="AG124">
        <f t="shared" si="11"/>
        <v>0</v>
      </c>
    </row>
    <row r="125" spans="1:33">
      <c r="A125" s="24" t="s">
        <v>72</v>
      </c>
      <c r="B125" s="24">
        <v>27</v>
      </c>
      <c r="C125" s="24" t="s">
        <v>73</v>
      </c>
      <c r="D125" s="25">
        <v>33.090000000000003</v>
      </c>
      <c r="E125" s="24" t="s">
        <v>74</v>
      </c>
      <c r="F125" s="24">
        <v>1234</v>
      </c>
      <c r="G125" s="26">
        <v>29</v>
      </c>
      <c r="H125" s="24" t="s">
        <v>75</v>
      </c>
      <c r="I125" s="24" t="s">
        <v>76</v>
      </c>
      <c r="J125" s="24">
        <v>500</v>
      </c>
      <c r="K125" s="27">
        <v>261.35856545799999</v>
      </c>
      <c r="L125" s="27">
        <v>2830.6050057699999</v>
      </c>
      <c r="M125" s="25">
        <v>1.1200000000000001</v>
      </c>
      <c r="N125" s="25">
        <v>0.16</v>
      </c>
      <c r="O125" s="24">
        <v>26917</v>
      </c>
      <c r="P125" s="24">
        <v>26334</v>
      </c>
      <c r="Q125" s="28">
        <v>26917</v>
      </c>
      <c r="R125" s="28">
        <v>1200</v>
      </c>
      <c r="S125" s="24" t="s">
        <v>90</v>
      </c>
      <c r="T125" s="24" t="s">
        <v>154</v>
      </c>
      <c r="U125" s="28">
        <v>54.65</v>
      </c>
      <c r="V125" s="28">
        <v>1</v>
      </c>
      <c r="W125" s="28">
        <v>2.39</v>
      </c>
      <c r="X125" s="28">
        <v>0.316</v>
      </c>
      <c r="Y125" s="28">
        <f t="shared" si="6"/>
        <v>2.39</v>
      </c>
      <c r="Z125" s="28">
        <f t="shared" si="7"/>
        <v>0.316</v>
      </c>
      <c r="AA125" s="28">
        <v>0.34699999999999998</v>
      </c>
      <c r="AB125" s="29">
        <v>0.35752203817742101</v>
      </c>
      <c r="AC125">
        <f t="shared" si="8"/>
        <v>697</v>
      </c>
      <c r="AD125">
        <f t="shared" si="9"/>
        <v>4</v>
      </c>
      <c r="AE125">
        <f t="shared" si="10"/>
        <v>0.5</v>
      </c>
      <c r="AF125">
        <f>'TP Factor'!$D$3</f>
        <v>1.168489000131735</v>
      </c>
      <c r="AG125">
        <f t="shared" si="11"/>
        <v>0.6</v>
      </c>
    </row>
    <row r="126" spans="1:33">
      <c r="A126" s="24" t="s">
        <v>72</v>
      </c>
      <c r="B126" s="24">
        <v>27</v>
      </c>
      <c r="C126" s="24" t="s">
        <v>73</v>
      </c>
      <c r="D126" s="25">
        <v>33.090000000000003</v>
      </c>
      <c r="E126" s="24" t="s">
        <v>74</v>
      </c>
      <c r="F126" s="24">
        <v>1234</v>
      </c>
      <c r="G126" s="26">
        <v>13</v>
      </c>
      <c r="H126" s="24" t="s">
        <v>75</v>
      </c>
      <c r="I126" s="24" t="s">
        <v>76</v>
      </c>
      <c r="J126" s="24">
        <v>152</v>
      </c>
      <c r="K126" s="27">
        <v>171.63774650299999</v>
      </c>
      <c r="L126" s="27">
        <v>1720.93389996</v>
      </c>
      <c r="M126" s="25">
        <v>0.28000000000000003</v>
      </c>
      <c r="N126" s="25">
        <v>0.03</v>
      </c>
      <c r="O126" s="24">
        <v>27014</v>
      </c>
      <c r="P126" s="24">
        <v>26431</v>
      </c>
      <c r="Q126" s="28">
        <v>27014</v>
      </c>
      <c r="R126" s="28">
        <v>1100</v>
      </c>
      <c r="S126" s="24" t="s">
        <v>79</v>
      </c>
      <c r="T126" s="24" t="s">
        <v>93</v>
      </c>
      <c r="U126" s="28">
        <v>54.65</v>
      </c>
      <c r="V126" s="28">
        <v>1</v>
      </c>
      <c r="W126" s="28">
        <v>1.85</v>
      </c>
      <c r="X126" s="28">
        <v>0.22</v>
      </c>
      <c r="Y126" s="28">
        <f t="shared" si="6"/>
        <v>1.85</v>
      </c>
      <c r="Z126" s="28">
        <f t="shared" si="7"/>
        <v>0.22</v>
      </c>
      <c r="AA126" s="28">
        <v>0.17399999999999999</v>
      </c>
      <c r="AB126" s="29">
        <v>1.0641582023390101E-2</v>
      </c>
      <c r="AC126">
        <f t="shared" si="8"/>
        <v>10</v>
      </c>
      <c r="AD126">
        <f t="shared" si="9"/>
        <v>0</v>
      </c>
      <c r="AE126">
        <f t="shared" si="10"/>
        <v>0</v>
      </c>
      <c r="AF126">
        <f>'TP Factor'!$D$3</f>
        <v>1.168489000131735</v>
      </c>
      <c r="AG126">
        <f t="shared" si="11"/>
        <v>0</v>
      </c>
    </row>
    <row r="127" spans="1:33">
      <c r="A127" s="24" t="s">
        <v>72</v>
      </c>
      <c r="B127" s="24">
        <v>27</v>
      </c>
      <c r="C127" s="24" t="s">
        <v>73</v>
      </c>
      <c r="D127" s="25">
        <v>33.090000000000003</v>
      </c>
      <c r="E127" s="24" t="s">
        <v>74</v>
      </c>
      <c r="F127" s="24">
        <v>3456</v>
      </c>
      <c r="G127" s="26">
        <v>4</v>
      </c>
      <c r="H127" s="24" t="s">
        <v>75</v>
      </c>
      <c r="I127" s="24" t="s">
        <v>76</v>
      </c>
      <c r="J127" s="24">
        <v>405</v>
      </c>
      <c r="K127" s="27">
        <v>202.773072023</v>
      </c>
      <c r="L127" s="27">
        <v>1935.7670768400001</v>
      </c>
      <c r="M127" s="25">
        <v>0.49</v>
      </c>
      <c r="N127" s="25">
        <v>0.03</v>
      </c>
      <c r="O127" s="24">
        <v>27015</v>
      </c>
      <c r="P127" s="24">
        <v>26432</v>
      </c>
      <c r="Q127" s="28">
        <v>27015</v>
      </c>
      <c r="R127" s="28">
        <v>3100</v>
      </c>
      <c r="S127" s="24" t="s">
        <v>81</v>
      </c>
      <c r="T127" s="24" t="s">
        <v>109</v>
      </c>
      <c r="U127" s="28">
        <v>54.65</v>
      </c>
      <c r="V127" s="28">
        <v>1</v>
      </c>
      <c r="W127" s="28">
        <v>1.25</v>
      </c>
      <c r="X127" s="28">
        <v>6.4000000000000001E-2</v>
      </c>
      <c r="Y127" s="28">
        <f t="shared" si="6"/>
        <v>1.25</v>
      </c>
      <c r="Z127" s="28">
        <f t="shared" si="7"/>
        <v>6.4000000000000001E-2</v>
      </c>
      <c r="AA127" s="28">
        <v>0.41099999999999998</v>
      </c>
      <c r="AB127" s="29">
        <v>2.83588767275142E-2</v>
      </c>
      <c r="AC127">
        <f t="shared" si="8"/>
        <v>65</v>
      </c>
      <c r="AD127">
        <f t="shared" si="9"/>
        <v>0</v>
      </c>
      <c r="AE127">
        <f t="shared" si="10"/>
        <v>0</v>
      </c>
      <c r="AF127">
        <f>'TP Factor'!$D$3</f>
        <v>1.168489000131735</v>
      </c>
      <c r="AG127">
        <f t="shared" si="11"/>
        <v>0</v>
      </c>
    </row>
    <row r="128" spans="1:33">
      <c r="A128" s="24" t="s">
        <v>72</v>
      </c>
      <c r="B128" s="24">
        <v>27</v>
      </c>
      <c r="C128" s="24" t="s">
        <v>73</v>
      </c>
      <c r="D128" s="25">
        <v>33.090000000000003</v>
      </c>
      <c r="E128" s="24" t="s">
        <v>74</v>
      </c>
      <c r="F128" s="24">
        <v>1234</v>
      </c>
      <c r="G128" s="26">
        <v>102.5</v>
      </c>
      <c r="H128" s="24" t="s">
        <v>75</v>
      </c>
      <c r="I128" s="24" t="s">
        <v>76</v>
      </c>
      <c r="J128" s="24">
        <v>14314</v>
      </c>
      <c r="K128" s="27">
        <v>855.46404902100005</v>
      </c>
      <c r="L128" s="27">
        <v>40646.150104699998</v>
      </c>
      <c r="M128" s="25">
        <v>30.06</v>
      </c>
      <c r="N128" s="25">
        <v>7.39</v>
      </c>
      <c r="O128" s="24">
        <v>27019</v>
      </c>
      <c r="P128" s="24">
        <v>26436</v>
      </c>
      <c r="Q128" s="28">
        <v>27019</v>
      </c>
      <c r="R128" s="28">
        <v>1300</v>
      </c>
      <c r="S128" s="24" t="s">
        <v>97</v>
      </c>
      <c r="T128" s="24" t="s">
        <v>111</v>
      </c>
      <c r="U128" s="28">
        <v>54.65</v>
      </c>
      <c r="V128" s="28">
        <v>1</v>
      </c>
      <c r="W128" s="28">
        <v>2.42</v>
      </c>
      <c r="X128" s="28">
        <v>0.51600000000000001</v>
      </c>
      <c r="Y128" s="28">
        <f t="shared" si="6"/>
        <v>2.42</v>
      </c>
      <c r="Z128" s="28">
        <f t="shared" si="7"/>
        <v>0.51600000000000001</v>
      </c>
      <c r="AA128" s="28">
        <v>0.69199999999999995</v>
      </c>
      <c r="AB128" s="29">
        <v>5.1026496421261802</v>
      </c>
      <c r="AC128">
        <f t="shared" si="8"/>
        <v>19835</v>
      </c>
      <c r="AD128">
        <f t="shared" si="9"/>
        <v>106</v>
      </c>
      <c r="AE128">
        <f t="shared" si="10"/>
        <v>22.6</v>
      </c>
      <c r="AF128">
        <f>'TP Factor'!$D$3</f>
        <v>1.168489000131735</v>
      </c>
      <c r="AG128">
        <f t="shared" si="11"/>
        <v>26.4</v>
      </c>
    </row>
    <row r="129" spans="1:33">
      <c r="A129" s="24" t="s">
        <v>72</v>
      </c>
      <c r="B129" s="24">
        <v>27</v>
      </c>
      <c r="C129" s="24" t="s">
        <v>73</v>
      </c>
      <c r="D129" s="25">
        <v>33.090000000000003</v>
      </c>
      <c r="E129" s="24" t="s">
        <v>74</v>
      </c>
      <c r="F129" s="24">
        <v>1234</v>
      </c>
      <c r="G129" s="26">
        <v>102.5</v>
      </c>
      <c r="H129" s="24" t="s">
        <v>75</v>
      </c>
      <c r="I129" s="24" t="s">
        <v>76</v>
      </c>
      <c r="J129" s="24">
        <v>1837</v>
      </c>
      <c r="K129" s="27">
        <v>348.51290472900001</v>
      </c>
      <c r="L129" s="27">
        <v>5451.5078096799998</v>
      </c>
      <c r="M129" s="25">
        <v>3.86</v>
      </c>
      <c r="N129" s="25">
        <v>0.95</v>
      </c>
      <c r="O129" s="24">
        <v>27073</v>
      </c>
      <c r="P129" s="24">
        <v>26490</v>
      </c>
      <c r="Q129" s="28">
        <v>27073</v>
      </c>
      <c r="R129" s="28">
        <v>1300</v>
      </c>
      <c r="S129" s="24" t="s">
        <v>81</v>
      </c>
      <c r="T129" s="24" t="s">
        <v>94</v>
      </c>
      <c r="U129" s="28">
        <v>54.65</v>
      </c>
      <c r="V129" s="28">
        <v>1</v>
      </c>
      <c r="W129" s="28">
        <v>2.42</v>
      </c>
      <c r="X129" s="28">
        <v>0.51600000000000001</v>
      </c>
      <c r="Y129" s="28">
        <f t="shared" si="6"/>
        <v>2.42</v>
      </c>
      <c r="Z129" s="28">
        <f t="shared" si="7"/>
        <v>0.51600000000000001</v>
      </c>
      <c r="AA129" s="28">
        <v>0.66200000000000003</v>
      </c>
      <c r="AB129" s="29">
        <v>1.34709152847814</v>
      </c>
      <c r="AC129">
        <f t="shared" si="8"/>
        <v>5010</v>
      </c>
      <c r="AD129">
        <f t="shared" si="9"/>
        <v>27</v>
      </c>
      <c r="AE129">
        <f t="shared" si="10"/>
        <v>5.7</v>
      </c>
      <c r="AF129">
        <f>'TP Factor'!$D$3</f>
        <v>1.168489000131735</v>
      </c>
      <c r="AG129">
        <f t="shared" si="11"/>
        <v>6.7</v>
      </c>
    </row>
    <row r="130" spans="1:33">
      <c r="A130" s="24" t="s">
        <v>72</v>
      </c>
      <c r="B130" s="24">
        <v>27</v>
      </c>
      <c r="C130" s="24" t="s">
        <v>73</v>
      </c>
      <c r="D130" s="25">
        <v>33.090000000000003</v>
      </c>
      <c r="E130" s="24" t="s">
        <v>74</v>
      </c>
      <c r="F130" s="24">
        <v>1234</v>
      </c>
      <c r="G130" s="26">
        <v>102.5</v>
      </c>
      <c r="H130" s="24" t="s">
        <v>75</v>
      </c>
      <c r="I130" s="24" t="s">
        <v>76</v>
      </c>
      <c r="J130" s="24">
        <v>9330</v>
      </c>
      <c r="K130" s="27">
        <v>715.24692208299996</v>
      </c>
      <c r="L130" s="27">
        <v>26493.140145400001</v>
      </c>
      <c r="M130" s="25">
        <v>19.59</v>
      </c>
      <c r="N130" s="25">
        <v>4.8099999999999996</v>
      </c>
      <c r="O130" s="24">
        <v>27075</v>
      </c>
      <c r="P130" s="24">
        <v>26492</v>
      </c>
      <c r="Q130" s="28">
        <v>27075</v>
      </c>
      <c r="R130" s="28">
        <v>1300</v>
      </c>
      <c r="S130" s="24" t="s">
        <v>97</v>
      </c>
      <c r="T130" s="24" t="s">
        <v>111</v>
      </c>
      <c r="U130" s="28">
        <v>54.65</v>
      </c>
      <c r="V130" s="28">
        <v>1</v>
      </c>
      <c r="W130" s="28">
        <v>2.42</v>
      </c>
      <c r="X130" s="28">
        <v>0.51600000000000001</v>
      </c>
      <c r="Y130" s="28">
        <f t="shared" si="6"/>
        <v>2.42</v>
      </c>
      <c r="Z130" s="28">
        <f t="shared" si="7"/>
        <v>0.51600000000000001</v>
      </c>
      <c r="AA130" s="28">
        <v>0.69199999999999995</v>
      </c>
      <c r="AB130" s="29">
        <v>5.8756479621940096</v>
      </c>
      <c r="AC130">
        <f t="shared" si="8"/>
        <v>22840</v>
      </c>
      <c r="AD130">
        <f t="shared" si="9"/>
        <v>122</v>
      </c>
      <c r="AE130">
        <f t="shared" si="10"/>
        <v>26</v>
      </c>
      <c r="AF130">
        <f>'TP Factor'!$D$3</f>
        <v>1.168489000131735</v>
      </c>
      <c r="AG130">
        <f t="shared" si="11"/>
        <v>30.4</v>
      </c>
    </row>
    <row r="131" spans="1:33">
      <c r="A131" s="24" t="s">
        <v>72</v>
      </c>
      <c r="B131" s="24">
        <v>27</v>
      </c>
      <c r="C131" s="24" t="s">
        <v>73</v>
      </c>
      <c r="D131" s="25">
        <v>33.090000000000003</v>
      </c>
      <c r="E131" s="24" t="s">
        <v>74</v>
      </c>
      <c r="F131" s="24">
        <v>1234</v>
      </c>
      <c r="G131" s="26">
        <v>29</v>
      </c>
      <c r="H131" s="24" t="s">
        <v>75</v>
      </c>
      <c r="I131" s="24" t="s">
        <v>76</v>
      </c>
      <c r="J131" s="24">
        <v>705</v>
      </c>
      <c r="K131" s="27">
        <v>306.162130021</v>
      </c>
      <c r="L131" s="27">
        <v>4553.9751674999998</v>
      </c>
      <c r="M131" s="25">
        <v>1.57</v>
      </c>
      <c r="N131" s="25">
        <v>0.22</v>
      </c>
      <c r="O131" s="24">
        <v>27105</v>
      </c>
      <c r="P131" s="24">
        <v>26522</v>
      </c>
      <c r="Q131" s="28">
        <v>27105</v>
      </c>
      <c r="R131" s="28">
        <v>1200</v>
      </c>
      <c r="S131" s="24" t="s">
        <v>81</v>
      </c>
      <c r="T131" s="24" t="s">
        <v>151</v>
      </c>
      <c r="U131" s="28">
        <v>54.65</v>
      </c>
      <c r="V131" s="28">
        <v>1</v>
      </c>
      <c r="W131" s="28">
        <v>2.39</v>
      </c>
      <c r="X131" s="28">
        <v>0.316</v>
      </c>
      <c r="Y131" s="28">
        <f t="shared" ref="Y131:Y135" si="12">W131</f>
        <v>2.39</v>
      </c>
      <c r="Z131" s="28">
        <f t="shared" ref="Z131:Z135" si="13">X131</f>
        <v>0.316</v>
      </c>
      <c r="AA131" s="28">
        <v>0.30399999999999999</v>
      </c>
      <c r="AB131" s="29">
        <v>8.1931098575598299E-2</v>
      </c>
      <c r="AC131">
        <f t="shared" ref="AC131:AC183" si="14">ROUND(AB131*AA131*U131*102.79,0)</f>
        <v>140</v>
      </c>
      <c r="AD131">
        <f t="shared" ref="AD131:AD183" si="15">ROUND(Y131*AC131*0.002205,0)</f>
        <v>1</v>
      </c>
      <c r="AE131">
        <f t="shared" ref="AE131:AE183" si="16">ROUND(Z131*AC131*0.002205,1)</f>
        <v>0.1</v>
      </c>
      <c r="AF131">
        <f>'TP Factor'!$D$3</f>
        <v>1.168489000131735</v>
      </c>
      <c r="AG131">
        <f t="shared" ref="AG131:AG183" si="17">ROUND(AE131*AF131,1)</f>
        <v>0.1</v>
      </c>
    </row>
    <row r="132" spans="1:33">
      <c r="A132" s="24" t="s">
        <v>72</v>
      </c>
      <c r="B132" s="24">
        <v>27</v>
      </c>
      <c r="C132" s="24" t="s">
        <v>73</v>
      </c>
      <c r="D132" s="25">
        <v>33.090000000000003</v>
      </c>
      <c r="E132" s="24" t="s">
        <v>74</v>
      </c>
      <c r="F132" s="24">
        <v>1234</v>
      </c>
      <c r="G132" s="26">
        <v>105</v>
      </c>
      <c r="H132" s="24" t="s">
        <v>75</v>
      </c>
      <c r="I132" s="24" t="s">
        <v>76</v>
      </c>
      <c r="J132" s="24">
        <v>6919</v>
      </c>
      <c r="K132" s="27">
        <v>784.28085431399995</v>
      </c>
      <c r="L132" s="27">
        <v>15309.925425900001</v>
      </c>
      <c r="M132" s="25">
        <v>13.35</v>
      </c>
      <c r="N132" s="25">
        <v>3.44</v>
      </c>
      <c r="O132" s="24">
        <v>27206</v>
      </c>
      <c r="P132" s="24">
        <v>26620</v>
      </c>
      <c r="Q132" s="28">
        <v>27206</v>
      </c>
      <c r="R132" s="28">
        <v>1400</v>
      </c>
      <c r="S132" s="24" t="s">
        <v>97</v>
      </c>
      <c r="T132" s="24" t="s">
        <v>116</v>
      </c>
      <c r="U132" s="28">
        <v>54.65</v>
      </c>
      <c r="V132" s="28">
        <v>1</v>
      </c>
      <c r="W132" s="28">
        <v>2.83</v>
      </c>
      <c r="X132" s="28">
        <v>0.497</v>
      </c>
      <c r="Y132" s="28">
        <f t="shared" si="12"/>
        <v>2.83</v>
      </c>
      <c r="Z132" s="28">
        <f t="shared" si="13"/>
        <v>0.497</v>
      </c>
      <c r="AA132" s="28">
        <v>0.88800000000000001</v>
      </c>
      <c r="AB132" s="29">
        <v>0.480061237382926</v>
      </c>
      <c r="AC132">
        <f t="shared" si="14"/>
        <v>2395</v>
      </c>
      <c r="AD132">
        <f t="shared" si="15"/>
        <v>15</v>
      </c>
      <c r="AE132">
        <f t="shared" si="16"/>
        <v>2.6</v>
      </c>
      <c r="AF132">
        <f>'TP Factor'!$D$3</f>
        <v>1.168489000131735</v>
      </c>
      <c r="AG132">
        <f t="shared" si="17"/>
        <v>3</v>
      </c>
    </row>
    <row r="133" spans="1:33">
      <c r="A133" s="24" t="s">
        <v>72</v>
      </c>
      <c r="B133" s="24">
        <v>27</v>
      </c>
      <c r="C133" s="24" t="s">
        <v>73</v>
      </c>
      <c r="D133" s="25">
        <v>33.090000000000003</v>
      </c>
      <c r="E133" s="24" t="s">
        <v>74</v>
      </c>
      <c r="F133" s="24">
        <v>1234</v>
      </c>
      <c r="G133" s="26">
        <v>29</v>
      </c>
      <c r="H133" s="24" t="s">
        <v>75</v>
      </c>
      <c r="I133" s="24" t="s">
        <v>76</v>
      </c>
      <c r="J133" s="24">
        <v>1942</v>
      </c>
      <c r="K133" s="27">
        <v>424.06316898099999</v>
      </c>
      <c r="L133" s="27">
        <v>9809.09565071</v>
      </c>
      <c r="M133" s="25">
        <v>4.33</v>
      </c>
      <c r="N133" s="25">
        <v>0.61</v>
      </c>
      <c r="O133" s="24">
        <v>27249</v>
      </c>
      <c r="P133" s="24">
        <v>26661</v>
      </c>
      <c r="Q133" s="28">
        <v>27249</v>
      </c>
      <c r="R133" s="28">
        <v>1200</v>
      </c>
      <c r="S133" s="24" t="s">
        <v>97</v>
      </c>
      <c r="T133" s="24" t="s">
        <v>153</v>
      </c>
      <c r="U133" s="28">
        <v>54.65</v>
      </c>
      <c r="V133" s="28">
        <v>1</v>
      </c>
      <c r="W133" s="28">
        <v>2.39</v>
      </c>
      <c r="X133" s="28">
        <v>0.316</v>
      </c>
      <c r="Y133" s="28">
        <f t="shared" si="12"/>
        <v>2.39</v>
      </c>
      <c r="Z133" s="28">
        <f t="shared" si="13"/>
        <v>0.316</v>
      </c>
      <c r="AA133" s="28">
        <v>0.38900000000000001</v>
      </c>
      <c r="AB133" s="29">
        <v>0.22253634064998201</v>
      </c>
      <c r="AC133">
        <f t="shared" si="14"/>
        <v>486</v>
      </c>
      <c r="AD133">
        <f t="shared" si="15"/>
        <v>3</v>
      </c>
      <c r="AE133">
        <f t="shared" si="16"/>
        <v>0.3</v>
      </c>
      <c r="AF133">
        <f>'TP Factor'!$D$3</f>
        <v>1.168489000131735</v>
      </c>
      <c r="AG133">
        <f t="shared" si="17"/>
        <v>0.4</v>
      </c>
    </row>
    <row r="134" spans="1:33">
      <c r="A134" s="24" t="s">
        <v>72</v>
      </c>
      <c r="B134" s="24">
        <v>27</v>
      </c>
      <c r="C134" s="24" t="s">
        <v>73</v>
      </c>
      <c r="D134" s="25">
        <v>33.090000000000003</v>
      </c>
      <c r="E134" s="24" t="s">
        <v>74</v>
      </c>
      <c r="F134" s="24">
        <v>1234</v>
      </c>
      <c r="G134" s="26">
        <v>105</v>
      </c>
      <c r="H134" s="24" t="s">
        <v>75</v>
      </c>
      <c r="I134" s="24" t="s">
        <v>76</v>
      </c>
      <c r="J134" s="24">
        <v>807</v>
      </c>
      <c r="K134" s="27">
        <v>256.530158906</v>
      </c>
      <c r="L134" s="27">
        <v>1788.9785766499999</v>
      </c>
      <c r="M134" s="25">
        <v>1.56</v>
      </c>
      <c r="N134" s="25">
        <v>0.4</v>
      </c>
      <c r="O134" s="24">
        <v>27285</v>
      </c>
      <c r="P134" s="24">
        <v>26696</v>
      </c>
      <c r="Q134" s="28">
        <v>27285</v>
      </c>
      <c r="R134" s="28">
        <v>1400</v>
      </c>
      <c r="S134" s="24" t="s">
        <v>79</v>
      </c>
      <c r="T134" s="24" t="s">
        <v>129</v>
      </c>
      <c r="U134" s="28">
        <v>54.65</v>
      </c>
      <c r="V134" s="28">
        <v>1</v>
      </c>
      <c r="W134" s="28">
        <v>2.83</v>
      </c>
      <c r="X134" s="28">
        <v>0.497</v>
      </c>
      <c r="Y134" s="28">
        <f t="shared" si="12"/>
        <v>2.83</v>
      </c>
      <c r="Z134" s="28">
        <f t="shared" si="13"/>
        <v>0.497</v>
      </c>
      <c r="AA134" s="28">
        <v>0.88600000000000001</v>
      </c>
      <c r="AB134" s="29">
        <v>0.44206446532975002</v>
      </c>
      <c r="AC134">
        <f t="shared" si="14"/>
        <v>2200</v>
      </c>
      <c r="AD134">
        <f t="shared" si="15"/>
        <v>14</v>
      </c>
      <c r="AE134">
        <f t="shared" si="16"/>
        <v>2.4</v>
      </c>
      <c r="AF134">
        <f>'TP Factor'!$D$3</f>
        <v>1.168489000131735</v>
      </c>
      <c r="AG134">
        <f t="shared" si="17"/>
        <v>2.8</v>
      </c>
    </row>
    <row r="135" spans="1:33">
      <c r="A135" s="24" t="s">
        <v>72</v>
      </c>
      <c r="B135" s="24">
        <v>27</v>
      </c>
      <c r="C135" s="24" t="s">
        <v>73</v>
      </c>
      <c r="D135" s="25">
        <v>33.090000000000003</v>
      </c>
      <c r="E135" s="24" t="s">
        <v>74</v>
      </c>
      <c r="F135" s="24">
        <v>1234</v>
      </c>
      <c r="G135" s="26">
        <v>105</v>
      </c>
      <c r="H135" s="24" t="s">
        <v>75</v>
      </c>
      <c r="I135" s="24" t="s">
        <v>76</v>
      </c>
      <c r="J135" s="24">
        <v>3444</v>
      </c>
      <c r="K135" s="27">
        <v>476.20817185800001</v>
      </c>
      <c r="L135" s="27">
        <v>7620.3397921899996</v>
      </c>
      <c r="M135" s="25">
        <v>6.65</v>
      </c>
      <c r="N135" s="25">
        <v>1.71</v>
      </c>
      <c r="O135" s="24">
        <v>27320</v>
      </c>
      <c r="P135" s="24">
        <v>26731</v>
      </c>
      <c r="Q135" s="28">
        <v>27320</v>
      </c>
      <c r="R135" s="28">
        <v>1400</v>
      </c>
      <c r="S135" s="24" t="s">
        <v>97</v>
      </c>
      <c r="T135" s="24" t="s">
        <v>116</v>
      </c>
      <c r="U135" s="28">
        <v>54.65</v>
      </c>
      <c r="V135" s="28">
        <v>1</v>
      </c>
      <c r="W135" s="28">
        <v>2.83</v>
      </c>
      <c r="X135" s="28">
        <v>0.497</v>
      </c>
      <c r="Y135" s="28">
        <f t="shared" si="12"/>
        <v>2.83</v>
      </c>
      <c r="Z135" s="28">
        <f t="shared" si="13"/>
        <v>0.497</v>
      </c>
      <c r="AA135" s="28">
        <v>0.88800000000000001</v>
      </c>
      <c r="AB135" s="29">
        <v>1.24197870514277</v>
      </c>
      <c r="AC135">
        <f t="shared" si="14"/>
        <v>6195</v>
      </c>
      <c r="AD135">
        <f t="shared" si="15"/>
        <v>39</v>
      </c>
      <c r="AE135">
        <f t="shared" si="16"/>
        <v>6.8</v>
      </c>
      <c r="AF135">
        <f>'TP Factor'!$D$3</f>
        <v>1.168489000131735</v>
      </c>
      <c r="AG135">
        <f t="shared" si="17"/>
        <v>7.9</v>
      </c>
    </row>
    <row r="136" spans="1:33">
      <c r="A136" s="24" t="s">
        <v>72</v>
      </c>
      <c r="B136" s="24">
        <v>27</v>
      </c>
      <c r="C136" s="24" t="s">
        <v>73</v>
      </c>
      <c r="D136" s="25">
        <v>33.090000000000003</v>
      </c>
      <c r="E136" s="24" t="s">
        <v>74</v>
      </c>
      <c r="F136" s="24">
        <v>1234</v>
      </c>
      <c r="G136" s="26">
        <v>0</v>
      </c>
      <c r="H136" s="24" t="s">
        <v>75</v>
      </c>
      <c r="I136" s="24" t="s">
        <v>76</v>
      </c>
      <c r="J136" s="24">
        <v>42</v>
      </c>
      <c r="K136" s="27">
        <v>65.9098532111</v>
      </c>
      <c r="L136" s="27">
        <v>163.91451592499999</v>
      </c>
      <c r="M136" s="25">
        <v>0.02</v>
      </c>
      <c r="N136" s="25">
        <v>0</v>
      </c>
      <c r="O136" s="24">
        <v>24904</v>
      </c>
      <c r="P136" s="24">
        <v>24382</v>
      </c>
      <c r="Q136" s="28">
        <v>24904</v>
      </c>
      <c r="R136" s="28">
        <v>5300</v>
      </c>
      <c r="S136" s="24" t="s">
        <v>130</v>
      </c>
      <c r="T136" s="24" t="s">
        <v>125</v>
      </c>
      <c r="U136" s="28">
        <v>54.65</v>
      </c>
      <c r="V136" s="28">
        <v>0</v>
      </c>
      <c r="W136" s="28">
        <v>0.6</v>
      </c>
      <c r="X136" s="28">
        <v>0.13500000000000001</v>
      </c>
      <c r="Y136" s="28">
        <f>W136*0.7</f>
        <v>0.42</v>
      </c>
      <c r="Z136" s="28">
        <f>X136*0.5</f>
        <v>6.7500000000000004E-2</v>
      </c>
      <c r="AA136" s="28">
        <v>0.5</v>
      </c>
      <c r="AB136" s="29">
        <v>4.0503996967939999E-2</v>
      </c>
      <c r="AC136">
        <f t="shared" si="14"/>
        <v>114</v>
      </c>
      <c r="AD136">
        <f t="shared" si="15"/>
        <v>0</v>
      </c>
      <c r="AE136">
        <f t="shared" si="16"/>
        <v>0</v>
      </c>
      <c r="AF136">
        <f>'TP Factor'!$D$3</f>
        <v>1.168489000131735</v>
      </c>
      <c r="AG136">
        <f t="shared" si="17"/>
        <v>0</v>
      </c>
    </row>
    <row r="137" spans="1:33">
      <c r="A137" s="24" t="s">
        <v>72</v>
      </c>
      <c r="B137" s="24">
        <v>27</v>
      </c>
      <c r="C137" s="24" t="s">
        <v>73</v>
      </c>
      <c r="D137" s="25">
        <v>33.090000000000003</v>
      </c>
      <c r="E137" s="24" t="s">
        <v>74</v>
      </c>
      <c r="F137" s="24">
        <v>1234</v>
      </c>
      <c r="G137" s="26">
        <v>19.100000000000001</v>
      </c>
      <c r="H137" s="24" t="s">
        <v>75</v>
      </c>
      <c r="I137" s="24" t="s">
        <v>76</v>
      </c>
      <c r="J137" s="24">
        <v>70</v>
      </c>
      <c r="K137" s="27">
        <v>96.000429580499997</v>
      </c>
      <c r="L137" s="27">
        <v>600.04501284800006</v>
      </c>
      <c r="M137" s="25">
        <v>0.09</v>
      </c>
      <c r="N137" s="25">
        <v>0.01</v>
      </c>
      <c r="O137" s="24">
        <v>25235</v>
      </c>
      <c r="P137" s="24">
        <v>24698</v>
      </c>
      <c r="Q137" s="28">
        <v>25235</v>
      </c>
      <c r="R137" s="28">
        <v>8340</v>
      </c>
      <c r="S137" s="24" t="s">
        <v>81</v>
      </c>
      <c r="T137" s="24" t="s">
        <v>134</v>
      </c>
      <c r="U137" s="28">
        <v>54.65</v>
      </c>
      <c r="V137" s="28">
        <v>0</v>
      </c>
      <c r="W137" s="28">
        <v>1.77</v>
      </c>
      <c r="X137" s="28">
        <v>0.17699999999999999</v>
      </c>
      <c r="Y137" s="28">
        <f t="shared" ref="Y137:Y183" si="18">W137*0.7</f>
        <v>1.2389999999999999</v>
      </c>
      <c r="Z137" s="28">
        <f t="shared" ref="Z137:Z183" si="19">X137*0.5</f>
        <v>8.8499999999999995E-2</v>
      </c>
      <c r="AA137" s="28">
        <v>0.23</v>
      </c>
      <c r="AB137" s="29">
        <v>0.130463484203342</v>
      </c>
      <c r="AC137">
        <f t="shared" si="14"/>
        <v>169</v>
      </c>
      <c r="AD137">
        <f t="shared" si="15"/>
        <v>0</v>
      </c>
      <c r="AE137">
        <f t="shared" si="16"/>
        <v>0</v>
      </c>
      <c r="AF137">
        <f>'TP Factor'!$D$3</f>
        <v>1.168489000131735</v>
      </c>
      <c r="AG137">
        <f t="shared" si="17"/>
        <v>0</v>
      </c>
    </row>
    <row r="138" spans="1:33">
      <c r="A138" s="24" t="s">
        <v>72</v>
      </c>
      <c r="B138" s="24">
        <v>27</v>
      </c>
      <c r="C138" s="24" t="s">
        <v>73</v>
      </c>
      <c r="D138" s="25">
        <v>33.090000000000003</v>
      </c>
      <c r="E138" s="24" t="s">
        <v>74</v>
      </c>
      <c r="F138" s="24">
        <v>1234</v>
      </c>
      <c r="G138" s="26">
        <v>19.100000000000001</v>
      </c>
      <c r="H138" s="24" t="s">
        <v>75</v>
      </c>
      <c r="I138" s="24" t="s">
        <v>76</v>
      </c>
      <c r="J138" s="24">
        <v>2</v>
      </c>
      <c r="K138" s="27">
        <v>23.7411696042</v>
      </c>
      <c r="L138" s="27">
        <v>21.291961450500001</v>
      </c>
      <c r="M138" s="25">
        <v>0</v>
      </c>
      <c r="N138" s="25">
        <v>0</v>
      </c>
      <c r="O138" s="24">
        <v>25270</v>
      </c>
      <c r="P138" s="24">
        <v>24733</v>
      </c>
      <c r="Q138" s="28">
        <v>25270</v>
      </c>
      <c r="R138" s="28">
        <v>8340</v>
      </c>
      <c r="S138" s="24" t="s">
        <v>79</v>
      </c>
      <c r="T138" s="24" t="s">
        <v>135</v>
      </c>
      <c r="U138" s="28">
        <v>54.65</v>
      </c>
      <c r="V138" s="28">
        <v>0</v>
      </c>
      <c r="W138" s="28">
        <v>1.77</v>
      </c>
      <c r="X138" s="28">
        <v>0.17699999999999999</v>
      </c>
      <c r="Y138" s="28">
        <f t="shared" si="18"/>
        <v>1.2389999999999999</v>
      </c>
      <c r="Z138" s="28">
        <f t="shared" si="19"/>
        <v>8.8499999999999995E-2</v>
      </c>
      <c r="AA138" s="28">
        <v>0.17399999999999999</v>
      </c>
      <c r="AB138" s="29">
        <v>5.2613372116192096E-3</v>
      </c>
      <c r="AC138">
        <f t="shared" si="14"/>
        <v>5</v>
      </c>
      <c r="AD138">
        <f t="shared" si="15"/>
        <v>0</v>
      </c>
      <c r="AE138">
        <f t="shared" si="16"/>
        <v>0</v>
      </c>
      <c r="AF138">
        <f>'TP Factor'!$D$3</f>
        <v>1.168489000131735</v>
      </c>
      <c r="AG138">
        <f t="shared" si="17"/>
        <v>0</v>
      </c>
    </row>
    <row r="139" spans="1:33">
      <c r="A139" s="24" t="s">
        <v>72</v>
      </c>
      <c r="B139" s="24">
        <v>27</v>
      </c>
      <c r="C139" s="24" t="s">
        <v>73</v>
      </c>
      <c r="D139" s="25">
        <v>33.090000000000003</v>
      </c>
      <c r="E139" s="24" t="s">
        <v>74</v>
      </c>
      <c r="F139" s="24">
        <v>1234</v>
      </c>
      <c r="G139" s="26">
        <v>45</v>
      </c>
      <c r="H139" s="24" t="s">
        <v>75</v>
      </c>
      <c r="I139" s="24" t="s">
        <v>76</v>
      </c>
      <c r="J139" s="24">
        <v>276</v>
      </c>
      <c r="K139" s="27">
        <v>117.734570409</v>
      </c>
      <c r="L139" s="27">
        <v>861.11354505899999</v>
      </c>
      <c r="M139" s="25">
        <v>0.23</v>
      </c>
      <c r="N139" s="25">
        <v>7.0000000000000007E-2</v>
      </c>
      <c r="O139" s="24">
        <v>25281</v>
      </c>
      <c r="P139" s="24">
        <v>24743</v>
      </c>
      <c r="Q139" s="28">
        <v>25281</v>
      </c>
      <c r="R139" s="28">
        <v>8140</v>
      </c>
      <c r="S139" s="24" t="s">
        <v>79</v>
      </c>
      <c r="T139" s="24" t="s">
        <v>110</v>
      </c>
      <c r="U139" s="28">
        <v>54.65</v>
      </c>
      <c r="V139" s="28">
        <v>0</v>
      </c>
      <c r="W139" s="28">
        <v>1.18</v>
      </c>
      <c r="X139" s="28">
        <v>0.48</v>
      </c>
      <c r="Y139" s="28">
        <f t="shared" si="18"/>
        <v>0.82599999999999996</v>
      </c>
      <c r="Z139" s="28">
        <f t="shared" si="19"/>
        <v>0.24</v>
      </c>
      <c r="AA139" s="28">
        <v>0.63</v>
      </c>
      <c r="AB139" s="29">
        <v>0.212784939904795</v>
      </c>
      <c r="AC139">
        <f t="shared" si="14"/>
        <v>753</v>
      </c>
      <c r="AD139">
        <f t="shared" si="15"/>
        <v>1</v>
      </c>
      <c r="AE139">
        <f t="shared" si="16"/>
        <v>0.4</v>
      </c>
      <c r="AF139">
        <f>'TP Factor'!$D$3</f>
        <v>1.168489000131735</v>
      </c>
      <c r="AG139">
        <f t="shared" si="17"/>
        <v>0.5</v>
      </c>
    </row>
    <row r="140" spans="1:33">
      <c r="A140" s="24" t="s">
        <v>72</v>
      </c>
      <c r="B140" s="24">
        <v>27</v>
      </c>
      <c r="C140" s="24" t="s">
        <v>73</v>
      </c>
      <c r="D140" s="25">
        <v>33.090000000000003</v>
      </c>
      <c r="E140" s="24" t="s">
        <v>74</v>
      </c>
      <c r="F140" s="24">
        <v>1234</v>
      </c>
      <c r="G140" s="26">
        <v>105</v>
      </c>
      <c r="H140" s="24" t="s">
        <v>75</v>
      </c>
      <c r="I140" s="24" t="s">
        <v>76</v>
      </c>
      <c r="J140" s="24">
        <v>978</v>
      </c>
      <c r="K140" s="27">
        <v>241.83945827299999</v>
      </c>
      <c r="L140" s="27">
        <v>2166.7434106699998</v>
      </c>
      <c r="M140" s="25">
        <v>1.32</v>
      </c>
      <c r="N140" s="25">
        <v>0.24</v>
      </c>
      <c r="O140" s="24">
        <v>25291</v>
      </c>
      <c r="P140" s="24">
        <v>24753</v>
      </c>
      <c r="Q140" s="28">
        <v>25291</v>
      </c>
      <c r="R140" s="28">
        <v>1400</v>
      </c>
      <c r="S140" s="24" t="s">
        <v>81</v>
      </c>
      <c r="T140" s="24" t="s">
        <v>127</v>
      </c>
      <c r="U140" s="28">
        <v>54.65</v>
      </c>
      <c r="V140" s="28">
        <v>0</v>
      </c>
      <c r="W140" s="28">
        <v>2.83</v>
      </c>
      <c r="X140" s="28">
        <v>0.497</v>
      </c>
      <c r="Y140" s="28">
        <f t="shared" si="18"/>
        <v>1.9809999999999999</v>
      </c>
      <c r="Z140" s="28">
        <f t="shared" si="19"/>
        <v>0.2485</v>
      </c>
      <c r="AA140" s="28">
        <v>0.88700000000000001</v>
      </c>
      <c r="AB140" s="29">
        <v>0.53541181538967997</v>
      </c>
      <c r="AC140">
        <f t="shared" si="14"/>
        <v>2668</v>
      </c>
      <c r="AD140">
        <f t="shared" si="15"/>
        <v>12</v>
      </c>
      <c r="AE140">
        <f t="shared" si="16"/>
        <v>1.5</v>
      </c>
      <c r="AF140">
        <f>'TP Factor'!$D$3</f>
        <v>1.168489000131735</v>
      </c>
      <c r="AG140">
        <f t="shared" si="17"/>
        <v>1.8</v>
      </c>
    </row>
    <row r="141" spans="1:33">
      <c r="A141" s="24" t="s">
        <v>72</v>
      </c>
      <c r="B141" s="24">
        <v>27</v>
      </c>
      <c r="C141" s="24" t="s">
        <v>73</v>
      </c>
      <c r="D141" s="25">
        <v>33.090000000000003</v>
      </c>
      <c r="E141" s="24" t="s">
        <v>74</v>
      </c>
      <c r="F141" s="24">
        <v>1234</v>
      </c>
      <c r="G141" s="26">
        <v>105</v>
      </c>
      <c r="H141" s="24" t="s">
        <v>75</v>
      </c>
      <c r="I141" s="24" t="s">
        <v>76</v>
      </c>
      <c r="J141" s="24">
        <v>242</v>
      </c>
      <c r="K141" s="27">
        <v>93.346979159599996</v>
      </c>
      <c r="L141" s="27">
        <v>537.59496738300004</v>
      </c>
      <c r="M141" s="25">
        <v>0.33</v>
      </c>
      <c r="N141" s="25">
        <v>0.06</v>
      </c>
      <c r="O141" s="24">
        <v>25303</v>
      </c>
      <c r="P141" s="24">
        <v>24765</v>
      </c>
      <c r="Q141" s="28">
        <v>25303</v>
      </c>
      <c r="R141" s="28">
        <v>1400</v>
      </c>
      <c r="S141" s="24" t="s">
        <v>79</v>
      </c>
      <c r="T141" s="24" t="s">
        <v>129</v>
      </c>
      <c r="U141" s="28">
        <v>54.65</v>
      </c>
      <c r="V141" s="28">
        <v>0</v>
      </c>
      <c r="W141" s="28">
        <v>2.83</v>
      </c>
      <c r="X141" s="28">
        <v>0.497</v>
      </c>
      <c r="Y141" s="28">
        <f t="shared" si="18"/>
        <v>1.9809999999999999</v>
      </c>
      <c r="Z141" s="28">
        <f t="shared" si="19"/>
        <v>0.2485</v>
      </c>
      <c r="AA141" s="28">
        <v>0.88600000000000001</v>
      </c>
      <c r="AB141" s="29">
        <v>0.13284207811691101</v>
      </c>
      <c r="AC141">
        <f t="shared" si="14"/>
        <v>661</v>
      </c>
      <c r="AD141">
        <f t="shared" si="15"/>
        <v>3</v>
      </c>
      <c r="AE141">
        <f t="shared" si="16"/>
        <v>0.4</v>
      </c>
      <c r="AF141">
        <f>'TP Factor'!$D$3</f>
        <v>1.168489000131735</v>
      </c>
      <c r="AG141">
        <f t="shared" si="17"/>
        <v>0.5</v>
      </c>
    </row>
    <row r="142" spans="1:33">
      <c r="A142" s="24" t="s">
        <v>72</v>
      </c>
      <c r="B142" s="24">
        <v>27</v>
      </c>
      <c r="C142" s="24" t="s">
        <v>73</v>
      </c>
      <c r="D142" s="25">
        <v>33.090000000000003</v>
      </c>
      <c r="E142" s="24" t="s">
        <v>74</v>
      </c>
      <c r="F142" s="24">
        <v>1234</v>
      </c>
      <c r="G142" s="26">
        <v>45</v>
      </c>
      <c r="H142" s="24" t="s">
        <v>75</v>
      </c>
      <c r="I142" s="24" t="s">
        <v>76</v>
      </c>
      <c r="J142" s="24">
        <v>290</v>
      </c>
      <c r="K142" s="27">
        <v>119.18051997400001</v>
      </c>
      <c r="L142" s="27">
        <v>902.96798132599997</v>
      </c>
      <c r="M142" s="25">
        <v>0.24</v>
      </c>
      <c r="N142" s="25">
        <v>7.0000000000000007E-2</v>
      </c>
      <c r="O142" s="24">
        <v>25440</v>
      </c>
      <c r="P142" s="24">
        <v>24898</v>
      </c>
      <c r="Q142" s="28">
        <v>25440</v>
      </c>
      <c r="R142" s="28">
        <v>8140</v>
      </c>
      <c r="S142" s="24" t="s">
        <v>79</v>
      </c>
      <c r="T142" s="24" t="s">
        <v>110</v>
      </c>
      <c r="U142" s="28">
        <v>54.65</v>
      </c>
      <c r="V142" s="28">
        <v>0</v>
      </c>
      <c r="W142" s="28">
        <v>1.18</v>
      </c>
      <c r="X142" s="28">
        <v>0.48</v>
      </c>
      <c r="Y142" s="28">
        <f t="shared" si="18"/>
        <v>0.82599999999999996</v>
      </c>
      <c r="Z142" s="28">
        <f t="shared" si="19"/>
        <v>0.24</v>
      </c>
      <c r="AA142" s="28">
        <v>0.63</v>
      </c>
      <c r="AB142" s="29">
        <v>0.22312735496542599</v>
      </c>
      <c r="AC142">
        <f t="shared" si="14"/>
        <v>790</v>
      </c>
      <c r="AD142">
        <f t="shared" si="15"/>
        <v>1</v>
      </c>
      <c r="AE142">
        <f t="shared" si="16"/>
        <v>0.4</v>
      </c>
      <c r="AF142">
        <f>'TP Factor'!$D$3</f>
        <v>1.168489000131735</v>
      </c>
      <c r="AG142">
        <f t="shared" si="17"/>
        <v>0.5</v>
      </c>
    </row>
    <row r="143" spans="1:33">
      <c r="A143" s="24" t="s">
        <v>72</v>
      </c>
      <c r="B143" s="24">
        <v>27</v>
      </c>
      <c r="C143" s="24" t="s">
        <v>73</v>
      </c>
      <c r="D143" s="25">
        <v>33.090000000000003</v>
      </c>
      <c r="E143" s="24" t="s">
        <v>74</v>
      </c>
      <c r="F143" s="24">
        <v>1234</v>
      </c>
      <c r="G143" s="26">
        <v>105</v>
      </c>
      <c r="H143" s="24" t="s">
        <v>75</v>
      </c>
      <c r="I143" s="24" t="s">
        <v>76</v>
      </c>
      <c r="J143" s="24">
        <v>248</v>
      </c>
      <c r="K143" s="27">
        <v>100.128997957</v>
      </c>
      <c r="L143" s="27">
        <v>550.40976045800005</v>
      </c>
      <c r="M143" s="25">
        <v>0.34</v>
      </c>
      <c r="N143" s="25">
        <v>0.06</v>
      </c>
      <c r="O143" s="24">
        <v>25491</v>
      </c>
      <c r="P143" s="24">
        <v>24947</v>
      </c>
      <c r="Q143" s="28">
        <v>25491</v>
      </c>
      <c r="R143" s="28">
        <v>1400</v>
      </c>
      <c r="S143" s="24" t="s">
        <v>81</v>
      </c>
      <c r="T143" s="24" t="s">
        <v>127</v>
      </c>
      <c r="U143" s="28">
        <v>54.65</v>
      </c>
      <c r="V143" s="28">
        <v>0</v>
      </c>
      <c r="W143" s="28">
        <v>2.83</v>
      </c>
      <c r="X143" s="28">
        <v>0.497</v>
      </c>
      <c r="Y143" s="28">
        <f t="shared" si="18"/>
        <v>1.9809999999999999</v>
      </c>
      <c r="Z143" s="28">
        <f t="shared" si="19"/>
        <v>0.2485</v>
      </c>
      <c r="AA143" s="28">
        <v>0.88700000000000001</v>
      </c>
      <c r="AB143" s="29">
        <v>0.13600866978937001</v>
      </c>
      <c r="AC143">
        <f t="shared" si="14"/>
        <v>678</v>
      </c>
      <c r="AD143">
        <f t="shared" si="15"/>
        <v>3</v>
      </c>
      <c r="AE143">
        <f t="shared" si="16"/>
        <v>0.4</v>
      </c>
      <c r="AF143">
        <f>'TP Factor'!$D$3</f>
        <v>1.168489000131735</v>
      </c>
      <c r="AG143">
        <f t="shared" si="17"/>
        <v>0.5</v>
      </c>
    </row>
    <row r="144" spans="1:33">
      <c r="A144" s="24" t="s">
        <v>72</v>
      </c>
      <c r="B144" s="24">
        <v>27</v>
      </c>
      <c r="C144" s="24" t="s">
        <v>73</v>
      </c>
      <c r="D144" s="25">
        <v>33.090000000000003</v>
      </c>
      <c r="E144" s="24" t="s">
        <v>74</v>
      </c>
      <c r="F144" s="24">
        <v>1234</v>
      </c>
      <c r="G144" s="26">
        <v>102.5</v>
      </c>
      <c r="H144" s="24" t="s">
        <v>75</v>
      </c>
      <c r="I144" s="24" t="s">
        <v>76</v>
      </c>
      <c r="J144" s="24">
        <v>1521</v>
      </c>
      <c r="K144" s="27">
        <v>467.28912221600001</v>
      </c>
      <c r="L144" s="27">
        <v>4735.5799497099997</v>
      </c>
      <c r="M144" s="25">
        <v>2.2400000000000002</v>
      </c>
      <c r="N144" s="25">
        <v>0.39</v>
      </c>
      <c r="O144" s="24">
        <v>25504</v>
      </c>
      <c r="P144" s="24">
        <v>24960</v>
      </c>
      <c r="Q144" s="28">
        <v>25504</v>
      </c>
      <c r="R144" s="28">
        <v>1300</v>
      </c>
      <c r="S144" s="24" t="s">
        <v>79</v>
      </c>
      <c r="T144" s="24" t="s">
        <v>80</v>
      </c>
      <c r="U144" s="28">
        <v>54.65</v>
      </c>
      <c r="V144" s="28">
        <v>0</v>
      </c>
      <c r="W144" s="28">
        <v>2.42</v>
      </c>
      <c r="X144" s="28">
        <v>0.51600000000000001</v>
      </c>
      <c r="Y144" s="28">
        <f t="shared" si="18"/>
        <v>1.694</v>
      </c>
      <c r="Z144" s="28">
        <f t="shared" si="19"/>
        <v>0.25800000000000001</v>
      </c>
      <c r="AA144" s="28">
        <v>0.63100000000000001</v>
      </c>
      <c r="AB144" s="29">
        <v>0.75460600048374205</v>
      </c>
      <c r="AC144">
        <f t="shared" si="14"/>
        <v>2675</v>
      </c>
      <c r="AD144">
        <f t="shared" si="15"/>
        <v>10</v>
      </c>
      <c r="AE144">
        <f t="shared" si="16"/>
        <v>1.5</v>
      </c>
      <c r="AF144">
        <f>'TP Factor'!$D$3</f>
        <v>1.168489000131735</v>
      </c>
      <c r="AG144">
        <f t="shared" si="17"/>
        <v>1.8</v>
      </c>
    </row>
    <row r="145" spans="1:33">
      <c r="A145" s="24" t="s">
        <v>72</v>
      </c>
      <c r="B145" s="24">
        <v>27</v>
      </c>
      <c r="C145" s="24" t="s">
        <v>73</v>
      </c>
      <c r="D145" s="25">
        <v>33.090000000000003</v>
      </c>
      <c r="E145" s="24" t="s">
        <v>74</v>
      </c>
      <c r="F145" s="24">
        <v>1234</v>
      </c>
      <c r="G145" s="26">
        <v>45</v>
      </c>
      <c r="H145" s="24" t="s">
        <v>75</v>
      </c>
      <c r="I145" s="24" t="s">
        <v>76</v>
      </c>
      <c r="J145" s="24">
        <v>307</v>
      </c>
      <c r="K145" s="27">
        <v>121.539660574</v>
      </c>
      <c r="L145" s="27">
        <v>958.588100672</v>
      </c>
      <c r="M145" s="25">
        <v>0.26</v>
      </c>
      <c r="N145" s="25">
        <v>7.0000000000000007E-2</v>
      </c>
      <c r="O145" s="24">
        <v>25586</v>
      </c>
      <c r="P145" s="24">
        <v>25041</v>
      </c>
      <c r="Q145" s="28">
        <v>25586</v>
      </c>
      <c r="R145" s="28">
        <v>8140</v>
      </c>
      <c r="S145" s="24" t="s">
        <v>79</v>
      </c>
      <c r="T145" s="24" t="s">
        <v>110</v>
      </c>
      <c r="U145" s="28">
        <v>54.65</v>
      </c>
      <c r="V145" s="28">
        <v>0</v>
      </c>
      <c r="W145" s="28">
        <v>1.18</v>
      </c>
      <c r="X145" s="28">
        <v>0.48</v>
      </c>
      <c r="Y145" s="28">
        <f t="shared" si="18"/>
        <v>0.82599999999999996</v>
      </c>
      <c r="Z145" s="28">
        <f t="shared" si="19"/>
        <v>0.24</v>
      </c>
      <c r="AA145" s="28">
        <v>0.63</v>
      </c>
      <c r="AB145" s="29">
        <v>0.236871330808649</v>
      </c>
      <c r="AC145">
        <f t="shared" si="14"/>
        <v>838</v>
      </c>
      <c r="AD145">
        <f t="shared" si="15"/>
        <v>2</v>
      </c>
      <c r="AE145">
        <f t="shared" si="16"/>
        <v>0.4</v>
      </c>
      <c r="AF145">
        <f>'TP Factor'!$D$3</f>
        <v>1.168489000131735</v>
      </c>
      <c r="AG145">
        <f t="shared" si="17"/>
        <v>0.5</v>
      </c>
    </row>
    <row r="146" spans="1:33">
      <c r="A146" s="24" t="s">
        <v>72</v>
      </c>
      <c r="B146" s="24">
        <v>27</v>
      </c>
      <c r="C146" s="24" t="s">
        <v>73</v>
      </c>
      <c r="D146" s="25">
        <v>33.090000000000003</v>
      </c>
      <c r="E146" s="24" t="s">
        <v>74</v>
      </c>
      <c r="F146" s="24">
        <v>1234</v>
      </c>
      <c r="G146" s="26">
        <v>105</v>
      </c>
      <c r="H146" s="24" t="s">
        <v>75</v>
      </c>
      <c r="I146" s="24" t="s">
        <v>76</v>
      </c>
      <c r="J146" s="24">
        <v>362</v>
      </c>
      <c r="K146" s="27">
        <v>136.15091345299999</v>
      </c>
      <c r="L146" s="27">
        <v>800.88796029699995</v>
      </c>
      <c r="M146" s="25">
        <v>0.49</v>
      </c>
      <c r="N146" s="25">
        <v>0.09</v>
      </c>
      <c r="O146" s="24">
        <v>25587</v>
      </c>
      <c r="P146" s="24">
        <v>25042</v>
      </c>
      <c r="Q146" s="28">
        <v>25587</v>
      </c>
      <c r="R146" s="28">
        <v>1400</v>
      </c>
      <c r="S146" s="24" t="s">
        <v>81</v>
      </c>
      <c r="T146" s="24" t="s">
        <v>127</v>
      </c>
      <c r="U146" s="28">
        <v>54.65</v>
      </c>
      <c r="V146" s="28">
        <v>0</v>
      </c>
      <c r="W146" s="28">
        <v>2.83</v>
      </c>
      <c r="X146" s="28">
        <v>0.497</v>
      </c>
      <c r="Y146" s="28">
        <f t="shared" si="18"/>
        <v>1.9809999999999999</v>
      </c>
      <c r="Z146" s="28">
        <f t="shared" si="19"/>
        <v>0.2485</v>
      </c>
      <c r="AA146" s="28">
        <v>0.88700000000000001</v>
      </c>
      <c r="AB146" s="29">
        <v>0.19790293332448899</v>
      </c>
      <c r="AC146">
        <f t="shared" si="14"/>
        <v>986</v>
      </c>
      <c r="AD146">
        <f t="shared" si="15"/>
        <v>4</v>
      </c>
      <c r="AE146">
        <f t="shared" si="16"/>
        <v>0.5</v>
      </c>
      <c r="AF146">
        <f>'TP Factor'!$D$3</f>
        <v>1.168489000131735</v>
      </c>
      <c r="AG146">
        <f t="shared" si="17"/>
        <v>0.6</v>
      </c>
    </row>
    <row r="147" spans="1:33">
      <c r="A147" s="24" t="s">
        <v>72</v>
      </c>
      <c r="B147" s="24">
        <v>27</v>
      </c>
      <c r="C147" s="24" t="s">
        <v>73</v>
      </c>
      <c r="D147" s="25">
        <v>33.090000000000003</v>
      </c>
      <c r="E147" s="24" t="s">
        <v>74</v>
      </c>
      <c r="F147" s="24">
        <v>1234</v>
      </c>
      <c r="G147" s="26">
        <v>81</v>
      </c>
      <c r="H147" s="24" t="s">
        <v>75</v>
      </c>
      <c r="I147" s="24" t="s">
        <v>76</v>
      </c>
      <c r="J147" s="24">
        <v>28</v>
      </c>
      <c r="K147" s="27">
        <v>75.201564123699995</v>
      </c>
      <c r="L147" s="27">
        <v>235.15163357399999</v>
      </c>
      <c r="M147" s="25">
        <v>0.03</v>
      </c>
      <c r="N147" s="25">
        <v>0</v>
      </c>
      <c r="O147" s="24">
        <v>25588</v>
      </c>
      <c r="P147" s="24">
        <v>25043</v>
      </c>
      <c r="Q147" s="28">
        <v>25588</v>
      </c>
      <c r="R147" s="28">
        <v>1840</v>
      </c>
      <c r="S147" s="24" t="s">
        <v>79</v>
      </c>
      <c r="T147" s="24" t="s">
        <v>128</v>
      </c>
      <c r="U147" s="28">
        <v>54.65</v>
      </c>
      <c r="V147" s="28">
        <v>0</v>
      </c>
      <c r="W147" s="28">
        <v>1.58</v>
      </c>
      <c r="X147" s="28">
        <v>0.15</v>
      </c>
      <c r="Y147" s="28">
        <f t="shared" si="18"/>
        <v>1.1059999999999999</v>
      </c>
      <c r="Z147" s="28">
        <f t="shared" si="19"/>
        <v>7.4999999999999997E-2</v>
      </c>
      <c r="AA147" s="28">
        <v>0.23200000000000001</v>
      </c>
      <c r="AB147" s="29">
        <v>1.0425110427170901E-2</v>
      </c>
      <c r="AC147">
        <f t="shared" si="14"/>
        <v>14</v>
      </c>
      <c r="AD147">
        <f t="shared" si="15"/>
        <v>0</v>
      </c>
      <c r="AE147">
        <f t="shared" si="16"/>
        <v>0</v>
      </c>
      <c r="AF147">
        <f>'TP Factor'!$D$3</f>
        <v>1.168489000131735</v>
      </c>
      <c r="AG147">
        <f t="shared" si="17"/>
        <v>0</v>
      </c>
    </row>
    <row r="148" spans="1:33">
      <c r="A148" s="24" t="s">
        <v>72</v>
      </c>
      <c r="B148" s="24">
        <v>27</v>
      </c>
      <c r="C148" s="24" t="s">
        <v>73</v>
      </c>
      <c r="D148" s="25">
        <v>33.090000000000003</v>
      </c>
      <c r="E148" s="24" t="s">
        <v>74</v>
      </c>
      <c r="F148" s="24">
        <v>1234</v>
      </c>
      <c r="G148" s="26">
        <v>0</v>
      </c>
      <c r="H148" s="24" t="s">
        <v>75</v>
      </c>
      <c r="I148" s="24" t="s">
        <v>76</v>
      </c>
      <c r="J148" s="24">
        <v>70</v>
      </c>
      <c r="K148" s="27">
        <v>92.229768179399997</v>
      </c>
      <c r="L148" s="27">
        <v>275.48865784600002</v>
      </c>
      <c r="M148" s="25">
        <v>0.03</v>
      </c>
      <c r="N148" s="25">
        <v>0</v>
      </c>
      <c r="O148" s="24">
        <v>25624</v>
      </c>
      <c r="P148" s="24">
        <v>25079</v>
      </c>
      <c r="Q148" s="28">
        <v>25624</v>
      </c>
      <c r="R148" s="28">
        <v>5300</v>
      </c>
      <c r="S148" s="24" t="s">
        <v>130</v>
      </c>
      <c r="T148" s="24" t="s">
        <v>125</v>
      </c>
      <c r="U148" s="28">
        <v>54.65</v>
      </c>
      <c r="V148" s="28">
        <v>0</v>
      </c>
      <c r="W148" s="28">
        <v>0.6</v>
      </c>
      <c r="X148" s="28">
        <v>0.13500000000000001</v>
      </c>
      <c r="Y148" s="28">
        <f t="shared" si="18"/>
        <v>0.42</v>
      </c>
      <c r="Z148" s="28">
        <f t="shared" si="19"/>
        <v>6.7500000000000004E-2</v>
      </c>
      <c r="AA148" s="28">
        <v>0.5</v>
      </c>
      <c r="AB148" s="29">
        <v>6.8074457583113798E-2</v>
      </c>
      <c r="AC148">
        <f t="shared" si="14"/>
        <v>191</v>
      </c>
      <c r="AD148">
        <f t="shared" si="15"/>
        <v>0</v>
      </c>
      <c r="AE148">
        <f t="shared" si="16"/>
        <v>0</v>
      </c>
      <c r="AF148">
        <f>'TP Factor'!$D$3</f>
        <v>1.168489000131735</v>
      </c>
      <c r="AG148">
        <f t="shared" si="17"/>
        <v>0</v>
      </c>
    </row>
    <row r="149" spans="1:33">
      <c r="A149" s="24" t="s">
        <v>72</v>
      </c>
      <c r="B149" s="24">
        <v>27</v>
      </c>
      <c r="C149" s="24" t="s">
        <v>73</v>
      </c>
      <c r="D149" s="25">
        <v>33.090000000000003</v>
      </c>
      <c r="E149" s="24" t="s">
        <v>74</v>
      </c>
      <c r="F149" s="24">
        <v>1234</v>
      </c>
      <c r="G149" s="26">
        <v>45</v>
      </c>
      <c r="H149" s="24" t="s">
        <v>75</v>
      </c>
      <c r="I149" s="24" t="s">
        <v>76</v>
      </c>
      <c r="J149" s="24">
        <v>52</v>
      </c>
      <c r="K149" s="27">
        <v>65.192320741900005</v>
      </c>
      <c r="L149" s="27">
        <v>161.823145552</v>
      </c>
      <c r="M149" s="25">
        <v>0.04</v>
      </c>
      <c r="N149" s="25">
        <v>0.01</v>
      </c>
      <c r="O149" s="24">
        <v>25815</v>
      </c>
      <c r="P149" s="24">
        <v>25268</v>
      </c>
      <c r="Q149" s="28">
        <v>25815</v>
      </c>
      <c r="R149" s="28">
        <v>8140</v>
      </c>
      <c r="S149" s="24" t="s">
        <v>79</v>
      </c>
      <c r="T149" s="24" t="s">
        <v>110</v>
      </c>
      <c r="U149" s="28">
        <v>54.65</v>
      </c>
      <c r="V149" s="28">
        <v>0</v>
      </c>
      <c r="W149" s="28">
        <v>1.18</v>
      </c>
      <c r="X149" s="28">
        <v>0.48</v>
      </c>
      <c r="Y149" s="28">
        <f t="shared" si="18"/>
        <v>0.82599999999999996</v>
      </c>
      <c r="Z149" s="28">
        <f t="shared" si="19"/>
        <v>0.24</v>
      </c>
      <c r="AA149" s="28">
        <v>0.63</v>
      </c>
      <c r="AB149" s="29">
        <v>3.9987210165280597E-2</v>
      </c>
      <c r="AC149">
        <f t="shared" si="14"/>
        <v>142</v>
      </c>
      <c r="AD149">
        <f t="shared" si="15"/>
        <v>0</v>
      </c>
      <c r="AE149">
        <f t="shared" si="16"/>
        <v>0.1</v>
      </c>
      <c r="AF149">
        <f>'TP Factor'!$D$3</f>
        <v>1.168489000131735</v>
      </c>
      <c r="AG149">
        <f t="shared" si="17"/>
        <v>0.1</v>
      </c>
    </row>
    <row r="150" spans="1:33">
      <c r="A150" s="24" t="s">
        <v>72</v>
      </c>
      <c r="B150" s="24">
        <v>27</v>
      </c>
      <c r="C150" s="24" t="s">
        <v>73</v>
      </c>
      <c r="D150" s="25">
        <v>33.090000000000003</v>
      </c>
      <c r="E150" s="24" t="s">
        <v>74</v>
      </c>
      <c r="F150" s="24">
        <v>1234</v>
      </c>
      <c r="G150" s="26">
        <v>0</v>
      </c>
      <c r="H150" s="24" t="s">
        <v>75</v>
      </c>
      <c r="I150" s="24" t="s">
        <v>76</v>
      </c>
      <c r="J150" s="24">
        <v>18</v>
      </c>
      <c r="K150" s="27">
        <v>35.303624463200002</v>
      </c>
      <c r="L150" s="27">
        <v>70.7413029577</v>
      </c>
      <c r="M150" s="25">
        <v>0.01</v>
      </c>
      <c r="N150" s="25">
        <v>0</v>
      </c>
      <c r="O150" s="24">
        <v>25865</v>
      </c>
      <c r="P150" s="24">
        <v>25316</v>
      </c>
      <c r="Q150" s="28">
        <v>25865</v>
      </c>
      <c r="R150" s="28">
        <v>5300</v>
      </c>
      <c r="S150" s="24" t="s">
        <v>81</v>
      </c>
      <c r="T150" s="24" t="s">
        <v>124</v>
      </c>
      <c r="U150" s="28">
        <v>54.65</v>
      </c>
      <c r="V150" s="28">
        <v>0</v>
      </c>
      <c r="W150" s="28">
        <v>0.6</v>
      </c>
      <c r="X150" s="28">
        <v>0.13500000000000001</v>
      </c>
      <c r="Y150" s="28">
        <f t="shared" si="18"/>
        <v>0.42</v>
      </c>
      <c r="Z150" s="28">
        <f t="shared" si="19"/>
        <v>6.7500000000000004E-2</v>
      </c>
      <c r="AA150" s="28">
        <v>0.5</v>
      </c>
      <c r="AB150" s="29">
        <v>1.7480486729089102E-2</v>
      </c>
      <c r="AC150">
        <f t="shared" si="14"/>
        <v>49</v>
      </c>
      <c r="AD150">
        <f t="shared" si="15"/>
        <v>0</v>
      </c>
      <c r="AE150">
        <f t="shared" si="16"/>
        <v>0</v>
      </c>
      <c r="AF150">
        <f>'TP Factor'!$D$3</f>
        <v>1.168489000131735</v>
      </c>
      <c r="AG150">
        <f t="shared" si="17"/>
        <v>0</v>
      </c>
    </row>
    <row r="151" spans="1:33">
      <c r="A151" s="24" t="s">
        <v>72</v>
      </c>
      <c r="B151" s="24">
        <v>27</v>
      </c>
      <c r="C151" s="24" t="s">
        <v>73</v>
      </c>
      <c r="D151" s="25">
        <v>33.090000000000003</v>
      </c>
      <c r="E151" s="24" t="s">
        <v>74</v>
      </c>
      <c r="F151" s="24">
        <v>1234</v>
      </c>
      <c r="G151" s="26">
        <v>45</v>
      </c>
      <c r="H151" s="24" t="s">
        <v>75</v>
      </c>
      <c r="I151" s="24" t="s">
        <v>76</v>
      </c>
      <c r="J151" s="24">
        <v>103</v>
      </c>
      <c r="K151" s="27">
        <v>86.6395930698</v>
      </c>
      <c r="L151" s="27">
        <v>274.53611143199998</v>
      </c>
      <c r="M151" s="25">
        <v>0.09</v>
      </c>
      <c r="N151" s="25">
        <v>0.02</v>
      </c>
      <c r="O151" s="24">
        <v>25891</v>
      </c>
      <c r="P151" s="24">
        <v>25342</v>
      </c>
      <c r="Q151" s="28">
        <v>25891</v>
      </c>
      <c r="R151" s="28">
        <v>8140</v>
      </c>
      <c r="S151" s="24" t="s">
        <v>90</v>
      </c>
      <c r="T151" s="24" t="s">
        <v>112</v>
      </c>
      <c r="U151" s="28">
        <v>54.65</v>
      </c>
      <c r="V151" s="28">
        <v>0</v>
      </c>
      <c r="W151" s="28">
        <v>1.18</v>
      </c>
      <c r="X151" s="28">
        <v>0.48</v>
      </c>
      <c r="Y151" s="28">
        <f t="shared" si="18"/>
        <v>0.82599999999999996</v>
      </c>
      <c r="Z151" s="28">
        <f t="shared" si="19"/>
        <v>0.24</v>
      </c>
      <c r="AA151" s="28">
        <v>0.74</v>
      </c>
      <c r="AB151" s="29">
        <v>6.7839079192076407E-2</v>
      </c>
      <c r="AC151">
        <f t="shared" si="14"/>
        <v>282</v>
      </c>
      <c r="AD151">
        <f t="shared" si="15"/>
        <v>1</v>
      </c>
      <c r="AE151">
        <f t="shared" si="16"/>
        <v>0.1</v>
      </c>
      <c r="AF151">
        <f>'TP Factor'!$D$3</f>
        <v>1.168489000131735</v>
      </c>
      <c r="AG151">
        <f t="shared" si="17"/>
        <v>0.1</v>
      </c>
    </row>
    <row r="152" spans="1:33">
      <c r="A152" s="24" t="s">
        <v>72</v>
      </c>
      <c r="B152" s="24">
        <v>27</v>
      </c>
      <c r="C152" s="24" t="s">
        <v>73</v>
      </c>
      <c r="D152" s="25">
        <v>33.090000000000003</v>
      </c>
      <c r="E152" s="24" t="s">
        <v>74</v>
      </c>
      <c r="F152" s="24">
        <v>1234</v>
      </c>
      <c r="G152" s="26">
        <v>105</v>
      </c>
      <c r="H152" s="24" t="s">
        <v>75</v>
      </c>
      <c r="I152" s="24" t="s">
        <v>76</v>
      </c>
      <c r="J152" s="24">
        <v>53</v>
      </c>
      <c r="K152" s="27">
        <v>53.764989077300001</v>
      </c>
      <c r="L152" s="27">
        <v>116.662679002</v>
      </c>
      <c r="M152" s="25">
        <v>7.0000000000000007E-2</v>
      </c>
      <c r="N152" s="25">
        <v>0.01</v>
      </c>
      <c r="O152" s="24">
        <v>25933</v>
      </c>
      <c r="P152" s="24">
        <v>25384</v>
      </c>
      <c r="Q152" s="28">
        <v>25933</v>
      </c>
      <c r="R152" s="28">
        <v>1400</v>
      </c>
      <c r="S152" s="24" t="s">
        <v>90</v>
      </c>
      <c r="T152" s="24" t="s">
        <v>115</v>
      </c>
      <c r="U152" s="28">
        <v>54.65</v>
      </c>
      <c r="V152" s="28">
        <v>0</v>
      </c>
      <c r="W152" s="28">
        <v>2.83</v>
      </c>
      <c r="X152" s="28">
        <v>0.497</v>
      </c>
      <c r="Y152" s="28">
        <f t="shared" si="18"/>
        <v>1.9809999999999999</v>
      </c>
      <c r="Z152" s="28">
        <f t="shared" si="19"/>
        <v>0.2485</v>
      </c>
      <c r="AA152" s="28">
        <v>0.89</v>
      </c>
      <c r="AB152" s="29">
        <v>2.8827860487782801E-2</v>
      </c>
      <c r="AC152">
        <f t="shared" si="14"/>
        <v>144</v>
      </c>
      <c r="AD152">
        <f t="shared" si="15"/>
        <v>1</v>
      </c>
      <c r="AE152">
        <f t="shared" si="16"/>
        <v>0.1</v>
      </c>
      <c r="AF152">
        <f>'TP Factor'!$D$3</f>
        <v>1.168489000131735</v>
      </c>
      <c r="AG152">
        <f t="shared" si="17"/>
        <v>0.1</v>
      </c>
    </row>
    <row r="153" spans="1:33">
      <c r="A153" s="24" t="s">
        <v>72</v>
      </c>
      <c r="B153" s="24">
        <v>27</v>
      </c>
      <c r="C153" s="24" t="s">
        <v>73</v>
      </c>
      <c r="D153" s="25">
        <v>33.090000000000003</v>
      </c>
      <c r="E153" s="24" t="s">
        <v>74</v>
      </c>
      <c r="F153" s="24">
        <v>1234</v>
      </c>
      <c r="G153" s="26">
        <v>102.5</v>
      </c>
      <c r="H153" s="24" t="s">
        <v>75</v>
      </c>
      <c r="I153" s="24" t="s">
        <v>76</v>
      </c>
      <c r="J153" s="24">
        <v>970</v>
      </c>
      <c r="K153" s="27">
        <v>283.78401952199999</v>
      </c>
      <c r="L153" s="27">
        <v>2880.6034194399999</v>
      </c>
      <c r="M153" s="25">
        <v>1.43</v>
      </c>
      <c r="N153" s="25">
        <v>0.25</v>
      </c>
      <c r="O153" s="24">
        <v>26055</v>
      </c>
      <c r="P153" s="24">
        <v>25505</v>
      </c>
      <c r="Q153" s="28">
        <v>26055</v>
      </c>
      <c r="R153" s="28">
        <v>1300</v>
      </c>
      <c r="S153" s="24" t="s">
        <v>81</v>
      </c>
      <c r="T153" s="24" t="s">
        <v>94</v>
      </c>
      <c r="U153" s="28">
        <v>54.65</v>
      </c>
      <c r="V153" s="28">
        <v>0</v>
      </c>
      <c r="W153" s="28">
        <v>2.42</v>
      </c>
      <c r="X153" s="28">
        <v>0.51600000000000001</v>
      </c>
      <c r="Y153" s="28">
        <f t="shared" si="18"/>
        <v>1.694</v>
      </c>
      <c r="Z153" s="28">
        <f t="shared" si="19"/>
        <v>0.25800000000000001</v>
      </c>
      <c r="AA153" s="28">
        <v>0.66200000000000003</v>
      </c>
      <c r="AB153" s="29">
        <v>0.71180975957552395</v>
      </c>
      <c r="AC153">
        <f t="shared" si="14"/>
        <v>2647</v>
      </c>
      <c r="AD153">
        <f t="shared" si="15"/>
        <v>10</v>
      </c>
      <c r="AE153">
        <f t="shared" si="16"/>
        <v>1.5</v>
      </c>
      <c r="AF153">
        <f>'TP Factor'!$D$3</f>
        <v>1.168489000131735</v>
      </c>
      <c r="AG153">
        <f t="shared" si="17"/>
        <v>1.8</v>
      </c>
    </row>
    <row r="154" spans="1:33">
      <c r="A154" s="24" t="s">
        <v>72</v>
      </c>
      <c r="B154" s="24">
        <v>27</v>
      </c>
      <c r="C154" s="24" t="s">
        <v>73</v>
      </c>
      <c r="D154" s="25">
        <v>33.090000000000003</v>
      </c>
      <c r="E154" s="24" t="s">
        <v>74</v>
      </c>
      <c r="F154" s="24">
        <v>1234</v>
      </c>
      <c r="G154" s="26">
        <v>102.5</v>
      </c>
      <c r="H154" s="24" t="s">
        <v>75</v>
      </c>
      <c r="I154" s="24" t="s">
        <v>76</v>
      </c>
      <c r="J154" s="24">
        <v>215</v>
      </c>
      <c r="K154" s="27">
        <v>116.98788216</v>
      </c>
      <c r="L154" s="27">
        <v>576.67420612900003</v>
      </c>
      <c r="M154" s="25">
        <v>0.32</v>
      </c>
      <c r="N154" s="25">
        <v>0.06</v>
      </c>
      <c r="O154" s="24">
        <v>26056</v>
      </c>
      <c r="P154" s="24">
        <v>25506</v>
      </c>
      <c r="Q154" s="28">
        <v>26056</v>
      </c>
      <c r="R154" s="28">
        <v>1300</v>
      </c>
      <c r="S154" s="24" t="s">
        <v>77</v>
      </c>
      <c r="T154" s="24" t="s">
        <v>120</v>
      </c>
      <c r="U154" s="28">
        <v>54.65</v>
      </c>
      <c r="V154" s="28">
        <v>0</v>
      </c>
      <c r="W154" s="28">
        <v>2.42</v>
      </c>
      <c r="X154" s="28">
        <v>0.51600000000000001</v>
      </c>
      <c r="Y154" s="28">
        <f t="shared" si="18"/>
        <v>1.694</v>
      </c>
      <c r="Z154" s="28">
        <f t="shared" si="19"/>
        <v>0.25800000000000001</v>
      </c>
      <c r="AA154" s="28">
        <v>0.72299999999999998</v>
      </c>
      <c r="AB154" s="29">
        <v>0.142498729685963</v>
      </c>
      <c r="AC154">
        <f t="shared" si="14"/>
        <v>579</v>
      </c>
      <c r="AD154">
        <f t="shared" si="15"/>
        <v>2</v>
      </c>
      <c r="AE154">
        <f t="shared" si="16"/>
        <v>0.3</v>
      </c>
      <c r="AF154">
        <f>'TP Factor'!$D$3</f>
        <v>1.168489000131735</v>
      </c>
      <c r="AG154">
        <f t="shared" si="17"/>
        <v>0.4</v>
      </c>
    </row>
    <row r="155" spans="1:33">
      <c r="A155" s="24" t="s">
        <v>72</v>
      </c>
      <c r="B155" s="24">
        <v>27</v>
      </c>
      <c r="C155" s="24" t="s">
        <v>73</v>
      </c>
      <c r="D155" s="25">
        <v>33.090000000000003</v>
      </c>
      <c r="E155" s="24" t="s">
        <v>74</v>
      </c>
      <c r="F155" s="24">
        <v>1234</v>
      </c>
      <c r="G155" s="26">
        <v>102.5</v>
      </c>
      <c r="H155" s="24" t="s">
        <v>75</v>
      </c>
      <c r="I155" s="24" t="s">
        <v>76</v>
      </c>
      <c r="J155" s="24">
        <v>141</v>
      </c>
      <c r="K155" s="27">
        <v>87.275630731500002</v>
      </c>
      <c r="L155" s="27">
        <v>419.17510354699999</v>
      </c>
      <c r="M155" s="25">
        <v>0.21</v>
      </c>
      <c r="N155" s="25">
        <v>0.04</v>
      </c>
      <c r="O155" s="24">
        <v>26194</v>
      </c>
      <c r="P155" s="24">
        <v>25641</v>
      </c>
      <c r="Q155" s="28">
        <v>26194</v>
      </c>
      <c r="R155" s="28">
        <v>1300</v>
      </c>
      <c r="S155" s="24" t="s">
        <v>81</v>
      </c>
      <c r="T155" s="24" t="s">
        <v>94</v>
      </c>
      <c r="U155" s="28">
        <v>54.65</v>
      </c>
      <c r="V155" s="28">
        <v>0</v>
      </c>
      <c r="W155" s="28">
        <v>2.42</v>
      </c>
      <c r="X155" s="28">
        <v>0.51600000000000001</v>
      </c>
      <c r="Y155" s="28">
        <f t="shared" si="18"/>
        <v>1.694</v>
      </c>
      <c r="Z155" s="28">
        <f t="shared" si="19"/>
        <v>0.25800000000000001</v>
      </c>
      <c r="AA155" s="28">
        <v>0.66200000000000003</v>
      </c>
      <c r="AB155" s="29">
        <v>0.103580009538499</v>
      </c>
      <c r="AC155">
        <f t="shared" si="14"/>
        <v>385</v>
      </c>
      <c r="AD155">
        <f t="shared" si="15"/>
        <v>1</v>
      </c>
      <c r="AE155">
        <f t="shared" si="16"/>
        <v>0.2</v>
      </c>
      <c r="AF155">
        <f>'TP Factor'!$D$3</f>
        <v>1.168489000131735</v>
      </c>
      <c r="AG155">
        <f t="shared" si="17"/>
        <v>0.2</v>
      </c>
    </row>
    <row r="156" spans="1:33">
      <c r="A156" s="24" t="s">
        <v>72</v>
      </c>
      <c r="B156" s="24">
        <v>27</v>
      </c>
      <c r="C156" s="24" t="s">
        <v>73</v>
      </c>
      <c r="D156" s="25">
        <v>33.090000000000003</v>
      </c>
      <c r="E156" s="24" t="s">
        <v>74</v>
      </c>
      <c r="F156" s="24">
        <v>1234</v>
      </c>
      <c r="G156" s="26">
        <v>11</v>
      </c>
      <c r="H156" s="24" t="s">
        <v>75</v>
      </c>
      <c r="I156" s="24" t="s">
        <v>76</v>
      </c>
      <c r="J156" s="24">
        <v>11</v>
      </c>
      <c r="K156" s="27">
        <v>63.696188737900002</v>
      </c>
      <c r="L156" s="27">
        <v>166.431963615</v>
      </c>
      <c r="M156" s="25">
        <v>0.01</v>
      </c>
      <c r="N156" s="25">
        <v>0</v>
      </c>
      <c r="O156" s="24">
        <v>26195</v>
      </c>
      <c r="P156" s="24">
        <v>25642</v>
      </c>
      <c r="Q156" s="28">
        <v>26195</v>
      </c>
      <c r="R156" s="28">
        <v>1850</v>
      </c>
      <c r="S156" s="24" t="s">
        <v>79</v>
      </c>
      <c r="T156" s="24" t="s">
        <v>121</v>
      </c>
      <c r="U156" s="28">
        <v>54.65</v>
      </c>
      <c r="V156" s="28">
        <v>0</v>
      </c>
      <c r="W156" s="28">
        <v>1.25</v>
      </c>
      <c r="X156" s="28">
        <v>9.5000000000000001E-2</v>
      </c>
      <c r="Y156" s="28">
        <f t="shared" si="18"/>
        <v>0.875</v>
      </c>
      <c r="Z156" s="28">
        <f t="shared" si="19"/>
        <v>4.7500000000000001E-2</v>
      </c>
      <c r="AA156" s="28">
        <v>0.126</v>
      </c>
      <c r="AB156" s="29">
        <v>3.6138428588910303E-2</v>
      </c>
      <c r="AC156">
        <f t="shared" si="14"/>
        <v>26</v>
      </c>
      <c r="AD156">
        <f t="shared" si="15"/>
        <v>0</v>
      </c>
      <c r="AE156">
        <f t="shared" si="16"/>
        <v>0</v>
      </c>
      <c r="AF156">
        <f>'TP Factor'!$D$3</f>
        <v>1.168489000131735</v>
      </c>
      <c r="AG156">
        <f t="shared" si="17"/>
        <v>0</v>
      </c>
    </row>
    <row r="157" spans="1:33">
      <c r="A157" s="24" t="s">
        <v>72</v>
      </c>
      <c r="B157" s="24">
        <v>27</v>
      </c>
      <c r="C157" s="24" t="s">
        <v>73</v>
      </c>
      <c r="D157" s="25">
        <v>33.090000000000003</v>
      </c>
      <c r="E157" s="24" t="s">
        <v>74</v>
      </c>
      <c r="F157" s="24">
        <v>1234</v>
      </c>
      <c r="G157" s="26">
        <v>105</v>
      </c>
      <c r="H157" s="24" t="s">
        <v>75</v>
      </c>
      <c r="I157" s="24" t="s">
        <v>76</v>
      </c>
      <c r="J157" s="24">
        <v>92</v>
      </c>
      <c r="K157" s="27">
        <v>118.239878335</v>
      </c>
      <c r="L157" s="27">
        <v>203.62314003099999</v>
      </c>
      <c r="M157" s="25">
        <v>0.12</v>
      </c>
      <c r="N157" s="25">
        <v>0.02</v>
      </c>
      <c r="O157" s="24">
        <v>26241</v>
      </c>
      <c r="P157" s="24">
        <v>25688</v>
      </c>
      <c r="Q157" s="28">
        <v>26241</v>
      </c>
      <c r="R157" s="28">
        <v>1400</v>
      </c>
      <c r="S157" s="24" t="s">
        <v>81</v>
      </c>
      <c r="T157" s="24" t="s">
        <v>127</v>
      </c>
      <c r="U157" s="28">
        <v>54.65</v>
      </c>
      <c r="V157" s="28">
        <v>0</v>
      </c>
      <c r="W157" s="28">
        <v>2.83</v>
      </c>
      <c r="X157" s="28">
        <v>0.497</v>
      </c>
      <c r="Y157" s="28">
        <f t="shared" si="18"/>
        <v>1.9809999999999999</v>
      </c>
      <c r="Z157" s="28">
        <f t="shared" si="19"/>
        <v>0.2485</v>
      </c>
      <c r="AA157" s="28">
        <v>0.88700000000000001</v>
      </c>
      <c r="AB157" s="29">
        <v>5.0316172428331397E-2</v>
      </c>
      <c r="AC157">
        <f t="shared" si="14"/>
        <v>251</v>
      </c>
      <c r="AD157">
        <f t="shared" si="15"/>
        <v>1</v>
      </c>
      <c r="AE157">
        <f t="shared" si="16"/>
        <v>0.1</v>
      </c>
      <c r="AF157">
        <f>'TP Factor'!$D$3</f>
        <v>1.168489000131735</v>
      </c>
      <c r="AG157">
        <f t="shared" si="17"/>
        <v>0.1</v>
      </c>
    </row>
    <row r="158" spans="1:33">
      <c r="A158" s="24" t="s">
        <v>72</v>
      </c>
      <c r="B158" s="24">
        <v>27</v>
      </c>
      <c r="C158" s="24" t="s">
        <v>73</v>
      </c>
      <c r="D158" s="25">
        <v>33.090000000000003</v>
      </c>
      <c r="E158" s="24" t="s">
        <v>74</v>
      </c>
      <c r="F158" s="24">
        <v>1234</v>
      </c>
      <c r="G158" s="26">
        <v>105</v>
      </c>
      <c r="H158" s="24" t="s">
        <v>75</v>
      </c>
      <c r="I158" s="24" t="s">
        <v>76</v>
      </c>
      <c r="J158" s="24">
        <v>146</v>
      </c>
      <c r="K158" s="27">
        <v>89.274433283099995</v>
      </c>
      <c r="L158" s="27">
        <v>323.810428312</v>
      </c>
      <c r="M158" s="25">
        <v>0.2</v>
      </c>
      <c r="N158" s="25">
        <v>0.04</v>
      </c>
      <c r="O158" s="24">
        <v>26290</v>
      </c>
      <c r="P158" s="24">
        <v>25735</v>
      </c>
      <c r="Q158" s="28">
        <v>26290</v>
      </c>
      <c r="R158" s="28">
        <v>1400</v>
      </c>
      <c r="S158" s="24" t="s">
        <v>81</v>
      </c>
      <c r="T158" s="24" t="s">
        <v>127</v>
      </c>
      <c r="U158" s="28">
        <v>54.65</v>
      </c>
      <c r="V158" s="28">
        <v>0</v>
      </c>
      <c r="W158" s="28">
        <v>2.83</v>
      </c>
      <c r="X158" s="28">
        <v>0.497</v>
      </c>
      <c r="Y158" s="28">
        <f t="shared" si="18"/>
        <v>1.9809999999999999</v>
      </c>
      <c r="Z158" s="28">
        <f t="shared" si="19"/>
        <v>0.2485</v>
      </c>
      <c r="AA158" s="28">
        <v>0.88700000000000001</v>
      </c>
      <c r="AB158" s="29">
        <v>8.0014979349220194E-2</v>
      </c>
      <c r="AC158">
        <f t="shared" si="14"/>
        <v>399</v>
      </c>
      <c r="AD158">
        <f t="shared" si="15"/>
        <v>2</v>
      </c>
      <c r="AE158">
        <f t="shared" si="16"/>
        <v>0.2</v>
      </c>
      <c r="AF158">
        <f>'TP Factor'!$D$3</f>
        <v>1.168489000131735</v>
      </c>
      <c r="AG158">
        <f t="shared" si="17"/>
        <v>0.2</v>
      </c>
    </row>
    <row r="159" spans="1:33">
      <c r="A159" s="24" t="s">
        <v>72</v>
      </c>
      <c r="B159" s="24">
        <v>27</v>
      </c>
      <c r="C159" s="24" t="s">
        <v>73</v>
      </c>
      <c r="D159" s="25">
        <v>33.090000000000003</v>
      </c>
      <c r="E159" s="24" t="s">
        <v>74</v>
      </c>
      <c r="F159" s="24">
        <v>1234</v>
      </c>
      <c r="G159" s="26">
        <v>13</v>
      </c>
      <c r="H159" s="24" t="s">
        <v>75</v>
      </c>
      <c r="I159" s="24" t="s">
        <v>76</v>
      </c>
      <c r="J159" s="24">
        <v>525</v>
      </c>
      <c r="K159" s="27">
        <v>281.13550918099997</v>
      </c>
      <c r="L159" s="27">
        <v>3014.1364541600001</v>
      </c>
      <c r="M159" s="25">
        <v>0.68</v>
      </c>
      <c r="N159" s="25">
        <v>0.06</v>
      </c>
      <c r="O159" s="24">
        <v>26291</v>
      </c>
      <c r="P159" s="24">
        <v>25736</v>
      </c>
      <c r="Q159" s="28">
        <v>26291</v>
      </c>
      <c r="R159" s="28">
        <v>1100</v>
      </c>
      <c r="S159" s="24" t="s">
        <v>81</v>
      </c>
      <c r="T159" s="24" t="s">
        <v>86</v>
      </c>
      <c r="U159" s="28">
        <v>54.65</v>
      </c>
      <c r="V159" s="28">
        <v>0</v>
      </c>
      <c r="W159" s="28">
        <v>1.85</v>
      </c>
      <c r="X159" s="28">
        <v>0.22</v>
      </c>
      <c r="Y159" s="28">
        <f t="shared" si="18"/>
        <v>1.2949999999999999</v>
      </c>
      <c r="Z159" s="28">
        <f t="shared" si="19"/>
        <v>0.11</v>
      </c>
      <c r="AA159" s="28">
        <v>0.34200000000000003</v>
      </c>
      <c r="AB159" s="29">
        <v>0.74480635903361303</v>
      </c>
      <c r="AC159">
        <f t="shared" si="14"/>
        <v>1431</v>
      </c>
      <c r="AD159">
        <f t="shared" si="15"/>
        <v>4</v>
      </c>
      <c r="AE159">
        <f t="shared" si="16"/>
        <v>0.3</v>
      </c>
      <c r="AF159">
        <f>'TP Factor'!$D$3</f>
        <v>1.168489000131735</v>
      </c>
      <c r="AG159">
        <f t="shared" si="17"/>
        <v>0.4</v>
      </c>
    </row>
    <row r="160" spans="1:33">
      <c r="A160" s="24" t="s">
        <v>72</v>
      </c>
      <c r="B160" s="24">
        <v>27</v>
      </c>
      <c r="C160" s="24" t="s">
        <v>73</v>
      </c>
      <c r="D160" s="25">
        <v>33.090000000000003</v>
      </c>
      <c r="E160" s="24" t="s">
        <v>74</v>
      </c>
      <c r="F160" s="24">
        <v>1234</v>
      </c>
      <c r="G160" s="26">
        <v>13</v>
      </c>
      <c r="H160" s="24" t="s">
        <v>75</v>
      </c>
      <c r="I160" s="24" t="s">
        <v>76</v>
      </c>
      <c r="J160" s="24">
        <v>248</v>
      </c>
      <c r="K160" s="27">
        <v>204.21473358399999</v>
      </c>
      <c r="L160" s="27">
        <v>1424.12806176</v>
      </c>
      <c r="M160" s="25">
        <v>0.32</v>
      </c>
      <c r="N160" s="25">
        <v>0.03</v>
      </c>
      <c r="O160" s="24">
        <v>26292</v>
      </c>
      <c r="P160" s="24">
        <v>25737</v>
      </c>
      <c r="Q160" s="28">
        <v>26292</v>
      </c>
      <c r="R160" s="28">
        <v>1100</v>
      </c>
      <c r="S160" s="24" t="s">
        <v>81</v>
      </c>
      <c r="T160" s="24" t="s">
        <v>86</v>
      </c>
      <c r="U160" s="28">
        <v>54.65</v>
      </c>
      <c r="V160" s="28">
        <v>0</v>
      </c>
      <c r="W160" s="28">
        <v>1.85</v>
      </c>
      <c r="X160" s="28">
        <v>0.22</v>
      </c>
      <c r="Y160" s="28">
        <f t="shared" si="18"/>
        <v>1.2949999999999999</v>
      </c>
      <c r="Z160" s="28">
        <f t="shared" si="19"/>
        <v>0.11</v>
      </c>
      <c r="AA160" s="28">
        <v>0.34200000000000003</v>
      </c>
      <c r="AB160" s="29">
        <v>0.35190830032011999</v>
      </c>
      <c r="AC160">
        <f t="shared" si="14"/>
        <v>676</v>
      </c>
      <c r="AD160">
        <f t="shared" si="15"/>
        <v>2</v>
      </c>
      <c r="AE160">
        <f t="shared" si="16"/>
        <v>0.2</v>
      </c>
      <c r="AF160">
        <f>'TP Factor'!$D$3</f>
        <v>1.168489000131735</v>
      </c>
      <c r="AG160">
        <f t="shared" si="17"/>
        <v>0.2</v>
      </c>
    </row>
    <row r="161" spans="1:33">
      <c r="A161" s="24" t="s">
        <v>72</v>
      </c>
      <c r="B161" s="24">
        <v>27</v>
      </c>
      <c r="C161" s="24" t="s">
        <v>73</v>
      </c>
      <c r="D161" s="25">
        <v>33.090000000000003</v>
      </c>
      <c r="E161" s="24" t="s">
        <v>74</v>
      </c>
      <c r="F161" s="24">
        <v>1234</v>
      </c>
      <c r="G161" s="26">
        <v>81</v>
      </c>
      <c r="H161" s="24" t="s">
        <v>75</v>
      </c>
      <c r="I161" s="24" t="s">
        <v>76</v>
      </c>
      <c r="J161" s="24">
        <v>12</v>
      </c>
      <c r="K161" s="27">
        <v>50.3930010192</v>
      </c>
      <c r="L161" s="27">
        <v>103.96536442599999</v>
      </c>
      <c r="M161" s="25">
        <v>0.01</v>
      </c>
      <c r="N161" s="25">
        <v>0</v>
      </c>
      <c r="O161" s="24">
        <v>26293</v>
      </c>
      <c r="P161" s="24">
        <v>25738</v>
      </c>
      <c r="Q161" s="28">
        <v>26293</v>
      </c>
      <c r="R161" s="28">
        <v>1840</v>
      </c>
      <c r="S161" s="24" t="s">
        <v>79</v>
      </c>
      <c r="T161" s="24" t="s">
        <v>128</v>
      </c>
      <c r="U161" s="28">
        <v>54.65</v>
      </c>
      <c r="V161" s="28">
        <v>0</v>
      </c>
      <c r="W161" s="28">
        <v>1.58</v>
      </c>
      <c r="X161" s="28">
        <v>0.15</v>
      </c>
      <c r="Y161" s="28">
        <f t="shared" si="18"/>
        <v>1.1059999999999999</v>
      </c>
      <c r="Z161" s="28">
        <f t="shared" si="19"/>
        <v>7.4999999999999997E-2</v>
      </c>
      <c r="AA161" s="28">
        <v>0.23200000000000001</v>
      </c>
      <c r="AB161" s="29">
        <v>2.2377409597770102E-2</v>
      </c>
      <c r="AC161">
        <f t="shared" si="14"/>
        <v>29</v>
      </c>
      <c r="AD161">
        <f t="shared" si="15"/>
        <v>0</v>
      </c>
      <c r="AE161">
        <f t="shared" si="16"/>
        <v>0</v>
      </c>
      <c r="AF161">
        <f>'TP Factor'!$D$3</f>
        <v>1.168489000131735</v>
      </c>
      <c r="AG161">
        <f t="shared" si="17"/>
        <v>0</v>
      </c>
    </row>
    <row r="162" spans="1:33">
      <c r="A162" s="24" t="s">
        <v>72</v>
      </c>
      <c r="B162" s="24">
        <v>27</v>
      </c>
      <c r="C162" s="24" t="s">
        <v>73</v>
      </c>
      <c r="D162" s="25">
        <v>33.090000000000003</v>
      </c>
      <c r="E162" s="24" t="s">
        <v>74</v>
      </c>
      <c r="F162" s="24">
        <v>1234</v>
      </c>
      <c r="G162" s="26">
        <v>105</v>
      </c>
      <c r="H162" s="24" t="s">
        <v>75</v>
      </c>
      <c r="I162" s="24" t="s">
        <v>76</v>
      </c>
      <c r="J162" s="24">
        <v>93</v>
      </c>
      <c r="K162" s="27">
        <v>66.995253006200002</v>
      </c>
      <c r="L162" s="27">
        <v>205.555630648</v>
      </c>
      <c r="M162" s="25">
        <v>0.13</v>
      </c>
      <c r="N162" s="25">
        <v>0.02</v>
      </c>
      <c r="O162" s="24">
        <v>26356</v>
      </c>
      <c r="P162" s="24">
        <v>25798</v>
      </c>
      <c r="Q162" s="28">
        <v>26356</v>
      </c>
      <c r="R162" s="28">
        <v>1400</v>
      </c>
      <c r="S162" s="24" t="s">
        <v>97</v>
      </c>
      <c r="T162" s="24" t="s">
        <v>116</v>
      </c>
      <c r="U162" s="28">
        <v>54.65</v>
      </c>
      <c r="V162" s="28">
        <v>0</v>
      </c>
      <c r="W162" s="28">
        <v>2.83</v>
      </c>
      <c r="X162" s="28">
        <v>0.497</v>
      </c>
      <c r="Y162" s="28">
        <f t="shared" si="18"/>
        <v>1.9809999999999999</v>
      </c>
      <c r="Z162" s="28">
        <f t="shared" si="19"/>
        <v>0.2485</v>
      </c>
      <c r="AA162" s="28">
        <v>0.88800000000000001</v>
      </c>
      <c r="AB162" s="29">
        <v>5.0793699347730599E-2</v>
      </c>
      <c r="AC162">
        <f t="shared" si="14"/>
        <v>253</v>
      </c>
      <c r="AD162">
        <f t="shared" si="15"/>
        <v>1</v>
      </c>
      <c r="AE162">
        <f t="shared" si="16"/>
        <v>0.1</v>
      </c>
      <c r="AF162">
        <f>'TP Factor'!$D$3</f>
        <v>1.168489000131735</v>
      </c>
      <c r="AG162">
        <f t="shared" si="17"/>
        <v>0.1</v>
      </c>
    </row>
    <row r="163" spans="1:33">
      <c r="A163" s="24" t="s">
        <v>72</v>
      </c>
      <c r="B163" s="24">
        <v>27</v>
      </c>
      <c r="C163" s="24" t="s">
        <v>73</v>
      </c>
      <c r="D163" s="25">
        <v>33.090000000000003</v>
      </c>
      <c r="E163" s="24" t="s">
        <v>74</v>
      </c>
      <c r="F163" s="24">
        <v>1234</v>
      </c>
      <c r="G163" s="26">
        <v>13</v>
      </c>
      <c r="H163" s="24" t="s">
        <v>75</v>
      </c>
      <c r="I163" s="24" t="s">
        <v>76</v>
      </c>
      <c r="J163" s="24">
        <v>22</v>
      </c>
      <c r="K163" s="27">
        <v>57.807997214700002</v>
      </c>
      <c r="L163" s="27">
        <v>149.485025726</v>
      </c>
      <c r="M163" s="25">
        <v>0.03</v>
      </c>
      <c r="N163" s="25">
        <v>0</v>
      </c>
      <c r="O163" s="24">
        <v>26383</v>
      </c>
      <c r="P163" s="24">
        <v>25823</v>
      </c>
      <c r="Q163" s="28">
        <v>26383</v>
      </c>
      <c r="R163" s="28">
        <v>1100</v>
      </c>
      <c r="S163" s="24" t="s">
        <v>97</v>
      </c>
      <c r="T163" s="24" t="s">
        <v>114</v>
      </c>
      <c r="U163" s="28">
        <v>54.65</v>
      </c>
      <c r="V163" s="28">
        <v>0</v>
      </c>
      <c r="W163" s="28">
        <v>1.85</v>
      </c>
      <c r="X163" s="28">
        <v>0.22</v>
      </c>
      <c r="Y163" s="28">
        <f t="shared" si="18"/>
        <v>1.2949999999999999</v>
      </c>
      <c r="Z163" s="28">
        <f t="shared" si="19"/>
        <v>0.11</v>
      </c>
      <c r="AA163" s="28">
        <v>0.28599999999999998</v>
      </c>
      <c r="AB163" s="29">
        <v>3.6938406550796499E-2</v>
      </c>
      <c r="AC163">
        <f t="shared" si="14"/>
        <v>59</v>
      </c>
      <c r="AD163">
        <f t="shared" si="15"/>
        <v>0</v>
      </c>
      <c r="AE163">
        <f t="shared" si="16"/>
        <v>0</v>
      </c>
      <c r="AF163">
        <f>'TP Factor'!$D$3</f>
        <v>1.168489000131735</v>
      </c>
      <c r="AG163">
        <f t="shared" si="17"/>
        <v>0</v>
      </c>
    </row>
    <row r="164" spans="1:33">
      <c r="A164" s="24" t="s">
        <v>72</v>
      </c>
      <c r="B164" s="24">
        <v>27</v>
      </c>
      <c r="C164" s="24" t="s">
        <v>73</v>
      </c>
      <c r="D164" s="25">
        <v>33.090000000000003</v>
      </c>
      <c r="E164" s="24" t="s">
        <v>74</v>
      </c>
      <c r="F164" s="24">
        <v>1234</v>
      </c>
      <c r="G164" s="26">
        <v>45</v>
      </c>
      <c r="H164" s="24" t="s">
        <v>75</v>
      </c>
      <c r="I164" s="24" t="s">
        <v>76</v>
      </c>
      <c r="J164" s="24">
        <v>271</v>
      </c>
      <c r="K164" s="27">
        <v>113.31556809200001</v>
      </c>
      <c r="L164" s="27">
        <v>684.82184859699998</v>
      </c>
      <c r="M164" s="25">
        <v>0.23</v>
      </c>
      <c r="N164" s="25">
        <v>7.0000000000000007E-2</v>
      </c>
      <c r="O164" s="24">
        <v>26418</v>
      </c>
      <c r="P164" s="24">
        <v>25857</v>
      </c>
      <c r="Q164" s="28">
        <v>26418</v>
      </c>
      <c r="R164" s="28">
        <v>8140</v>
      </c>
      <c r="S164" s="24" t="s">
        <v>97</v>
      </c>
      <c r="T164" s="24" t="s">
        <v>145</v>
      </c>
      <c r="U164" s="28">
        <v>54.65</v>
      </c>
      <c r="V164" s="28">
        <v>0</v>
      </c>
      <c r="W164" s="28">
        <v>1.18</v>
      </c>
      <c r="X164" s="28">
        <v>0.48</v>
      </c>
      <c r="Y164" s="28">
        <f t="shared" si="18"/>
        <v>0.82599999999999996</v>
      </c>
      <c r="Z164" s="28">
        <f t="shared" si="19"/>
        <v>0.24</v>
      </c>
      <c r="AA164" s="28">
        <v>0.77700000000000002</v>
      </c>
      <c r="AB164" s="29">
        <v>0.16922248723834399</v>
      </c>
      <c r="AC164">
        <f t="shared" si="14"/>
        <v>739</v>
      </c>
      <c r="AD164">
        <f t="shared" si="15"/>
        <v>1</v>
      </c>
      <c r="AE164">
        <f t="shared" si="16"/>
        <v>0.4</v>
      </c>
      <c r="AF164">
        <f>'TP Factor'!$D$3</f>
        <v>1.168489000131735</v>
      </c>
      <c r="AG164">
        <f t="shared" si="17"/>
        <v>0.5</v>
      </c>
    </row>
    <row r="165" spans="1:33">
      <c r="A165" s="24" t="s">
        <v>72</v>
      </c>
      <c r="B165" s="24">
        <v>27</v>
      </c>
      <c r="C165" s="24" t="s">
        <v>73</v>
      </c>
      <c r="D165" s="25">
        <v>33.090000000000003</v>
      </c>
      <c r="E165" s="24" t="s">
        <v>74</v>
      </c>
      <c r="F165" s="24">
        <v>1234</v>
      </c>
      <c r="G165" s="26">
        <v>45</v>
      </c>
      <c r="H165" s="24" t="s">
        <v>75</v>
      </c>
      <c r="I165" s="24" t="s">
        <v>76</v>
      </c>
      <c r="J165" s="24">
        <v>795</v>
      </c>
      <c r="K165" s="27">
        <v>213.81315542999999</v>
      </c>
      <c r="L165" s="27">
        <v>2221.8293798</v>
      </c>
      <c r="M165" s="25">
        <v>0.67</v>
      </c>
      <c r="N165" s="25">
        <v>0.19</v>
      </c>
      <c r="O165" s="24">
        <v>26430</v>
      </c>
      <c r="P165" s="24">
        <v>25869</v>
      </c>
      <c r="Q165" s="28">
        <v>26430</v>
      </c>
      <c r="R165" s="28">
        <v>8140</v>
      </c>
      <c r="S165" s="24" t="s">
        <v>81</v>
      </c>
      <c r="T165" s="24" t="s">
        <v>87</v>
      </c>
      <c r="U165" s="28">
        <v>54.65</v>
      </c>
      <c r="V165" s="28">
        <v>0</v>
      </c>
      <c r="W165" s="28">
        <v>1.18</v>
      </c>
      <c r="X165" s="28">
        <v>0.48</v>
      </c>
      <c r="Y165" s="28">
        <f t="shared" si="18"/>
        <v>0.82599999999999996</v>
      </c>
      <c r="Z165" s="28">
        <f t="shared" si="19"/>
        <v>0.24</v>
      </c>
      <c r="AA165" s="28">
        <v>0.70299999999999996</v>
      </c>
      <c r="AB165" s="29">
        <v>0.54902380035464504</v>
      </c>
      <c r="AC165">
        <f t="shared" si="14"/>
        <v>2168</v>
      </c>
      <c r="AD165">
        <f t="shared" si="15"/>
        <v>4</v>
      </c>
      <c r="AE165">
        <f t="shared" si="16"/>
        <v>1.1000000000000001</v>
      </c>
      <c r="AF165">
        <f>'TP Factor'!$D$3</f>
        <v>1.168489000131735</v>
      </c>
      <c r="AG165">
        <f t="shared" si="17"/>
        <v>1.3</v>
      </c>
    </row>
    <row r="166" spans="1:33">
      <c r="A166" s="24" t="s">
        <v>72</v>
      </c>
      <c r="B166" s="24">
        <v>27</v>
      </c>
      <c r="C166" s="24" t="s">
        <v>73</v>
      </c>
      <c r="D166" s="25">
        <v>33.090000000000003</v>
      </c>
      <c r="E166" s="24" t="s">
        <v>74</v>
      </c>
      <c r="F166" s="24">
        <v>1234</v>
      </c>
      <c r="G166" s="26">
        <v>102.5</v>
      </c>
      <c r="H166" s="24" t="s">
        <v>75</v>
      </c>
      <c r="I166" s="24" t="s">
        <v>76</v>
      </c>
      <c r="J166" s="24">
        <v>212</v>
      </c>
      <c r="K166" s="27">
        <v>148.22882373799999</v>
      </c>
      <c r="L166" s="27">
        <v>660.72526288899996</v>
      </c>
      <c r="M166" s="25">
        <v>0.31</v>
      </c>
      <c r="N166" s="25">
        <v>0.05</v>
      </c>
      <c r="O166" s="24">
        <v>26439</v>
      </c>
      <c r="P166" s="24">
        <v>25878</v>
      </c>
      <c r="Q166" s="28">
        <v>26439</v>
      </c>
      <c r="R166" s="28">
        <v>1300</v>
      </c>
      <c r="S166" s="24" t="s">
        <v>79</v>
      </c>
      <c r="T166" s="24" t="s">
        <v>80</v>
      </c>
      <c r="U166" s="28">
        <v>54.65</v>
      </c>
      <c r="V166" s="28">
        <v>0</v>
      </c>
      <c r="W166" s="28">
        <v>2.42</v>
      </c>
      <c r="X166" s="28">
        <v>0.51600000000000001</v>
      </c>
      <c r="Y166" s="28">
        <f t="shared" si="18"/>
        <v>1.694</v>
      </c>
      <c r="Z166" s="28">
        <f t="shared" si="19"/>
        <v>0.25800000000000001</v>
      </c>
      <c r="AA166" s="28">
        <v>0.63100000000000001</v>
      </c>
      <c r="AB166" s="29">
        <v>0.163268115055825</v>
      </c>
      <c r="AC166">
        <f t="shared" si="14"/>
        <v>579</v>
      </c>
      <c r="AD166">
        <f t="shared" si="15"/>
        <v>2</v>
      </c>
      <c r="AE166">
        <f t="shared" si="16"/>
        <v>0.3</v>
      </c>
      <c r="AF166">
        <f>'TP Factor'!$D$3</f>
        <v>1.168489000131735</v>
      </c>
      <c r="AG166">
        <f t="shared" si="17"/>
        <v>0.4</v>
      </c>
    </row>
    <row r="167" spans="1:33">
      <c r="A167" s="24" t="s">
        <v>72</v>
      </c>
      <c r="B167" s="24">
        <v>27</v>
      </c>
      <c r="C167" s="24" t="s">
        <v>73</v>
      </c>
      <c r="D167" s="25">
        <v>33.090000000000003</v>
      </c>
      <c r="E167" s="24" t="s">
        <v>74</v>
      </c>
      <c r="F167" s="24">
        <v>1234</v>
      </c>
      <c r="G167" s="26">
        <v>81</v>
      </c>
      <c r="H167" s="24" t="s">
        <v>75</v>
      </c>
      <c r="I167" s="24" t="s">
        <v>76</v>
      </c>
      <c r="J167" s="24">
        <v>241</v>
      </c>
      <c r="K167" s="27">
        <v>221.680164338</v>
      </c>
      <c r="L167" s="27">
        <v>2040.0357943199999</v>
      </c>
      <c r="M167" s="25">
        <v>0.27</v>
      </c>
      <c r="N167" s="25">
        <v>0.02</v>
      </c>
      <c r="O167" s="24">
        <v>26440</v>
      </c>
      <c r="P167" s="24">
        <v>25879</v>
      </c>
      <c r="Q167" s="28">
        <v>26440</v>
      </c>
      <c r="R167" s="28">
        <v>1840</v>
      </c>
      <c r="S167" s="24" t="s">
        <v>79</v>
      </c>
      <c r="T167" s="24" t="s">
        <v>128</v>
      </c>
      <c r="U167" s="28">
        <v>54.65</v>
      </c>
      <c r="V167" s="28">
        <v>0</v>
      </c>
      <c r="W167" s="28">
        <v>1.58</v>
      </c>
      <c r="X167" s="28">
        <v>0.15</v>
      </c>
      <c r="Y167" s="28">
        <f t="shared" si="18"/>
        <v>1.1059999999999999</v>
      </c>
      <c r="Z167" s="28">
        <f t="shared" si="19"/>
        <v>7.4999999999999997E-2</v>
      </c>
      <c r="AA167" s="28">
        <v>0.23200000000000001</v>
      </c>
      <c r="AB167" s="29">
        <v>4.76424493540411E-3</v>
      </c>
      <c r="AC167">
        <f t="shared" si="14"/>
        <v>6</v>
      </c>
      <c r="AD167">
        <f t="shared" si="15"/>
        <v>0</v>
      </c>
      <c r="AE167">
        <f t="shared" si="16"/>
        <v>0</v>
      </c>
      <c r="AF167">
        <f>'TP Factor'!$D$3</f>
        <v>1.168489000131735</v>
      </c>
      <c r="AG167">
        <f t="shared" si="17"/>
        <v>0</v>
      </c>
    </row>
    <row r="168" spans="1:33">
      <c r="A168" s="24" t="s">
        <v>72</v>
      </c>
      <c r="B168" s="24">
        <v>27</v>
      </c>
      <c r="C168" s="24" t="s">
        <v>73</v>
      </c>
      <c r="D168" s="25">
        <v>33.090000000000003</v>
      </c>
      <c r="E168" s="24" t="s">
        <v>74</v>
      </c>
      <c r="F168" s="24">
        <v>1234</v>
      </c>
      <c r="G168" s="26">
        <v>81</v>
      </c>
      <c r="H168" s="24" t="s">
        <v>75</v>
      </c>
      <c r="I168" s="24" t="s">
        <v>76</v>
      </c>
      <c r="J168" s="24">
        <v>70</v>
      </c>
      <c r="K168" s="27">
        <v>81.1543539157</v>
      </c>
      <c r="L168" s="27">
        <v>277.44846659000001</v>
      </c>
      <c r="M168" s="25">
        <v>0.08</v>
      </c>
      <c r="N168" s="25">
        <v>0.01</v>
      </c>
      <c r="O168" s="24">
        <v>26450</v>
      </c>
      <c r="P168" s="24">
        <v>25888</v>
      </c>
      <c r="Q168" s="28">
        <v>26450</v>
      </c>
      <c r="R168" s="28">
        <v>1840</v>
      </c>
      <c r="S168" s="24" t="s">
        <v>77</v>
      </c>
      <c r="T168" s="24" t="s">
        <v>148</v>
      </c>
      <c r="U168" s="28">
        <v>54.65</v>
      </c>
      <c r="V168" s="28">
        <v>0</v>
      </c>
      <c r="W168" s="28">
        <v>1.58</v>
      </c>
      <c r="X168" s="28">
        <v>0.15</v>
      </c>
      <c r="Y168" s="28">
        <f t="shared" si="18"/>
        <v>1.1059999999999999</v>
      </c>
      <c r="Z168" s="28">
        <f t="shared" si="19"/>
        <v>7.4999999999999997E-2</v>
      </c>
      <c r="AA168" s="28">
        <v>0.49399999999999999</v>
      </c>
      <c r="AB168" s="29">
        <v>3.8066141115087E-2</v>
      </c>
      <c r="AC168">
        <f t="shared" si="14"/>
        <v>106</v>
      </c>
      <c r="AD168">
        <f t="shared" si="15"/>
        <v>0</v>
      </c>
      <c r="AE168">
        <f t="shared" si="16"/>
        <v>0</v>
      </c>
      <c r="AF168">
        <f>'TP Factor'!$D$3</f>
        <v>1.168489000131735</v>
      </c>
      <c r="AG168">
        <f t="shared" si="17"/>
        <v>0</v>
      </c>
    </row>
    <row r="169" spans="1:33">
      <c r="A169" s="24" t="s">
        <v>72</v>
      </c>
      <c r="B169" s="24">
        <v>27</v>
      </c>
      <c r="C169" s="24" t="s">
        <v>73</v>
      </c>
      <c r="D169" s="25">
        <v>33.090000000000003</v>
      </c>
      <c r="E169" s="24" t="s">
        <v>74</v>
      </c>
      <c r="F169" s="24">
        <v>1234</v>
      </c>
      <c r="G169" s="26">
        <v>102.5</v>
      </c>
      <c r="H169" s="24" t="s">
        <v>75</v>
      </c>
      <c r="I169" s="24" t="s">
        <v>76</v>
      </c>
      <c r="J169" s="24">
        <v>57</v>
      </c>
      <c r="K169" s="27">
        <v>93.887903909499997</v>
      </c>
      <c r="L169" s="27">
        <v>177.18835315600001</v>
      </c>
      <c r="M169" s="25">
        <v>0.08</v>
      </c>
      <c r="N169" s="25">
        <v>0.01</v>
      </c>
      <c r="O169" s="24">
        <v>26499</v>
      </c>
      <c r="P169" s="24">
        <v>25934</v>
      </c>
      <c r="Q169" s="28">
        <v>26499</v>
      </c>
      <c r="R169" s="28">
        <v>1300</v>
      </c>
      <c r="S169" s="24" t="s">
        <v>79</v>
      </c>
      <c r="T169" s="24" t="s">
        <v>80</v>
      </c>
      <c r="U169" s="28">
        <v>54.65</v>
      </c>
      <c r="V169" s="28">
        <v>0</v>
      </c>
      <c r="W169" s="28">
        <v>2.42</v>
      </c>
      <c r="X169" s="28">
        <v>0.51600000000000001</v>
      </c>
      <c r="Y169" s="28">
        <f t="shared" si="18"/>
        <v>1.694</v>
      </c>
      <c r="Z169" s="28">
        <f t="shared" si="19"/>
        <v>0.25800000000000001</v>
      </c>
      <c r="AA169" s="28">
        <v>0.63100000000000001</v>
      </c>
      <c r="AB169" s="29">
        <v>2.41175290623253E-2</v>
      </c>
      <c r="AC169">
        <f t="shared" si="14"/>
        <v>85</v>
      </c>
      <c r="AD169">
        <f t="shared" si="15"/>
        <v>0</v>
      </c>
      <c r="AE169">
        <f t="shared" si="16"/>
        <v>0</v>
      </c>
      <c r="AF169">
        <f>'TP Factor'!$D$3</f>
        <v>1.168489000131735</v>
      </c>
      <c r="AG169">
        <f t="shared" si="17"/>
        <v>0</v>
      </c>
    </row>
    <row r="170" spans="1:33">
      <c r="A170" s="24" t="s">
        <v>72</v>
      </c>
      <c r="B170" s="24">
        <v>27</v>
      </c>
      <c r="C170" s="24" t="s">
        <v>73</v>
      </c>
      <c r="D170" s="25">
        <v>33.090000000000003</v>
      </c>
      <c r="E170" s="24" t="s">
        <v>74</v>
      </c>
      <c r="F170" s="24">
        <v>1234</v>
      </c>
      <c r="G170" s="26">
        <v>45</v>
      </c>
      <c r="H170" s="24" t="s">
        <v>75</v>
      </c>
      <c r="I170" s="24" t="s">
        <v>76</v>
      </c>
      <c r="J170" s="24">
        <v>104</v>
      </c>
      <c r="K170" s="27">
        <v>114.987286862</v>
      </c>
      <c r="L170" s="27">
        <v>240.955295358</v>
      </c>
      <c r="M170" s="25">
        <v>0.09</v>
      </c>
      <c r="N170" s="25">
        <v>0.02</v>
      </c>
      <c r="O170" s="24">
        <v>26519</v>
      </c>
      <c r="P170" s="24">
        <v>25954</v>
      </c>
      <c r="Q170" s="28">
        <v>26519</v>
      </c>
      <c r="R170" s="28">
        <v>8140</v>
      </c>
      <c r="S170" s="24" t="s">
        <v>77</v>
      </c>
      <c r="T170" s="24" t="s">
        <v>149</v>
      </c>
      <c r="U170" s="28">
        <v>54.65</v>
      </c>
      <c r="V170" s="28">
        <v>0</v>
      </c>
      <c r="W170" s="28">
        <v>1.18</v>
      </c>
      <c r="X170" s="28">
        <v>0.48</v>
      </c>
      <c r="Y170" s="28">
        <f t="shared" si="18"/>
        <v>0.82599999999999996</v>
      </c>
      <c r="Z170" s="28">
        <f t="shared" si="19"/>
        <v>0.24</v>
      </c>
      <c r="AA170" s="28">
        <v>0.85</v>
      </c>
      <c r="AB170" s="29">
        <v>4.7522982483496901E-2</v>
      </c>
      <c r="AC170">
        <f t="shared" si="14"/>
        <v>227</v>
      </c>
      <c r="AD170">
        <f t="shared" si="15"/>
        <v>0</v>
      </c>
      <c r="AE170">
        <f t="shared" si="16"/>
        <v>0.1</v>
      </c>
      <c r="AF170">
        <f>'TP Factor'!$D$3</f>
        <v>1.168489000131735</v>
      </c>
      <c r="AG170">
        <f t="shared" si="17"/>
        <v>0.1</v>
      </c>
    </row>
    <row r="171" spans="1:33">
      <c r="A171" s="24" t="s">
        <v>72</v>
      </c>
      <c r="B171" s="24">
        <v>27</v>
      </c>
      <c r="C171" s="24" t="s">
        <v>73</v>
      </c>
      <c r="D171" s="25">
        <v>33.090000000000003</v>
      </c>
      <c r="E171" s="24" t="s">
        <v>74</v>
      </c>
      <c r="F171" s="24">
        <v>1234</v>
      </c>
      <c r="G171" s="26">
        <v>45</v>
      </c>
      <c r="H171" s="24" t="s">
        <v>75</v>
      </c>
      <c r="I171" s="24" t="s">
        <v>76</v>
      </c>
      <c r="J171" s="24">
        <v>43</v>
      </c>
      <c r="K171" s="27">
        <v>71.231451928699997</v>
      </c>
      <c r="L171" s="27">
        <v>120.956014848</v>
      </c>
      <c r="M171" s="25">
        <v>0.04</v>
      </c>
      <c r="N171" s="25">
        <v>0.01</v>
      </c>
      <c r="O171" s="24">
        <v>26522</v>
      </c>
      <c r="P171" s="24">
        <v>25957</v>
      </c>
      <c r="Q171" s="28">
        <v>26522</v>
      </c>
      <c r="R171" s="28">
        <v>8140</v>
      </c>
      <c r="S171" s="24" t="s">
        <v>81</v>
      </c>
      <c r="T171" s="24" t="s">
        <v>87</v>
      </c>
      <c r="U171" s="28">
        <v>54.65</v>
      </c>
      <c r="V171" s="28">
        <v>0</v>
      </c>
      <c r="W171" s="28">
        <v>1.18</v>
      </c>
      <c r="X171" s="28">
        <v>0.48</v>
      </c>
      <c r="Y171" s="28">
        <f t="shared" si="18"/>
        <v>0.82599999999999996</v>
      </c>
      <c r="Z171" s="28">
        <f t="shared" si="19"/>
        <v>0.24</v>
      </c>
      <c r="AA171" s="28">
        <v>0.70299999999999996</v>
      </c>
      <c r="AB171" s="29">
        <v>2.9888762627920101E-2</v>
      </c>
      <c r="AC171">
        <f t="shared" si="14"/>
        <v>118</v>
      </c>
      <c r="AD171">
        <f t="shared" si="15"/>
        <v>0</v>
      </c>
      <c r="AE171">
        <f t="shared" si="16"/>
        <v>0.1</v>
      </c>
      <c r="AF171">
        <f>'TP Factor'!$D$3</f>
        <v>1.168489000131735</v>
      </c>
      <c r="AG171">
        <f t="shared" si="17"/>
        <v>0.1</v>
      </c>
    </row>
    <row r="172" spans="1:33">
      <c r="A172" s="24" t="s">
        <v>72</v>
      </c>
      <c r="B172" s="24">
        <v>27</v>
      </c>
      <c r="C172" s="24" t="s">
        <v>73</v>
      </c>
      <c r="D172" s="25">
        <v>33.090000000000003</v>
      </c>
      <c r="E172" s="24" t="s">
        <v>74</v>
      </c>
      <c r="F172" s="24">
        <v>1234</v>
      </c>
      <c r="G172" s="26">
        <v>105</v>
      </c>
      <c r="H172" s="24" t="s">
        <v>75</v>
      </c>
      <c r="I172" s="24" t="s">
        <v>76</v>
      </c>
      <c r="J172" s="24">
        <v>18</v>
      </c>
      <c r="K172" s="27">
        <v>34.619075633900003</v>
      </c>
      <c r="L172" s="27">
        <v>40.262309421200001</v>
      </c>
      <c r="M172" s="25">
        <v>0.02</v>
      </c>
      <c r="N172" s="25">
        <v>0</v>
      </c>
      <c r="O172" s="24">
        <v>26523</v>
      </c>
      <c r="P172" s="24">
        <v>25958</v>
      </c>
      <c r="Q172" s="28">
        <v>26523</v>
      </c>
      <c r="R172" s="28">
        <v>1400</v>
      </c>
      <c r="S172" s="24" t="s">
        <v>97</v>
      </c>
      <c r="T172" s="24" t="s">
        <v>116</v>
      </c>
      <c r="U172" s="28">
        <v>54.65</v>
      </c>
      <c r="V172" s="28">
        <v>0</v>
      </c>
      <c r="W172" s="28">
        <v>2.83</v>
      </c>
      <c r="X172" s="28">
        <v>0.497</v>
      </c>
      <c r="Y172" s="28">
        <f t="shared" si="18"/>
        <v>1.9809999999999999</v>
      </c>
      <c r="Z172" s="28">
        <f t="shared" si="19"/>
        <v>0.2485</v>
      </c>
      <c r="AA172" s="28">
        <v>0.88800000000000001</v>
      </c>
      <c r="AB172" s="29">
        <v>9.9489935318615597E-3</v>
      </c>
      <c r="AC172">
        <f t="shared" si="14"/>
        <v>50</v>
      </c>
      <c r="AD172">
        <f t="shared" si="15"/>
        <v>0</v>
      </c>
      <c r="AE172">
        <f t="shared" si="16"/>
        <v>0</v>
      </c>
      <c r="AF172">
        <f>'TP Factor'!$D$3</f>
        <v>1.168489000131735</v>
      </c>
      <c r="AG172">
        <f t="shared" si="17"/>
        <v>0</v>
      </c>
    </row>
    <row r="173" spans="1:33">
      <c r="A173" s="24" t="s">
        <v>72</v>
      </c>
      <c r="B173" s="24">
        <v>27</v>
      </c>
      <c r="C173" s="24" t="s">
        <v>73</v>
      </c>
      <c r="D173" s="25">
        <v>33.090000000000003</v>
      </c>
      <c r="E173" s="24" t="s">
        <v>74</v>
      </c>
      <c r="F173" s="24">
        <v>1234</v>
      </c>
      <c r="G173" s="26">
        <v>105</v>
      </c>
      <c r="H173" s="24" t="s">
        <v>75</v>
      </c>
      <c r="I173" s="24" t="s">
        <v>76</v>
      </c>
      <c r="J173" s="24">
        <v>2</v>
      </c>
      <c r="K173" s="27">
        <v>15.143465876500001</v>
      </c>
      <c r="L173" s="27">
        <v>4.65706408429</v>
      </c>
      <c r="M173" s="25">
        <v>0</v>
      </c>
      <c r="N173" s="25">
        <v>0</v>
      </c>
      <c r="O173" s="24">
        <v>26538</v>
      </c>
      <c r="P173" s="24">
        <v>25972</v>
      </c>
      <c r="Q173" s="28">
        <v>26538</v>
      </c>
      <c r="R173" s="28">
        <v>1400</v>
      </c>
      <c r="S173" s="24" t="s">
        <v>81</v>
      </c>
      <c r="T173" s="24" t="s">
        <v>127</v>
      </c>
      <c r="U173" s="28">
        <v>54.65</v>
      </c>
      <c r="V173" s="28">
        <v>0</v>
      </c>
      <c r="W173" s="28">
        <v>2.83</v>
      </c>
      <c r="X173" s="28">
        <v>0.497</v>
      </c>
      <c r="Y173" s="28">
        <f t="shared" si="18"/>
        <v>1.9809999999999999</v>
      </c>
      <c r="Z173" s="28">
        <f t="shared" si="19"/>
        <v>0.2485</v>
      </c>
      <c r="AA173" s="28">
        <v>0.88700000000000001</v>
      </c>
      <c r="AB173" s="29">
        <v>1.1507809927802301E-3</v>
      </c>
      <c r="AC173">
        <f t="shared" si="14"/>
        <v>6</v>
      </c>
      <c r="AD173">
        <f t="shared" si="15"/>
        <v>0</v>
      </c>
      <c r="AE173">
        <f t="shared" si="16"/>
        <v>0</v>
      </c>
      <c r="AF173">
        <f>'TP Factor'!$D$3</f>
        <v>1.168489000131735</v>
      </c>
      <c r="AG173">
        <f t="shared" si="17"/>
        <v>0</v>
      </c>
    </row>
    <row r="174" spans="1:33">
      <c r="A174" s="24" t="s">
        <v>72</v>
      </c>
      <c r="B174" s="24">
        <v>27</v>
      </c>
      <c r="C174" s="24" t="s">
        <v>73</v>
      </c>
      <c r="D174" s="25">
        <v>33.090000000000003</v>
      </c>
      <c r="E174" s="24" t="s">
        <v>74</v>
      </c>
      <c r="F174" s="24">
        <v>1234</v>
      </c>
      <c r="G174" s="26">
        <v>102.5</v>
      </c>
      <c r="H174" s="24" t="s">
        <v>75</v>
      </c>
      <c r="I174" s="24" t="s">
        <v>76</v>
      </c>
      <c r="J174" s="24">
        <v>1</v>
      </c>
      <c r="K174" s="27">
        <v>11.312978381800001</v>
      </c>
      <c r="L174" s="27">
        <v>3.0781394229000001</v>
      </c>
      <c r="M174" s="25">
        <v>0</v>
      </c>
      <c r="N174" s="25">
        <v>0</v>
      </c>
      <c r="O174" s="24">
        <v>26543</v>
      </c>
      <c r="P174" s="24">
        <v>25977</v>
      </c>
      <c r="Q174" s="28">
        <v>26543</v>
      </c>
      <c r="R174" s="28">
        <v>1300</v>
      </c>
      <c r="S174" s="24" t="s">
        <v>79</v>
      </c>
      <c r="T174" s="24" t="s">
        <v>80</v>
      </c>
      <c r="U174" s="28">
        <v>54.65</v>
      </c>
      <c r="V174" s="28">
        <v>0</v>
      </c>
      <c r="W174" s="28">
        <v>2.42</v>
      </c>
      <c r="X174" s="28">
        <v>0.51600000000000001</v>
      </c>
      <c r="Y174" s="28">
        <f t="shared" si="18"/>
        <v>1.694</v>
      </c>
      <c r="Z174" s="28">
        <f t="shared" si="19"/>
        <v>0.25800000000000001</v>
      </c>
      <c r="AA174" s="28">
        <v>0.63100000000000001</v>
      </c>
      <c r="AB174" s="29">
        <v>3.5763046210112999E-4</v>
      </c>
      <c r="AC174">
        <f t="shared" si="14"/>
        <v>1</v>
      </c>
      <c r="AD174">
        <f t="shared" si="15"/>
        <v>0</v>
      </c>
      <c r="AE174">
        <f t="shared" si="16"/>
        <v>0</v>
      </c>
      <c r="AF174">
        <f>'TP Factor'!$D$3</f>
        <v>1.168489000131735</v>
      </c>
      <c r="AG174">
        <f t="shared" si="17"/>
        <v>0</v>
      </c>
    </row>
    <row r="175" spans="1:33">
      <c r="A175" s="24" t="s">
        <v>72</v>
      </c>
      <c r="B175" s="24">
        <v>27</v>
      </c>
      <c r="C175" s="24" t="s">
        <v>73</v>
      </c>
      <c r="D175" s="25">
        <v>33.090000000000003</v>
      </c>
      <c r="E175" s="24" t="s">
        <v>74</v>
      </c>
      <c r="F175" s="24">
        <v>1234</v>
      </c>
      <c r="G175" s="26">
        <v>102.5</v>
      </c>
      <c r="H175" s="24" t="s">
        <v>75</v>
      </c>
      <c r="I175" s="24" t="s">
        <v>76</v>
      </c>
      <c r="J175" s="24">
        <v>9</v>
      </c>
      <c r="K175" s="27">
        <v>35.501499049899998</v>
      </c>
      <c r="L175" s="27">
        <v>26.691176658900002</v>
      </c>
      <c r="M175" s="25">
        <v>0.01</v>
      </c>
      <c r="N175" s="25">
        <v>0</v>
      </c>
      <c r="O175" s="24">
        <v>26586</v>
      </c>
      <c r="P175" s="24">
        <v>26019</v>
      </c>
      <c r="Q175" s="28">
        <v>26586</v>
      </c>
      <c r="R175" s="28">
        <v>1300</v>
      </c>
      <c r="S175" s="24" t="s">
        <v>79</v>
      </c>
      <c r="T175" s="24" t="s">
        <v>80</v>
      </c>
      <c r="U175" s="28">
        <v>54.65</v>
      </c>
      <c r="V175" s="28">
        <v>0</v>
      </c>
      <c r="W175" s="28">
        <v>2.42</v>
      </c>
      <c r="X175" s="28">
        <v>0.51600000000000001</v>
      </c>
      <c r="Y175" s="28">
        <f t="shared" si="18"/>
        <v>1.694</v>
      </c>
      <c r="Z175" s="28">
        <f t="shared" si="19"/>
        <v>0.25800000000000001</v>
      </c>
      <c r="AA175" s="28">
        <v>0.63100000000000001</v>
      </c>
      <c r="AB175" s="29">
        <v>6.5955070073307996E-3</v>
      </c>
      <c r="AC175">
        <f t="shared" si="14"/>
        <v>23</v>
      </c>
      <c r="AD175">
        <f t="shared" si="15"/>
        <v>0</v>
      </c>
      <c r="AE175">
        <f t="shared" si="16"/>
        <v>0</v>
      </c>
      <c r="AF175">
        <f>'TP Factor'!$D$3</f>
        <v>1.168489000131735</v>
      </c>
      <c r="AG175">
        <f t="shared" si="17"/>
        <v>0</v>
      </c>
    </row>
    <row r="176" spans="1:33">
      <c r="A176" s="24" t="s">
        <v>72</v>
      </c>
      <c r="B176" s="24">
        <v>27</v>
      </c>
      <c r="C176" s="24" t="s">
        <v>73</v>
      </c>
      <c r="D176" s="25">
        <v>33.090000000000003</v>
      </c>
      <c r="E176" s="24" t="s">
        <v>74</v>
      </c>
      <c r="F176" s="24">
        <v>1234</v>
      </c>
      <c r="G176" s="26">
        <v>105</v>
      </c>
      <c r="H176" s="24" t="s">
        <v>75</v>
      </c>
      <c r="I176" s="24" t="s">
        <v>76</v>
      </c>
      <c r="J176" s="24">
        <v>99</v>
      </c>
      <c r="K176" s="27">
        <v>77.248899935300003</v>
      </c>
      <c r="L176" s="27">
        <v>216.882629388</v>
      </c>
      <c r="M176" s="25">
        <v>0.13</v>
      </c>
      <c r="N176" s="25">
        <v>0.02</v>
      </c>
      <c r="O176" s="24">
        <v>26624</v>
      </c>
      <c r="P176" s="24">
        <v>26056</v>
      </c>
      <c r="Q176" s="28">
        <v>26624</v>
      </c>
      <c r="R176" s="28">
        <v>1400</v>
      </c>
      <c r="S176" s="24" t="s">
        <v>77</v>
      </c>
      <c r="T176" s="24" t="s">
        <v>150</v>
      </c>
      <c r="U176" s="28">
        <v>54.65</v>
      </c>
      <c r="V176" s="28">
        <v>0</v>
      </c>
      <c r="W176" s="28">
        <v>2.83</v>
      </c>
      <c r="X176" s="28">
        <v>0.497</v>
      </c>
      <c r="Y176" s="28">
        <f t="shared" si="18"/>
        <v>1.9809999999999999</v>
      </c>
      <c r="Z176" s="28">
        <f t="shared" si="19"/>
        <v>0.2485</v>
      </c>
      <c r="AA176" s="28">
        <v>0.9</v>
      </c>
      <c r="AB176" s="29">
        <v>5.3592650482971203E-2</v>
      </c>
      <c r="AC176">
        <f t="shared" si="14"/>
        <v>271</v>
      </c>
      <c r="AD176">
        <f t="shared" si="15"/>
        <v>1</v>
      </c>
      <c r="AE176">
        <f t="shared" si="16"/>
        <v>0.1</v>
      </c>
      <c r="AF176">
        <f>'TP Factor'!$D$3</f>
        <v>1.168489000131735</v>
      </c>
      <c r="AG176">
        <f t="shared" si="17"/>
        <v>0.1</v>
      </c>
    </row>
    <row r="177" spans="1:33">
      <c r="A177" s="24" t="s">
        <v>72</v>
      </c>
      <c r="B177" s="24">
        <v>27</v>
      </c>
      <c r="C177" s="24" t="s">
        <v>73</v>
      </c>
      <c r="D177" s="25">
        <v>33.090000000000003</v>
      </c>
      <c r="E177" s="24" t="s">
        <v>74</v>
      </c>
      <c r="F177" s="24">
        <v>1234</v>
      </c>
      <c r="G177" s="26">
        <v>29</v>
      </c>
      <c r="H177" s="24" t="s">
        <v>75</v>
      </c>
      <c r="I177" s="24" t="s">
        <v>76</v>
      </c>
      <c r="J177" s="24">
        <v>24</v>
      </c>
      <c r="K177" s="27">
        <v>57.453453700799997</v>
      </c>
      <c r="L177" s="27">
        <v>157.71963557300001</v>
      </c>
      <c r="M177" s="25">
        <v>0.04</v>
      </c>
      <c r="N177" s="25">
        <v>0</v>
      </c>
      <c r="O177" s="24">
        <v>26653</v>
      </c>
      <c r="P177" s="24">
        <v>26083</v>
      </c>
      <c r="Q177" s="28">
        <v>26653</v>
      </c>
      <c r="R177" s="28">
        <v>1200</v>
      </c>
      <c r="S177" s="24" t="s">
        <v>81</v>
      </c>
      <c r="T177" s="24" t="s">
        <v>151</v>
      </c>
      <c r="U177" s="28">
        <v>54.65</v>
      </c>
      <c r="V177" s="28">
        <v>0</v>
      </c>
      <c r="W177" s="28">
        <v>2.39</v>
      </c>
      <c r="X177" s="28">
        <v>0.316</v>
      </c>
      <c r="Y177" s="28">
        <f t="shared" si="18"/>
        <v>1.673</v>
      </c>
      <c r="Z177" s="28">
        <f t="shared" si="19"/>
        <v>0.158</v>
      </c>
      <c r="AA177" s="28">
        <v>0.30399999999999999</v>
      </c>
      <c r="AB177" s="29">
        <v>3.8973214821400003E-2</v>
      </c>
      <c r="AC177">
        <f t="shared" si="14"/>
        <v>67</v>
      </c>
      <c r="AD177">
        <f t="shared" si="15"/>
        <v>0</v>
      </c>
      <c r="AE177">
        <f t="shared" si="16"/>
        <v>0</v>
      </c>
      <c r="AF177">
        <f>'TP Factor'!$D$3</f>
        <v>1.168489000131735</v>
      </c>
      <c r="AG177">
        <f t="shared" si="17"/>
        <v>0</v>
      </c>
    </row>
    <row r="178" spans="1:33">
      <c r="A178" s="24" t="s">
        <v>72</v>
      </c>
      <c r="B178" s="24">
        <v>27</v>
      </c>
      <c r="C178" s="24" t="s">
        <v>73</v>
      </c>
      <c r="D178" s="25">
        <v>33.090000000000003</v>
      </c>
      <c r="E178" s="24" t="s">
        <v>74</v>
      </c>
      <c r="F178" s="24">
        <v>1234</v>
      </c>
      <c r="G178" s="26">
        <v>29</v>
      </c>
      <c r="H178" s="24" t="s">
        <v>75</v>
      </c>
      <c r="I178" s="24" t="s">
        <v>76</v>
      </c>
      <c r="J178" s="24">
        <v>71</v>
      </c>
      <c r="K178" s="27">
        <v>76.955154203099994</v>
      </c>
      <c r="L178" s="27">
        <v>294.63005690699998</v>
      </c>
      <c r="M178" s="25">
        <v>0.11</v>
      </c>
      <c r="N178" s="25">
        <v>0.01</v>
      </c>
      <c r="O178" s="24">
        <v>26654</v>
      </c>
      <c r="P178" s="24">
        <v>26084</v>
      </c>
      <c r="Q178" s="28">
        <v>26654</v>
      </c>
      <c r="R178" s="28">
        <v>1200</v>
      </c>
      <c r="S178" s="24" t="s">
        <v>77</v>
      </c>
      <c r="T178" s="24" t="s">
        <v>152</v>
      </c>
      <c r="U178" s="28">
        <v>54.65</v>
      </c>
      <c r="V178" s="28">
        <v>0</v>
      </c>
      <c r="W178" s="28">
        <v>2.39</v>
      </c>
      <c r="X178" s="28">
        <v>0.316</v>
      </c>
      <c r="Y178" s="28">
        <f t="shared" si="18"/>
        <v>1.673</v>
      </c>
      <c r="Z178" s="28">
        <f t="shared" si="19"/>
        <v>0.158</v>
      </c>
      <c r="AA178" s="28">
        <v>0.47299999999999998</v>
      </c>
      <c r="AB178" s="29">
        <v>7.2804381386355699E-2</v>
      </c>
      <c r="AC178">
        <f t="shared" si="14"/>
        <v>193</v>
      </c>
      <c r="AD178">
        <f t="shared" si="15"/>
        <v>1</v>
      </c>
      <c r="AE178">
        <f t="shared" si="16"/>
        <v>0.1</v>
      </c>
      <c r="AF178">
        <f>'TP Factor'!$D$3</f>
        <v>1.168489000131735</v>
      </c>
      <c r="AG178">
        <f t="shared" si="17"/>
        <v>0.1</v>
      </c>
    </row>
    <row r="179" spans="1:33">
      <c r="A179" s="24" t="s">
        <v>72</v>
      </c>
      <c r="B179" s="24">
        <v>27</v>
      </c>
      <c r="C179" s="24" t="s">
        <v>73</v>
      </c>
      <c r="D179" s="25">
        <v>33.090000000000003</v>
      </c>
      <c r="E179" s="24" t="s">
        <v>74</v>
      </c>
      <c r="F179" s="24">
        <v>1234</v>
      </c>
      <c r="G179" s="26">
        <v>13</v>
      </c>
      <c r="H179" s="24" t="s">
        <v>75</v>
      </c>
      <c r="I179" s="24" t="s">
        <v>76</v>
      </c>
      <c r="J179" s="24">
        <v>89</v>
      </c>
      <c r="K179" s="27">
        <v>108.29589981300001</v>
      </c>
      <c r="L179" s="27">
        <v>612.245040227</v>
      </c>
      <c r="M179" s="25">
        <v>0.12</v>
      </c>
      <c r="N179" s="25">
        <v>0.01</v>
      </c>
      <c r="O179" s="24">
        <v>26896</v>
      </c>
      <c r="P179" s="24">
        <v>26313</v>
      </c>
      <c r="Q179" s="28">
        <v>26896</v>
      </c>
      <c r="R179" s="28">
        <v>1100</v>
      </c>
      <c r="S179" s="24" t="s">
        <v>90</v>
      </c>
      <c r="T179" s="24" t="s">
        <v>158</v>
      </c>
      <c r="U179" s="28">
        <v>54.65</v>
      </c>
      <c r="V179" s="28">
        <v>0</v>
      </c>
      <c r="W179" s="28">
        <v>1.85</v>
      </c>
      <c r="X179" s="28">
        <v>0.22</v>
      </c>
      <c r="Y179" s="28">
        <f t="shared" si="18"/>
        <v>1.2949999999999999</v>
      </c>
      <c r="Z179" s="28">
        <f t="shared" si="19"/>
        <v>0.11</v>
      </c>
      <c r="AA179" s="28">
        <v>0.28599999999999998</v>
      </c>
      <c r="AB179" s="29">
        <v>3.0528514118263001E-4</v>
      </c>
      <c r="AC179">
        <f t="shared" si="14"/>
        <v>0</v>
      </c>
      <c r="AD179">
        <f t="shared" si="15"/>
        <v>0</v>
      </c>
      <c r="AE179">
        <f t="shared" si="16"/>
        <v>0</v>
      </c>
      <c r="AF179">
        <f>'TP Factor'!$D$3</f>
        <v>1.168489000131735</v>
      </c>
      <c r="AG179">
        <f t="shared" si="17"/>
        <v>0</v>
      </c>
    </row>
    <row r="180" spans="1:33">
      <c r="A180" s="24" t="s">
        <v>72</v>
      </c>
      <c r="B180" s="24">
        <v>27</v>
      </c>
      <c r="C180" s="24" t="s">
        <v>73</v>
      </c>
      <c r="D180" s="25">
        <v>33.090000000000003</v>
      </c>
      <c r="E180" s="24" t="s">
        <v>74</v>
      </c>
      <c r="F180" s="24">
        <v>1234</v>
      </c>
      <c r="G180" s="26">
        <v>29</v>
      </c>
      <c r="H180" s="24" t="s">
        <v>75</v>
      </c>
      <c r="I180" s="24" t="s">
        <v>76</v>
      </c>
      <c r="J180" s="24">
        <v>66</v>
      </c>
      <c r="K180" s="27">
        <v>89.975290948400001</v>
      </c>
      <c r="L180" s="27">
        <v>375.15343285</v>
      </c>
      <c r="M180" s="25">
        <v>0.1</v>
      </c>
      <c r="N180" s="25">
        <v>0.01</v>
      </c>
      <c r="O180" s="24">
        <v>26897</v>
      </c>
      <c r="P180" s="24">
        <v>26314</v>
      </c>
      <c r="Q180" s="28">
        <v>26897</v>
      </c>
      <c r="R180" s="28">
        <v>1200</v>
      </c>
      <c r="S180" s="24" t="s">
        <v>90</v>
      </c>
      <c r="T180" s="24" t="s">
        <v>154</v>
      </c>
      <c r="U180" s="28">
        <v>54.65</v>
      </c>
      <c r="V180" s="28">
        <v>0</v>
      </c>
      <c r="W180" s="28">
        <v>2.39</v>
      </c>
      <c r="X180" s="28">
        <v>0.316</v>
      </c>
      <c r="Y180" s="28">
        <f t="shared" si="18"/>
        <v>1.673</v>
      </c>
      <c r="Z180" s="28">
        <f t="shared" si="19"/>
        <v>0.158</v>
      </c>
      <c r="AA180" s="28">
        <v>0.34699999999999998</v>
      </c>
      <c r="AB180" s="29">
        <v>8.4611435857947906E-2</v>
      </c>
      <c r="AC180">
        <f t="shared" si="14"/>
        <v>165</v>
      </c>
      <c r="AD180">
        <f t="shared" si="15"/>
        <v>1</v>
      </c>
      <c r="AE180">
        <f t="shared" si="16"/>
        <v>0.1</v>
      </c>
      <c r="AF180">
        <f>'TP Factor'!$D$3</f>
        <v>1.168489000131735</v>
      </c>
      <c r="AG180">
        <f t="shared" si="17"/>
        <v>0.1</v>
      </c>
    </row>
    <row r="181" spans="1:33">
      <c r="A181" s="24" t="s">
        <v>72</v>
      </c>
      <c r="B181" s="24">
        <v>27</v>
      </c>
      <c r="C181" s="24" t="s">
        <v>73</v>
      </c>
      <c r="D181" s="25">
        <v>33.090000000000003</v>
      </c>
      <c r="E181" s="24" t="s">
        <v>74</v>
      </c>
      <c r="F181" s="24">
        <v>1234</v>
      </c>
      <c r="G181" s="26">
        <v>29</v>
      </c>
      <c r="H181" s="24" t="s">
        <v>75</v>
      </c>
      <c r="I181" s="24" t="s">
        <v>76</v>
      </c>
      <c r="J181" s="24">
        <v>4</v>
      </c>
      <c r="K181" s="27">
        <v>25.229476357500001</v>
      </c>
      <c r="L181" s="27">
        <v>24.282319709300001</v>
      </c>
      <c r="M181" s="25">
        <v>0.01</v>
      </c>
      <c r="N181" s="25">
        <v>0</v>
      </c>
      <c r="O181" s="24">
        <v>26898</v>
      </c>
      <c r="P181" s="24">
        <v>26315</v>
      </c>
      <c r="Q181" s="28">
        <v>26898</v>
      </c>
      <c r="R181" s="28">
        <v>1200</v>
      </c>
      <c r="S181" s="24" t="s">
        <v>81</v>
      </c>
      <c r="T181" s="24" t="s">
        <v>151</v>
      </c>
      <c r="U181" s="28">
        <v>54.65</v>
      </c>
      <c r="V181" s="28">
        <v>0</v>
      </c>
      <c r="W181" s="28">
        <v>2.39</v>
      </c>
      <c r="X181" s="28">
        <v>0.316</v>
      </c>
      <c r="Y181" s="28">
        <f t="shared" si="18"/>
        <v>1.673</v>
      </c>
      <c r="Z181" s="28">
        <f t="shared" si="19"/>
        <v>0.158</v>
      </c>
      <c r="AA181" s="28">
        <v>0.30399999999999999</v>
      </c>
      <c r="AB181" s="29">
        <v>6.0002678716908403E-3</v>
      </c>
      <c r="AC181">
        <f t="shared" si="14"/>
        <v>10</v>
      </c>
      <c r="AD181">
        <f t="shared" si="15"/>
        <v>0</v>
      </c>
      <c r="AE181">
        <f t="shared" si="16"/>
        <v>0</v>
      </c>
      <c r="AF181">
        <f>'TP Factor'!$D$3</f>
        <v>1.168489000131735</v>
      </c>
      <c r="AG181">
        <f t="shared" si="17"/>
        <v>0</v>
      </c>
    </row>
    <row r="182" spans="1:33">
      <c r="A182" s="24" t="s">
        <v>72</v>
      </c>
      <c r="B182" s="24">
        <v>27</v>
      </c>
      <c r="C182" s="24" t="s">
        <v>73</v>
      </c>
      <c r="D182" s="25">
        <v>33.090000000000003</v>
      </c>
      <c r="E182" s="24" t="s">
        <v>74</v>
      </c>
      <c r="F182" s="24">
        <v>1234</v>
      </c>
      <c r="G182" s="26">
        <v>29</v>
      </c>
      <c r="H182" s="24" t="s">
        <v>75</v>
      </c>
      <c r="I182" s="24" t="s">
        <v>76</v>
      </c>
      <c r="J182" s="24">
        <v>24</v>
      </c>
      <c r="K182" s="27">
        <v>59.177330884699998</v>
      </c>
      <c r="L182" s="27">
        <v>137.56166001599999</v>
      </c>
      <c r="M182" s="25">
        <v>0.04</v>
      </c>
      <c r="N182" s="25">
        <v>0</v>
      </c>
      <c r="O182" s="24">
        <v>27130</v>
      </c>
      <c r="P182" s="24">
        <v>26547</v>
      </c>
      <c r="Q182" s="28">
        <v>27130</v>
      </c>
      <c r="R182" s="28">
        <v>1200</v>
      </c>
      <c r="S182" s="24" t="s">
        <v>90</v>
      </c>
      <c r="T182" s="24" t="s">
        <v>154</v>
      </c>
      <c r="U182" s="28">
        <v>54.65</v>
      </c>
      <c r="V182" s="28">
        <v>0</v>
      </c>
      <c r="W182" s="28">
        <v>2.39</v>
      </c>
      <c r="X182" s="28">
        <v>0.316</v>
      </c>
      <c r="Y182" s="28">
        <f t="shared" si="18"/>
        <v>1.673</v>
      </c>
      <c r="Z182" s="28">
        <f t="shared" si="19"/>
        <v>0.158</v>
      </c>
      <c r="AA182" s="28">
        <v>0.34699999999999998</v>
      </c>
      <c r="AB182" s="29">
        <v>6.2560753367007999E-3</v>
      </c>
      <c r="AC182">
        <f t="shared" si="14"/>
        <v>12</v>
      </c>
      <c r="AD182">
        <f t="shared" si="15"/>
        <v>0</v>
      </c>
      <c r="AE182">
        <f t="shared" si="16"/>
        <v>0</v>
      </c>
      <c r="AF182">
        <f>'TP Factor'!$D$3</f>
        <v>1.168489000131735</v>
      </c>
      <c r="AG182">
        <f t="shared" si="17"/>
        <v>0</v>
      </c>
    </row>
    <row r="183" spans="1:33">
      <c r="A183" s="24" t="s">
        <v>72</v>
      </c>
      <c r="B183" s="24">
        <v>27</v>
      </c>
      <c r="C183" s="24" t="s">
        <v>73</v>
      </c>
      <c r="D183" s="25">
        <v>33.090000000000003</v>
      </c>
      <c r="E183" s="24" t="s">
        <v>74</v>
      </c>
      <c r="F183" s="24">
        <v>1234</v>
      </c>
      <c r="G183" s="26">
        <v>29</v>
      </c>
      <c r="H183" s="24" t="s">
        <v>75</v>
      </c>
      <c r="I183" s="24" t="s">
        <v>76</v>
      </c>
      <c r="J183" s="24">
        <v>10</v>
      </c>
      <c r="K183" s="27">
        <v>47.085817406499999</v>
      </c>
      <c r="L183" s="27">
        <v>52.794199362000001</v>
      </c>
      <c r="M183" s="25">
        <v>0.02</v>
      </c>
      <c r="N183" s="25">
        <v>0</v>
      </c>
      <c r="O183" s="24">
        <v>27131</v>
      </c>
      <c r="P183" s="24">
        <v>26548</v>
      </c>
      <c r="Q183" s="28">
        <v>27131</v>
      </c>
      <c r="R183" s="28">
        <v>1200</v>
      </c>
      <c r="S183" s="24" t="s">
        <v>97</v>
      </c>
      <c r="T183" s="24" t="s">
        <v>153</v>
      </c>
      <c r="U183" s="28">
        <v>54.65</v>
      </c>
      <c r="V183" s="28">
        <v>0</v>
      </c>
      <c r="W183" s="28">
        <v>2.39</v>
      </c>
      <c r="X183" s="28">
        <v>0.316</v>
      </c>
      <c r="Y183" s="28">
        <f t="shared" si="18"/>
        <v>1.673</v>
      </c>
      <c r="Z183" s="28">
        <f t="shared" si="19"/>
        <v>0.158</v>
      </c>
      <c r="AA183" s="28">
        <v>0.38900000000000001</v>
      </c>
      <c r="AB183" s="29">
        <v>6.7971456845700396E-3</v>
      </c>
      <c r="AC183">
        <f t="shared" si="14"/>
        <v>15</v>
      </c>
      <c r="AD183">
        <f t="shared" si="15"/>
        <v>0</v>
      </c>
      <c r="AE183">
        <f t="shared" si="16"/>
        <v>0</v>
      </c>
      <c r="AF183">
        <f>'TP Factor'!$D$3</f>
        <v>1.168489000131735</v>
      </c>
      <c r="AG183">
        <f t="shared" si="17"/>
        <v>0</v>
      </c>
    </row>
    <row r="184" spans="1:33">
      <c r="AB184" s="29">
        <f>SUM(AB2:AB183)</f>
        <v>281.40489769350768</v>
      </c>
      <c r="AD184">
        <f>SUM(AD2:AD183)</f>
        <v>4139</v>
      </c>
      <c r="AG184">
        <f>SUM(AG2:AG183)</f>
        <v>912.60000000000036</v>
      </c>
    </row>
  </sheetData>
  <sortState ref="A2:Z183">
    <sortCondition descending="1" ref="V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496"/>
  <sheetViews>
    <sheetView topLeftCell="M1" workbookViewId="0">
      <pane ySplit="1" topLeftCell="A469" activePane="bottomLeft" state="frozen"/>
      <selection activeCell="M1" sqref="M1"/>
      <selection pane="bottomLeft" activeCell="AB503" sqref="AB503"/>
    </sheetView>
  </sheetViews>
  <sheetFormatPr defaultRowHeight="12.75"/>
  <cols>
    <col min="1" max="1" width="8.7109375" style="24" bestFit="1" customWidth="1"/>
    <col min="2" max="2" width="11.28515625" style="24" bestFit="1" customWidth="1"/>
    <col min="3" max="3" width="14.5703125" style="24" bestFit="1" customWidth="1"/>
    <col min="4" max="4" width="10.28515625" style="25" bestFit="1" customWidth="1"/>
    <col min="5" max="5" width="10" style="24" bestFit="1" customWidth="1"/>
    <col min="6" max="6" width="11" style="24" bestFit="1" customWidth="1"/>
    <col min="7" max="7" width="10.5703125" style="26" bestFit="1" customWidth="1"/>
    <col min="8" max="8" width="8.42578125" style="24" bestFit="1" customWidth="1"/>
    <col min="9" max="9" width="11.42578125" style="24" bestFit="1" customWidth="1"/>
    <col min="10" max="10" width="12" style="24" bestFit="1" customWidth="1"/>
    <col min="11" max="11" width="17.85546875" style="27" bestFit="1" customWidth="1"/>
    <col min="12" max="12" width="20.85546875" style="27" bestFit="1" customWidth="1"/>
    <col min="13" max="14" width="7" style="25" bestFit="1" customWidth="1"/>
    <col min="15" max="16" width="6" style="24" bestFit="1" customWidth="1"/>
    <col min="17" max="17" width="12.5703125" style="28" bestFit="1" customWidth="1"/>
    <col min="18" max="18" width="11.5703125" style="28" bestFit="1" customWidth="1"/>
    <col min="19" max="19" width="10" style="24" bestFit="1" customWidth="1"/>
    <col min="20" max="20" width="10.85546875" style="24" bestFit="1" customWidth="1"/>
    <col min="21" max="21" width="14" style="28" bestFit="1" customWidth="1"/>
    <col min="22" max="22" width="13.42578125" style="28" bestFit="1" customWidth="1"/>
    <col min="23" max="24" width="8.5703125" style="28" bestFit="1" customWidth="1"/>
    <col min="25" max="26" width="8.5703125" style="28" customWidth="1"/>
    <col min="27" max="27" width="8.5703125" style="28" bestFit="1" customWidth="1"/>
    <col min="28" max="28" width="22" style="29" bestFit="1" customWidth="1"/>
    <col min="29" max="29" width="12.28515625" customWidth="1"/>
    <col min="33" max="33" width="12" customWidth="1"/>
  </cols>
  <sheetData>
    <row r="1" spans="1:33" ht="25.5">
      <c r="A1" s="24" t="s">
        <v>46</v>
      </c>
      <c r="B1" s="24" t="s">
        <v>47</v>
      </c>
      <c r="C1" s="24" t="s">
        <v>48</v>
      </c>
      <c r="D1" s="25" t="s">
        <v>49</v>
      </c>
      <c r="E1" s="24" t="s">
        <v>50</v>
      </c>
      <c r="F1" s="24" t="s">
        <v>51</v>
      </c>
      <c r="G1" s="26" t="s">
        <v>52</v>
      </c>
      <c r="H1" s="24" t="s">
        <v>53</v>
      </c>
      <c r="I1" s="24" t="s">
        <v>54</v>
      </c>
      <c r="J1" s="24" t="s">
        <v>55</v>
      </c>
      <c r="K1" s="27" t="s">
        <v>56</v>
      </c>
      <c r="L1" s="27" t="s">
        <v>57</v>
      </c>
      <c r="M1" s="25" t="s">
        <v>58</v>
      </c>
      <c r="N1" s="25" t="s">
        <v>59</v>
      </c>
      <c r="O1" s="24" t="s">
        <v>60</v>
      </c>
      <c r="P1" s="24" t="s">
        <v>61</v>
      </c>
      <c r="Q1" s="28" t="s">
        <v>62</v>
      </c>
      <c r="R1" s="28" t="s">
        <v>63</v>
      </c>
      <c r="S1" s="24" t="s">
        <v>64</v>
      </c>
      <c r="T1" s="24" t="s">
        <v>65</v>
      </c>
      <c r="U1" s="28" t="s">
        <v>66</v>
      </c>
      <c r="V1" s="28" t="s">
        <v>67</v>
      </c>
      <c r="W1" s="28" t="s">
        <v>68</v>
      </c>
      <c r="X1" s="28" t="s">
        <v>69</v>
      </c>
      <c r="Y1" s="28" t="s">
        <v>170</v>
      </c>
      <c r="Z1" s="28" t="s">
        <v>171</v>
      </c>
      <c r="AA1" s="28" t="s">
        <v>70</v>
      </c>
      <c r="AB1" s="29" t="s">
        <v>71</v>
      </c>
      <c r="AC1" s="30" t="s">
        <v>172</v>
      </c>
      <c r="AD1" s="30" t="s">
        <v>173</v>
      </c>
      <c r="AE1" s="30" t="s">
        <v>174</v>
      </c>
      <c r="AF1" s="30" t="s">
        <v>175</v>
      </c>
      <c r="AG1" s="30" t="s">
        <v>176</v>
      </c>
    </row>
    <row r="2" spans="1:33">
      <c r="A2" s="24" t="s">
        <v>72</v>
      </c>
      <c r="B2" s="24">
        <v>27</v>
      </c>
      <c r="C2" s="24" t="s">
        <v>73</v>
      </c>
      <c r="D2" s="25">
        <v>33.090000000000003</v>
      </c>
      <c r="E2" s="24" t="s">
        <v>74</v>
      </c>
      <c r="F2" s="24">
        <v>1234</v>
      </c>
      <c r="G2" s="26">
        <v>102.5</v>
      </c>
      <c r="H2" s="24" t="s">
        <v>159</v>
      </c>
      <c r="I2" s="24" t="s">
        <v>76</v>
      </c>
      <c r="J2" s="24">
        <v>56609</v>
      </c>
      <c r="K2" s="27">
        <v>2712.2083911599998</v>
      </c>
      <c r="L2" s="27">
        <v>168029.911146</v>
      </c>
      <c r="M2" s="25">
        <v>118.88</v>
      </c>
      <c r="N2" s="25">
        <v>29.21</v>
      </c>
      <c r="O2" s="24">
        <v>25078</v>
      </c>
      <c r="P2" s="24">
        <v>24550</v>
      </c>
      <c r="Q2" s="28">
        <v>25078</v>
      </c>
      <c r="R2" s="28">
        <v>1300</v>
      </c>
      <c r="S2" s="24" t="s">
        <v>81</v>
      </c>
      <c r="T2" s="24" t="s">
        <v>94</v>
      </c>
      <c r="U2" s="28">
        <v>54.65</v>
      </c>
      <c r="V2" s="28">
        <v>1</v>
      </c>
      <c r="W2" s="28">
        <v>2.42</v>
      </c>
      <c r="X2" s="28">
        <v>0.51600000000000001</v>
      </c>
      <c r="Y2" s="28">
        <f>W2</f>
        <v>2.42</v>
      </c>
      <c r="Z2" s="28">
        <f>X2</f>
        <v>0.51600000000000001</v>
      </c>
      <c r="AA2" s="28">
        <v>0.66200000000000003</v>
      </c>
      <c r="AB2" s="29">
        <v>11.577624417899999</v>
      </c>
      <c r="AC2">
        <f>ROUND(AB2*AA2*U2*102.79,0)</f>
        <v>43054</v>
      </c>
      <c r="AD2">
        <f>ROUND(Y2*AC2*0.002205,0)</f>
        <v>230</v>
      </c>
      <c r="AE2">
        <f>ROUND(Z2*AC2*0.002205,1)</f>
        <v>49</v>
      </c>
      <c r="AF2">
        <f>'TP Factor'!$D$4</f>
        <v>0.98096512680287296</v>
      </c>
      <c r="AG2">
        <f>ROUND(AE2*AF2,1)</f>
        <v>48.1</v>
      </c>
    </row>
    <row r="3" spans="1:33">
      <c r="A3" s="24" t="s">
        <v>72</v>
      </c>
      <c r="B3" s="24">
        <v>27</v>
      </c>
      <c r="C3" s="24" t="s">
        <v>73</v>
      </c>
      <c r="D3" s="25">
        <v>33.090000000000003</v>
      </c>
      <c r="E3" s="24" t="s">
        <v>74</v>
      </c>
      <c r="F3" s="24">
        <v>1234</v>
      </c>
      <c r="G3" s="26">
        <v>105</v>
      </c>
      <c r="H3" s="24" t="s">
        <v>159</v>
      </c>
      <c r="I3" s="24" t="s">
        <v>76</v>
      </c>
      <c r="J3" s="24">
        <v>136722</v>
      </c>
      <c r="K3" s="27">
        <v>3372.83387322</v>
      </c>
      <c r="L3" s="27">
        <v>301864.46252900001</v>
      </c>
      <c r="M3" s="25">
        <v>263.87</v>
      </c>
      <c r="N3" s="25">
        <v>67.95</v>
      </c>
      <c r="O3" s="24">
        <v>27501</v>
      </c>
      <c r="P3" s="24">
        <v>26902</v>
      </c>
      <c r="Q3" s="28">
        <v>27501</v>
      </c>
      <c r="R3" s="28">
        <v>1400</v>
      </c>
      <c r="S3" s="24" t="s">
        <v>90</v>
      </c>
      <c r="T3" s="24" t="s">
        <v>115</v>
      </c>
      <c r="U3" s="28">
        <v>54.65</v>
      </c>
      <c r="V3" s="28">
        <v>1</v>
      </c>
      <c r="W3" s="28">
        <v>2.83</v>
      </c>
      <c r="X3" s="28">
        <v>0.497</v>
      </c>
      <c r="Y3" s="28">
        <f t="shared" ref="Y3:Y66" si="0">W3</f>
        <v>2.83</v>
      </c>
      <c r="Z3" s="28">
        <f t="shared" ref="Z3:Z66" si="1">X3</f>
        <v>0.497</v>
      </c>
      <c r="AA3" s="28">
        <v>0.89</v>
      </c>
      <c r="AB3" s="29">
        <v>26.979576913599999</v>
      </c>
      <c r="AC3">
        <f t="shared" ref="AC3:AC66" si="2">ROUND(AB3*AA3*U3*102.79,0)</f>
        <v>134886</v>
      </c>
      <c r="AD3">
        <f t="shared" ref="AD3:AD66" si="3">ROUND(Y3*AC3*0.002205,0)</f>
        <v>842</v>
      </c>
      <c r="AE3">
        <f t="shared" ref="AE3:AE66" si="4">ROUND(Z3*AC3*0.002205,1)</f>
        <v>147.80000000000001</v>
      </c>
      <c r="AF3">
        <f>'TP Factor'!$D$4</f>
        <v>0.98096512680287296</v>
      </c>
      <c r="AG3">
        <f t="shared" ref="AG3:AG66" si="5">ROUND(AE3*AF3,1)</f>
        <v>145</v>
      </c>
    </row>
    <row r="4" spans="1:33">
      <c r="A4" s="24" t="s">
        <v>72</v>
      </c>
      <c r="B4" s="24">
        <v>27</v>
      </c>
      <c r="C4" s="24" t="s">
        <v>73</v>
      </c>
      <c r="D4" s="25">
        <v>33.090000000000003</v>
      </c>
      <c r="E4" s="24" t="s">
        <v>74</v>
      </c>
      <c r="F4" s="24">
        <v>1234</v>
      </c>
      <c r="G4" s="26">
        <v>102.5</v>
      </c>
      <c r="H4" s="24" t="s">
        <v>159</v>
      </c>
      <c r="I4" s="24" t="s">
        <v>76</v>
      </c>
      <c r="J4" s="24">
        <v>2997</v>
      </c>
      <c r="K4" s="27">
        <v>523.44438259000003</v>
      </c>
      <c r="L4" s="27">
        <v>9333.7301524899995</v>
      </c>
      <c r="M4" s="25">
        <v>6.29</v>
      </c>
      <c r="N4" s="25">
        <v>1.55</v>
      </c>
      <c r="O4" s="24">
        <v>27565</v>
      </c>
      <c r="P4" s="24">
        <v>26963</v>
      </c>
      <c r="Q4" s="28">
        <v>27565</v>
      </c>
      <c r="R4" s="28">
        <v>1300</v>
      </c>
      <c r="S4" s="24" t="s">
        <v>79</v>
      </c>
      <c r="T4" s="24" t="s">
        <v>80</v>
      </c>
      <c r="U4" s="28">
        <v>54.65</v>
      </c>
      <c r="V4" s="28">
        <v>1</v>
      </c>
      <c r="W4" s="28">
        <v>2.42</v>
      </c>
      <c r="X4" s="28">
        <v>0.51600000000000001</v>
      </c>
      <c r="Y4" s="28">
        <f t="shared" si="0"/>
        <v>2.42</v>
      </c>
      <c r="Z4" s="28">
        <f t="shared" si="1"/>
        <v>0.51600000000000001</v>
      </c>
      <c r="AA4" s="28">
        <v>0.63100000000000001</v>
      </c>
      <c r="AB4" s="29">
        <v>1.67115909004216E-2</v>
      </c>
      <c r="AC4">
        <f t="shared" si="2"/>
        <v>59</v>
      </c>
      <c r="AD4">
        <f t="shared" si="3"/>
        <v>0</v>
      </c>
      <c r="AE4">
        <f t="shared" si="4"/>
        <v>0.1</v>
      </c>
      <c r="AF4">
        <f>'TP Factor'!$D$4</f>
        <v>0.98096512680287296</v>
      </c>
      <c r="AG4">
        <f t="shared" si="5"/>
        <v>0.1</v>
      </c>
    </row>
    <row r="5" spans="1:33">
      <c r="A5" s="24" t="s">
        <v>72</v>
      </c>
      <c r="B5" s="24">
        <v>27</v>
      </c>
      <c r="C5" s="24" t="s">
        <v>73</v>
      </c>
      <c r="D5" s="25">
        <v>33.090000000000003</v>
      </c>
      <c r="E5" s="24" t="s">
        <v>74</v>
      </c>
      <c r="F5" s="24">
        <v>1234</v>
      </c>
      <c r="G5" s="26">
        <v>102.5</v>
      </c>
      <c r="H5" s="24" t="s">
        <v>159</v>
      </c>
      <c r="I5" s="24" t="s">
        <v>76</v>
      </c>
      <c r="J5" s="24">
        <v>1313</v>
      </c>
      <c r="K5" s="27">
        <v>273.56212193699997</v>
      </c>
      <c r="L5" s="27">
        <v>4087.3569766800001</v>
      </c>
      <c r="M5" s="25">
        <v>2.76</v>
      </c>
      <c r="N5" s="25">
        <v>0.68</v>
      </c>
      <c r="O5" s="24">
        <v>27665</v>
      </c>
      <c r="P5" s="24">
        <v>27058</v>
      </c>
      <c r="Q5" s="28">
        <v>27665</v>
      </c>
      <c r="R5" s="28">
        <v>1300</v>
      </c>
      <c r="S5" s="24" t="s">
        <v>79</v>
      </c>
      <c r="T5" s="24" t="s">
        <v>80</v>
      </c>
      <c r="U5" s="28">
        <v>54.65</v>
      </c>
      <c r="V5" s="28">
        <v>1</v>
      </c>
      <c r="W5" s="28">
        <v>2.42</v>
      </c>
      <c r="X5" s="28">
        <v>0.51600000000000001</v>
      </c>
      <c r="Y5" s="28">
        <f t="shared" si="0"/>
        <v>2.42</v>
      </c>
      <c r="Z5" s="28">
        <f t="shared" si="1"/>
        <v>0.51600000000000001</v>
      </c>
      <c r="AA5" s="28">
        <v>0.63100000000000001</v>
      </c>
      <c r="AB5" s="29">
        <v>0.45146567264174298</v>
      </c>
      <c r="AC5">
        <f t="shared" si="2"/>
        <v>1600</v>
      </c>
      <c r="AD5">
        <f t="shared" si="3"/>
        <v>9</v>
      </c>
      <c r="AE5">
        <f t="shared" si="4"/>
        <v>1.8</v>
      </c>
      <c r="AF5">
        <f>'TP Factor'!$D$4</f>
        <v>0.98096512680287296</v>
      </c>
      <c r="AG5">
        <f t="shared" si="5"/>
        <v>1.8</v>
      </c>
    </row>
    <row r="6" spans="1:33">
      <c r="A6" s="24" t="s">
        <v>72</v>
      </c>
      <c r="B6" s="24">
        <v>27</v>
      </c>
      <c r="C6" s="24" t="s">
        <v>73</v>
      </c>
      <c r="D6" s="25">
        <v>33.090000000000003</v>
      </c>
      <c r="E6" s="24" t="s">
        <v>74</v>
      </c>
      <c r="F6" s="24">
        <v>1234</v>
      </c>
      <c r="G6" s="26">
        <v>11.1</v>
      </c>
      <c r="H6" s="24" t="s">
        <v>159</v>
      </c>
      <c r="I6" s="24" t="s">
        <v>76</v>
      </c>
      <c r="J6" s="24">
        <v>1627</v>
      </c>
      <c r="K6" s="27">
        <v>1789.5021562899999</v>
      </c>
      <c r="L6" s="27">
        <v>11624.8202301</v>
      </c>
      <c r="M6" s="25">
        <v>2.0299999999999998</v>
      </c>
      <c r="N6" s="25">
        <v>0.09</v>
      </c>
      <c r="O6" s="24">
        <v>27674</v>
      </c>
      <c r="P6" s="24">
        <v>27066</v>
      </c>
      <c r="Q6" s="28">
        <v>27674</v>
      </c>
      <c r="R6" s="28">
        <v>8120</v>
      </c>
      <c r="S6" s="24" t="s">
        <v>90</v>
      </c>
      <c r="T6" s="24" t="s">
        <v>91</v>
      </c>
      <c r="U6" s="28">
        <v>54.65</v>
      </c>
      <c r="V6" s="28">
        <v>1</v>
      </c>
      <c r="W6" s="28">
        <v>1.25</v>
      </c>
      <c r="X6" s="28">
        <v>5.2999999999999999E-2</v>
      </c>
      <c r="Y6" s="28">
        <f t="shared" si="0"/>
        <v>1.25</v>
      </c>
      <c r="Z6" s="28">
        <f t="shared" si="1"/>
        <v>5.2999999999999999E-2</v>
      </c>
      <c r="AA6" s="28">
        <v>0.27500000000000002</v>
      </c>
      <c r="AB6" s="29">
        <v>1.2814872849837899</v>
      </c>
      <c r="AC6">
        <f t="shared" si="2"/>
        <v>1980</v>
      </c>
      <c r="AD6">
        <f t="shared" si="3"/>
        <v>5</v>
      </c>
      <c r="AE6">
        <f t="shared" si="4"/>
        <v>0.2</v>
      </c>
      <c r="AF6">
        <f>'TP Factor'!$D$4</f>
        <v>0.98096512680287296</v>
      </c>
      <c r="AG6">
        <f t="shared" si="5"/>
        <v>0.2</v>
      </c>
    </row>
    <row r="7" spans="1:33">
      <c r="A7" s="24" t="s">
        <v>72</v>
      </c>
      <c r="B7" s="24">
        <v>27</v>
      </c>
      <c r="C7" s="24" t="s">
        <v>73</v>
      </c>
      <c r="D7" s="25">
        <v>33.090000000000003</v>
      </c>
      <c r="E7" s="24" t="s">
        <v>74</v>
      </c>
      <c r="F7" s="24">
        <v>3456</v>
      </c>
      <c r="G7" s="26">
        <v>3</v>
      </c>
      <c r="H7" s="24" t="s">
        <v>159</v>
      </c>
      <c r="I7" s="24" t="s">
        <v>76</v>
      </c>
      <c r="J7" s="24">
        <v>976</v>
      </c>
      <c r="K7" s="27">
        <v>726.05289298599996</v>
      </c>
      <c r="L7" s="27">
        <v>18809.2865336</v>
      </c>
      <c r="M7" s="25">
        <v>0.68</v>
      </c>
      <c r="N7" s="25">
        <v>0.09</v>
      </c>
      <c r="O7" s="24">
        <v>27853</v>
      </c>
      <c r="P7" s="24">
        <v>27235</v>
      </c>
      <c r="Q7" s="28">
        <v>27853</v>
      </c>
      <c r="R7" s="28">
        <v>4340</v>
      </c>
      <c r="S7" s="24" t="s">
        <v>79</v>
      </c>
      <c r="T7" s="24" t="s">
        <v>99</v>
      </c>
      <c r="U7" s="28">
        <v>54.65</v>
      </c>
      <c r="V7" s="28">
        <v>1</v>
      </c>
      <c r="W7" s="28">
        <v>0.7</v>
      </c>
      <c r="X7" s="28">
        <v>0.09</v>
      </c>
      <c r="Y7" s="28">
        <f t="shared" si="0"/>
        <v>0.7</v>
      </c>
      <c r="Z7" s="28">
        <f t="shared" si="1"/>
        <v>0.09</v>
      </c>
      <c r="AA7" s="28">
        <v>0.10199999999999999</v>
      </c>
      <c r="AB7" s="29">
        <v>2.2471217994222701</v>
      </c>
      <c r="AC7">
        <f t="shared" si="2"/>
        <v>1288</v>
      </c>
      <c r="AD7">
        <f t="shared" si="3"/>
        <v>2</v>
      </c>
      <c r="AE7">
        <f t="shared" si="4"/>
        <v>0.3</v>
      </c>
      <c r="AF7">
        <f>'TP Factor'!$D$4</f>
        <v>0.98096512680287296</v>
      </c>
      <c r="AG7">
        <f t="shared" si="5"/>
        <v>0.3</v>
      </c>
    </row>
    <row r="8" spans="1:33">
      <c r="A8" s="24" t="s">
        <v>72</v>
      </c>
      <c r="B8" s="24">
        <v>27</v>
      </c>
      <c r="C8" s="24" t="s">
        <v>73</v>
      </c>
      <c r="D8" s="25">
        <v>33.090000000000003</v>
      </c>
      <c r="E8" s="24" t="s">
        <v>74</v>
      </c>
      <c r="F8" s="24">
        <v>1234</v>
      </c>
      <c r="G8" s="26">
        <v>102.5</v>
      </c>
      <c r="H8" s="24" t="s">
        <v>159</v>
      </c>
      <c r="I8" s="24" t="s">
        <v>76</v>
      </c>
      <c r="J8" s="24">
        <v>12107</v>
      </c>
      <c r="K8" s="27">
        <v>845.78840042000002</v>
      </c>
      <c r="L8" s="27">
        <v>37701.781877499998</v>
      </c>
      <c r="M8" s="25">
        <v>25.42</v>
      </c>
      <c r="N8" s="25">
        <v>6.25</v>
      </c>
      <c r="O8" s="24">
        <v>27856</v>
      </c>
      <c r="P8" s="24">
        <v>27238</v>
      </c>
      <c r="Q8" s="28">
        <v>27856</v>
      </c>
      <c r="R8" s="28">
        <v>1300</v>
      </c>
      <c r="S8" s="24" t="s">
        <v>79</v>
      </c>
      <c r="T8" s="24" t="s">
        <v>80</v>
      </c>
      <c r="U8" s="28">
        <v>54.65</v>
      </c>
      <c r="V8" s="28">
        <v>1</v>
      </c>
      <c r="W8" s="28">
        <v>2.42</v>
      </c>
      <c r="X8" s="28">
        <v>0.51600000000000001</v>
      </c>
      <c r="Y8" s="28">
        <f t="shared" si="0"/>
        <v>2.42</v>
      </c>
      <c r="Z8" s="28">
        <f t="shared" si="1"/>
        <v>0.51600000000000001</v>
      </c>
      <c r="AA8" s="28">
        <v>0.63100000000000001</v>
      </c>
      <c r="AB8" s="29">
        <v>1.4280368199072699</v>
      </c>
      <c r="AC8">
        <f t="shared" si="2"/>
        <v>5062</v>
      </c>
      <c r="AD8">
        <f t="shared" si="3"/>
        <v>27</v>
      </c>
      <c r="AE8">
        <f t="shared" si="4"/>
        <v>5.8</v>
      </c>
      <c r="AF8">
        <f>'TP Factor'!$D$4</f>
        <v>0.98096512680287296</v>
      </c>
      <c r="AG8">
        <f t="shared" si="5"/>
        <v>5.7</v>
      </c>
    </row>
    <row r="9" spans="1:33">
      <c r="A9" s="24" t="s">
        <v>72</v>
      </c>
      <c r="B9" s="24">
        <v>27</v>
      </c>
      <c r="C9" s="24" t="s">
        <v>73</v>
      </c>
      <c r="D9" s="25">
        <v>33.090000000000003</v>
      </c>
      <c r="E9" s="24" t="s">
        <v>74</v>
      </c>
      <c r="F9" s="24">
        <v>3456</v>
      </c>
      <c r="G9" s="26">
        <v>30.5</v>
      </c>
      <c r="H9" s="24" t="s">
        <v>159</v>
      </c>
      <c r="I9" s="24" t="s">
        <v>76</v>
      </c>
      <c r="J9" s="24">
        <v>1652</v>
      </c>
      <c r="K9" s="27">
        <v>491.48438304400003</v>
      </c>
      <c r="L9" s="27">
        <v>12932.1623134</v>
      </c>
      <c r="M9" s="25">
        <v>3.17</v>
      </c>
      <c r="N9" s="25">
        <v>0.84</v>
      </c>
      <c r="O9" s="24">
        <v>27860</v>
      </c>
      <c r="P9" s="24">
        <v>27242</v>
      </c>
      <c r="Q9" s="28">
        <v>27860</v>
      </c>
      <c r="R9" s="28">
        <v>2210</v>
      </c>
      <c r="S9" s="24" t="s">
        <v>79</v>
      </c>
      <c r="T9" s="24" t="s">
        <v>84</v>
      </c>
      <c r="U9" s="28">
        <v>54.65</v>
      </c>
      <c r="V9" s="28">
        <v>1</v>
      </c>
      <c r="W9" s="28">
        <v>1.92</v>
      </c>
      <c r="X9" s="28">
        <v>0.50600000000000001</v>
      </c>
      <c r="Y9" s="28">
        <f t="shared" si="0"/>
        <v>1.92</v>
      </c>
      <c r="Z9" s="28">
        <f t="shared" si="1"/>
        <v>0.50600000000000001</v>
      </c>
      <c r="AA9" s="28">
        <v>0.251</v>
      </c>
      <c r="AB9" s="29">
        <v>1.8700968861033</v>
      </c>
      <c r="AC9">
        <f t="shared" si="2"/>
        <v>2637</v>
      </c>
      <c r="AD9">
        <f t="shared" si="3"/>
        <v>11</v>
      </c>
      <c r="AE9">
        <f t="shared" si="4"/>
        <v>2.9</v>
      </c>
      <c r="AF9">
        <f>'TP Factor'!$D$4</f>
        <v>0.98096512680287296</v>
      </c>
      <c r="AG9">
        <f t="shared" si="5"/>
        <v>2.8</v>
      </c>
    </row>
    <row r="10" spans="1:33">
      <c r="A10" s="24" t="s">
        <v>72</v>
      </c>
      <c r="B10" s="24">
        <v>27</v>
      </c>
      <c r="C10" s="24" t="s">
        <v>73</v>
      </c>
      <c r="D10" s="25">
        <v>33.090000000000003</v>
      </c>
      <c r="E10" s="24" t="s">
        <v>74</v>
      </c>
      <c r="F10" s="24">
        <v>1234</v>
      </c>
      <c r="G10" s="26">
        <v>13</v>
      </c>
      <c r="H10" s="24" t="s">
        <v>159</v>
      </c>
      <c r="I10" s="24" t="s">
        <v>76</v>
      </c>
      <c r="J10" s="24">
        <v>2622</v>
      </c>
      <c r="K10" s="27">
        <v>999.66930849000005</v>
      </c>
      <c r="L10" s="27">
        <v>18014.592065500001</v>
      </c>
      <c r="M10" s="25">
        <v>4.8499999999999996</v>
      </c>
      <c r="N10" s="25">
        <v>0.57999999999999996</v>
      </c>
      <c r="O10" s="24">
        <v>27873</v>
      </c>
      <c r="P10" s="24">
        <v>27255</v>
      </c>
      <c r="Q10" s="28">
        <v>27873</v>
      </c>
      <c r="R10" s="28">
        <v>1100</v>
      </c>
      <c r="S10" s="24" t="s">
        <v>97</v>
      </c>
      <c r="T10" s="24" t="s">
        <v>114</v>
      </c>
      <c r="U10" s="28">
        <v>54.65</v>
      </c>
      <c r="V10" s="28">
        <v>1</v>
      </c>
      <c r="W10" s="28">
        <v>1.85</v>
      </c>
      <c r="X10" s="28">
        <v>0.22</v>
      </c>
      <c r="Y10" s="28">
        <f t="shared" si="0"/>
        <v>1.85</v>
      </c>
      <c r="Z10" s="28">
        <f t="shared" si="1"/>
        <v>0.22</v>
      </c>
      <c r="AA10" s="28">
        <v>0.28599999999999998</v>
      </c>
      <c r="AB10" s="29">
        <v>5.3863026805997197E-3</v>
      </c>
      <c r="AC10">
        <f t="shared" si="2"/>
        <v>9</v>
      </c>
      <c r="AD10">
        <f t="shared" si="3"/>
        <v>0</v>
      </c>
      <c r="AE10">
        <f t="shared" si="4"/>
        <v>0</v>
      </c>
      <c r="AF10">
        <f>'TP Factor'!$D$4</f>
        <v>0.98096512680287296</v>
      </c>
      <c r="AG10">
        <f t="shared" si="5"/>
        <v>0</v>
      </c>
    </row>
    <row r="11" spans="1:33">
      <c r="A11" s="24" t="s">
        <v>72</v>
      </c>
      <c r="B11" s="24">
        <v>27</v>
      </c>
      <c r="C11" s="24" t="s">
        <v>73</v>
      </c>
      <c r="D11" s="25">
        <v>33.090000000000003</v>
      </c>
      <c r="E11" s="24" t="s">
        <v>74</v>
      </c>
      <c r="F11" s="24">
        <v>3456</v>
      </c>
      <c r="G11" s="26">
        <v>30.5</v>
      </c>
      <c r="H11" s="24" t="s">
        <v>159</v>
      </c>
      <c r="I11" s="24" t="s">
        <v>76</v>
      </c>
      <c r="J11" s="24">
        <v>3</v>
      </c>
      <c r="K11" s="27">
        <v>39.985501637600002</v>
      </c>
      <c r="L11" s="27">
        <v>26.413405636499999</v>
      </c>
      <c r="M11" s="25">
        <v>0.01</v>
      </c>
      <c r="N11" s="25">
        <v>0</v>
      </c>
      <c r="O11" s="24">
        <v>27877</v>
      </c>
      <c r="P11" s="24">
        <v>27259</v>
      </c>
      <c r="Q11" s="28">
        <v>27877</v>
      </c>
      <c r="R11" s="28">
        <v>2210</v>
      </c>
      <c r="S11" s="24" t="s">
        <v>79</v>
      </c>
      <c r="T11" s="24" t="s">
        <v>84</v>
      </c>
      <c r="U11" s="28">
        <v>54.65</v>
      </c>
      <c r="V11" s="28">
        <v>1</v>
      </c>
      <c r="W11" s="28">
        <v>1.92</v>
      </c>
      <c r="X11" s="28">
        <v>0.50600000000000001</v>
      </c>
      <c r="Y11" s="28">
        <f t="shared" si="0"/>
        <v>1.92</v>
      </c>
      <c r="Z11" s="28">
        <f t="shared" si="1"/>
        <v>0.50600000000000001</v>
      </c>
      <c r="AA11" s="28">
        <v>0.251</v>
      </c>
      <c r="AB11" s="29">
        <v>6.5262457735125699E-3</v>
      </c>
      <c r="AC11">
        <f t="shared" si="2"/>
        <v>9</v>
      </c>
      <c r="AD11">
        <f t="shared" si="3"/>
        <v>0</v>
      </c>
      <c r="AE11">
        <f t="shared" si="4"/>
        <v>0</v>
      </c>
      <c r="AF11">
        <f>'TP Factor'!$D$4</f>
        <v>0.98096512680287296</v>
      </c>
      <c r="AG11">
        <f t="shared" si="5"/>
        <v>0</v>
      </c>
    </row>
    <row r="12" spans="1:33">
      <c r="A12" s="24" t="s">
        <v>72</v>
      </c>
      <c r="B12" s="24">
        <v>27</v>
      </c>
      <c r="C12" s="24" t="s">
        <v>73</v>
      </c>
      <c r="D12" s="25">
        <v>33.090000000000003</v>
      </c>
      <c r="E12" s="24" t="s">
        <v>74</v>
      </c>
      <c r="F12" s="24">
        <v>1234</v>
      </c>
      <c r="G12" s="26">
        <v>29</v>
      </c>
      <c r="H12" s="24" t="s">
        <v>159</v>
      </c>
      <c r="I12" s="24" t="s">
        <v>76</v>
      </c>
      <c r="J12" s="24">
        <v>55745</v>
      </c>
      <c r="K12" s="27">
        <v>4882.6041794900002</v>
      </c>
      <c r="L12" s="27">
        <v>281590.83440599998</v>
      </c>
      <c r="M12" s="25">
        <v>124.31</v>
      </c>
      <c r="N12" s="25">
        <v>17.62</v>
      </c>
      <c r="O12" s="24">
        <v>27959</v>
      </c>
      <c r="P12" s="24">
        <v>27337</v>
      </c>
      <c r="Q12" s="28">
        <v>27959</v>
      </c>
      <c r="R12" s="28">
        <v>1200</v>
      </c>
      <c r="S12" s="24" t="s">
        <v>97</v>
      </c>
      <c r="T12" s="24" t="s">
        <v>153</v>
      </c>
      <c r="U12" s="28">
        <v>54.65</v>
      </c>
      <c r="V12" s="28">
        <v>1</v>
      </c>
      <c r="W12" s="28">
        <v>2.39</v>
      </c>
      <c r="X12" s="28">
        <v>0.316</v>
      </c>
      <c r="Y12" s="28">
        <f t="shared" si="0"/>
        <v>2.39</v>
      </c>
      <c r="Z12" s="28">
        <f t="shared" si="1"/>
        <v>0.316</v>
      </c>
      <c r="AA12" s="28">
        <v>0.38900000000000001</v>
      </c>
      <c r="AB12" s="29">
        <v>54.720205393500002</v>
      </c>
      <c r="AC12">
        <f t="shared" si="2"/>
        <v>119574</v>
      </c>
      <c r="AD12">
        <f t="shared" si="3"/>
        <v>630</v>
      </c>
      <c r="AE12">
        <f t="shared" si="4"/>
        <v>83.3</v>
      </c>
      <c r="AF12">
        <f>'TP Factor'!$D$4</f>
        <v>0.98096512680287296</v>
      </c>
      <c r="AG12">
        <f t="shared" si="5"/>
        <v>81.7</v>
      </c>
    </row>
    <row r="13" spans="1:33">
      <c r="A13" s="24" t="s">
        <v>72</v>
      </c>
      <c r="B13" s="24">
        <v>27</v>
      </c>
      <c r="C13" s="24" t="s">
        <v>73</v>
      </c>
      <c r="D13" s="25">
        <v>33.090000000000003</v>
      </c>
      <c r="E13" s="24" t="s">
        <v>74</v>
      </c>
      <c r="F13" s="24">
        <v>1234</v>
      </c>
      <c r="G13" s="26">
        <v>102.5</v>
      </c>
      <c r="H13" s="24" t="s">
        <v>159</v>
      </c>
      <c r="I13" s="24" t="s">
        <v>76</v>
      </c>
      <c r="J13" s="24">
        <v>1494</v>
      </c>
      <c r="K13" s="27">
        <v>366.85884746400001</v>
      </c>
      <c r="L13" s="27">
        <v>4651.7234924599998</v>
      </c>
      <c r="M13" s="25">
        <v>3.14</v>
      </c>
      <c r="N13" s="25">
        <v>0.77</v>
      </c>
      <c r="O13" s="24">
        <v>28090</v>
      </c>
      <c r="P13" s="24">
        <v>27464</v>
      </c>
      <c r="Q13" s="28">
        <v>28090</v>
      </c>
      <c r="R13" s="28">
        <v>1300</v>
      </c>
      <c r="S13" s="24" t="s">
        <v>79</v>
      </c>
      <c r="T13" s="24" t="s">
        <v>80</v>
      </c>
      <c r="U13" s="28">
        <v>54.65</v>
      </c>
      <c r="V13" s="28">
        <v>1</v>
      </c>
      <c r="W13" s="28">
        <v>2.42</v>
      </c>
      <c r="X13" s="28">
        <v>0.51600000000000001</v>
      </c>
      <c r="Y13" s="28">
        <f t="shared" si="0"/>
        <v>2.42</v>
      </c>
      <c r="Z13" s="28">
        <f t="shared" si="1"/>
        <v>0.51600000000000001</v>
      </c>
      <c r="AA13" s="28">
        <v>0.63100000000000001</v>
      </c>
      <c r="AB13" s="29">
        <v>0.131823619402957</v>
      </c>
      <c r="AC13">
        <f t="shared" si="2"/>
        <v>467</v>
      </c>
      <c r="AD13">
        <f t="shared" si="3"/>
        <v>2</v>
      </c>
      <c r="AE13">
        <f t="shared" si="4"/>
        <v>0.5</v>
      </c>
      <c r="AF13">
        <f>'TP Factor'!$D$4</f>
        <v>0.98096512680287296</v>
      </c>
      <c r="AG13">
        <f t="shared" si="5"/>
        <v>0.5</v>
      </c>
    </row>
    <row r="14" spans="1:33">
      <c r="A14" s="24" t="s">
        <v>72</v>
      </c>
      <c r="B14" s="24">
        <v>27</v>
      </c>
      <c r="C14" s="24" t="s">
        <v>73</v>
      </c>
      <c r="D14" s="25">
        <v>33.090000000000003</v>
      </c>
      <c r="E14" s="24" t="s">
        <v>74</v>
      </c>
      <c r="F14" s="24">
        <v>1234</v>
      </c>
      <c r="G14" s="26">
        <v>13</v>
      </c>
      <c r="H14" s="24" t="s">
        <v>159</v>
      </c>
      <c r="I14" s="24" t="s">
        <v>76</v>
      </c>
      <c r="J14" s="24">
        <v>160</v>
      </c>
      <c r="K14" s="27">
        <v>209.15539125800001</v>
      </c>
      <c r="L14" s="27">
        <v>1809.8801653</v>
      </c>
      <c r="M14" s="25">
        <v>0.3</v>
      </c>
      <c r="N14" s="25">
        <v>0.04</v>
      </c>
      <c r="O14" s="24">
        <v>28114</v>
      </c>
      <c r="P14" s="24">
        <v>27488</v>
      </c>
      <c r="Q14" s="28">
        <v>28114</v>
      </c>
      <c r="R14" s="28">
        <v>1100</v>
      </c>
      <c r="S14" s="24" t="s">
        <v>79</v>
      </c>
      <c r="T14" s="24" t="s">
        <v>93</v>
      </c>
      <c r="U14" s="28">
        <v>54.65</v>
      </c>
      <c r="V14" s="28">
        <v>1</v>
      </c>
      <c r="W14" s="28">
        <v>1.85</v>
      </c>
      <c r="X14" s="28">
        <v>0.22</v>
      </c>
      <c r="Y14" s="28">
        <f t="shared" si="0"/>
        <v>1.85</v>
      </c>
      <c r="Z14" s="28">
        <f t="shared" si="1"/>
        <v>0.22</v>
      </c>
      <c r="AA14" s="28">
        <v>0.17399999999999999</v>
      </c>
      <c r="AB14" s="29">
        <v>9.9260615794703494E-2</v>
      </c>
      <c r="AC14">
        <f t="shared" si="2"/>
        <v>97</v>
      </c>
      <c r="AD14">
        <f t="shared" si="3"/>
        <v>0</v>
      </c>
      <c r="AE14">
        <f t="shared" si="4"/>
        <v>0</v>
      </c>
      <c r="AF14">
        <f>'TP Factor'!$D$4</f>
        <v>0.98096512680287296</v>
      </c>
      <c r="AG14">
        <f t="shared" si="5"/>
        <v>0</v>
      </c>
    </row>
    <row r="15" spans="1:33">
      <c r="A15" s="24" t="s">
        <v>72</v>
      </c>
      <c r="B15" s="24">
        <v>27</v>
      </c>
      <c r="C15" s="24" t="s">
        <v>73</v>
      </c>
      <c r="D15" s="25">
        <v>33.090000000000003</v>
      </c>
      <c r="E15" s="24" t="s">
        <v>74</v>
      </c>
      <c r="F15" s="24">
        <v>1234</v>
      </c>
      <c r="G15" s="26">
        <v>13</v>
      </c>
      <c r="H15" s="24" t="s">
        <v>159</v>
      </c>
      <c r="I15" s="24" t="s">
        <v>76</v>
      </c>
      <c r="J15" s="24">
        <v>1049</v>
      </c>
      <c r="K15" s="27">
        <v>503.48767073400001</v>
      </c>
      <c r="L15" s="27">
        <v>11847.4804448</v>
      </c>
      <c r="M15" s="25">
        <v>1.94</v>
      </c>
      <c r="N15" s="25">
        <v>0.23</v>
      </c>
      <c r="O15" s="24">
        <v>28139</v>
      </c>
      <c r="P15" s="24">
        <v>27512</v>
      </c>
      <c r="Q15" s="28">
        <v>28139</v>
      </c>
      <c r="R15" s="28">
        <v>1100</v>
      </c>
      <c r="S15" s="24" t="s">
        <v>79</v>
      </c>
      <c r="T15" s="24" t="s">
        <v>93</v>
      </c>
      <c r="U15" s="28">
        <v>54.65</v>
      </c>
      <c r="V15" s="28">
        <v>1</v>
      </c>
      <c r="W15" s="28">
        <v>1.85</v>
      </c>
      <c r="X15" s="28">
        <v>0.22</v>
      </c>
      <c r="Y15" s="28">
        <f t="shared" si="0"/>
        <v>1.85</v>
      </c>
      <c r="Z15" s="28">
        <f t="shared" si="1"/>
        <v>0.22</v>
      </c>
      <c r="AA15" s="28">
        <v>0.17399999999999999</v>
      </c>
      <c r="AB15" s="29">
        <v>2.80768155550015</v>
      </c>
      <c r="AC15">
        <f t="shared" si="2"/>
        <v>2744</v>
      </c>
      <c r="AD15">
        <f t="shared" si="3"/>
        <v>11</v>
      </c>
      <c r="AE15">
        <f t="shared" si="4"/>
        <v>1.3</v>
      </c>
      <c r="AF15">
        <f>'TP Factor'!$D$4</f>
        <v>0.98096512680287296</v>
      </c>
      <c r="AG15">
        <f t="shared" si="5"/>
        <v>1.3</v>
      </c>
    </row>
    <row r="16" spans="1:33">
      <c r="A16" s="24" t="s">
        <v>72</v>
      </c>
      <c r="B16" s="24">
        <v>27</v>
      </c>
      <c r="C16" s="24" t="s">
        <v>73</v>
      </c>
      <c r="D16" s="25">
        <v>33.090000000000003</v>
      </c>
      <c r="E16" s="24" t="s">
        <v>74</v>
      </c>
      <c r="F16" s="24">
        <v>1234</v>
      </c>
      <c r="G16" s="26">
        <v>29</v>
      </c>
      <c r="H16" s="24" t="s">
        <v>159</v>
      </c>
      <c r="I16" s="24" t="s">
        <v>76</v>
      </c>
      <c r="J16" s="24">
        <v>3293</v>
      </c>
      <c r="K16" s="27">
        <v>1147.8712644100001</v>
      </c>
      <c r="L16" s="27">
        <v>18649.3715443</v>
      </c>
      <c r="M16" s="25">
        <v>7.34</v>
      </c>
      <c r="N16" s="25">
        <v>1.04</v>
      </c>
      <c r="O16" s="24">
        <v>28161</v>
      </c>
      <c r="P16" s="24">
        <v>27534</v>
      </c>
      <c r="Q16" s="28">
        <v>28161</v>
      </c>
      <c r="R16" s="28">
        <v>1200</v>
      </c>
      <c r="S16" s="24" t="s">
        <v>90</v>
      </c>
      <c r="T16" s="24" t="s">
        <v>154</v>
      </c>
      <c r="U16" s="28">
        <v>54.65</v>
      </c>
      <c r="V16" s="28">
        <v>1</v>
      </c>
      <c r="W16" s="28">
        <v>2.39</v>
      </c>
      <c r="X16" s="28">
        <v>0.316</v>
      </c>
      <c r="Y16" s="28">
        <f t="shared" si="0"/>
        <v>2.39</v>
      </c>
      <c r="Z16" s="28">
        <f t="shared" si="1"/>
        <v>0.316</v>
      </c>
      <c r="AA16" s="28">
        <v>0.34699999999999998</v>
      </c>
      <c r="AB16" s="29">
        <v>2.2249162689174899</v>
      </c>
      <c r="AC16">
        <f t="shared" si="2"/>
        <v>4337</v>
      </c>
      <c r="AD16">
        <f t="shared" si="3"/>
        <v>23</v>
      </c>
      <c r="AE16">
        <f t="shared" si="4"/>
        <v>3</v>
      </c>
      <c r="AF16">
        <f>'TP Factor'!$D$4</f>
        <v>0.98096512680287296</v>
      </c>
      <c r="AG16">
        <f t="shared" si="5"/>
        <v>2.9</v>
      </c>
    </row>
    <row r="17" spans="1:33">
      <c r="A17" s="24" t="s">
        <v>72</v>
      </c>
      <c r="B17" s="24">
        <v>27</v>
      </c>
      <c r="C17" s="24" t="s">
        <v>73</v>
      </c>
      <c r="D17" s="25">
        <v>33.090000000000003</v>
      </c>
      <c r="E17" s="24" t="s">
        <v>74</v>
      </c>
      <c r="F17" s="24">
        <v>1234</v>
      </c>
      <c r="G17" s="26">
        <v>102.5</v>
      </c>
      <c r="H17" s="24" t="s">
        <v>159</v>
      </c>
      <c r="I17" s="24" t="s">
        <v>76</v>
      </c>
      <c r="J17" s="24">
        <v>237</v>
      </c>
      <c r="K17" s="27">
        <v>137.68806936999999</v>
      </c>
      <c r="L17" s="27">
        <v>737.75172136699996</v>
      </c>
      <c r="M17" s="25">
        <v>0.5</v>
      </c>
      <c r="N17" s="25">
        <v>0.12</v>
      </c>
      <c r="O17" s="24">
        <v>28164</v>
      </c>
      <c r="P17" s="24">
        <v>27537</v>
      </c>
      <c r="Q17" s="28">
        <v>28164</v>
      </c>
      <c r="R17" s="28">
        <v>1300</v>
      </c>
      <c r="S17" s="24" t="s">
        <v>79</v>
      </c>
      <c r="T17" s="24" t="s">
        <v>80</v>
      </c>
      <c r="U17" s="28">
        <v>54.65</v>
      </c>
      <c r="V17" s="28">
        <v>1</v>
      </c>
      <c r="W17" s="28">
        <v>2.42</v>
      </c>
      <c r="X17" s="28">
        <v>0.51600000000000001</v>
      </c>
      <c r="Y17" s="28">
        <f t="shared" si="0"/>
        <v>2.42</v>
      </c>
      <c r="Z17" s="28">
        <f t="shared" si="1"/>
        <v>0.51600000000000001</v>
      </c>
      <c r="AA17" s="28">
        <v>0.63100000000000001</v>
      </c>
      <c r="AB17" s="29">
        <v>2.8277839478651999E-2</v>
      </c>
      <c r="AC17">
        <f t="shared" si="2"/>
        <v>100</v>
      </c>
      <c r="AD17">
        <f t="shared" si="3"/>
        <v>1</v>
      </c>
      <c r="AE17">
        <f t="shared" si="4"/>
        <v>0.1</v>
      </c>
      <c r="AF17">
        <f>'TP Factor'!$D$4</f>
        <v>0.98096512680287296</v>
      </c>
      <c r="AG17">
        <f t="shared" si="5"/>
        <v>0.1</v>
      </c>
    </row>
    <row r="18" spans="1:33">
      <c r="A18" s="24" t="s">
        <v>72</v>
      </c>
      <c r="B18" s="24">
        <v>27</v>
      </c>
      <c r="C18" s="24" t="s">
        <v>73</v>
      </c>
      <c r="D18" s="25">
        <v>33.090000000000003</v>
      </c>
      <c r="E18" s="24" t="s">
        <v>74</v>
      </c>
      <c r="F18" s="24">
        <v>1234</v>
      </c>
      <c r="G18" s="26">
        <v>102.5</v>
      </c>
      <c r="H18" s="24" t="s">
        <v>159</v>
      </c>
      <c r="I18" s="24" t="s">
        <v>76</v>
      </c>
      <c r="J18" s="24">
        <v>13943</v>
      </c>
      <c r="K18" s="27">
        <v>946.38119449600003</v>
      </c>
      <c r="L18" s="27">
        <v>39591.776428099998</v>
      </c>
      <c r="M18" s="25">
        <v>29.28</v>
      </c>
      <c r="N18" s="25">
        <v>7.19</v>
      </c>
      <c r="O18" s="24">
        <v>28167</v>
      </c>
      <c r="P18" s="24">
        <v>27540</v>
      </c>
      <c r="Q18" s="28">
        <v>28167</v>
      </c>
      <c r="R18" s="28">
        <v>1300</v>
      </c>
      <c r="S18" s="24" t="s">
        <v>97</v>
      </c>
      <c r="T18" s="24" t="s">
        <v>111</v>
      </c>
      <c r="U18" s="28">
        <v>54.65</v>
      </c>
      <c r="V18" s="28">
        <v>1</v>
      </c>
      <c r="W18" s="28">
        <v>2.42</v>
      </c>
      <c r="X18" s="28">
        <v>0.51600000000000001</v>
      </c>
      <c r="Y18" s="28">
        <f t="shared" si="0"/>
        <v>2.42</v>
      </c>
      <c r="Z18" s="28">
        <f t="shared" si="1"/>
        <v>0.51600000000000001</v>
      </c>
      <c r="AA18" s="28">
        <v>0.69199999999999995</v>
      </c>
      <c r="AB18" s="29">
        <v>6.3420957601356198</v>
      </c>
      <c r="AC18">
        <f t="shared" si="2"/>
        <v>24654</v>
      </c>
      <c r="AD18">
        <f t="shared" si="3"/>
        <v>132</v>
      </c>
      <c r="AE18">
        <f t="shared" si="4"/>
        <v>28.1</v>
      </c>
      <c r="AF18">
        <f>'TP Factor'!$D$4</f>
        <v>0.98096512680287296</v>
      </c>
      <c r="AG18">
        <f t="shared" si="5"/>
        <v>27.6</v>
      </c>
    </row>
    <row r="19" spans="1:33">
      <c r="A19" s="24" t="s">
        <v>72</v>
      </c>
      <c r="B19" s="24">
        <v>27</v>
      </c>
      <c r="C19" s="24" t="s">
        <v>73</v>
      </c>
      <c r="D19" s="25">
        <v>33.090000000000003</v>
      </c>
      <c r="E19" s="24" t="s">
        <v>74</v>
      </c>
      <c r="F19" s="24">
        <v>1234</v>
      </c>
      <c r="G19" s="26">
        <v>102.5</v>
      </c>
      <c r="H19" s="24" t="s">
        <v>159</v>
      </c>
      <c r="I19" s="24" t="s">
        <v>76</v>
      </c>
      <c r="J19" s="24">
        <v>68</v>
      </c>
      <c r="K19" s="27">
        <v>102.569330976</v>
      </c>
      <c r="L19" s="27">
        <v>202.11574153800001</v>
      </c>
      <c r="M19" s="25">
        <v>0.14000000000000001</v>
      </c>
      <c r="N19" s="25">
        <v>0.04</v>
      </c>
      <c r="O19" s="24">
        <v>28194</v>
      </c>
      <c r="P19" s="24">
        <v>27566</v>
      </c>
      <c r="Q19" s="28">
        <v>28194</v>
      </c>
      <c r="R19" s="28">
        <v>1300</v>
      </c>
      <c r="S19" s="24" t="s">
        <v>81</v>
      </c>
      <c r="T19" s="24" t="s">
        <v>94</v>
      </c>
      <c r="U19" s="28">
        <v>54.65</v>
      </c>
      <c r="V19" s="28">
        <v>1</v>
      </c>
      <c r="W19" s="28">
        <v>2.42</v>
      </c>
      <c r="X19" s="28">
        <v>0.51600000000000001</v>
      </c>
      <c r="Y19" s="28">
        <f t="shared" si="0"/>
        <v>2.42</v>
      </c>
      <c r="Z19" s="28">
        <f t="shared" si="1"/>
        <v>0.51600000000000001</v>
      </c>
      <c r="AA19" s="28">
        <v>0.66200000000000003</v>
      </c>
      <c r="AB19" s="29">
        <v>4.9943687636442601E-2</v>
      </c>
      <c r="AC19">
        <f t="shared" si="2"/>
        <v>186</v>
      </c>
      <c r="AD19">
        <f t="shared" si="3"/>
        <v>1</v>
      </c>
      <c r="AE19">
        <f t="shared" si="4"/>
        <v>0.2</v>
      </c>
      <c r="AF19">
        <f>'TP Factor'!$D$4</f>
        <v>0.98096512680287296</v>
      </c>
      <c r="AG19">
        <f t="shared" si="5"/>
        <v>0.2</v>
      </c>
    </row>
    <row r="20" spans="1:33">
      <c r="A20" s="24" t="s">
        <v>72</v>
      </c>
      <c r="B20" s="24">
        <v>27</v>
      </c>
      <c r="C20" s="24" t="s">
        <v>73</v>
      </c>
      <c r="D20" s="25">
        <v>33.090000000000003</v>
      </c>
      <c r="E20" s="24" t="s">
        <v>74</v>
      </c>
      <c r="F20" s="24">
        <v>1234</v>
      </c>
      <c r="G20" s="26">
        <v>13</v>
      </c>
      <c r="H20" s="24" t="s">
        <v>159</v>
      </c>
      <c r="I20" s="24" t="s">
        <v>76</v>
      </c>
      <c r="J20" s="24">
        <v>957</v>
      </c>
      <c r="K20" s="27">
        <v>357.04375635100001</v>
      </c>
      <c r="L20" s="27">
        <v>5500.3988433799996</v>
      </c>
      <c r="M20" s="25">
        <v>1.77</v>
      </c>
      <c r="N20" s="25">
        <v>0.21</v>
      </c>
      <c r="O20" s="24">
        <v>28205</v>
      </c>
      <c r="P20" s="24">
        <v>27577</v>
      </c>
      <c r="Q20" s="28">
        <v>28205</v>
      </c>
      <c r="R20" s="28">
        <v>1100</v>
      </c>
      <c r="S20" s="24" t="s">
        <v>81</v>
      </c>
      <c r="T20" s="24" t="s">
        <v>86</v>
      </c>
      <c r="U20" s="28">
        <v>54.65</v>
      </c>
      <c r="V20" s="28">
        <v>1</v>
      </c>
      <c r="W20" s="28">
        <v>1.85</v>
      </c>
      <c r="X20" s="28">
        <v>0.22</v>
      </c>
      <c r="Y20" s="28">
        <f t="shared" si="0"/>
        <v>1.85</v>
      </c>
      <c r="Z20" s="28">
        <f t="shared" si="1"/>
        <v>0.22</v>
      </c>
      <c r="AA20" s="28">
        <v>0.34200000000000003</v>
      </c>
      <c r="AB20" s="29">
        <v>1.35917271771297</v>
      </c>
      <c r="AC20">
        <f t="shared" si="2"/>
        <v>2611</v>
      </c>
      <c r="AD20">
        <f t="shared" si="3"/>
        <v>11</v>
      </c>
      <c r="AE20">
        <f t="shared" si="4"/>
        <v>1.3</v>
      </c>
      <c r="AF20">
        <f>'TP Factor'!$D$4</f>
        <v>0.98096512680287296</v>
      </c>
      <c r="AG20">
        <f t="shared" si="5"/>
        <v>1.3</v>
      </c>
    </row>
    <row r="21" spans="1:33">
      <c r="A21" s="24" t="s">
        <v>72</v>
      </c>
      <c r="B21" s="24">
        <v>27</v>
      </c>
      <c r="C21" s="24" t="s">
        <v>73</v>
      </c>
      <c r="D21" s="25">
        <v>33.090000000000003</v>
      </c>
      <c r="E21" s="24" t="s">
        <v>74</v>
      </c>
      <c r="F21" s="24">
        <v>1234</v>
      </c>
      <c r="G21" s="26">
        <v>13</v>
      </c>
      <c r="H21" s="24" t="s">
        <v>159</v>
      </c>
      <c r="I21" s="24" t="s">
        <v>76</v>
      </c>
      <c r="J21" s="24">
        <v>0</v>
      </c>
      <c r="K21" s="27">
        <v>13.762497849000001</v>
      </c>
      <c r="L21" s="27">
        <v>5.3483064919699999</v>
      </c>
      <c r="M21" s="25">
        <v>0</v>
      </c>
      <c r="N21" s="25">
        <v>0</v>
      </c>
      <c r="O21" s="24">
        <v>28209</v>
      </c>
      <c r="P21" s="24">
        <v>27581</v>
      </c>
      <c r="Q21" s="28">
        <v>28209</v>
      </c>
      <c r="R21" s="28">
        <v>1100</v>
      </c>
      <c r="S21" s="24" t="s">
        <v>79</v>
      </c>
      <c r="T21" s="24" t="s">
        <v>93</v>
      </c>
      <c r="U21" s="28">
        <v>54.65</v>
      </c>
      <c r="V21" s="28">
        <v>1</v>
      </c>
      <c r="W21" s="28">
        <v>1.85</v>
      </c>
      <c r="X21" s="28">
        <v>0.22</v>
      </c>
      <c r="Y21" s="28">
        <f t="shared" si="0"/>
        <v>1.85</v>
      </c>
      <c r="Z21" s="28">
        <f t="shared" si="1"/>
        <v>0.22</v>
      </c>
      <c r="AA21" s="28">
        <v>0.17399999999999999</v>
      </c>
      <c r="AB21" s="29">
        <v>1.3215900288282101E-3</v>
      </c>
      <c r="AC21">
        <f t="shared" si="2"/>
        <v>1</v>
      </c>
      <c r="AD21">
        <f t="shared" si="3"/>
        <v>0</v>
      </c>
      <c r="AE21">
        <f t="shared" si="4"/>
        <v>0</v>
      </c>
      <c r="AF21">
        <f>'TP Factor'!$D$4</f>
        <v>0.98096512680287296</v>
      </c>
      <c r="AG21">
        <f t="shared" si="5"/>
        <v>0</v>
      </c>
    </row>
    <row r="22" spans="1:33">
      <c r="A22" s="24" t="s">
        <v>72</v>
      </c>
      <c r="B22" s="24">
        <v>27</v>
      </c>
      <c r="C22" s="24" t="s">
        <v>73</v>
      </c>
      <c r="D22" s="25">
        <v>33.090000000000003</v>
      </c>
      <c r="E22" s="24" t="s">
        <v>74</v>
      </c>
      <c r="F22" s="24">
        <v>1234</v>
      </c>
      <c r="G22" s="26">
        <v>13</v>
      </c>
      <c r="H22" s="24" t="s">
        <v>159</v>
      </c>
      <c r="I22" s="24" t="s">
        <v>76</v>
      </c>
      <c r="J22" s="24">
        <v>418</v>
      </c>
      <c r="K22" s="27">
        <v>272.45226758400003</v>
      </c>
      <c r="L22" s="27">
        <v>4724.2599656000002</v>
      </c>
      <c r="M22" s="25">
        <v>0.77</v>
      </c>
      <c r="N22" s="25">
        <v>0.09</v>
      </c>
      <c r="O22" s="24">
        <v>28210</v>
      </c>
      <c r="P22" s="24">
        <v>27582</v>
      </c>
      <c r="Q22" s="28">
        <v>28210</v>
      </c>
      <c r="R22" s="28">
        <v>1100</v>
      </c>
      <c r="S22" s="24" t="s">
        <v>79</v>
      </c>
      <c r="T22" s="24" t="s">
        <v>93</v>
      </c>
      <c r="U22" s="28">
        <v>54.65</v>
      </c>
      <c r="V22" s="28">
        <v>1</v>
      </c>
      <c r="W22" s="28">
        <v>1.85</v>
      </c>
      <c r="X22" s="28">
        <v>0.22</v>
      </c>
      <c r="Y22" s="28">
        <f t="shared" si="0"/>
        <v>1.85</v>
      </c>
      <c r="Z22" s="28">
        <f t="shared" si="1"/>
        <v>0.22</v>
      </c>
      <c r="AA22" s="28">
        <v>0.17399999999999999</v>
      </c>
      <c r="AB22" s="29">
        <v>0.79133992426556299</v>
      </c>
      <c r="AC22">
        <f t="shared" si="2"/>
        <v>773</v>
      </c>
      <c r="AD22">
        <f t="shared" si="3"/>
        <v>3</v>
      </c>
      <c r="AE22">
        <f t="shared" si="4"/>
        <v>0.4</v>
      </c>
      <c r="AF22">
        <f>'TP Factor'!$D$4</f>
        <v>0.98096512680287296</v>
      </c>
      <c r="AG22">
        <f t="shared" si="5"/>
        <v>0.4</v>
      </c>
    </row>
    <row r="23" spans="1:33">
      <c r="A23" s="24" t="s">
        <v>72</v>
      </c>
      <c r="B23" s="24">
        <v>27</v>
      </c>
      <c r="C23" s="24" t="s">
        <v>73</v>
      </c>
      <c r="D23" s="25">
        <v>33.090000000000003</v>
      </c>
      <c r="E23" s="24" t="s">
        <v>74</v>
      </c>
      <c r="F23" s="24">
        <v>1234</v>
      </c>
      <c r="G23" s="26">
        <v>13</v>
      </c>
      <c r="H23" s="24" t="s">
        <v>159</v>
      </c>
      <c r="I23" s="24" t="s">
        <v>76</v>
      </c>
      <c r="J23" s="24">
        <v>21</v>
      </c>
      <c r="K23" s="27">
        <v>131.96240938599999</v>
      </c>
      <c r="L23" s="27">
        <v>237.71023768500001</v>
      </c>
      <c r="M23" s="25">
        <v>0.04</v>
      </c>
      <c r="N23" s="25">
        <v>0</v>
      </c>
      <c r="O23" s="24">
        <v>28213</v>
      </c>
      <c r="P23" s="24">
        <v>27585</v>
      </c>
      <c r="Q23" s="28">
        <v>28213</v>
      </c>
      <c r="R23" s="28">
        <v>1100</v>
      </c>
      <c r="S23" s="24" t="s">
        <v>79</v>
      </c>
      <c r="T23" s="24" t="s">
        <v>93</v>
      </c>
      <c r="U23" s="28">
        <v>54.65</v>
      </c>
      <c r="V23" s="28">
        <v>1</v>
      </c>
      <c r="W23" s="28">
        <v>1.85</v>
      </c>
      <c r="X23" s="28">
        <v>0.22</v>
      </c>
      <c r="Y23" s="28">
        <f t="shared" si="0"/>
        <v>1.85</v>
      </c>
      <c r="Z23" s="28">
        <f t="shared" si="1"/>
        <v>0.22</v>
      </c>
      <c r="AA23" s="28">
        <v>0.17399999999999999</v>
      </c>
      <c r="AB23" s="29">
        <v>4.3760867642304198E-3</v>
      </c>
      <c r="AC23">
        <f t="shared" si="2"/>
        <v>4</v>
      </c>
      <c r="AD23">
        <f t="shared" si="3"/>
        <v>0</v>
      </c>
      <c r="AE23">
        <f t="shared" si="4"/>
        <v>0</v>
      </c>
      <c r="AF23">
        <f>'TP Factor'!$D$4</f>
        <v>0.98096512680287296</v>
      </c>
      <c r="AG23">
        <f t="shared" si="5"/>
        <v>0</v>
      </c>
    </row>
    <row r="24" spans="1:33">
      <c r="A24" s="24" t="s">
        <v>72</v>
      </c>
      <c r="B24" s="24">
        <v>27</v>
      </c>
      <c r="C24" s="24" t="s">
        <v>73</v>
      </c>
      <c r="D24" s="25">
        <v>33.090000000000003</v>
      </c>
      <c r="E24" s="24" t="s">
        <v>74</v>
      </c>
      <c r="F24" s="24">
        <v>1234</v>
      </c>
      <c r="G24" s="26">
        <v>102.5</v>
      </c>
      <c r="H24" s="24" t="s">
        <v>159</v>
      </c>
      <c r="I24" s="24" t="s">
        <v>76</v>
      </c>
      <c r="J24" s="24">
        <v>4232</v>
      </c>
      <c r="K24" s="27">
        <v>1048.8302311899999</v>
      </c>
      <c r="L24" s="27">
        <v>13177.5992616</v>
      </c>
      <c r="M24" s="25">
        <v>8.89</v>
      </c>
      <c r="N24" s="25">
        <v>2.1800000000000002</v>
      </c>
      <c r="O24" s="24">
        <v>28279</v>
      </c>
      <c r="P24" s="24">
        <v>27647</v>
      </c>
      <c r="Q24" s="28">
        <v>28279</v>
      </c>
      <c r="R24" s="28">
        <v>1300</v>
      </c>
      <c r="S24" s="24" t="s">
        <v>79</v>
      </c>
      <c r="T24" s="24" t="s">
        <v>80</v>
      </c>
      <c r="U24" s="28">
        <v>54.65</v>
      </c>
      <c r="V24" s="28">
        <v>1</v>
      </c>
      <c r="W24" s="28">
        <v>2.42</v>
      </c>
      <c r="X24" s="28">
        <v>0.51600000000000001</v>
      </c>
      <c r="Y24" s="28">
        <f t="shared" si="0"/>
        <v>2.42</v>
      </c>
      <c r="Z24" s="28">
        <f t="shared" si="1"/>
        <v>0.51600000000000001</v>
      </c>
      <c r="AA24" s="28">
        <v>0.63100000000000001</v>
      </c>
      <c r="AB24" s="29">
        <v>3.1329537359925199</v>
      </c>
      <c r="AC24">
        <f t="shared" si="2"/>
        <v>11105</v>
      </c>
      <c r="AD24">
        <f t="shared" si="3"/>
        <v>59</v>
      </c>
      <c r="AE24">
        <f t="shared" si="4"/>
        <v>12.6</v>
      </c>
      <c r="AF24">
        <f>'TP Factor'!$D$4</f>
        <v>0.98096512680287296</v>
      </c>
      <c r="AG24">
        <f t="shared" si="5"/>
        <v>12.4</v>
      </c>
    </row>
    <row r="25" spans="1:33">
      <c r="A25" s="24" t="s">
        <v>72</v>
      </c>
      <c r="B25" s="24">
        <v>27</v>
      </c>
      <c r="C25" s="24" t="s">
        <v>73</v>
      </c>
      <c r="D25" s="25">
        <v>33.090000000000003</v>
      </c>
      <c r="E25" s="24" t="s">
        <v>74</v>
      </c>
      <c r="F25" s="24">
        <v>1234</v>
      </c>
      <c r="G25" s="26">
        <v>73.5</v>
      </c>
      <c r="H25" s="24" t="s">
        <v>159</v>
      </c>
      <c r="I25" s="24" t="s">
        <v>76</v>
      </c>
      <c r="J25" s="24">
        <v>6526</v>
      </c>
      <c r="K25" s="27">
        <v>660.28080623599999</v>
      </c>
      <c r="L25" s="27">
        <v>21625.8282258</v>
      </c>
      <c r="M25" s="25">
        <v>10.119999999999999</v>
      </c>
      <c r="N25" s="25">
        <v>0.98</v>
      </c>
      <c r="O25" s="24">
        <v>28282</v>
      </c>
      <c r="P25" s="24">
        <v>27650</v>
      </c>
      <c r="Q25" s="28">
        <v>28282</v>
      </c>
      <c r="R25" s="28">
        <v>1550</v>
      </c>
      <c r="S25" s="24" t="s">
        <v>90</v>
      </c>
      <c r="T25" s="24" t="s">
        <v>217</v>
      </c>
      <c r="U25" s="28">
        <v>54.65</v>
      </c>
      <c r="V25" s="28">
        <v>1</v>
      </c>
      <c r="W25" s="28">
        <v>1.79</v>
      </c>
      <c r="X25" s="28">
        <v>0.15</v>
      </c>
      <c r="Y25" s="28">
        <f t="shared" si="0"/>
        <v>1.79</v>
      </c>
      <c r="Z25" s="28">
        <f t="shared" si="1"/>
        <v>0.15</v>
      </c>
      <c r="AA25" s="28">
        <v>0.80900000000000005</v>
      </c>
      <c r="AB25" s="29">
        <v>0.83040385963694496</v>
      </c>
      <c r="AC25">
        <f t="shared" si="2"/>
        <v>3774</v>
      </c>
      <c r="AD25">
        <f t="shared" si="3"/>
        <v>15</v>
      </c>
      <c r="AE25">
        <f t="shared" si="4"/>
        <v>1.2</v>
      </c>
      <c r="AF25">
        <f>'TP Factor'!$D$4</f>
        <v>0.98096512680287296</v>
      </c>
      <c r="AG25">
        <f t="shared" si="5"/>
        <v>1.2</v>
      </c>
    </row>
    <row r="26" spans="1:33">
      <c r="A26" s="24" t="s">
        <v>72</v>
      </c>
      <c r="B26" s="24">
        <v>27</v>
      </c>
      <c r="C26" s="24" t="s">
        <v>73</v>
      </c>
      <c r="D26" s="25">
        <v>33.090000000000003</v>
      </c>
      <c r="E26" s="24" t="s">
        <v>74</v>
      </c>
      <c r="F26" s="24">
        <v>1234</v>
      </c>
      <c r="G26" s="26">
        <v>29</v>
      </c>
      <c r="H26" s="24" t="s">
        <v>159</v>
      </c>
      <c r="I26" s="24" t="s">
        <v>76</v>
      </c>
      <c r="J26" s="24">
        <v>140</v>
      </c>
      <c r="K26" s="27">
        <v>327.355752929</v>
      </c>
      <c r="L26" s="27">
        <v>794.83175931300002</v>
      </c>
      <c r="M26" s="25">
        <v>0.31</v>
      </c>
      <c r="N26" s="25">
        <v>0.04</v>
      </c>
      <c r="O26" s="24">
        <v>28291</v>
      </c>
      <c r="P26" s="24">
        <v>27659</v>
      </c>
      <c r="Q26" s="28">
        <v>28291</v>
      </c>
      <c r="R26" s="28">
        <v>1200</v>
      </c>
      <c r="S26" s="24" t="s">
        <v>90</v>
      </c>
      <c r="T26" s="24" t="s">
        <v>154</v>
      </c>
      <c r="U26" s="28">
        <v>54.65</v>
      </c>
      <c r="V26" s="28">
        <v>1</v>
      </c>
      <c r="W26" s="28">
        <v>2.39</v>
      </c>
      <c r="X26" s="28">
        <v>0.316</v>
      </c>
      <c r="Y26" s="28">
        <f t="shared" si="0"/>
        <v>2.39</v>
      </c>
      <c r="Z26" s="28">
        <f t="shared" si="1"/>
        <v>0.316</v>
      </c>
      <c r="AA26" s="28">
        <v>0.34699999999999998</v>
      </c>
      <c r="AB26" s="29">
        <v>0.110811335783727</v>
      </c>
      <c r="AC26">
        <f t="shared" si="2"/>
        <v>216</v>
      </c>
      <c r="AD26">
        <f t="shared" si="3"/>
        <v>1</v>
      </c>
      <c r="AE26">
        <f t="shared" si="4"/>
        <v>0.2</v>
      </c>
      <c r="AF26">
        <f>'TP Factor'!$D$4</f>
        <v>0.98096512680287296</v>
      </c>
      <c r="AG26">
        <f t="shared" si="5"/>
        <v>0.2</v>
      </c>
    </row>
    <row r="27" spans="1:33">
      <c r="A27" s="24" t="s">
        <v>72</v>
      </c>
      <c r="B27" s="24">
        <v>27</v>
      </c>
      <c r="C27" s="24" t="s">
        <v>73</v>
      </c>
      <c r="D27" s="25">
        <v>33.090000000000003</v>
      </c>
      <c r="E27" s="24" t="s">
        <v>74</v>
      </c>
      <c r="F27" s="24">
        <v>3456</v>
      </c>
      <c r="G27" s="26">
        <v>0</v>
      </c>
      <c r="H27" s="24" t="s">
        <v>159</v>
      </c>
      <c r="I27" s="24" t="s">
        <v>76</v>
      </c>
      <c r="J27" s="24">
        <v>1654</v>
      </c>
      <c r="K27" s="27">
        <v>919.57883961000005</v>
      </c>
      <c r="L27" s="27">
        <v>17013.975526599999</v>
      </c>
      <c r="M27" s="25">
        <v>0</v>
      </c>
      <c r="N27" s="25">
        <v>0</v>
      </c>
      <c r="O27" s="24">
        <v>28321</v>
      </c>
      <c r="P27" s="24">
        <v>27689</v>
      </c>
      <c r="Q27" s="28">
        <v>28321</v>
      </c>
      <c r="R27" s="28">
        <v>6300</v>
      </c>
      <c r="S27" s="24" t="s">
        <v>79</v>
      </c>
      <c r="T27" s="24" t="s">
        <v>133</v>
      </c>
      <c r="U27" s="28">
        <v>54.65</v>
      </c>
      <c r="V27" s="28">
        <v>1</v>
      </c>
      <c r="W27" s="28">
        <v>0</v>
      </c>
      <c r="X27" s="28">
        <v>0</v>
      </c>
      <c r="Y27" s="28">
        <f t="shared" si="0"/>
        <v>0</v>
      </c>
      <c r="Z27" s="28">
        <f t="shared" si="1"/>
        <v>0</v>
      </c>
      <c r="AA27" s="28">
        <v>0.191</v>
      </c>
      <c r="AB27" s="29">
        <v>4.20422809580423</v>
      </c>
      <c r="AC27">
        <f t="shared" si="2"/>
        <v>4511</v>
      </c>
      <c r="AD27">
        <f t="shared" si="3"/>
        <v>0</v>
      </c>
      <c r="AE27">
        <f t="shared" si="4"/>
        <v>0</v>
      </c>
      <c r="AF27">
        <f>'TP Factor'!$D$4</f>
        <v>0.98096512680287296</v>
      </c>
      <c r="AG27">
        <f t="shared" si="5"/>
        <v>0</v>
      </c>
    </row>
    <row r="28" spans="1:33">
      <c r="A28" s="24" t="s">
        <v>72</v>
      </c>
      <c r="B28" s="24">
        <v>27</v>
      </c>
      <c r="C28" s="24" t="s">
        <v>73</v>
      </c>
      <c r="D28" s="25">
        <v>33.090000000000003</v>
      </c>
      <c r="E28" s="24" t="s">
        <v>74</v>
      </c>
      <c r="F28" s="24">
        <v>3456</v>
      </c>
      <c r="G28" s="26">
        <v>3</v>
      </c>
      <c r="H28" s="24" t="s">
        <v>159</v>
      </c>
      <c r="I28" s="24" t="s">
        <v>76</v>
      </c>
      <c r="J28" s="24">
        <v>58</v>
      </c>
      <c r="K28" s="27">
        <v>85.237720012300002</v>
      </c>
      <c r="L28" s="27">
        <v>277.76897549799997</v>
      </c>
      <c r="M28" s="25">
        <v>0.04</v>
      </c>
      <c r="N28" s="25">
        <v>0.01</v>
      </c>
      <c r="O28" s="24">
        <v>28326</v>
      </c>
      <c r="P28" s="24">
        <v>27694</v>
      </c>
      <c r="Q28" s="28">
        <v>28326</v>
      </c>
      <c r="R28" s="28">
        <v>4200</v>
      </c>
      <c r="S28" s="24" t="s">
        <v>81</v>
      </c>
      <c r="T28" s="24" t="s">
        <v>218</v>
      </c>
      <c r="U28" s="28">
        <v>54.65</v>
      </c>
      <c r="V28" s="28">
        <v>1</v>
      </c>
      <c r="W28" s="28">
        <v>0.7</v>
      </c>
      <c r="X28" s="28">
        <v>0.09</v>
      </c>
      <c r="Y28" s="28">
        <f t="shared" si="0"/>
        <v>0.7</v>
      </c>
      <c r="Z28" s="28">
        <f t="shared" si="1"/>
        <v>0.09</v>
      </c>
      <c r="AA28" s="28">
        <v>0.41299999999999998</v>
      </c>
      <c r="AB28" s="29">
        <v>6.8637934104237602E-2</v>
      </c>
      <c r="AC28">
        <f t="shared" si="2"/>
        <v>159</v>
      </c>
      <c r="AD28">
        <f t="shared" si="3"/>
        <v>0</v>
      </c>
      <c r="AE28">
        <f t="shared" si="4"/>
        <v>0</v>
      </c>
      <c r="AF28">
        <f>'TP Factor'!$D$4</f>
        <v>0.98096512680287296</v>
      </c>
      <c r="AG28">
        <f t="shared" si="5"/>
        <v>0</v>
      </c>
    </row>
    <row r="29" spans="1:33">
      <c r="A29" s="24" t="s">
        <v>72</v>
      </c>
      <c r="B29" s="24">
        <v>27</v>
      </c>
      <c r="C29" s="24" t="s">
        <v>73</v>
      </c>
      <c r="D29" s="25">
        <v>33.090000000000003</v>
      </c>
      <c r="E29" s="24" t="s">
        <v>74</v>
      </c>
      <c r="F29" s="24">
        <v>3456</v>
      </c>
      <c r="G29" s="26">
        <v>0</v>
      </c>
      <c r="H29" s="24" t="s">
        <v>159</v>
      </c>
      <c r="I29" s="24" t="s">
        <v>76</v>
      </c>
      <c r="J29" s="24">
        <v>1690</v>
      </c>
      <c r="K29" s="27">
        <v>454.144811103</v>
      </c>
      <c r="L29" s="27">
        <v>10959.404243999999</v>
      </c>
      <c r="M29" s="25">
        <v>0</v>
      </c>
      <c r="N29" s="25">
        <v>0</v>
      </c>
      <c r="O29" s="24">
        <v>28327</v>
      </c>
      <c r="P29" s="24">
        <v>27695</v>
      </c>
      <c r="Q29" s="28">
        <v>28327</v>
      </c>
      <c r="R29" s="28">
        <v>6170</v>
      </c>
      <c r="S29" s="24" t="s">
        <v>81</v>
      </c>
      <c r="T29" s="24" t="s">
        <v>132</v>
      </c>
      <c r="U29" s="28">
        <v>54.65</v>
      </c>
      <c r="V29" s="28">
        <v>1</v>
      </c>
      <c r="W29" s="28">
        <v>0</v>
      </c>
      <c r="X29" s="28">
        <v>0</v>
      </c>
      <c r="Y29" s="28">
        <f t="shared" si="0"/>
        <v>0</v>
      </c>
      <c r="Z29" s="28">
        <f t="shared" si="1"/>
        <v>0</v>
      </c>
      <c r="AA29" s="28">
        <v>0.30299999999999999</v>
      </c>
      <c r="AB29" s="29">
        <v>2.70811693386081</v>
      </c>
      <c r="AC29">
        <f t="shared" si="2"/>
        <v>4609</v>
      </c>
      <c r="AD29">
        <f t="shared" si="3"/>
        <v>0</v>
      </c>
      <c r="AE29">
        <f t="shared" si="4"/>
        <v>0</v>
      </c>
      <c r="AF29">
        <f>'TP Factor'!$D$4</f>
        <v>0.98096512680287296</v>
      </c>
      <c r="AG29">
        <f t="shared" si="5"/>
        <v>0</v>
      </c>
    </row>
    <row r="30" spans="1:33">
      <c r="A30" s="24" t="s">
        <v>72</v>
      </c>
      <c r="B30" s="24">
        <v>27</v>
      </c>
      <c r="C30" s="24" t="s">
        <v>73</v>
      </c>
      <c r="D30" s="25">
        <v>33.090000000000003</v>
      </c>
      <c r="E30" s="24" t="s">
        <v>74</v>
      </c>
      <c r="F30" s="24">
        <v>3456</v>
      </c>
      <c r="G30" s="26">
        <v>0</v>
      </c>
      <c r="H30" s="24" t="s">
        <v>159</v>
      </c>
      <c r="I30" s="24" t="s">
        <v>76</v>
      </c>
      <c r="J30" s="24">
        <v>372</v>
      </c>
      <c r="K30" s="27">
        <v>288.36134938200001</v>
      </c>
      <c r="L30" s="27">
        <v>3828.47146415</v>
      </c>
      <c r="M30" s="25">
        <v>0</v>
      </c>
      <c r="N30" s="25">
        <v>0</v>
      </c>
      <c r="O30" s="24">
        <v>28328</v>
      </c>
      <c r="P30" s="24">
        <v>27696</v>
      </c>
      <c r="Q30" s="28">
        <v>28328</v>
      </c>
      <c r="R30" s="28">
        <v>6170</v>
      </c>
      <c r="S30" s="24" t="s">
        <v>79</v>
      </c>
      <c r="T30" s="24" t="s">
        <v>140</v>
      </c>
      <c r="U30" s="28">
        <v>54.65</v>
      </c>
      <c r="V30" s="28">
        <v>1</v>
      </c>
      <c r="W30" s="28">
        <v>0</v>
      </c>
      <c r="X30" s="28">
        <v>0</v>
      </c>
      <c r="Y30" s="28">
        <f t="shared" si="0"/>
        <v>0</v>
      </c>
      <c r="Z30" s="28">
        <f t="shared" si="1"/>
        <v>0</v>
      </c>
      <c r="AA30" s="28">
        <v>0.191</v>
      </c>
      <c r="AB30" s="29">
        <v>0.94603211743994997</v>
      </c>
      <c r="AC30">
        <f t="shared" si="2"/>
        <v>1015</v>
      </c>
      <c r="AD30">
        <f t="shared" si="3"/>
        <v>0</v>
      </c>
      <c r="AE30">
        <f t="shared" si="4"/>
        <v>0</v>
      </c>
      <c r="AF30">
        <f>'TP Factor'!$D$4</f>
        <v>0.98096512680287296</v>
      </c>
      <c r="AG30">
        <f t="shared" si="5"/>
        <v>0</v>
      </c>
    </row>
    <row r="31" spans="1:33">
      <c r="A31" s="24" t="s">
        <v>72</v>
      </c>
      <c r="B31" s="24">
        <v>27</v>
      </c>
      <c r="C31" s="24" t="s">
        <v>73</v>
      </c>
      <c r="D31" s="25">
        <v>33.090000000000003</v>
      </c>
      <c r="E31" s="24" t="s">
        <v>74</v>
      </c>
      <c r="F31" s="24">
        <v>3456</v>
      </c>
      <c r="G31" s="26">
        <v>3</v>
      </c>
      <c r="H31" s="24" t="s">
        <v>159</v>
      </c>
      <c r="I31" s="24" t="s">
        <v>76</v>
      </c>
      <c r="J31" s="24">
        <v>698</v>
      </c>
      <c r="K31" s="27">
        <v>451.35414389900001</v>
      </c>
      <c r="L31" s="27">
        <v>13437.5664901</v>
      </c>
      <c r="M31" s="25">
        <v>0.49</v>
      </c>
      <c r="N31" s="25">
        <v>0.06</v>
      </c>
      <c r="O31" s="24">
        <v>28329</v>
      </c>
      <c r="P31" s="24">
        <v>27697</v>
      </c>
      <c r="Q31" s="28">
        <v>28329</v>
      </c>
      <c r="R31" s="28">
        <v>4200</v>
      </c>
      <c r="S31" s="24" t="s">
        <v>79</v>
      </c>
      <c r="T31" s="24" t="s">
        <v>219</v>
      </c>
      <c r="U31" s="28">
        <v>54.65</v>
      </c>
      <c r="V31" s="28">
        <v>1</v>
      </c>
      <c r="W31" s="28">
        <v>0.7</v>
      </c>
      <c r="X31" s="28">
        <v>0.09</v>
      </c>
      <c r="Y31" s="28">
        <f t="shared" si="0"/>
        <v>0.7</v>
      </c>
      <c r="Z31" s="28">
        <f t="shared" si="1"/>
        <v>0.09</v>
      </c>
      <c r="AA31" s="28">
        <v>0.10199999999999999</v>
      </c>
      <c r="AB31" s="29">
        <v>3.31800327130534</v>
      </c>
      <c r="AC31">
        <f t="shared" si="2"/>
        <v>1901</v>
      </c>
      <c r="AD31">
        <f t="shared" si="3"/>
        <v>3</v>
      </c>
      <c r="AE31">
        <f t="shared" si="4"/>
        <v>0.4</v>
      </c>
      <c r="AF31">
        <f>'TP Factor'!$D$4</f>
        <v>0.98096512680287296</v>
      </c>
      <c r="AG31">
        <f t="shared" si="5"/>
        <v>0.4</v>
      </c>
    </row>
    <row r="32" spans="1:33">
      <c r="A32" s="24" t="s">
        <v>72</v>
      </c>
      <c r="B32" s="24">
        <v>27</v>
      </c>
      <c r="C32" s="24" t="s">
        <v>73</v>
      </c>
      <c r="D32" s="25">
        <v>33.090000000000003</v>
      </c>
      <c r="E32" s="24" t="s">
        <v>74</v>
      </c>
      <c r="F32" s="24">
        <v>3456</v>
      </c>
      <c r="G32" s="26">
        <v>0</v>
      </c>
      <c r="H32" s="24" t="s">
        <v>159</v>
      </c>
      <c r="I32" s="24" t="s">
        <v>76</v>
      </c>
      <c r="J32" s="24">
        <v>1191</v>
      </c>
      <c r="K32" s="27">
        <v>367.98346945899999</v>
      </c>
      <c r="L32" s="27">
        <v>7724.0876471199999</v>
      </c>
      <c r="M32" s="25">
        <v>0</v>
      </c>
      <c r="N32" s="25">
        <v>0</v>
      </c>
      <c r="O32" s="24">
        <v>28333</v>
      </c>
      <c r="P32" s="24">
        <v>27701</v>
      </c>
      <c r="Q32" s="28">
        <v>28333</v>
      </c>
      <c r="R32" s="28">
        <v>6300</v>
      </c>
      <c r="S32" s="24" t="s">
        <v>77</v>
      </c>
      <c r="T32" s="24" t="s">
        <v>183</v>
      </c>
      <c r="U32" s="28">
        <v>54.65</v>
      </c>
      <c r="V32" s="28">
        <v>1</v>
      </c>
      <c r="W32" s="28">
        <v>0</v>
      </c>
      <c r="X32" s="28">
        <v>0</v>
      </c>
      <c r="Y32" s="28">
        <f t="shared" si="0"/>
        <v>0</v>
      </c>
      <c r="Z32" s="28">
        <f t="shared" si="1"/>
        <v>0</v>
      </c>
      <c r="AA32" s="28">
        <v>0.30299999999999999</v>
      </c>
      <c r="AB32" s="29">
        <v>1.90865598989102</v>
      </c>
      <c r="AC32">
        <f t="shared" si="2"/>
        <v>3249</v>
      </c>
      <c r="AD32">
        <f t="shared" si="3"/>
        <v>0</v>
      </c>
      <c r="AE32">
        <f t="shared" si="4"/>
        <v>0</v>
      </c>
      <c r="AF32">
        <f>'TP Factor'!$D$4</f>
        <v>0.98096512680287296</v>
      </c>
      <c r="AG32">
        <f t="shared" si="5"/>
        <v>0</v>
      </c>
    </row>
    <row r="33" spans="1:33">
      <c r="A33" s="24" t="s">
        <v>72</v>
      </c>
      <c r="B33" s="24">
        <v>27</v>
      </c>
      <c r="C33" s="24" t="s">
        <v>73</v>
      </c>
      <c r="D33" s="25">
        <v>33.090000000000003</v>
      </c>
      <c r="E33" s="24" t="s">
        <v>74</v>
      </c>
      <c r="F33" s="24">
        <v>3456</v>
      </c>
      <c r="G33" s="26">
        <v>3</v>
      </c>
      <c r="H33" s="24" t="s">
        <v>159</v>
      </c>
      <c r="I33" s="24" t="s">
        <v>76</v>
      </c>
      <c r="J33" s="24">
        <v>338</v>
      </c>
      <c r="K33" s="27">
        <v>260.411649442</v>
      </c>
      <c r="L33" s="27">
        <v>1606.9310942499999</v>
      </c>
      <c r="M33" s="25">
        <v>0.24</v>
      </c>
      <c r="N33" s="25">
        <v>0.03</v>
      </c>
      <c r="O33" s="24">
        <v>28356</v>
      </c>
      <c r="P33" s="24">
        <v>27723</v>
      </c>
      <c r="Q33" s="28">
        <v>28356</v>
      </c>
      <c r="R33" s="28">
        <v>4110</v>
      </c>
      <c r="S33" s="24" t="s">
        <v>81</v>
      </c>
      <c r="T33" s="24" t="s">
        <v>220</v>
      </c>
      <c r="U33" s="28">
        <v>54.65</v>
      </c>
      <c r="V33" s="28">
        <v>1</v>
      </c>
      <c r="W33" s="28">
        <v>0.7</v>
      </c>
      <c r="X33" s="28">
        <v>0.09</v>
      </c>
      <c r="Y33" s="28">
        <f t="shared" si="0"/>
        <v>0.7</v>
      </c>
      <c r="Z33" s="28">
        <f t="shared" si="1"/>
        <v>0.09</v>
      </c>
      <c r="AA33" s="28">
        <v>0.41299999999999998</v>
      </c>
      <c r="AB33" s="29">
        <v>0.397079732696757</v>
      </c>
      <c r="AC33">
        <f t="shared" si="2"/>
        <v>921</v>
      </c>
      <c r="AD33">
        <f t="shared" si="3"/>
        <v>1</v>
      </c>
      <c r="AE33">
        <f t="shared" si="4"/>
        <v>0.2</v>
      </c>
      <c r="AF33">
        <f>'TP Factor'!$D$4</f>
        <v>0.98096512680287296</v>
      </c>
      <c r="AG33">
        <f t="shared" si="5"/>
        <v>0.2</v>
      </c>
    </row>
    <row r="34" spans="1:33">
      <c r="A34" s="24" t="s">
        <v>72</v>
      </c>
      <c r="B34" s="24">
        <v>27</v>
      </c>
      <c r="C34" s="24" t="s">
        <v>73</v>
      </c>
      <c r="D34" s="25">
        <v>33.090000000000003</v>
      </c>
      <c r="E34" s="24" t="s">
        <v>74</v>
      </c>
      <c r="F34" s="24">
        <v>3456</v>
      </c>
      <c r="G34" s="26">
        <v>3</v>
      </c>
      <c r="H34" s="24" t="s">
        <v>159</v>
      </c>
      <c r="I34" s="24" t="s">
        <v>76</v>
      </c>
      <c r="J34" s="24">
        <v>179</v>
      </c>
      <c r="K34" s="27">
        <v>300.56761985600002</v>
      </c>
      <c r="L34" s="27">
        <v>3442.76186069</v>
      </c>
      <c r="M34" s="25">
        <v>0.13</v>
      </c>
      <c r="N34" s="25">
        <v>0.02</v>
      </c>
      <c r="O34" s="24">
        <v>28373</v>
      </c>
      <c r="P34" s="24">
        <v>27740</v>
      </c>
      <c r="Q34" s="28">
        <v>28373</v>
      </c>
      <c r="R34" s="28">
        <v>4340</v>
      </c>
      <c r="S34" s="24" t="s">
        <v>79</v>
      </c>
      <c r="T34" s="24" t="s">
        <v>99</v>
      </c>
      <c r="U34" s="28">
        <v>54.65</v>
      </c>
      <c r="V34" s="28">
        <v>1</v>
      </c>
      <c r="W34" s="28">
        <v>0.7</v>
      </c>
      <c r="X34" s="28">
        <v>0.09</v>
      </c>
      <c r="Y34" s="28">
        <f t="shared" si="0"/>
        <v>0.7</v>
      </c>
      <c r="Z34" s="28">
        <f t="shared" si="1"/>
        <v>0.09</v>
      </c>
      <c r="AA34" s="28">
        <v>0.10199999999999999</v>
      </c>
      <c r="AB34" s="29">
        <v>0.85072157998069697</v>
      </c>
      <c r="AC34">
        <f t="shared" si="2"/>
        <v>487</v>
      </c>
      <c r="AD34">
        <f t="shared" si="3"/>
        <v>1</v>
      </c>
      <c r="AE34">
        <f t="shared" si="4"/>
        <v>0.1</v>
      </c>
      <c r="AF34">
        <f>'TP Factor'!$D$4</f>
        <v>0.98096512680287296</v>
      </c>
      <c r="AG34">
        <f t="shared" si="5"/>
        <v>0.1</v>
      </c>
    </row>
    <row r="35" spans="1:33">
      <c r="A35" s="24" t="s">
        <v>72</v>
      </c>
      <c r="B35" s="24">
        <v>27</v>
      </c>
      <c r="C35" s="24" t="s">
        <v>73</v>
      </c>
      <c r="D35" s="25">
        <v>33.090000000000003</v>
      </c>
      <c r="E35" s="24" t="s">
        <v>74</v>
      </c>
      <c r="F35" s="24">
        <v>3456</v>
      </c>
      <c r="G35" s="26">
        <v>3</v>
      </c>
      <c r="H35" s="24" t="s">
        <v>159</v>
      </c>
      <c r="I35" s="24" t="s">
        <v>76</v>
      </c>
      <c r="J35" s="24">
        <v>280</v>
      </c>
      <c r="K35" s="27">
        <v>422.96155987200001</v>
      </c>
      <c r="L35" s="27">
        <v>5388.6679103899996</v>
      </c>
      <c r="M35" s="25">
        <v>0.2</v>
      </c>
      <c r="N35" s="25">
        <v>0.03</v>
      </c>
      <c r="O35" s="24">
        <v>28375</v>
      </c>
      <c r="P35" s="24">
        <v>27742</v>
      </c>
      <c r="Q35" s="28">
        <v>28375</v>
      </c>
      <c r="R35" s="28">
        <v>4110</v>
      </c>
      <c r="S35" s="24" t="s">
        <v>79</v>
      </c>
      <c r="T35" s="24" t="s">
        <v>221</v>
      </c>
      <c r="U35" s="28">
        <v>54.65</v>
      </c>
      <c r="V35" s="28">
        <v>1</v>
      </c>
      <c r="W35" s="28">
        <v>0.7</v>
      </c>
      <c r="X35" s="28">
        <v>0.09</v>
      </c>
      <c r="Y35" s="28">
        <f t="shared" si="0"/>
        <v>0.7</v>
      </c>
      <c r="Z35" s="28">
        <f t="shared" si="1"/>
        <v>0.09</v>
      </c>
      <c r="AA35" s="28">
        <v>0.10199999999999999</v>
      </c>
      <c r="AB35" s="29">
        <v>1.3315244502881001</v>
      </c>
      <c r="AC35">
        <f t="shared" si="2"/>
        <v>763</v>
      </c>
      <c r="AD35">
        <f t="shared" si="3"/>
        <v>1</v>
      </c>
      <c r="AE35">
        <f t="shared" si="4"/>
        <v>0.2</v>
      </c>
      <c r="AF35">
        <f>'TP Factor'!$D$4</f>
        <v>0.98096512680287296</v>
      </c>
      <c r="AG35">
        <f t="shared" si="5"/>
        <v>0.2</v>
      </c>
    </row>
    <row r="36" spans="1:33">
      <c r="A36" s="24" t="s">
        <v>72</v>
      </c>
      <c r="B36" s="24">
        <v>27</v>
      </c>
      <c r="C36" s="24" t="s">
        <v>73</v>
      </c>
      <c r="D36" s="25">
        <v>33.090000000000003</v>
      </c>
      <c r="E36" s="24" t="s">
        <v>74</v>
      </c>
      <c r="F36" s="24">
        <v>3456</v>
      </c>
      <c r="G36" s="26">
        <v>0</v>
      </c>
      <c r="H36" s="24" t="s">
        <v>159</v>
      </c>
      <c r="I36" s="24" t="s">
        <v>76</v>
      </c>
      <c r="J36" s="24">
        <v>1123</v>
      </c>
      <c r="K36" s="27">
        <v>395.57849083899998</v>
      </c>
      <c r="L36" s="27">
        <v>7281.4572334100003</v>
      </c>
      <c r="M36" s="25">
        <v>0</v>
      </c>
      <c r="N36" s="25">
        <v>0</v>
      </c>
      <c r="O36" s="24">
        <v>28376</v>
      </c>
      <c r="P36" s="24">
        <v>27743</v>
      </c>
      <c r="Q36" s="28">
        <v>28376</v>
      </c>
      <c r="R36" s="28">
        <v>6300</v>
      </c>
      <c r="S36" s="24" t="s">
        <v>77</v>
      </c>
      <c r="T36" s="24" t="s">
        <v>183</v>
      </c>
      <c r="U36" s="28">
        <v>54.65</v>
      </c>
      <c r="V36" s="28">
        <v>1</v>
      </c>
      <c r="W36" s="28">
        <v>0</v>
      </c>
      <c r="X36" s="28">
        <v>0</v>
      </c>
      <c r="Y36" s="28">
        <f t="shared" si="0"/>
        <v>0</v>
      </c>
      <c r="Z36" s="28">
        <f t="shared" si="1"/>
        <v>0</v>
      </c>
      <c r="AA36" s="28">
        <v>0.30299999999999999</v>
      </c>
      <c r="AB36" s="29">
        <v>1.7992800701481999</v>
      </c>
      <c r="AC36">
        <f t="shared" si="2"/>
        <v>3063</v>
      </c>
      <c r="AD36">
        <f t="shared" si="3"/>
        <v>0</v>
      </c>
      <c r="AE36">
        <f t="shared" si="4"/>
        <v>0</v>
      </c>
      <c r="AF36">
        <f>'TP Factor'!$D$4</f>
        <v>0.98096512680287296</v>
      </c>
      <c r="AG36">
        <f t="shared" si="5"/>
        <v>0</v>
      </c>
    </row>
    <row r="37" spans="1:33">
      <c r="A37" s="24" t="s">
        <v>72</v>
      </c>
      <c r="B37" s="24">
        <v>27</v>
      </c>
      <c r="C37" s="24" t="s">
        <v>73</v>
      </c>
      <c r="D37" s="25">
        <v>33.090000000000003</v>
      </c>
      <c r="E37" s="24" t="s">
        <v>74</v>
      </c>
      <c r="F37" s="24">
        <v>3456</v>
      </c>
      <c r="G37" s="26">
        <v>3</v>
      </c>
      <c r="H37" s="24" t="s">
        <v>159</v>
      </c>
      <c r="I37" s="24" t="s">
        <v>76</v>
      </c>
      <c r="J37" s="24">
        <v>725</v>
      </c>
      <c r="K37" s="27">
        <v>365.91635593299998</v>
      </c>
      <c r="L37" s="27">
        <v>3447.5076852699999</v>
      </c>
      <c r="M37" s="25">
        <v>0.51</v>
      </c>
      <c r="N37" s="25">
        <v>7.0000000000000007E-2</v>
      </c>
      <c r="O37" s="24">
        <v>28385</v>
      </c>
      <c r="P37" s="24">
        <v>27751</v>
      </c>
      <c r="Q37" s="28">
        <v>28385</v>
      </c>
      <c r="R37" s="28">
        <v>4340</v>
      </c>
      <c r="S37" s="24" t="s">
        <v>77</v>
      </c>
      <c r="T37" s="24" t="s">
        <v>103</v>
      </c>
      <c r="U37" s="28">
        <v>54.65</v>
      </c>
      <c r="V37" s="28">
        <v>1</v>
      </c>
      <c r="W37" s="28">
        <v>0.7</v>
      </c>
      <c r="X37" s="28">
        <v>0.09</v>
      </c>
      <c r="Y37" s="28">
        <f t="shared" si="0"/>
        <v>0.7</v>
      </c>
      <c r="Z37" s="28">
        <f t="shared" si="1"/>
        <v>0.09</v>
      </c>
      <c r="AA37" s="28">
        <v>0.41299999999999998</v>
      </c>
      <c r="AB37" s="29">
        <v>0.85189429409245299</v>
      </c>
      <c r="AC37">
        <f t="shared" si="2"/>
        <v>1976</v>
      </c>
      <c r="AD37">
        <f t="shared" si="3"/>
        <v>3</v>
      </c>
      <c r="AE37">
        <f t="shared" si="4"/>
        <v>0.4</v>
      </c>
      <c r="AF37">
        <f>'TP Factor'!$D$4</f>
        <v>0.98096512680287296</v>
      </c>
      <c r="AG37">
        <f t="shared" si="5"/>
        <v>0.4</v>
      </c>
    </row>
    <row r="38" spans="1:33">
      <c r="A38" s="24" t="s">
        <v>72</v>
      </c>
      <c r="B38" s="24">
        <v>27</v>
      </c>
      <c r="C38" s="24" t="s">
        <v>73</v>
      </c>
      <c r="D38" s="25">
        <v>33.090000000000003</v>
      </c>
      <c r="E38" s="24" t="s">
        <v>74</v>
      </c>
      <c r="F38" s="24">
        <v>1234</v>
      </c>
      <c r="G38" s="26">
        <v>105</v>
      </c>
      <c r="H38" s="24" t="s">
        <v>159</v>
      </c>
      <c r="I38" s="24" t="s">
        <v>76</v>
      </c>
      <c r="J38" s="24">
        <v>3467</v>
      </c>
      <c r="K38" s="27">
        <v>358.57643253499998</v>
      </c>
      <c r="L38" s="27">
        <v>7679.9199966300002</v>
      </c>
      <c r="M38" s="25">
        <v>6.69</v>
      </c>
      <c r="N38" s="25">
        <v>1.72</v>
      </c>
      <c r="O38" s="24">
        <v>28409</v>
      </c>
      <c r="P38" s="24">
        <v>27775</v>
      </c>
      <c r="Q38" s="28">
        <v>28409</v>
      </c>
      <c r="R38" s="28">
        <v>1400</v>
      </c>
      <c r="S38" s="24" t="s">
        <v>81</v>
      </c>
      <c r="T38" s="24" t="s">
        <v>127</v>
      </c>
      <c r="U38" s="28">
        <v>54.65</v>
      </c>
      <c r="V38" s="28">
        <v>1</v>
      </c>
      <c r="W38" s="28">
        <v>2.83</v>
      </c>
      <c r="X38" s="28">
        <v>0.497</v>
      </c>
      <c r="Y38" s="28">
        <f t="shared" si="0"/>
        <v>2.83</v>
      </c>
      <c r="Z38" s="28">
        <f t="shared" si="1"/>
        <v>0.497</v>
      </c>
      <c r="AA38" s="28">
        <v>0.88700000000000001</v>
      </c>
      <c r="AB38" s="29">
        <v>1.0903056957217701</v>
      </c>
      <c r="AC38">
        <f t="shared" si="2"/>
        <v>5433</v>
      </c>
      <c r="AD38">
        <f t="shared" si="3"/>
        <v>34</v>
      </c>
      <c r="AE38">
        <f t="shared" si="4"/>
        <v>6</v>
      </c>
      <c r="AF38">
        <f>'TP Factor'!$D$4</f>
        <v>0.98096512680287296</v>
      </c>
      <c r="AG38">
        <f t="shared" si="5"/>
        <v>5.9</v>
      </c>
    </row>
    <row r="39" spans="1:33">
      <c r="A39" s="24" t="s">
        <v>72</v>
      </c>
      <c r="B39" s="24">
        <v>27</v>
      </c>
      <c r="C39" s="24" t="s">
        <v>73</v>
      </c>
      <c r="D39" s="25">
        <v>33.090000000000003</v>
      </c>
      <c r="E39" s="24" t="s">
        <v>74</v>
      </c>
      <c r="F39" s="24">
        <v>1234</v>
      </c>
      <c r="G39" s="26">
        <v>105</v>
      </c>
      <c r="H39" s="24" t="s">
        <v>159</v>
      </c>
      <c r="I39" s="24" t="s">
        <v>76</v>
      </c>
      <c r="J39" s="24">
        <v>14</v>
      </c>
      <c r="K39" s="27">
        <v>37.690126853700001</v>
      </c>
      <c r="L39" s="27">
        <v>31.190360226700001</v>
      </c>
      <c r="M39" s="25">
        <v>0.03</v>
      </c>
      <c r="N39" s="25">
        <v>0.01</v>
      </c>
      <c r="O39" s="24">
        <v>28418</v>
      </c>
      <c r="P39" s="24">
        <v>27783</v>
      </c>
      <c r="Q39" s="28">
        <v>28418</v>
      </c>
      <c r="R39" s="28">
        <v>1400</v>
      </c>
      <c r="S39" s="24" t="s">
        <v>97</v>
      </c>
      <c r="T39" s="24" t="s">
        <v>116</v>
      </c>
      <c r="U39" s="28">
        <v>54.65</v>
      </c>
      <c r="V39" s="28">
        <v>1</v>
      </c>
      <c r="W39" s="28">
        <v>2.83</v>
      </c>
      <c r="X39" s="28">
        <v>0.497</v>
      </c>
      <c r="Y39" s="28">
        <f t="shared" si="0"/>
        <v>2.83</v>
      </c>
      <c r="Z39" s="28">
        <f t="shared" si="1"/>
        <v>0.497</v>
      </c>
      <c r="AA39" s="28">
        <v>0.88800000000000001</v>
      </c>
      <c r="AB39" s="29">
        <v>7.70727503739307E-3</v>
      </c>
      <c r="AC39">
        <f t="shared" si="2"/>
        <v>38</v>
      </c>
      <c r="AD39">
        <f t="shared" si="3"/>
        <v>0</v>
      </c>
      <c r="AE39">
        <f t="shared" si="4"/>
        <v>0</v>
      </c>
      <c r="AF39">
        <f>'TP Factor'!$D$4</f>
        <v>0.98096512680287296</v>
      </c>
      <c r="AG39">
        <f t="shared" si="5"/>
        <v>0</v>
      </c>
    </row>
    <row r="40" spans="1:33">
      <c r="A40" s="24" t="s">
        <v>72</v>
      </c>
      <c r="B40" s="24">
        <v>27</v>
      </c>
      <c r="C40" s="24" t="s">
        <v>73</v>
      </c>
      <c r="D40" s="25">
        <v>33.090000000000003</v>
      </c>
      <c r="E40" s="24" t="s">
        <v>74</v>
      </c>
      <c r="F40" s="24">
        <v>1234</v>
      </c>
      <c r="G40" s="26">
        <v>105</v>
      </c>
      <c r="H40" s="24" t="s">
        <v>159</v>
      </c>
      <c r="I40" s="24" t="s">
        <v>76</v>
      </c>
      <c r="J40" s="24">
        <v>579</v>
      </c>
      <c r="K40" s="27">
        <v>237.89028874100001</v>
      </c>
      <c r="L40" s="27">
        <v>1280.49100423</v>
      </c>
      <c r="M40" s="25">
        <v>1.1200000000000001</v>
      </c>
      <c r="N40" s="25">
        <v>0.28999999999999998</v>
      </c>
      <c r="O40" s="24">
        <v>28419</v>
      </c>
      <c r="P40" s="24">
        <v>27784</v>
      </c>
      <c r="Q40" s="28">
        <v>28419</v>
      </c>
      <c r="R40" s="28">
        <v>1400</v>
      </c>
      <c r="S40" s="24" t="s">
        <v>97</v>
      </c>
      <c r="T40" s="24" t="s">
        <v>116</v>
      </c>
      <c r="U40" s="28">
        <v>54.65</v>
      </c>
      <c r="V40" s="28">
        <v>1</v>
      </c>
      <c r="W40" s="28">
        <v>2.83</v>
      </c>
      <c r="X40" s="28">
        <v>0.497</v>
      </c>
      <c r="Y40" s="28">
        <f t="shared" si="0"/>
        <v>2.83</v>
      </c>
      <c r="Z40" s="28">
        <f t="shared" si="1"/>
        <v>0.497</v>
      </c>
      <c r="AA40" s="28">
        <v>0.88800000000000001</v>
      </c>
      <c r="AB40" s="29">
        <v>0.31641495239530698</v>
      </c>
      <c r="AC40">
        <f t="shared" si="2"/>
        <v>1578</v>
      </c>
      <c r="AD40">
        <f t="shared" si="3"/>
        <v>10</v>
      </c>
      <c r="AE40">
        <f t="shared" si="4"/>
        <v>1.7</v>
      </c>
      <c r="AF40">
        <f>'TP Factor'!$D$4</f>
        <v>0.98096512680287296</v>
      </c>
      <c r="AG40">
        <f t="shared" si="5"/>
        <v>1.7</v>
      </c>
    </row>
    <row r="41" spans="1:33">
      <c r="A41" s="24" t="s">
        <v>72</v>
      </c>
      <c r="B41" s="24">
        <v>27</v>
      </c>
      <c r="C41" s="24" t="s">
        <v>73</v>
      </c>
      <c r="D41" s="25">
        <v>33.090000000000003</v>
      </c>
      <c r="E41" s="24" t="s">
        <v>74</v>
      </c>
      <c r="F41" s="24">
        <v>1234</v>
      </c>
      <c r="G41" s="26">
        <v>102.5</v>
      </c>
      <c r="H41" s="24" t="s">
        <v>159</v>
      </c>
      <c r="I41" s="24" t="s">
        <v>76</v>
      </c>
      <c r="J41" s="24">
        <v>787</v>
      </c>
      <c r="K41" s="27">
        <v>241.88351763899999</v>
      </c>
      <c r="L41" s="27">
        <v>2449.6577618299998</v>
      </c>
      <c r="M41" s="25">
        <v>1.65</v>
      </c>
      <c r="N41" s="25">
        <v>0.41</v>
      </c>
      <c r="O41" s="24">
        <v>28475</v>
      </c>
      <c r="P41" s="24">
        <v>27837</v>
      </c>
      <c r="Q41" s="28">
        <v>28475</v>
      </c>
      <c r="R41" s="28">
        <v>1300</v>
      </c>
      <c r="S41" s="24" t="s">
        <v>79</v>
      </c>
      <c r="T41" s="24" t="s">
        <v>80</v>
      </c>
      <c r="U41" s="28">
        <v>54.65</v>
      </c>
      <c r="V41" s="28">
        <v>1</v>
      </c>
      <c r="W41" s="28">
        <v>2.42</v>
      </c>
      <c r="X41" s="28">
        <v>0.51600000000000001</v>
      </c>
      <c r="Y41" s="28">
        <f t="shared" si="0"/>
        <v>2.42</v>
      </c>
      <c r="Z41" s="28">
        <f t="shared" si="1"/>
        <v>0.51600000000000001</v>
      </c>
      <c r="AA41" s="28">
        <v>0.63100000000000001</v>
      </c>
      <c r="AB41" s="29">
        <v>0.60532119440677601</v>
      </c>
      <c r="AC41">
        <f t="shared" si="2"/>
        <v>2146</v>
      </c>
      <c r="AD41">
        <f t="shared" si="3"/>
        <v>11</v>
      </c>
      <c r="AE41">
        <f t="shared" si="4"/>
        <v>2.4</v>
      </c>
      <c r="AF41">
        <f>'TP Factor'!$D$4</f>
        <v>0.98096512680287296</v>
      </c>
      <c r="AG41">
        <f t="shared" si="5"/>
        <v>2.4</v>
      </c>
    </row>
    <row r="42" spans="1:33">
      <c r="A42" s="24" t="s">
        <v>72</v>
      </c>
      <c r="B42" s="24">
        <v>27</v>
      </c>
      <c r="C42" s="24" t="s">
        <v>73</v>
      </c>
      <c r="D42" s="25">
        <v>33.090000000000003</v>
      </c>
      <c r="E42" s="24" t="s">
        <v>74</v>
      </c>
      <c r="F42" s="24">
        <v>1234</v>
      </c>
      <c r="G42" s="26">
        <v>29</v>
      </c>
      <c r="H42" s="24" t="s">
        <v>159</v>
      </c>
      <c r="I42" s="24" t="s">
        <v>76</v>
      </c>
      <c r="J42" s="24">
        <v>723</v>
      </c>
      <c r="K42" s="27">
        <v>716.08372246299996</v>
      </c>
      <c r="L42" s="27">
        <v>6454.4636368900001</v>
      </c>
      <c r="M42" s="25">
        <v>1.61</v>
      </c>
      <c r="N42" s="25">
        <v>0.23</v>
      </c>
      <c r="O42" s="24">
        <v>28478</v>
      </c>
      <c r="P42" s="24">
        <v>27840</v>
      </c>
      <c r="Q42" s="28">
        <v>28478</v>
      </c>
      <c r="R42" s="28">
        <v>1200</v>
      </c>
      <c r="S42" s="24" t="s">
        <v>79</v>
      </c>
      <c r="T42" s="24" t="s">
        <v>156</v>
      </c>
      <c r="U42" s="28">
        <v>54.65</v>
      </c>
      <c r="V42" s="28">
        <v>1</v>
      </c>
      <c r="W42" s="28">
        <v>2.39</v>
      </c>
      <c r="X42" s="28">
        <v>0.316</v>
      </c>
      <c r="Y42" s="28">
        <f t="shared" si="0"/>
        <v>2.39</v>
      </c>
      <c r="Z42" s="28">
        <f t="shared" si="1"/>
        <v>0.316</v>
      </c>
      <c r="AA42" s="28">
        <v>0.22</v>
      </c>
      <c r="AB42" s="29">
        <v>1.5948229639920899</v>
      </c>
      <c r="AC42">
        <f t="shared" si="2"/>
        <v>1971</v>
      </c>
      <c r="AD42">
        <f t="shared" si="3"/>
        <v>10</v>
      </c>
      <c r="AE42">
        <f t="shared" si="4"/>
        <v>1.4</v>
      </c>
      <c r="AF42">
        <f>'TP Factor'!$D$4</f>
        <v>0.98096512680287296</v>
      </c>
      <c r="AG42">
        <f t="shared" si="5"/>
        <v>1.4</v>
      </c>
    </row>
    <row r="43" spans="1:33">
      <c r="A43" s="24" t="s">
        <v>72</v>
      </c>
      <c r="B43" s="24">
        <v>27</v>
      </c>
      <c r="C43" s="24" t="s">
        <v>73</v>
      </c>
      <c r="D43" s="25">
        <v>33.090000000000003</v>
      </c>
      <c r="E43" s="24" t="s">
        <v>74</v>
      </c>
      <c r="F43" s="24">
        <v>1234</v>
      </c>
      <c r="G43" s="26">
        <v>29</v>
      </c>
      <c r="H43" s="24" t="s">
        <v>159</v>
      </c>
      <c r="I43" s="24" t="s">
        <v>76</v>
      </c>
      <c r="J43" s="24">
        <v>47</v>
      </c>
      <c r="K43" s="27">
        <v>80.976115583199999</v>
      </c>
      <c r="L43" s="27">
        <v>234.98963424799999</v>
      </c>
      <c r="M43" s="25">
        <v>0.1</v>
      </c>
      <c r="N43" s="25">
        <v>0.01</v>
      </c>
      <c r="O43" s="24">
        <v>28509</v>
      </c>
      <c r="P43" s="24">
        <v>27870</v>
      </c>
      <c r="Q43" s="28">
        <v>28509</v>
      </c>
      <c r="R43" s="28">
        <v>1200</v>
      </c>
      <c r="S43" s="24" t="s">
        <v>97</v>
      </c>
      <c r="T43" s="24" t="s">
        <v>153</v>
      </c>
      <c r="U43" s="28">
        <v>54.65</v>
      </c>
      <c r="V43" s="28">
        <v>1</v>
      </c>
      <c r="W43" s="28">
        <v>2.39</v>
      </c>
      <c r="X43" s="28">
        <v>0.316</v>
      </c>
      <c r="Y43" s="28">
        <f t="shared" si="0"/>
        <v>2.39</v>
      </c>
      <c r="Z43" s="28">
        <f t="shared" si="1"/>
        <v>0.316</v>
      </c>
      <c r="AA43" s="28">
        <v>0.38900000000000001</v>
      </c>
      <c r="AB43" s="29">
        <v>5.8066970950949502E-2</v>
      </c>
      <c r="AC43">
        <f t="shared" si="2"/>
        <v>127</v>
      </c>
      <c r="AD43">
        <f t="shared" si="3"/>
        <v>1</v>
      </c>
      <c r="AE43">
        <f t="shared" si="4"/>
        <v>0.1</v>
      </c>
      <c r="AF43">
        <f>'TP Factor'!$D$4</f>
        <v>0.98096512680287296</v>
      </c>
      <c r="AG43">
        <f t="shared" si="5"/>
        <v>0.1</v>
      </c>
    </row>
    <row r="44" spans="1:33">
      <c r="A44" s="24" t="s">
        <v>72</v>
      </c>
      <c r="B44" s="24">
        <v>27</v>
      </c>
      <c r="C44" s="24" t="s">
        <v>73</v>
      </c>
      <c r="D44" s="25">
        <v>33.090000000000003</v>
      </c>
      <c r="E44" s="24" t="s">
        <v>74</v>
      </c>
      <c r="F44" s="24">
        <v>1234</v>
      </c>
      <c r="G44" s="26">
        <v>29</v>
      </c>
      <c r="H44" s="24" t="s">
        <v>159</v>
      </c>
      <c r="I44" s="24" t="s">
        <v>76</v>
      </c>
      <c r="J44" s="24">
        <v>475</v>
      </c>
      <c r="K44" s="27">
        <v>306.441392501</v>
      </c>
      <c r="L44" s="27">
        <v>2691.89952558</v>
      </c>
      <c r="M44" s="25">
        <v>1.06</v>
      </c>
      <c r="N44" s="25">
        <v>0.15</v>
      </c>
      <c r="O44" s="24">
        <v>28537</v>
      </c>
      <c r="P44" s="24">
        <v>27897</v>
      </c>
      <c r="Q44" s="28">
        <v>28537</v>
      </c>
      <c r="R44" s="28">
        <v>1200</v>
      </c>
      <c r="S44" s="24" t="s">
        <v>90</v>
      </c>
      <c r="T44" s="24" t="s">
        <v>154</v>
      </c>
      <c r="U44" s="28">
        <v>54.65</v>
      </c>
      <c r="V44" s="28">
        <v>1</v>
      </c>
      <c r="W44" s="28">
        <v>2.39</v>
      </c>
      <c r="X44" s="28">
        <v>0.316</v>
      </c>
      <c r="Y44" s="28">
        <f t="shared" si="0"/>
        <v>2.39</v>
      </c>
      <c r="Z44" s="28">
        <f t="shared" si="1"/>
        <v>0.316</v>
      </c>
      <c r="AA44" s="28">
        <v>0.34699999999999998</v>
      </c>
      <c r="AB44" s="29">
        <v>0.66518019840406895</v>
      </c>
      <c r="AC44">
        <f t="shared" si="2"/>
        <v>1297</v>
      </c>
      <c r="AD44">
        <f t="shared" si="3"/>
        <v>7</v>
      </c>
      <c r="AE44">
        <f t="shared" si="4"/>
        <v>0.9</v>
      </c>
      <c r="AF44">
        <f>'TP Factor'!$D$4</f>
        <v>0.98096512680287296</v>
      </c>
      <c r="AG44">
        <f t="shared" si="5"/>
        <v>0.9</v>
      </c>
    </row>
    <row r="45" spans="1:33">
      <c r="A45" s="24" t="s">
        <v>72</v>
      </c>
      <c r="B45" s="24">
        <v>27</v>
      </c>
      <c r="C45" s="24" t="s">
        <v>73</v>
      </c>
      <c r="D45" s="25">
        <v>33.090000000000003</v>
      </c>
      <c r="E45" s="24" t="s">
        <v>74</v>
      </c>
      <c r="F45" s="24">
        <v>1234</v>
      </c>
      <c r="G45" s="26">
        <v>29</v>
      </c>
      <c r="H45" s="24" t="s">
        <v>159</v>
      </c>
      <c r="I45" s="24" t="s">
        <v>76</v>
      </c>
      <c r="J45" s="24">
        <v>2064</v>
      </c>
      <c r="K45" s="27">
        <v>441.64484660599999</v>
      </c>
      <c r="L45" s="27">
        <v>10426.0724605</v>
      </c>
      <c r="M45" s="25">
        <v>4.5999999999999996</v>
      </c>
      <c r="N45" s="25">
        <v>0.65</v>
      </c>
      <c r="O45" s="24">
        <v>28538</v>
      </c>
      <c r="P45" s="24">
        <v>27898</v>
      </c>
      <c r="Q45" s="28">
        <v>28538</v>
      </c>
      <c r="R45" s="28">
        <v>1200</v>
      </c>
      <c r="S45" s="24" t="s">
        <v>97</v>
      </c>
      <c r="T45" s="24" t="s">
        <v>153</v>
      </c>
      <c r="U45" s="28">
        <v>54.65</v>
      </c>
      <c r="V45" s="28">
        <v>1</v>
      </c>
      <c r="W45" s="28">
        <v>2.39</v>
      </c>
      <c r="X45" s="28">
        <v>0.316</v>
      </c>
      <c r="Y45" s="28">
        <f t="shared" si="0"/>
        <v>2.39</v>
      </c>
      <c r="Z45" s="28">
        <f t="shared" si="1"/>
        <v>0.316</v>
      </c>
      <c r="AA45" s="28">
        <v>0.38900000000000001</v>
      </c>
      <c r="AB45" s="29">
        <v>2.5763283072454501</v>
      </c>
      <c r="AC45">
        <f t="shared" si="2"/>
        <v>5630</v>
      </c>
      <c r="AD45">
        <f t="shared" si="3"/>
        <v>30</v>
      </c>
      <c r="AE45">
        <f t="shared" si="4"/>
        <v>3.9</v>
      </c>
      <c r="AF45">
        <f>'TP Factor'!$D$4</f>
        <v>0.98096512680287296</v>
      </c>
      <c r="AG45">
        <f t="shared" si="5"/>
        <v>3.8</v>
      </c>
    </row>
    <row r="46" spans="1:33">
      <c r="A46" s="24" t="s">
        <v>72</v>
      </c>
      <c r="B46" s="24">
        <v>27</v>
      </c>
      <c r="C46" s="24" t="s">
        <v>73</v>
      </c>
      <c r="D46" s="25">
        <v>33.090000000000003</v>
      </c>
      <c r="E46" s="24" t="s">
        <v>74</v>
      </c>
      <c r="F46" s="24">
        <v>3456</v>
      </c>
      <c r="G46" s="26">
        <v>0</v>
      </c>
      <c r="H46" s="24" t="s">
        <v>159</v>
      </c>
      <c r="I46" s="24" t="s">
        <v>76</v>
      </c>
      <c r="J46" s="24">
        <v>370</v>
      </c>
      <c r="K46" s="27">
        <v>345.63375638100001</v>
      </c>
      <c r="L46" s="27">
        <v>2734.3455493199999</v>
      </c>
      <c r="M46" s="25">
        <v>0</v>
      </c>
      <c r="N46" s="25">
        <v>0</v>
      </c>
      <c r="O46" s="24">
        <v>28540</v>
      </c>
      <c r="P46" s="24">
        <v>27900</v>
      </c>
      <c r="Q46" s="28">
        <v>28540</v>
      </c>
      <c r="R46" s="28">
        <v>6170</v>
      </c>
      <c r="S46" s="24" t="s">
        <v>97</v>
      </c>
      <c r="T46" s="24" t="s">
        <v>223</v>
      </c>
      <c r="U46" s="28">
        <v>54.65</v>
      </c>
      <c r="V46" s="28">
        <v>1</v>
      </c>
      <c r="W46" s="28">
        <v>0</v>
      </c>
      <c r="X46" s="28">
        <v>0</v>
      </c>
      <c r="Y46" s="28">
        <f t="shared" si="0"/>
        <v>0</v>
      </c>
      <c r="Z46" s="28">
        <f t="shared" si="1"/>
        <v>0</v>
      </c>
      <c r="AA46" s="28">
        <v>0.26600000000000001</v>
      </c>
      <c r="AB46" s="29">
        <v>0.67566879732003304</v>
      </c>
      <c r="AC46">
        <f t="shared" si="2"/>
        <v>1010</v>
      </c>
      <c r="AD46">
        <f t="shared" si="3"/>
        <v>0</v>
      </c>
      <c r="AE46">
        <f t="shared" si="4"/>
        <v>0</v>
      </c>
      <c r="AF46">
        <f>'TP Factor'!$D$4</f>
        <v>0.98096512680287296</v>
      </c>
      <c r="AG46">
        <f t="shared" si="5"/>
        <v>0</v>
      </c>
    </row>
    <row r="47" spans="1:33">
      <c r="A47" s="24" t="s">
        <v>72</v>
      </c>
      <c r="B47" s="24">
        <v>27</v>
      </c>
      <c r="C47" s="24" t="s">
        <v>73</v>
      </c>
      <c r="D47" s="25">
        <v>33.090000000000003</v>
      </c>
      <c r="E47" s="24" t="s">
        <v>74</v>
      </c>
      <c r="F47" s="24">
        <v>1234</v>
      </c>
      <c r="G47" s="26">
        <v>105</v>
      </c>
      <c r="H47" s="24" t="s">
        <v>159</v>
      </c>
      <c r="I47" s="24" t="s">
        <v>76</v>
      </c>
      <c r="J47" s="24">
        <v>109</v>
      </c>
      <c r="K47" s="27">
        <v>83.934178051200007</v>
      </c>
      <c r="L47" s="27">
        <v>241.34203196999999</v>
      </c>
      <c r="M47" s="25">
        <v>0.21</v>
      </c>
      <c r="N47" s="25">
        <v>0.05</v>
      </c>
      <c r="O47" s="24">
        <v>28542</v>
      </c>
      <c r="P47" s="24">
        <v>27902</v>
      </c>
      <c r="Q47" s="28">
        <v>28542</v>
      </c>
      <c r="R47" s="28">
        <v>1400</v>
      </c>
      <c r="S47" s="24" t="s">
        <v>97</v>
      </c>
      <c r="T47" s="24" t="s">
        <v>116</v>
      </c>
      <c r="U47" s="28">
        <v>54.65</v>
      </c>
      <c r="V47" s="28">
        <v>1</v>
      </c>
      <c r="W47" s="28">
        <v>2.83</v>
      </c>
      <c r="X47" s="28">
        <v>0.497</v>
      </c>
      <c r="Y47" s="28">
        <f t="shared" si="0"/>
        <v>2.83</v>
      </c>
      <c r="Z47" s="28">
        <f t="shared" si="1"/>
        <v>0.497</v>
      </c>
      <c r="AA47" s="28">
        <v>0.88800000000000001</v>
      </c>
      <c r="AB47" s="29">
        <v>5.96366763326358E-2</v>
      </c>
      <c r="AC47">
        <f t="shared" si="2"/>
        <v>297</v>
      </c>
      <c r="AD47">
        <f t="shared" si="3"/>
        <v>2</v>
      </c>
      <c r="AE47">
        <f t="shared" si="4"/>
        <v>0.3</v>
      </c>
      <c r="AF47">
        <f>'TP Factor'!$D$4</f>
        <v>0.98096512680287296</v>
      </c>
      <c r="AG47">
        <f t="shared" si="5"/>
        <v>0.3</v>
      </c>
    </row>
    <row r="48" spans="1:33">
      <c r="A48" s="24" t="s">
        <v>72</v>
      </c>
      <c r="B48" s="24">
        <v>27</v>
      </c>
      <c r="C48" s="24" t="s">
        <v>73</v>
      </c>
      <c r="D48" s="25">
        <v>33.090000000000003</v>
      </c>
      <c r="E48" s="24" t="s">
        <v>74</v>
      </c>
      <c r="F48" s="24">
        <v>1234</v>
      </c>
      <c r="G48" s="26">
        <v>102.5</v>
      </c>
      <c r="H48" s="24" t="s">
        <v>159</v>
      </c>
      <c r="I48" s="24" t="s">
        <v>76</v>
      </c>
      <c r="J48" s="24">
        <v>503</v>
      </c>
      <c r="K48" s="27">
        <v>222.114238476</v>
      </c>
      <c r="L48" s="27">
        <v>1428.0017644100001</v>
      </c>
      <c r="M48" s="25">
        <v>1.06</v>
      </c>
      <c r="N48" s="25">
        <v>0.26</v>
      </c>
      <c r="O48" s="24">
        <v>28543</v>
      </c>
      <c r="P48" s="24">
        <v>27903</v>
      </c>
      <c r="Q48" s="28">
        <v>28543</v>
      </c>
      <c r="R48" s="28">
        <v>1300</v>
      </c>
      <c r="S48" s="24" t="s">
        <v>97</v>
      </c>
      <c r="T48" s="24" t="s">
        <v>111</v>
      </c>
      <c r="U48" s="28">
        <v>54.65</v>
      </c>
      <c r="V48" s="28">
        <v>1</v>
      </c>
      <c r="W48" s="28">
        <v>2.42</v>
      </c>
      <c r="X48" s="28">
        <v>0.51600000000000001</v>
      </c>
      <c r="Y48" s="28">
        <f t="shared" si="0"/>
        <v>2.42</v>
      </c>
      <c r="Z48" s="28">
        <f t="shared" si="1"/>
        <v>0.51600000000000001</v>
      </c>
      <c r="AA48" s="28">
        <v>0.69199999999999995</v>
      </c>
      <c r="AB48" s="29">
        <v>0.35286550926161298</v>
      </c>
      <c r="AC48">
        <f t="shared" si="2"/>
        <v>1372</v>
      </c>
      <c r="AD48">
        <f t="shared" si="3"/>
        <v>7</v>
      </c>
      <c r="AE48">
        <f t="shared" si="4"/>
        <v>1.6</v>
      </c>
      <c r="AF48">
        <f>'TP Factor'!$D$4</f>
        <v>0.98096512680287296</v>
      </c>
      <c r="AG48">
        <f t="shared" si="5"/>
        <v>1.6</v>
      </c>
    </row>
    <row r="49" spans="1:33">
      <c r="A49" s="24" t="s">
        <v>72</v>
      </c>
      <c r="B49" s="24">
        <v>27</v>
      </c>
      <c r="C49" s="24" t="s">
        <v>73</v>
      </c>
      <c r="D49" s="25">
        <v>33.090000000000003</v>
      </c>
      <c r="E49" s="24" t="s">
        <v>74</v>
      </c>
      <c r="F49" s="24">
        <v>3456</v>
      </c>
      <c r="G49" s="26">
        <v>0</v>
      </c>
      <c r="H49" s="24" t="s">
        <v>159</v>
      </c>
      <c r="I49" s="24" t="s">
        <v>76</v>
      </c>
      <c r="J49" s="24">
        <v>1580</v>
      </c>
      <c r="K49" s="27">
        <v>423.885658761</v>
      </c>
      <c r="L49" s="27">
        <v>11668.6663407</v>
      </c>
      <c r="M49" s="25">
        <v>0</v>
      </c>
      <c r="N49" s="25">
        <v>0</v>
      </c>
      <c r="O49" s="24">
        <v>28571</v>
      </c>
      <c r="P49" s="24">
        <v>27931</v>
      </c>
      <c r="Q49" s="28">
        <v>28571</v>
      </c>
      <c r="R49" s="28">
        <v>6300</v>
      </c>
      <c r="S49" s="24" t="s">
        <v>97</v>
      </c>
      <c r="T49" s="24" t="s">
        <v>224</v>
      </c>
      <c r="U49" s="28">
        <v>54.65</v>
      </c>
      <c r="V49" s="28">
        <v>1</v>
      </c>
      <c r="W49" s="28">
        <v>0</v>
      </c>
      <c r="X49" s="28">
        <v>0</v>
      </c>
      <c r="Y49" s="28">
        <f t="shared" si="0"/>
        <v>0</v>
      </c>
      <c r="Z49" s="28">
        <f t="shared" si="1"/>
        <v>0</v>
      </c>
      <c r="AA49" s="28">
        <v>0.26600000000000001</v>
      </c>
      <c r="AB49" s="29">
        <v>2.8833787138071898</v>
      </c>
      <c r="AC49">
        <f t="shared" si="2"/>
        <v>4308</v>
      </c>
      <c r="AD49">
        <f t="shared" si="3"/>
        <v>0</v>
      </c>
      <c r="AE49">
        <f t="shared" si="4"/>
        <v>0</v>
      </c>
      <c r="AF49">
        <f>'TP Factor'!$D$4</f>
        <v>0.98096512680287296</v>
      </c>
      <c r="AG49">
        <f t="shared" si="5"/>
        <v>0</v>
      </c>
    </row>
    <row r="50" spans="1:33">
      <c r="A50" s="24" t="s">
        <v>72</v>
      </c>
      <c r="B50" s="24">
        <v>27</v>
      </c>
      <c r="C50" s="24" t="s">
        <v>73</v>
      </c>
      <c r="D50" s="25">
        <v>33.090000000000003</v>
      </c>
      <c r="E50" s="24" t="s">
        <v>74</v>
      </c>
      <c r="F50" s="24">
        <v>3456</v>
      </c>
      <c r="G50" s="26">
        <v>3</v>
      </c>
      <c r="H50" s="24" t="s">
        <v>159</v>
      </c>
      <c r="I50" s="24" t="s">
        <v>76</v>
      </c>
      <c r="J50" s="24">
        <v>403</v>
      </c>
      <c r="K50" s="27">
        <v>242.65345879899999</v>
      </c>
      <c r="L50" s="27">
        <v>2561.72465513</v>
      </c>
      <c r="M50" s="25">
        <v>0.28000000000000003</v>
      </c>
      <c r="N50" s="25">
        <v>0.04</v>
      </c>
      <c r="O50" s="24">
        <v>28593</v>
      </c>
      <c r="P50" s="24">
        <v>27953</v>
      </c>
      <c r="Q50" s="28">
        <v>28593</v>
      </c>
      <c r="R50" s="28">
        <v>4340</v>
      </c>
      <c r="S50" s="24" t="s">
        <v>97</v>
      </c>
      <c r="T50" s="24" t="s">
        <v>100</v>
      </c>
      <c r="U50" s="28">
        <v>54.65</v>
      </c>
      <c r="V50" s="28">
        <v>1</v>
      </c>
      <c r="W50" s="28">
        <v>0.7</v>
      </c>
      <c r="X50" s="28">
        <v>0.09</v>
      </c>
      <c r="Y50" s="28">
        <f t="shared" si="0"/>
        <v>0.7</v>
      </c>
      <c r="Z50" s="28">
        <f t="shared" si="1"/>
        <v>0.09</v>
      </c>
      <c r="AA50" s="28">
        <v>0.309</v>
      </c>
      <c r="AB50" s="29">
        <v>0.63301341604666395</v>
      </c>
      <c r="AC50">
        <f t="shared" si="2"/>
        <v>1099</v>
      </c>
      <c r="AD50">
        <f t="shared" si="3"/>
        <v>2</v>
      </c>
      <c r="AE50">
        <f t="shared" si="4"/>
        <v>0.2</v>
      </c>
      <c r="AF50">
        <f>'TP Factor'!$D$4</f>
        <v>0.98096512680287296</v>
      </c>
      <c r="AG50">
        <f t="shared" si="5"/>
        <v>0.2</v>
      </c>
    </row>
    <row r="51" spans="1:33">
      <c r="A51" s="24" t="s">
        <v>72</v>
      </c>
      <c r="B51" s="24">
        <v>27</v>
      </c>
      <c r="C51" s="24" t="s">
        <v>73</v>
      </c>
      <c r="D51" s="25">
        <v>33.090000000000003</v>
      </c>
      <c r="E51" s="24" t="s">
        <v>74</v>
      </c>
      <c r="F51" s="24">
        <v>1234</v>
      </c>
      <c r="G51" s="26">
        <v>102.5</v>
      </c>
      <c r="H51" s="24" t="s">
        <v>159</v>
      </c>
      <c r="I51" s="24" t="s">
        <v>76</v>
      </c>
      <c r="J51" s="24">
        <v>2497</v>
      </c>
      <c r="K51" s="27">
        <v>560.80165004900005</v>
      </c>
      <c r="L51" s="27">
        <v>7089.5924725699997</v>
      </c>
      <c r="M51" s="25">
        <v>5.24</v>
      </c>
      <c r="N51" s="25">
        <v>1.29</v>
      </c>
      <c r="O51" s="24">
        <v>28616</v>
      </c>
      <c r="P51" s="24">
        <v>27974</v>
      </c>
      <c r="Q51" s="28">
        <v>28616</v>
      </c>
      <c r="R51" s="28">
        <v>1300</v>
      </c>
      <c r="S51" s="24" t="s">
        <v>97</v>
      </c>
      <c r="T51" s="24" t="s">
        <v>111</v>
      </c>
      <c r="U51" s="28">
        <v>54.65</v>
      </c>
      <c r="V51" s="28">
        <v>1</v>
      </c>
      <c r="W51" s="28">
        <v>2.42</v>
      </c>
      <c r="X51" s="28">
        <v>0.51600000000000001</v>
      </c>
      <c r="Y51" s="28">
        <f t="shared" si="0"/>
        <v>2.42</v>
      </c>
      <c r="Z51" s="28">
        <f t="shared" si="1"/>
        <v>0.51600000000000001</v>
      </c>
      <c r="AA51" s="28">
        <v>0.69199999999999995</v>
      </c>
      <c r="AB51" s="29">
        <v>1.75186944489228</v>
      </c>
      <c r="AC51">
        <f t="shared" si="2"/>
        <v>6810</v>
      </c>
      <c r="AD51">
        <f t="shared" si="3"/>
        <v>36</v>
      </c>
      <c r="AE51">
        <f t="shared" si="4"/>
        <v>7.7</v>
      </c>
      <c r="AF51">
        <f>'TP Factor'!$D$4</f>
        <v>0.98096512680287296</v>
      </c>
      <c r="AG51">
        <f t="shared" si="5"/>
        <v>7.6</v>
      </c>
    </row>
    <row r="52" spans="1:33">
      <c r="A52" s="24" t="s">
        <v>72</v>
      </c>
      <c r="B52" s="24">
        <v>27</v>
      </c>
      <c r="C52" s="24" t="s">
        <v>73</v>
      </c>
      <c r="D52" s="25">
        <v>33.090000000000003</v>
      </c>
      <c r="E52" s="24" t="s">
        <v>74</v>
      </c>
      <c r="F52" s="24">
        <v>1234</v>
      </c>
      <c r="G52" s="26">
        <v>102.5</v>
      </c>
      <c r="H52" s="24" t="s">
        <v>159</v>
      </c>
      <c r="I52" s="24" t="s">
        <v>76</v>
      </c>
      <c r="J52" s="24">
        <v>517</v>
      </c>
      <c r="K52" s="27">
        <v>152.64097166900001</v>
      </c>
      <c r="L52" s="27">
        <v>1608.87429307</v>
      </c>
      <c r="M52" s="25">
        <v>1.0900000000000001</v>
      </c>
      <c r="N52" s="25">
        <v>0.27</v>
      </c>
      <c r="O52" s="24">
        <v>28617</v>
      </c>
      <c r="P52" s="24">
        <v>27975</v>
      </c>
      <c r="Q52" s="28">
        <v>28617</v>
      </c>
      <c r="R52" s="28">
        <v>1300</v>
      </c>
      <c r="S52" s="24" t="s">
        <v>79</v>
      </c>
      <c r="T52" s="24" t="s">
        <v>80</v>
      </c>
      <c r="U52" s="28">
        <v>54.65</v>
      </c>
      <c r="V52" s="28">
        <v>1</v>
      </c>
      <c r="W52" s="28">
        <v>2.42</v>
      </c>
      <c r="X52" s="28">
        <v>0.51600000000000001</v>
      </c>
      <c r="Y52" s="28">
        <f t="shared" si="0"/>
        <v>2.42</v>
      </c>
      <c r="Z52" s="28">
        <f t="shared" si="1"/>
        <v>0.51600000000000001</v>
      </c>
      <c r="AA52" s="28">
        <v>0.63100000000000001</v>
      </c>
      <c r="AB52" s="29">
        <v>0.39755990567964899</v>
      </c>
      <c r="AC52">
        <f t="shared" si="2"/>
        <v>1409</v>
      </c>
      <c r="AD52">
        <f t="shared" si="3"/>
        <v>8</v>
      </c>
      <c r="AE52">
        <f t="shared" si="4"/>
        <v>1.6</v>
      </c>
      <c r="AF52">
        <f>'TP Factor'!$D$4</f>
        <v>0.98096512680287296</v>
      </c>
      <c r="AG52">
        <f t="shared" si="5"/>
        <v>1.6</v>
      </c>
    </row>
    <row r="53" spans="1:33">
      <c r="A53" s="24" t="s">
        <v>72</v>
      </c>
      <c r="B53" s="24">
        <v>27</v>
      </c>
      <c r="C53" s="24" t="s">
        <v>73</v>
      </c>
      <c r="D53" s="25">
        <v>33.090000000000003</v>
      </c>
      <c r="E53" s="24" t="s">
        <v>74</v>
      </c>
      <c r="F53" s="24">
        <v>1234</v>
      </c>
      <c r="G53" s="26">
        <v>73.5</v>
      </c>
      <c r="H53" s="24" t="s">
        <v>159</v>
      </c>
      <c r="I53" s="24" t="s">
        <v>76</v>
      </c>
      <c r="J53" s="24">
        <v>572</v>
      </c>
      <c r="K53" s="27">
        <v>269.89845321600001</v>
      </c>
      <c r="L53" s="27">
        <v>1847.0595745099999</v>
      </c>
      <c r="M53" s="25">
        <v>0.89</v>
      </c>
      <c r="N53" s="25">
        <v>0.09</v>
      </c>
      <c r="O53" s="24">
        <v>28637</v>
      </c>
      <c r="P53" s="24">
        <v>27995</v>
      </c>
      <c r="Q53" s="28">
        <v>28637</v>
      </c>
      <c r="R53" s="28">
        <v>1550</v>
      </c>
      <c r="S53" s="24" t="s">
        <v>97</v>
      </c>
      <c r="T53" s="24" t="s">
        <v>167</v>
      </c>
      <c r="U53" s="28">
        <v>54.65</v>
      </c>
      <c r="V53" s="28">
        <v>1</v>
      </c>
      <c r="W53" s="28">
        <v>1.79</v>
      </c>
      <c r="X53" s="28">
        <v>0.15</v>
      </c>
      <c r="Y53" s="28">
        <f t="shared" si="0"/>
        <v>1.79</v>
      </c>
      <c r="Z53" s="28">
        <f t="shared" si="1"/>
        <v>0.15</v>
      </c>
      <c r="AA53" s="28">
        <v>0.82499999999999996</v>
      </c>
      <c r="AB53" s="29">
        <v>0.21645532801279499</v>
      </c>
      <c r="AC53">
        <f t="shared" si="2"/>
        <v>1003</v>
      </c>
      <c r="AD53">
        <f t="shared" si="3"/>
        <v>4</v>
      </c>
      <c r="AE53">
        <f t="shared" si="4"/>
        <v>0.3</v>
      </c>
      <c r="AF53">
        <f>'TP Factor'!$D$4</f>
        <v>0.98096512680287296</v>
      </c>
      <c r="AG53">
        <f t="shared" si="5"/>
        <v>0.3</v>
      </c>
    </row>
    <row r="54" spans="1:33">
      <c r="A54" s="24" t="s">
        <v>72</v>
      </c>
      <c r="B54" s="24">
        <v>27</v>
      </c>
      <c r="C54" s="24" t="s">
        <v>73</v>
      </c>
      <c r="D54" s="25">
        <v>33.090000000000003</v>
      </c>
      <c r="E54" s="24" t="s">
        <v>74</v>
      </c>
      <c r="F54" s="24">
        <v>3456</v>
      </c>
      <c r="G54" s="26">
        <v>0</v>
      </c>
      <c r="H54" s="24" t="s">
        <v>159</v>
      </c>
      <c r="I54" s="24" t="s">
        <v>76</v>
      </c>
      <c r="J54" s="24">
        <v>22</v>
      </c>
      <c r="K54" s="27">
        <v>112.226923193</v>
      </c>
      <c r="L54" s="27">
        <v>143.65484006899999</v>
      </c>
      <c r="M54" s="25">
        <v>0</v>
      </c>
      <c r="N54" s="25">
        <v>0</v>
      </c>
      <c r="O54" s="24">
        <v>28650</v>
      </c>
      <c r="P54" s="24">
        <v>28008</v>
      </c>
      <c r="Q54" s="28">
        <v>28650</v>
      </c>
      <c r="R54" s="28">
        <v>6300</v>
      </c>
      <c r="S54" s="24" t="s">
        <v>81</v>
      </c>
      <c r="T54" s="24" t="s">
        <v>126</v>
      </c>
      <c r="U54" s="28">
        <v>54.65</v>
      </c>
      <c r="V54" s="28">
        <v>1</v>
      </c>
      <c r="W54" s="28">
        <v>0</v>
      </c>
      <c r="X54" s="28">
        <v>0</v>
      </c>
      <c r="Y54" s="28">
        <f t="shared" si="0"/>
        <v>0</v>
      </c>
      <c r="Z54" s="28">
        <f t="shared" si="1"/>
        <v>0</v>
      </c>
      <c r="AA54" s="28">
        <v>0.30299999999999999</v>
      </c>
      <c r="AB54" s="29">
        <v>3.5497742060697099E-2</v>
      </c>
      <c r="AC54">
        <f t="shared" si="2"/>
        <v>60</v>
      </c>
      <c r="AD54">
        <f t="shared" si="3"/>
        <v>0</v>
      </c>
      <c r="AE54">
        <f t="shared" si="4"/>
        <v>0</v>
      </c>
      <c r="AF54">
        <f>'TP Factor'!$D$4</f>
        <v>0.98096512680287296</v>
      </c>
      <c r="AG54">
        <f t="shared" si="5"/>
        <v>0</v>
      </c>
    </row>
    <row r="55" spans="1:33">
      <c r="A55" s="24" t="s">
        <v>72</v>
      </c>
      <c r="B55" s="24">
        <v>27</v>
      </c>
      <c r="C55" s="24" t="s">
        <v>73</v>
      </c>
      <c r="D55" s="25">
        <v>33.090000000000003</v>
      </c>
      <c r="E55" s="24" t="s">
        <v>74</v>
      </c>
      <c r="F55" s="24">
        <v>3456</v>
      </c>
      <c r="G55" s="26">
        <v>3</v>
      </c>
      <c r="H55" s="24" t="s">
        <v>159</v>
      </c>
      <c r="I55" s="24" t="s">
        <v>76</v>
      </c>
      <c r="J55" s="24">
        <v>376</v>
      </c>
      <c r="K55" s="27">
        <v>228.67221186200001</v>
      </c>
      <c r="L55" s="27">
        <v>2390.2477029500001</v>
      </c>
      <c r="M55" s="25">
        <v>0.26</v>
      </c>
      <c r="N55" s="25">
        <v>0.03</v>
      </c>
      <c r="O55" s="24">
        <v>28659</v>
      </c>
      <c r="P55" s="24">
        <v>28017</v>
      </c>
      <c r="Q55" s="28">
        <v>28659</v>
      </c>
      <c r="R55" s="28">
        <v>4110</v>
      </c>
      <c r="S55" s="24" t="s">
        <v>97</v>
      </c>
      <c r="T55" s="24" t="s">
        <v>225</v>
      </c>
      <c r="U55" s="28">
        <v>54.65</v>
      </c>
      <c r="V55" s="28">
        <v>1</v>
      </c>
      <c r="W55" s="28">
        <v>0.7</v>
      </c>
      <c r="X55" s="28">
        <v>0.09</v>
      </c>
      <c r="Y55" s="28">
        <f t="shared" si="0"/>
        <v>0.7</v>
      </c>
      <c r="Z55" s="28">
        <f t="shared" si="1"/>
        <v>0.09</v>
      </c>
      <c r="AA55" s="28">
        <v>0.309</v>
      </c>
      <c r="AB55" s="29">
        <v>0.590596245081489</v>
      </c>
      <c r="AC55">
        <f t="shared" si="2"/>
        <v>1025</v>
      </c>
      <c r="AD55">
        <f t="shared" si="3"/>
        <v>2</v>
      </c>
      <c r="AE55">
        <f t="shared" si="4"/>
        <v>0.2</v>
      </c>
      <c r="AF55">
        <f>'TP Factor'!$D$4</f>
        <v>0.98096512680287296</v>
      </c>
      <c r="AG55">
        <f t="shared" si="5"/>
        <v>0.2</v>
      </c>
    </row>
    <row r="56" spans="1:33">
      <c r="A56" s="24" t="s">
        <v>72</v>
      </c>
      <c r="B56" s="24">
        <v>27</v>
      </c>
      <c r="C56" s="24" t="s">
        <v>73</v>
      </c>
      <c r="D56" s="25">
        <v>33.090000000000003</v>
      </c>
      <c r="E56" s="24" t="s">
        <v>74</v>
      </c>
      <c r="F56" s="24">
        <v>1234</v>
      </c>
      <c r="G56" s="26">
        <v>13</v>
      </c>
      <c r="H56" s="24" t="s">
        <v>159</v>
      </c>
      <c r="I56" s="24" t="s">
        <v>76</v>
      </c>
      <c r="J56" s="24">
        <v>9839</v>
      </c>
      <c r="K56" s="27">
        <v>1578.4813191400001</v>
      </c>
      <c r="L56" s="27">
        <v>56529.201238200003</v>
      </c>
      <c r="M56" s="25">
        <v>18.2</v>
      </c>
      <c r="N56" s="25">
        <v>2.16</v>
      </c>
      <c r="O56" s="24">
        <v>28664</v>
      </c>
      <c r="P56" s="24">
        <v>28022</v>
      </c>
      <c r="Q56" s="28">
        <v>28664</v>
      </c>
      <c r="R56" s="28">
        <v>1100</v>
      </c>
      <c r="S56" s="24" t="s">
        <v>81</v>
      </c>
      <c r="T56" s="24" t="s">
        <v>86</v>
      </c>
      <c r="U56" s="28">
        <v>54.65</v>
      </c>
      <c r="V56" s="28">
        <v>1</v>
      </c>
      <c r="W56" s="28">
        <v>1.85</v>
      </c>
      <c r="X56" s="28">
        <v>0.22</v>
      </c>
      <c r="Y56" s="28">
        <f t="shared" si="0"/>
        <v>1.85</v>
      </c>
      <c r="Z56" s="28">
        <f t="shared" si="1"/>
        <v>0.22</v>
      </c>
      <c r="AA56" s="28">
        <v>0.34200000000000003</v>
      </c>
      <c r="AB56" s="29">
        <v>12.472358247100001</v>
      </c>
      <c r="AC56">
        <f t="shared" si="2"/>
        <v>23962</v>
      </c>
      <c r="AD56">
        <f t="shared" si="3"/>
        <v>98</v>
      </c>
      <c r="AE56">
        <f t="shared" si="4"/>
        <v>11.6</v>
      </c>
      <c r="AF56">
        <f>'TP Factor'!$D$4</f>
        <v>0.98096512680287296</v>
      </c>
      <c r="AG56">
        <f t="shared" si="5"/>
        <v>11.4</v>
      </c>
    </row>
    <row r="57" spans="1:33">
      <c r="A57" s="24" t="s">
        <v>72</v>
      </c>
      <c r="B57" s="24">
        <v>27</v>
      </c>
      <c r="C57" s="24" t="s">
        <v>73</v>
      </c>
      <c r="D57" s="25">
        <v>33.090000000000003</v>
      </c>
      <c r="E57" s="24" t="s">
        <v>74</v>
      </c>
      <c r="F57" s="24">
        <v>1234</v>
      </c>
      <c r="G57" s="26">
        <v>13</v>
      </c>
      <c r="H57" s="24" t="s">
        <v>159</v>
      </c>
      <c r="I57" s="24" t="s">
        <v>76</v>
      </c>
      <c r="J57" s="24">
        <v>11653</v>
      </c>
      <c r="K57" s="27">
        <v>2963.3668379699998</v>
      </c>
      <c r="L57" s="27">
        <v>80062.838747000002</v>
      </c>
      <c r="M57" s="25">
        <v>21.56</v>
      </c>
      <c r="N57" s="25">
        <v>2.56</v>
      </c>
      <c r="O57" s="24">
        <v>28675</v>
      </c>
      <c r="P57" s="24">
        <v>28032</v>
      </c>
      <c r="Q57" s="28">
        <v>28675</v>
      </c>
      <c r="R57" s="28">
        <v>1100</v>
      </c>
      <c r="S57" s="24" t="s">
        <v>97</v>
      </c>
      <c r="T57" s="24" t="s">
        <v>114</v>
      </c>
      <c r="U57" s="28">
        <v>54.65</v>
      </c>
      <c r="V57" s="28">
        <v>1</v>
      </c>
      <c r="W57" s="28">
        <v>1.85</v>
      </c>
      <c r="X57" s="28">
        <v>0.22</v>
      </c>
      <c r="Y57" s="28">
        <f t="shared" si="0"/>
        <v>1.85</v>
      </c>
      <c r="Z57" s="28">
        <f t="shared" si="1"/>
        <v>0.22</v>
      </c>
      <c r="AA57" s="28">
        <v>0.28599999999999998</v>
      </c>
      <c r="AB57" s="29">
        <v>14.711566528300001</v>
      </c>
      <c r="AC57">
        <f t="shared" si="2"/>
        <v>23636</v>
      </c>
      <c r="AD57">
        <f t="shared" si="3"/>
        <v>96</v>
      </c>
      <c r="AE57">
        <f t="shared" si="4"/>
        <v>11.5</v>
      </c>
      <c r="AF57">
        <f>'TP Factor'!$D$4</f>
        <v>0.98096512680287296</v>
      </c>
      <c r="AG57">
        <f t="shared" si="5"/>
        <v>11.3</v>
      </c>
    </row>
    <row r="58" spans="1:33">
      <c r="A58" s="24" t="s">
        <v>72</v>
      </c>
      <c r="B58" s="24">
        <v>27</v>
      </c>
      <c r="C58" s="24" t="s">
        <v>73</v>
      </c>
      <c r="D58" s="25">
        <v>33.090000000000003</v>
      </c>
      <c r="E58" s="24" t="s">
        <v>74</v>
      </c>
      <c r="F58" s="24">
        <v>1234</v>
      </c>
      <c r="G58" s="26">
        <v>29</v>
      </c>
      <c r="H58" s="24" t="s">
        <v>159</v>
      </c>
      <c r="I58" s="24" t="s">
        <v>76</v>
      </c>
      <c r="J58" s="24">
        <v>41</v>
      </c>
      <c r="K58" s="27">
        <v>76.249039068100004</v>
      </c>
      <c r="L58" s="27">
        <v>233.46300062200001</v>
      </c>
      <c r="M58" s="25">
        <v>0.09</v>
      </c>
      <c r="N58" s="25">
        <v>0.01</v>
      </c>
      <c r="O58" s="24">
        <v>28677</v>
      </c>
      <c r="P58" s="24">
        <v>28034</v>
      </c>
      <c r="Q58" s="28">
        <v>28677</v>
      </c>
      <c r="R58" s="28">
        <v>1200</v>
      </c>
      <c r="S58" s="24" t="s">
        <v>130</v>
      </c>
      <c r="T58" s="24" t="s">
        <v>226</v>
      </c>
      <c r="U58" s="28">
        <v>54.65</v>
      </c>
      <c r="V58" s="28">
        <v>1</v>
      </c>
      <c r="W58" s="28">
        <v>2.39</v>
      </c>
      <c r="X58" s="28">
        <v>0.316</v>
      </c>
      <c r="Y58" s="28">
        <f t="shared" si="0"/>
        <v>2.39</v>
      </c>
      <c r="Z58" s="28">
        <f t="shared" si="1"/>
        <v>0.316</v>
      </c>
      <c r="AA58" s="28">
        <v>0.34699999999999998</v>
      </c>
      <c r="AB58" s="29">
        <v>5.7689733067453702E-2</v>
      </c>
      <c r="AC58">
        <f t="shared" si="2"/>
        <v>112</v>
      </c>
      <c r="AD58">
        <f t="shared" si="3"/>
        <v>1</v>
      </c>
      <c r="AE58">
        <f t="shared" si="4"/>
        <v>0.1</v>
      </c>
      <c r="AF58">
        <f>'TP Factor'!$D$4</f>
        <v>0.98096512680287296</v>
      </c>
      <c r="AG58">
        <f t="shared" si="5"/>
        <v>0.1</v>
      </c>
    </row>
    <row r="59" spans="1:33">
      <c r="A59" s="24" t="s">
        <v>72</v>
      </c>
      <c r="B59" s="24">
        <v>27</v>
      </c>
      <c r="C59" s="24" t="s">
        <v>73</v>
      </c>
      <c r="D59" s="25">
        <v>33.090000000000003</v>
      </c>
      <c r="E59" s="24" t="s">
        <v>74</v>
      </c>
      <c r="F59" s="24">
        <v>1234</v>
      </c>
      <c r="G59" s="26">
        <v>102.5</v>
      </c>
      <c r="H59" s="24" t="s">
        <v>159</v>
      </c>
      <c r="I59" s="24" t="s">
        <v>76</v>
      </c>
      <c r="J59" s="24">
        <v>5022</v>
      </c>
      <c r="K59" s="27">
        <v>658.68816062400003</v>
      </c>
      <c r="L59" s="27">
        <v>13462.2493144</v>
      </c>
      <c r="M59" s="25">
        <v>10.55</v>
      </c>
      <c r="N59" s="25">
        <v>2.59</v>
      </c>
      <c r="O59" s="24">
        <v>28693</v>
      </c>
      <c r="P59" s="24">
        <v>28050</v>
      </c>
      <c r="Q59" s="28">
        <v>28693</v>
      </c>
      <c r="R59" s="28">
        <v>1300</v>
      </c>
      <c r="S59" s="24" t="s">
        <v>77</v>
      </c>
      <c r="T59" s="24" t="s">
        <v>120</v>
      </c>
      <c r="U59" s="28">
        <v>54.65</v>
      </c>
      <c r="V59" s="28">
        <v>1</v>
      </c>
      <c r="W59" s="28">
        <v>2.42</v>
      </c>
      <c r="X59" s="28">
        <v>0.51600000000000001</v>
      </c>
      <c r="Y59" s="28">
        <f t="shared" si="0"/>
        <v>2.42</v>
      </c>
      <c r="Z59" s="28">
        <f t="shared" si="1"/>
        <v>0.51600000000000001</v>
      </c>
      <c r="AA59" s="28">
        <v>0.72299999999999998</v>
      </c>
      <c r="AB59" s="29">
        <v>3.3265809459046398</v>
      </c>
      <c r="AC59">
        <f t="shared" si="2"/>
        <v>13511</v>
      </c>
      <c r="AD59">
        <f t="shared" si="3"/>
        <v>72</v>
      </c>
      <c r="AE59">
        <f t="shared" si="4"/>
        <v>15.4</v>
      </c>
      <c r="AF59">
        <f>'TP Factor'!$D$4</f>
        <v>0.98096512680287296</v>
      </c>
      <c r="AG59">
        <f t="shared" si="5"/>
        <v>15.1</v>
      </c>
    </row>
    <row r="60" spans="1:33">
      <c r="A60" s="24" t="s">
        <v>72</v>
      </c>
      <c r="B60" s="24">
        <v>27</v>
      </c>
      <c r="C60" s="24" t="s">
        <v>73</v>
      </c>
      <c r="D60" s="25">
        <v>33.090000000000003</v>
      </c>
      <c r="E60" s="24" t="s">
        <v>74</v>
      </c>
      <c r="F60" s="24">
        <v>1234</v>
      </c>
      <c r="G60" s="26">
        <v>29</v>
      </c>
      <c r="H60" s="24" t="s">
        <v>159</v>
      </c>
      <c r="I60" s="24" t="s">
        <v>76</v>
      </c>
      <c r="J60" s="24">
        <v>1627</v>
      </c>
      <c r="K60" s="27">
        <v>490.28201043299998</v>
      </c>
      <c r="L60" s="27">
        <v>14536.233045999999</v>
      </c>
      <c r="M60" s="25">
        <v>3.63</v>
      </c>
      <c r="N60" s="25">
        <v>0.51</v>
      </c>
      <c r="O60" s="24">
        <v>28700</v>
      </c>
      <c r="P60" s="24">
        <v>28057</v>
      </c>
      <c r="Q60" s="28">
        <v>28700</v>
      </c>
      <c r="R60" s="28">
        <v>1200</v>
      </c>
      <c r="S60" s="24" t="s">
        <v>79</v>
      </c>
      <c r="T60" s="24" t="s">
        <v>156</v>
      </c>
      <c r="U60" s="28">
        <v>54.65</v>
      </c>
      <c r="V60" s="28">
        <v>1</v>
      </c>
      <c r="W60" s="28">
        <v>2.39</v>
      </c>
      <c r="X60" s="28">
        <v>0.316</v>
      </c>
      <c r="Y60" s="28">
        <f t="shared" si="0"/>
        <v>2.39</v>
      </c>
      <c r="Z60" s="28">
        <f t="shared" si="1"/>
        <v>0.316</v>
      </c>
      <c r="AA60" s="28">
        <v>0.22</v>
      </c>
      <c r="AB60" s="29">
        <v>3.5766025932549801</v>
      </c>
      <c r="AC60">
        <f t="shared" si="2"/>
        <v>4420</v>
      </c>
      <c r="AD60">
        <f t="shared" si="3"/>
        <v>23</v>
      </c>
      <c r="AE60">
        <f t="shared" si="4"/>
        <v>3.1</v>
      </c>
      <c r="AF60">
        <f>'TP Factor'!$D$4</f>
        <v>0.98096512680287296</v>
      </c>
      <c r="AG60">
        <f t="shared" si="5"/>
        <v>3</v>
      </c>
    </row>
    <row r="61" spans="1:33">
      <c r="A61" s="24" t="s">
        <v>72</v>
      </c>
      <c r="B61" s="24">
        <v>27</v>
      </c>
      <c r="C61" s="24" t="s">
        <v>73</v>
      </c>
      <c r="D61" s="25">
        <v>33.090000000000003</v>
      </c>
      <c r="E61" s="24" t="s">
        <v>74</v>
      </c>
      <c r="F61" s="24">
        <v>1234</v>
      </c>
      <c r="G61" s="26">
        <v>102.5</v>
      </c>
      <c r="H61" s="24" t="s">
        <v>159</v>
      </c>
      <c r="I61" s="24" t="s">
        <v>76</v>
      </c>
      <c r="J61" s="24">
        <v>6</v>
      </c>
      <c r="K61" s="27">
        <v>19.875849713000001</v>
      </c>
      <c r="L61" s="27">
        <v>16.471262705400001</v>
      </c>
      <c r="M61" s="25">
        <v>0.01</v>
      </c>
      <c r="N61" s="25">
        <v>0</v>
      </c>
      <c r="O61" s="24">
        <v>28717</v>
      </c>
      <c r="P61" s="24">
        <v>28073</v>
      </c>
      <c r="Q61" s="28">
        <v>28717</v>
      </c>
      <c r="R61" s="28">
        <v>1300</v>
      </c>
      <c r="S61" s="24" t="s">
        <v>77</v>
      </c>
      <c r="T61" s="24" t="s">
        <v>120</v>
      </c>
      <c r="U61" s="28">
        <v>54.65</v>
      </c>
      <c r="V61" s="28">
        <v>1</v>
      </c>
      <c r="W61" s="28">
        <v>2.42</v>
      </c>
      <c r="X61" s="28">
        <v>0.51600000000000001</v>
      </c>
      <c r="Y61" s="28">
        <f t="shared" si="0"/>
        <v>2.42</v>
      </c>
      <c r="Z61" s="28">
        <f t="shared" si="1"/>
        <v>0.51600000000000001</v>
      </c>
      <c r="AA61" s="28">
        <v>0.72299999999999998</v>
      </c>
      <c r="AB61" s="29">
        <v>4.0701213731328904E-3</v>
      </c>
      <c r="AC61">
        <f t="shared" si="2"/>
        <v>17</v>
      </c>
      <c r="AD61">
        <f t="shared" si="3"/>
        <v>0</v>
      </c>
      <c r="AE61">
        <f t="shared" si="4"/>
        <v>0</v>
      </c>
      <c r="AF61">
        <f>'TP Factor'!$D$4</f>
        <v>0.98096512680287296</v>
      </c>
      <c r="AG61">
        <f t="shared" si="5"/>
        <v>0</v>
      </c>
    </row>
    <row r="62" spans="1:33">
      <c r="A62" s="24" t="s">
        <v>72</v>
      </c>
      <c r="B62" s="24">
        <v>27</v>
      </c>
      <c r="C62" s="24" t="s">
        <v>73</v>
      </c>
      <c r="D62" s="25">
        <v>33.090000000000003</v>
      </c>
      <c r="E62" s="24" t="s">
        <v>74</v>
      </c>
      <c r="F62" s="24">
        <v>1234</v>
      </c>
      <c r="G62" s="26">
        <v>102.5</v>
      </c>
      <c r="H62" s="24" t="s">
        <v>159</v>
      </c>
      <c r="I62" s="24" t="s">
        <v>76</v>
      </c>
      <c r="J62" s="24">
        <v>2318</v>
      </c>
      <c r="K62" s="27">
        <v>396.63737233500001</v>
      </c>
      <c r="L62" s="27">
        <v>6581.9698657600002</v>
      </c>
      <c r="M62" s="25">
        <v>4.87</v>
      </c>
      <c r="N62" s="25">
        <v>1.2</v>
      </c>
      <c r="O62" s="24">
        <v>28723</v>
      </c>
      <c r="P62" s="24">
        <v>28079</v>
      </c>
      <c r="Q62" s="28">
        <v>28723</v>
      </c>
      <c r="R62" s="28">
        <v>1300</v>
      </c>
      <c r="S62" s="24" t="s">
        <v>97</v>
      </c>
      <c r="T62" s="24" t="s">
        <v>111</v>
      </c>
      <c r="U62" s="28">
        <v>54.65</v>
      </c>
      <c r="V62" s="28">
        <v>1</v>
      </c>
      <c r="W62" s="28">
        <v>2.42</v>
      </c>
      <c r="X62" s="28">
        <v>0.51600000000000001</v>
      </c>
      <c r="Y62" s="28">
        <f t="shared" si="0"/>
        <v>2.42</v>
      </c>
      <c r="Z62" s="28">
        <f t="shared" si="1"/>
        <v>0.51600000000000001</v>
      </c>
      <c r="AA62" s="28">
        <v>0.69199999999999995</v>
      </c>
      <c r="AB62" s="29">
        <v>1.6261060286383</v>
      </c>
      <c r="AC62">
        <f t="shared" si="2"/>
        <v>6321</v>
      </c>
      <c r="AD62">
        <f t="shared" si="3"/>
        <v>34</v>
      </c>
      <c r="AE62">
        <f t="shared" si="4"/>
        <v>7.2</v>
      </c>
      <c r="AF62">
        <f>'TP Factor'!$D$4</f>
        <v>0.98096512680287296</v>
      </c>
      <c r="AG62">
        <f t="shared" si="5"/>
        <v>7.1</v>
      </c>
    </row>
    <row r="63" spans="1:33">
      <c r="A63" s="24" t="s">
        <v>72</v>
      </c>
      <c r="B63" s="24">
        <v>27</v>
      </c>
      <c r="C63" s="24" t="s">
        <v>73</v>
      </c>
      <c r="D63" s="25">
        <v>33.090000000000003</v>
      </c>
      <c r="E63" s="24" t="s">
        <v>74</v>
      </c>
      <c r="F63" s="24">
        <v>3456</v>
      </c>
      <c r="G63" s="26">
        <v>11.1</v>
      </c>
      <c r="H63" s="24" t="s">
        <v>159</v>
      </c>
      <c r="I63" s="24" t="s">
        <v>76</v>
      </c>
      <c r="J63" s="24">
        <v>2630</v>
      </c>
      <c r="K63" s="27">
        <v>730.85918987499997</v>
      </c>
      <c r="L63" s="27">
        <v>28390.6084959</v>
      </c>
      <c r="M63" s="25">
        <v>3.29</v>
      </c>
      <c r="N63" s="25">
        <v>0.2</v>
      </c>
      <c r="O63" s="24">
        <v>28764</v>
      </c>
      <c r="P63" s="24">
        <v>28117</v>
      </c>
      <c r="Q63" s="28">
        <v>28764</v>
      </c>
      <c r="R63" s="28">
        <v>1800</v>
      </c>
      <c r="S63" s="24" t="s">
        <v>97</v>
      </c>
      <c r="T63" s="24" t="s">
        <v>162</v>
      </c>
      <c r="U63" s="28">
        <v>54.65</v>
      </c>
      <c r="V63" s="28">
        <v>1</v>
      </c>
      <c r="W63" s="28">
        <v>1.25</v>
      </c>
      <c r="X63" s="28">
        <v>7.5999999999999998E-2</v>
      </c>
      <c r="Y63" s="28">
        <f t="shared" si="0"/>
        <v>1.25</v>
      </c>
      <c r="Z63" s="28">
        <f t="shared" si="1"/>
        <v>7.5999999999999998E-2</v>
      </c>
      <c r="AA63" s="28">
        <v>0.182</v>
      </c>
      <c r="AB63" s="29">
        <v>7.0154440805998002</v>
      </c>
      <c r="AC63">
        <f t="shared" si="2"/>
        <v>7172</v>
      </c>
      <c r="AD63">
        <f t="shared" si="3"/>
        <v>20</v>
      </c>
      <c r="AE63">
        <f t="shared" si="4"/>
        <v>1.2</v>
      </c>
      <c r="AF63">
        <f>'TP Factor'!$D$4</f>
        <v>0.98096512680287296</v>
      </c>
      <c r="AG63">
        <f t="shared" si="5"/>
        <v>1.2</v>
      </c>
    </row>
    <row r="64" spans="1:33">
      <c r="A64" s="24" t="s">
        <v>72</v>
      </c>
      <c r="B64" s="24">
        <v>27</v>
      </c>
      <c r="C64" s="24" t="s">
        <v>73</v>
      </c>
      <c r="D64" s="25">
        <v>33.090000000000003</v>
      </c>
      <c r="E64" s="24" t="s">
        <v>74</v>
      </c>
      <c r="F64" s="24">
        <v>3456</v>
      </c>
      <c r="G64" s="26">
        <v>11.1</v>
      </c>
      <c r="H64" s="24" t="s">
        <v>159</v>
      </c>
      <c r="I64" s="24" t="s">
        <v>76</v>
      </c>
      <c r="J64" s="24">
        <v>153</v>
      </c>
      <c r="K64" s="27">
        <v>197.520765961</v>
      </c>
      <c r="L64" s="27">
        <v>1775.85569199</v>
      </c>
      <c r="M64" s="25">
        <v>0.19</v>
      </c>
      <c r="N64" s="25">
        <v>0.01</v>
      </c>
      <c r="O64" s="24">
        <v>28766</v>
      </c>
      <c r="P64" s="24">
        <v>28119</v>
      </c>
      <c r="Q64" s="28">
        <v>28766</v>
      </c>
      <c r="R64" s="28">
        <v>1800</v>
      </c>
      <c r="S64" s="24" t="s">
        <v>90</v>
      </c>
      <c r="T64" s="24" t="s">
        <v>161</v>
      </c>
      <c r="U64" s="28">
        <v>54.65</v>
      </c>
      <c r="V64" s="28">
        <v>1</v>
      </c>
      <c r="W64" s="28">
        <v>1.25</v>
      </c>
      <c r="X64" s="28">
        <v>7.5999999999999998E-2</v>
      </c>
      <c r="Y64" s="28">
        <f t="shared" si="0"/>
        <v>1.25</v>
      </c>
      <c r="Z64" s="28">
        <f t="shared" si="1"/>
        <v>7.5999999999999998E-2</v>
      </c>
      <c r="AA64" s="28">
        <v>0.16900000000000001</v>
      </c>
      <c r="AB64" s="29">
        <v>0.43882174290592901</v>
      </c>
      <c r="AC64">
        <f t="shared" si="2"/>
        <v>417</v>
      </c>
      <c r="AD64">
        <f t="shared" si="3"/>
        <v>1</v>
      </c>
      <c r="AE64">
        <f t="shared" si="4"/>
        <v>0.1</v>
      </c>
      <c r="AF64">
        <f>'TP Factor'!$D$4</f>
        <v>0.98096512680287296</v>
      </c>
      <c r="AG64">
        <f t="shared" si="5"/>
        <v>0.1</v>
      </c>
    </row>
    <row r="65" spans="1:33">
      <c r="A65" s="24" t="s">
        <v>72</v>
      </c>
      <c r="B65" s="24">
        <v>27</v>
      </c>
      <c r="C65" s="24" t="s">
        <v>73</v>
      </c>
      <c r="D65" s="25">
        <v>33.090000000000003</v>
      </c>
      <c r="E65" s="24" t="s">
        <v>74</v>
      </c>
      <c r="F65" s="24">
        <v>1234</v>
      </c>
      <c r="G65" s="26">
        <v>105</v>
      </c>
      <c r="H65" s="24" t="s">
        <v>159</v>
      </c>
      <c r="I65" s="24" t="s">
        <v>76</v>
      </c>
      <c r="J65" s="24">
        <v>693</v>
      </c>
      <c r="K65" s="27">
        <v>207.13120428799999</v>
      </c>
      <c r="L65" s="27">
        <v>1534.6858966100001</v>
      </c>
      <c r="M65" s="25">
        <v>1.34</v>
      </c>
      <c r="N65" s="25">
        <v>0.34</v>
      </c>
      <c r="O65" s="24">
        <v>28769</v>
      </c>
      <c r="P65" s="24">
        <v>28122</v>
      </c>
      <c r="Q65" s="28">
        <v>28769</v>
      </c>
      <c r="R65" s="28">
        <v>1400</v>
      </c>
      <c r="S65" s="24" t="s">
        <v>81</v>
      </c>
      <c r="T65" s="24" t="s">
        <v>127</v>
      </c>
      <c r="U65" s="28">
        <v>54.65</v>
      </c>
      <c r="V65" s="28">
        <v>1</v>
      </c>
      <c r="W65" s="28">
        <v>2.83</v>
      </c>
      <c r="X65" s="28">
        <v>0.497</v>
      </c>
      <c r="Y65" s="28">
        <f t="shared" si="0"/>
        <v>2.83</v>
      </c>
      <c r="Z65" s="28">
        <f t="shared" si="1"/>
        <v>0.497</v>
      </c>
      <c r="AA65" s="28">
        <v>0.88700000000000001</v>
      </c>
      <c r="AB65" s="29">
        <v>0.37922770373938602</v>
      </c>
      <c r="AC65">
        <f t="shared" si="2"/>
        <v>1890</v>
      </c>
      <c r="AD65">
        <f t="shared" si="3"/>
        <v>12</v>
      </c>
      <c r="AE65">
        <f t="shared" si="4"/>
        <v>2.1</v>
      </c>
      <c r="AF65">
        <f>'TP Factor'!$D$4</f>
        <v>0.98096512680287296</v>
      </c>
      <c r="AG65">
        <f t="shared" si="5"/>
        <v>2.1</v>
      </c>
    </row>
    <row r="66" spans="1:33">
      <c r="A66" s="24" t="s">
        <v>72</v>
      </c>
      <c r="B66" s="24">
        <v>27</v>
      </c>
      <c r="C66" s="24" t="s">
        <v>73</v>
      </c>
      <c r="D66" s="25">
        <v>33.090000000000003</v>
      </c>
      <c r="E66" s="24" t="s">
        <v>74</v>
      </c>
      <c r="F66" s="24">
        <v>1234</v>
      </c>
      <c r="G66" s="26">
        <v>13</v>
      </c>
      <c r="H66" s="24" t="s">
        <v>159</v>
      </c>
      <c r="I66" s="24" t="s">
        <v>76</v>
      </c>
      <c r="J66" s="24">
        <v>43</v>
      </c>
      <c r="K66" s="27">
        <v>69.938229939699994</v>
      </c>
      <c r="L66" s="27">
        <v>292.03074620500001</v>
      </c>
      <c r="M66" s="25">
        <v>0.08</v>
      </c>
      <c r="N66" s="25">
        <v>0.01</v>
      </c>
      <c r="O66" s="24">
        <v>28771</v>
      </c>
      <c r="P66" s="24">
        <v>28124</v>
      </c>
      <c r="Q66" s="28">
        <v>28771</v>
      </c>
      <c r="R66" s="28">
        <v>1100</v>
      </c>
      <c r="S66" s="24" t="s">
        <v>90</v>
      </c>
      <c r="T66" s="24" t="s">
        <v>158</v>
      </c>
      <c r="U66" s="28">
        <v>54.65</v>
      </c>
      <c r="V66" s="28">
        <v>1</v>
      </c>
      <c r="W66" s="28">
        <v>1.85</v>
      </c>
      <c r="X66" s="28">
        <v>0.22</v>
      </c>
      <c r="Y66" s="28">
        <f t="shared" si="0"/>
        <v>1.85</v>
      </c>
      <c r="Z66" s="28">
        <f t="shared" si="1"/>
        <v>0.22</v>
      </c>
      <c r="AA66" s="28">
        <v>0.28599999999999998</v>
      </c>
      <c r="AB66" s="29">
        <v>7.2162080295411907E-2</v>
      </c>
      <c r="AC66">
        <f t="shared" si="2"/>
        <v>116</v>
      </c>
      <c r="AD66">
        <f t="shared" si="3"/>
        <v>0</v>
      </c>
      <c r="AE66">
        <f t="shared" si="4"/>
        <v>0.1</v>
      </c>
      <c r="AF66">
        <f>'TP Factor'!$D$4</f>
        <v>0.98096512680287296</v>
      </c>
      <c r="AG66">
        <f t="shared" si="5"/>
        <v>0.1</v>
      </c>
    </row>
    <row r="67" spans="1:33">
      <c r="A67" s="24" t="s">
        <v>72</v>
      </c>
      <c r="B67" s="24">
        <v>27</v>
      </c>
      <c r="C67" s="24" t="s">
        <v>73</v>
      </c>
      <c r="D67" s="25">
        <v>33.090000000000003</v>
      </c>
      <c r="E67" s="24" t="s">
        <v>74</v>
      </c>
      <c r="F67" s="24">
        <v>1234</v>
      </c>
      <c r="G67" s="26">
        <v>93.9</v>
      </c>
      <c r="H67" s="24" t="s">
        <v>159</v>
      </c>
      <c r="I67" s="24" t="s">
        <v>76</v>
      </c>
      <c r="J67" s="24">
        <v>4684</v>
      </c>
      <c r="K67" s="27">
        <v>419.46575595600001</v>
      </c>
      <c r="L67" s="27">
        <v>10341.615840799999</v>
      </c>
      <c r="M67" s="25">
        <v>9.1300000000000008</v>
      </c>
      <c r="N67" s="25">
        <v>2.0099999999999998</v>
      </c>
      <c r="O67" s="24">
        <v>28772</v>
      </c>
      <c r="P67" s="24">
        <v>28125</v>
      </c>
      <c r="Q67" s="28">
        <v>28772</v>
      </c>
      <c r="R67" s="28">
        <v>8180</v>
      </c>
      <c r="S67" s="24" t="s">
        <v>90</v>
      </c>
      <c r="T67" s="24" t="s">
        <v>227</v>
      </c>
      <c r="U67" s="28">
        <v>54.65</v>
      </c>
      <c r="V67" s="28">
        <v>1</v>
      </c>
      <c r="W67" s="28">
        <v>2.83</v>
      </c>
      <c r="X67" s="28">
        <v>0.43</v>
      </c>
      <c r="Y67" s="28">
        <f t="shared" ref="Y67:Y130" si="6">W67</f>
        <v>2.83</v>
      </c>
      <c r="Z67" s="28">
        <f t="shared" ref="Z67:Z130" si="7">X67</f>
        <v>0.43</v>
      </c>
      <c r="AA67" s="28">
        <v>0.89</v>
      </c>
      <c r="AB67" s="29">
        <v>2.5554587054864899</v>
      </c>
      <c r="AC67">
        <f t="shared" ref="AC67:AC130" si="8">ROUND(AB67*AA67*U67*102.79,0)</f>
        <v>12776</v>
      </c>
      <c r="AD67">
        <f t="shared" ref="AD67:AD130" si="9">ROUND(Y67*AC67*0.002205,0)</f>
        <v>80</v>
      </c>
      <c r="AE67">
        <f t="shared" ref="AE67:AE130" si="10">ROUND(Z67*AC67*0.002205,1)</f>
        <v>12.1</v>
      </c>
      <c r="AF67">
        <f>'TP Factor'!$D$4</f>
        <v>0.98096512680287296</v>
      </c>
      <c r="AG67">
        <f t="shared" ref="AG67:AG130" si="11">ROUND(AE67*AF67,1)</f>
        <v>11.9</v>
      </c>
    </row>
    <row r="68" spans="1:33">
      <c r="A68" s="24" t="s">
        <v>72</v>
      </c>
      <c r="B68" s="24">
        <v>27</v>
      </c>
      <c r="C68" s="24" t="s">
        <v>73</v>
      </c>
      <c r="D68" s="25">
        <v>33.090000000000003</v>
      </c>
      <c r="E68" s="24" t="s">
        <v>74</v>
      </c>
      <c r="F68" s="24">
        <v>1234</v>
      </c>
      <c r="G68" s="26">
        <v>29</v>
      </c>
      <c r="H68" s="24" t="s">
        <v>159</v>
      </c>
      <c r="I68" s="24" t="s">
        <v>76</v>
      </c>
      <c r="J68" s="24">
        <v>1092</v>
      </c>
      <c r="K68" s="27">
        <v>517.22493854699997</v>
      </c>
      <c r="L68" s="27">
        <v>6181.8128102800001</v>
      </c>
      <c r="M68" s="25">
        <v>2.44</v>
      </c>
      <c r="N68" s="25">
        <v>0.35</v>
      </c>
      <c r="O68" s="24">
        <v>28773</v>
      </c>
      <c r="P68" s="24">
        <v>28126</v>
      </c>
      <c r="Q68" s="28">
        <v>28773</v>
      </c>
      <c r="R68" s="28">
        <v>1200</v>
      </c>
      <c r="S68" s="24" t="s">
        <v>90</v>
      </c>
      <c r="T68" s="24" t="s">
        <v>154</v>
      </c>
      <c r="U68" s="28">
        <v>54.65</v>
      </c>
      <c r="V68" s="28">
        <v>1</v>
      </c>
      <c r="W68" s="28">
        <v>2.39</v>
      </c>
      <c r="X68" s="28">
        <v>0.316</v>
      </c>
      <c r="Y68" s="28">
        <f t="shared" si="6"/>
        <v>2.39</v>
      </c>
      <c r="Z68" s="28">
        <f t="shared" si="7"/>
        <v>0.316</v>
      </c>
      <c r="AA68" s="28">
        <v>0.34699999999999998</v>
      </c>
      <c r="AB68" s="29">
        <v>1.5275531024028399</v>
      </c>
      <c r="AC68">
        <f t="shared" si="8"/>
        <v>2978</v>
      </c>
      <c r="AD68">
        <f t="shared" si="9"/>
        <v>16</v>
      </c>
      <c r="AE68">
        <f t="shared" si="10"/>
        <v>2.1</v>
      </c>
      <c r="AF68">
        <f>'TP Factor'!$D$4</f>
        <v>0.98096512680287296</v>
      </c>
      <c r="AG68">
        <f t="shared" si="11"/>
        <v>2.1</v>
      </c>
    </row>
    <row r="69" spans="1:33">
      <c r="A69" s="24" t="s">
        <v>72</v>
      </c>
      <c r="B69" s="24">
        <v>27</v>
      </c>
      <c r="C69" s="24" t="s">
        <v>73</v>
      </c>
      <c r="D69" s="25">
        <v>33.090000000000003</v>
      </c>
      <c r="E69" s="24" t="s">
        <v>74</v>
      </c>
      <c r="F69" s="24">
        <v>1234</v>
      </c>
      <c r="G69" s="26">
        <v>98</v>
      </c>
      <c r="H69" s="24" t="s">
        <v>159</v>
      </c>
      <c r="I69" s="24" t="s">
        <v>76</v>
      </c>
      <c r="J69" s="24">
        <v>1949</v>
      </c>
      <c r="K69" s="27">
        <v>374.52177438400003</v>
      </c>
      <c r="L69" s="27">
        <v>5502.1982647599998</v>
      </c>
      <c r="M69" s="25">
        <v>3.51</v>
      </c>
      <c r="N69" s="25">
        <v>0.93</v>
      </c>
      <c r="O69" s="24">
        <v>28813</v>
      </c>
      <c r="P69" s="24">
        <v>28165</v>
      </c>
      <c r="Q69" s="28">
        <v>28813</v>
      </c>
      <c r="R69" s="28">
        <v>1700</v>
      </c>
      <c r="S69" s="24" t="s">
        <v>79</v>
      </c>
      <c r="T69" s="24" t="s">
        <v>102</v>
      </c>
      <c r="U69" s="28">
        <v>54.65</v>
      </c>
      <c r="V69" s="28">
        <v>1</v>
      </c>
      <c r="W69" s="28">
        <v>1.8</v>
      </c>
      <c r="X69" s="28">
        <v>0.47799999999999998</v>
      </c>
      <c r="Y69" s="28">
        <f t="shared" si="6"/>
        <v>1.8</v>
      </c>
      <c r="Z69" s="28">
        <f t="shared" si="7"/>
        <v>0.47799999999999998</v>
      </c>
      <c r="AA69" s="28">
        <v>0.68</v>
      </c>
      <c r="AB69" s="29">
        <v>1.3596173626336101</v>
      </c>
      <c r="AC69">
        <f t="shared" si="8"/>
        <v>5194</v>
      </c>
      <c r="AD69">
        <f t="shared" si="9"/>
        <v>21</v>
      </c>
      <c r="AE69">
        <f t="shared" si="10"/>
        <v>5.5</v>
      </c>
      <c r="AF69">
        <f>'TP Factor'!$D$4</f>
        <v>0.98096512680287296</v>
      </c>
      <c r="AG69">
        <f t="shared" si="11"/>
        <v>5.4</v>
      </c>
    </row>
    <row r="70" spans="1:33">
      <c r="A70" s="24" t="s">
        <v>72</v>
      </c>
      <c r="B70" s="24">
        <v>27</v>
      </c>
      <c r="C70" s="24" t="s">
        <v>73</v>
      </c>
      <c r="D70" s="25">
        <v>33.090000000000003</v>
      </c>
      <c r="E70" s="24" t="s">
        <v>74</v>
      </c>
      <c r="F70" s="24">
        <v>3456</v>
      </c>
      <c r="G70" s="26">
        <v>3</v>
      </c>
      <c r="H70" s="24" t="s">
        <v>159</v>
      </c>
      <c r="I70" s="24" t="s">
        <v>76</v>
      </c>
      <c r="J70" s="24">
        <v>1</v>
      </c>
      <c r="K70" s="27">
        <v>18.4059845594</v>
      </c>
      <c r="L70" s="27">
        <v>3.75677472338</v>
      </c>
      <c r="M70" s="25">
        <v>0</v>
      </c>
      <c r="N70" s="25">
        <v>0</v>
      </c>
      <c r="O70" s="24">
        <v>28883</v>
      </c>
      <c r="P70" s="24">
        <v>28229</v>
      </c>
      <c r="Q70" s="28">
        <v>28883</v>
      </c>
      <c r="R70" s="28">
        <v>4340</v>
      </c>
      <c r="S70" s="24" t="s">
        <v>81</v>
      </c>
      <c r="T70" s="24" t="s">
        <v>83</v>
      </c>
      <c r="U70" s="28">
        <v>54.65</v>
      </c>
      <c r="V70" s="28">
        <v>1</v>
      </c>
      <c r="W70" s="28">
        <v>0.7</v>
      </c>
      <c r="X70" s="28">
        <v>0.09</v>
      </c>
      <c r="Y70" s="28">
        <f t="shared" si="6"/>
        <v>0.7</v>
      </c>
      <c r="Z70" s="28">
        <f t="shared" si="7"/>
        <v>0.09</v>
      </c>
      <c r="AA70" s="28">
        <v>0.41299999999999998</v>
      </c>
      <c r="AB70" s="29">
        <v>9.2831553774716004E-4</v>
      </c>
      <c r="AC70">
        <f t="shared" si="8"/>
        <v>2</v>
      </c>
      <c r="AD70">
        <f t="shared" si="9"/>
        <v>0</v>
      </c>
      <c r="AE70">
        <f t="shared" si="10"/>
        <v>0</v>
      </c>
      <c r="AF70">
        <f>'TP Factor'!$D$4</f>
        <v>0.98096512680287296</v>
      </c>
      <c r="AG70">
        <f t="shared" si="11"/>
        <v>0</v>
      </c>
    </row>
    <row r="71" spans="1:33">
      <c r="A71" s="24" t="s">
        <v>72</v>
      </c>
      <c r="B71" s="24">
        <v>27</v>
      </c>
      <c r="C71" s="24" t="s">
        <v>73</v>
      </c>
      <c r="D71" s="25">
        <v>33.090000000000003</v>
      </c>
      <c r="E71" s="24" t="s">
        <v>74</v>
      </c>
      <c r="F71" s="24">
        <v>3456</v>
      </c>
      <c r="G71" s="26">
        <v>3</v>
      </c>
      <c r="H71" s="24" t="s">
        <v>159</v>
      </c>
      <c r="I71" s="24" t="s">
        <v>76</v>
      </c>
      <c r="J71" s="24">
        <v>954</v>
      </c>
      <c r="K71" s="27">
        <v>353.052999344</v>
      </c>
      <c r="L71" s="27">
        <v>6068.9378591499999</v>
      </c>
      <c r="M71" s="25">
        <v>0.67</v>
      </c>
      <c r="N71" s="25">
        <v>0.09</v>
      </c>
      <c r="O71" s="24">
        <v>28885</v>
      </c>
      <c r="P71" s="24">
        <v>28231</v>
      </c>
      <c r="Q71" s="28">
        <v>28885</v>
      </c>
      <c r="R71" s="28">
        <v>4340</v>
      </c>
      <c r="S71" s="24" t="s">
        <v>97</v>
      </c>
      <c r="T71" s="24" t="s">
        <v>100</v>
      </c>
      <c r="U71" s="28">
        <v>54.65</v>
      </c>
      <c r="V71" s="28">
        <v>1</v>
      </c>
      <c r="W71" s="28">
        <v>0.7</v>
      </c>
      <c r="X71" s="28">
        <v>0.09</v>
      </c>
      <c r="Y71" s="28">
        <f t="shared" si="6"/>
        <v>0.7</v>
      </c>
      <c r="Z71" s="28">
        <f t="shared" si="7"/>
        <v>0.09</v>
      </c>
      <c r="AA71" s="28">
        <v>0.309</v>
      </c>
      <c r="AB71" s="29">
        <v>1.4996612061227499</v>
      </c>
      <c r="AC71">
        <f t="shared" si="8"/>
        <v>2603</v>
      </c>
      <c r="AD71">
        <f t="shared" si="9"/>
        <v>4</v>
      </c>
      <c r="AE71">
        <f t="shared" si="10"/>
        <v>0.5</v>
      </c>
      <c r="AF71">
        <f>'TP Factor'!$D$4</f>
        <v>0.98096512680287296</v>
      </c>
      <c r="AG71">
        <f t="shared" si="11"/>
        <v>0.5</v>
      </c>
    </row>
    <row r="72" spans="1:33">
      <c r="A72" s="24" t="s">
        <v>72</v>
      </c>
      <c r="B72" s="24">
        <v>27</v>
      </c>
      <c r="C72" s="24" t="s">
        <v>73</v>
      </c>
      <c r="D72" s="25">
        <v>33.090000000000003</v>
      </c>
      <c r="E72" s="24" t="s">
        <v>74</v>
      </c>
      <c r="F72" s="24">
        <v>1234</v>
      </c>
      <c r="G72" s="26">
        <v>102.5</v>
      </c>
      <c r="H72" s="24" t="s">
        <v>159</v>
      </c>
      <c r="I72" s="24" t="s">
        <v>76</v>
      </c>
      <c r="J72" s="24">
        <v>48</v>
      </c>
      <c r="K72" s="27">
        <v>112.103364826</v>
      </c>
      <c r="L72" s="27">
        <v>136.168871153</v>
      </c>
      <c r="M72" s="25">
        <v>0.1</v>
      </c>
      <c r="N72" s="25">
        <v>0.02</v>
      </c>
      <c r="O72" s="24">
        <v>28897</v>
      </c>
      <c r="P72" s="24">
        <v>28242</v>
      </c>
      <c r="Q72" s="28">
        <v>28897</v>
      </c>
      <c r="R72" s="28">
        <v>1300</v>
      </c>
      <c r="S72" s="24" t="s">
        <v>97</v>
      </c>
      <c r="T72" s="24" t="s">
        <v>111</v>
      </c>
      <c r="U72" s="28">
        <v>54.65</v>
      </c>
      <c r="V72" s="28">
        <v>1</v>
      </c>
      <c r="W72" s="28">
        <v>2.42</v>
      </c>
      <c r="X72" s="28">
        <v>0.51600000000000001</v>
      </c>
      <c r="Y72" s="28">
        <f t="shared" si="6"/>
        <v>2.42</v>
      </c>
      <c r="Z72" s="28">
        <f t="shared" si="7"/>
        <v>0.51600000000000001</v>
      </c>
      <c r="AA72" s="28">
        <v>0.69199999999999995</v>
      </c>
      <c r="AB72" s="29">
        <v>3.3647926253179201E-2</v>
      </c>
      <c r="AC72">
        <f t="shared" si="8"/>
        <v>131</v>
      </c>
      <c r="AD72">
        <f t="shared" si="9"/>
        <v>1</v>
      </c>
      <c r="AE72">
        <f t="shared" si="10"/>
        <v>0.1</v>
      </c>
      <c r="AF72">
        <f>'TP Factor'!$D$4</f>
        <v>0.98096512680287296</v>
      </c>
      <c r="AG72">
        <f t="shared" si="11"/>
        <v>0.1</v>
      </c>
    </row>
    <row r="73" spans="1:33">
      <c r="A73" s="24" t="s">
        <v>72</v>
      </c>
      <c r="B73" s="24">
        <v>27</v>
      </c>
      <c r="C73" s="24" t="s">
        <v>73</v>
      </c>
      <c r="D73" s="25">
        <v>33.090000000000003</v>
      </c>
      <c r="E73" s="24" t="s">
        <v>74</v>
      </c>
      <c r="F73" s="24">
        <v>1234</v>
      </c>
      <c r="G73" s="26">
        <v>105</v>
      </c>
      <c r="H73" s="24" t="s">
        <v>159</v>
      </c>
      <c r="I73" s="24" t="s">
        <v>76</v>
      </c>
      <c r="J73" s="24">
        <v>1039</v>
      </c>
      <c r="K73" s="27">
        <v>216.71834119900001</v>
      </c>
      <c r="L73" s="27">
        <v>2298.58928148</v>
      </c>
      <c r="M73" s="25">
        <v>2.0099999999999998</v>
      </c>
      <c r="N73" s="25">
        <v>0.52</v>
      </c>
      <c r="O73" s="24">
        <v>28903</v>
      </c>
      <c r="P73" s="24">
        <v>28247</v>
      </c>
      <c r="Q73" s="28">
        <v>28903</v>
      </c>
      <c r="R73" s="28">
        <v>1400</v>
      </c>
      <c r="S73" s="24" t="s">
        <v>97</v>
      </c>
      <c r="T73" s="24" t="s">
        <v>116</v>
      </c>
      <c r="U73" s="28">
        <v>54.65</v>
      </c>
      <c r="V73" s="28">
        <v>1</v>
      </c>
      <c r="W73" s="28">
        <v>2.83</v>
      </c>
      <c r="X73" s="28">
        <v>0.497</v>
      </c>
      <c r="Y73" s="28">
        <f t="shared" si="6"/>
        <v>2.83</v>
      </c>
      <c r="Z73" s="28">
        <f t="shared" si="7"/>
        <v>0.497</v>
      </c>
      <c r="AA73" s="28">
        <v>0.88800000000000001</v>
      </c>
      <c r="AB73" s="29">
        <v>0.56799150928178199</v>
      </c>
      <c r="AC73">
        <f t="shared" si="8"/>
        <v>2833</v>
      </c>
      <c r="AD73">
        <f t="shared" si="9"/>
        <v>18</v>
      </c>
      <c r="AE73">
        <f t="shared" si="10"/>
        <v>3.1</v>
      </c>
      <c r="AF73">
        <f>'TP Factor'!$D$4</f>
        <v>0.98096512680287296</v>
      </c>
      <c r="AG73">
        <f t="shared" si="11"/>
        <v>3</v>
      </c>
    </row>
    <row r="74" spans="1:33">
      <c r="A74" s="24" t="s">
        <v>72</v>
      </c>
      <c r="B74" s="24">
        <v>27</v>
      </c>
      <c r="C74" s="24" t="s">
        <v>73</v>
      </c>
      <c r="D74" s="25">
        <v>33.090000000000003</v>
      </c>
      <c r="E74" s="24" t="s">
        <v>74</v>
      </c>
      <c r="F74" s="24">
        <v>1234</v>
      </c>
      <c r="G74" s="26">
        <v>102.5</v>
      </c>
      <c r="H74" s="24" t="s">
        <v>159</v>
      </c>
      <c r="I74" s="24" t="s">
        <v>76</v>
      </c>
      <c r="J74" s="24">
        <v>1470</v>
      </c>
      <c r="K74" s="27">
        <v>362.42298176899999</v>
      </c>
      <c r="L74" s="27">
        <v>4364.4098973500004</v>
      </c>
      <c r="M74" s="25">
        <v>3.09</v>
      </c>
      <c r="N74" s="25">
        <v>0.76</v>
      </c>
      <c r="O74" s="24">
        <v>28931</v>
      </c>
      <c r="P74" s="24">
        <v>28271</v>
      </c>
      <c r="Q74" s="28">
        <v>28931</v>
      </c>
      <c r="R74" s="28">
        <v>1300</v>
      </c>
      <c r="S74" s="24" t="s">
        <v>81</v>
      </c>
      <c r="T74" s="24" t="s">
        <v>94</v>
      </c>
      <c r="U74" s="28">
        <v>54.65</v>
      </c>
      <c r="V74" s="28">
        <v>1</v>
      </c>
      <c r="W74" s="28">
        <v>2.42</v>
      </c>
      <c r="X74" s="28">
        <v>0.51600000000000001</v>
      </c>
      <c r="Y74" s="28">
        <f t="shared" si="6"/>
        <v>2.42</v>
      </c>
      <c r="Z74" s="28">
        <f t="shared" si="7"/>
        <v>0.51600000000000001</v>
      </c>
      <c r="AA74" s="28">
        <v>0.66200000000000003</v>
      </c>
      <c r="AB74" s="29">
        <v>1.07841606688253</v>
      </c>
      <c r="AC74">
        <f t="shared" si="8"/>
        <v>4010</v>
      </c>
      <c r="AD74">
        <f t="shared" si="9"/>
        <v>21</v>
      </c>
      <c r="AE74">
        <f t="shared" si="10"/>
        <v>4.5999999999999996</v>
      </c>
      <c r="AF74">
        <f>'TP Factor'!$D$4</f>
        <v>0.98096512680287296</v>
      </c>
      <c r="AG74">
        <f t="shared" si="11"/>
        <v>4.5</v>
      </c>
    </row>
    <row r="75" spans="1:33">
      <c r="A75" s="24" t="s">
        <v>72</v>
      </c>
      <c r="B75" s="24">
        <v>27</v>
      </c>
      <c r="C75" s="24" t="s">
        <v>73</v>
      </c>
      <c r="D75" s="25">
        <v>33.090000000000003</v>
      </c>
      <c r="E75" s="24" t="s">
        <v>74</v>
      </c>
      <c r="F75" s="24">
        <v>3456</v>
      </c>
      <c r="G75" s="26">
        <v>3</v>
      </c>
      <c r="H75" s="24" t="s">
        <v>159</v>
      </c>
      <c r="I75" s="24" t="s">
        <v>76</v>
      </c>
      <c r="J75" s="24">
        <v>16</v>
      </c>
      <c r="K75" s="27">
        <v>42.795630674400002</v>
      </c>
      <c r="L75" s="27">
        <v>78.213613979200005</v>
      </c>
      <c r="M75" s="25">
        <v>0.01</v>
      </c>
      <c r="N75" s="25">
        <v>0</v>
      </c>
      <c r="O75" s="24">
        <v>28934</v>
      </c>
      <c r="P75" s="24">
        <v>28274</v>
      </c>
      <c r="Q75" s="28">
        <v>28934</v>
      </c>
      <c r="R75" s="28">
        <v>4110</v>
      </c>
      <c r="S75" s="24" t="s">
        <v>81</v>
      </c>
      <c r="T75" s="24" t="s">
        <v>220</v>
      </c>
      <c r="U75" s="28">
        <v>54.65</v>
      </c>
      <c r="V75" s="28">
        <v>1</v>
      </c>
      <c r="W75" s="28">
        <v>0.7</v>
      </c>
      <c r="X75" s="28">
        <v>0.09</v>
      </c>
      <c r="Y75" s="28">
        <f t="shared" si="6"/>
        <v>0.7</v>
      </c>
      <c r="Z75" s="28">
        <f t="shared" si="7"/>
        <v>0.09</v>
      </c>
      <c r="AA75" s="28">
        <v>0.41299999999999998</v>
      </c>
      <c r="AB75" s="29">
        <v>1.9326596394949502E-2</v>
      </c>
      <c r="AC75">
        <f t="shared" si="8"/>
        <v>45</v>
      </c>
      <c r="AD75">
        <f t="shared" si="9"/>
        <v>0</v>
      </c>
      <c r="AE75">
        <f t="shared" si="10"/>
        <v>0</v>
      </c>
      <c r="AF75">
        <f>'TP Factor'!$D$4</f>
        <v>0.98096512680287296</v>
      </c>
      <c r="AG75">
        <f t="shared" si="11"/>
        <v>0</v>
      </c>
    </row>
    <row r="76" spans="1:33">
      <c r="A76" s="24" t="s">
        <v>72</v>
      </c>
      <c r="B76" s="24">
        <v>27</v>
      </c>
      <c r="C76" s="24" t="s">
        <v>73</v>
      </c>
      <c r="D76" s="25">
        <v>33.090000000000003</v>
      </c>
      <c r="E76" s="24" t="s">
        <v>74</v>
      </c>
      <c r="F76" s="24">
        <v>1234</v>
      </c>
      <c r="G76" s="26">
        <v>29</v>
      </c>
      <c r="H76" s="24" t="s">
        <v>159</v>
      </c>
      <c r="I76" s="24" t="s">
        <v>76</v>
      </c>
      <c r="J76" s="24">
        <v>1521</v>
      </c>
      <c r="K76" s="27">
        <v>358.76001278500001</v>
      </c>
      <c r="L76" s="27">
        <v>6318.9465608399996</v>
      </c>
      <c r="M76" s="25">
        <v>3.39</v>
      </c>
      <c r="N76" s="25">
        <v>0.48</v>
      </c>
      <c r="O76" s="24">
        <v>28981</v>
      </c>
      <c r="P76" s="24">
        <v>28318</v>
      </c>
      <c r="Q76" s="28">
        <v>28981</v>
      </c>
      <c r="R76" s="28">
        <v>1200</v>
      </c>
      <c r="S76" s="24" t="s">
        <v>77</v>
      </c>
      <c r="T76" s="24" t="s">
        <v>152</v>
      </c>
      <c r="U76" s="28">
        <v>54.65</v>
      </c>
      <c r="V76" s="28">
        <v>1</v>
      </c>
      <c r="W76" s="28">
        <v>2.39</v>
      </c>
      <c r="X76" s="28">
        <v>0.316</v>
      </c>
      <c r="Y76" s="28">
        <f t="shared" si="6"/>
        <v>2.39</v>
      </c>
      <c r="Z76" s="28">
        <f t="shared" si="7"/>
        <v>0.316</v>
      </c>
      <c r="AA76" s="28">
        <v>0.47299999999999998</v>
      </c>
      <c r="AB76" s="29">
        <v>1.5614383295038601</v>
      </c>
      <c r="AC76">
        <f t="shared" si="8"/>
        <v>4149</v>
      </c>
      <c r="AD76">
        <f t="shared" si="9"/>
        <v>22</v>
      </c>
      <c r="AE76">
        <f t="shared" si="10"/>
        <v>2.9</v>
      </c>
      <c r="AF76">
        <f>'TP Factor'!$D$4</f>
        <v>0.98096512680287296</v>
      </c>
      <c r="AG76">
        <f t="shared" si="11"/>
        <v>2.8</v>
      </c>
    </row>
    <row r="77" spans="1:33">
      <c r="A77" s="24" t="s">
        <v>72</v>
      </c>
      <c r="B77" s="24">
        <v>27</v>
      </c>
      <c r="C77" s="24" t="s">
        <v>73</v>
      </c>
      <c r="D77" s="25">
        <v>33.090000000000003</v>
      </c>
      <c r="E77" s="24" t="s">
        <v>74</v>
      </c>
      <c r="F77" s="24">
        <v>1234</v>
      </c>
      <c r="G77" s="26">
        <v>29</v>
      </c>
      <c r="H77" s="24" t="s">
        <v>159</v>
      </c>
      <c r="I77" s="24" t="s">
        <v>76</v>
      </c>
      <c r="J77" s="24">
        <v>25572</v>
      </c>
      <c r="K77" s="27">
        <v>2467.2720922100002</v>
      </c>
      <c r="L77" s="27">
        <v>129175.793959</v>
      </c>
      <c r="M77" s="25">
        <v>57.03</v>
      </c>
      <c r="N77" s="25">
        <v>8.08</v>
      </c>
      <c r="O77" s="24">
        <v>28993</v>
      </c>
      <c r="P77" s="24">
        <v>28328</v>
      </c>
      <c r="Q77" s="28">
        <v>28993</v>
      </c>
      <c r="R77" s="28">
        <v>1200</v>
      </c>
      <c r="S77" s="24" t="s">
        <v>97</v>
      </c>
      <c r="T77" s="24" t="s">
        <v>153</v>
      </c>
      <c r="U77" s="28">
        <v>54.65</v>
      </c>
      <c r="V77" s="28">
        <v>1</v>
      </c>
      <c r="W77" s="28">
        <v>2.39</v>
      </c>
      <c r="X77" s="28">
        <v>0.316</v>
      </c>
      <c r="Y77" s="28">
        <f t="shared" si="6"/>
        <v>2.39</v>
      </c>
      <c r="Z77" s="28">
        <f t="shared" si="7"/>
        <v>0.316</v>
      </c>
      <c r="AA77" s="28">
        <v>0.38900000000000001</v>
      </c>
      <c r="AB77" s="29">
        <v>21.1650342495</v>
      </c>
      <c r="AC77">
        <f t="shared" si="8"/>
        <v>46250</v>
      </c>
      <c r="AD77">
        <f t="shared" si="9"/>
        <v>244</v>
      </c>
      <c r="AE77">
        <f t="shared" si="10"/>
        <v>32.200000000000003</v>
      </c>
      <c r="AF77">
        <f>'TP Factor'!$D$4</f>
        <v>0.98096512680287296</v>
      </c>
      <c r="AG77">
        <f t="shared" si="11"/>
        <v>31.6</v>
      </c>
    </row>
    <row r="78" spans="1:33">
      <c r="A78" s="24" t="s">
        <v>72</v>
      </c>
      <c r="B78" s="24">
        <v>27</v>
      </c>
      <c r="C78" s="24" t="s">
        <v>73</v>
      </c>
      <c r="D78" s="25">
        <v>33.090000000000003</v>
      </c>
      <c r="E78" s="24" t="s">
        <v>74</v>
      </c>
      <c r="F78" s="24">
        <v>1234</v>
      </c>
      <c r="G78" s="26">
        <v>29</v>
      </c>
      <c r="H78" s="24" t="s">
        <v>159</v>
      </c>
      <c r="I78" s="24" t="s">
        <v>76</v>
      </c>
      <c r="J78" s="24">
        <v>41</v>
      </c>
      <c r="K78" s="27">
        <v>78.228429031900006</v>
      </c>
      <c r="L78" s="27">
        <v>234.129688327</v>
      </c>
      <c r="M78" s="25">
        <v>0.09</v>
      </c>
      <c r="N78" s="25">
        <v>0.01</v>
      </c>
      <c r="O78" s="24">
        <v>28994</v>
      </c>
      <c r="P78" s="24">
        <v>28329</v>
      </c>
      <c r="Q78" s="28">
        <v>28994</v>
      </c>
      <c r="R78" s="28">
        <v>1200</v>
      </c>
      <c r="S78" s="24" t="s">
        <v>90</v>
      </c>
      <c r="T78" s="24" t="s">
        <v>154</v>
      </c>
      <c r="U78" s="28">
        <v>54.65</v>
      </c>
      <c r="V78" s="28">
        <v>1</v>
      </c>
      <c r="W78" s="28">
        <v>2.39</v>
      </c>
      <c r="X78" s="28">
        <v>0.316</v>
      </c>
      <c r="Y78" s="28">
        <f t="shared" si="6"/>
        <v>2.39</v>
      </c>
      <c r="Z78" s="28">
        <f t="shared" si="7"/>
        <v>0.316</v>
      </c>
      <c r="AA78" s="28">
        <v>0.34699999999999998</v>
      </c>
      <c r="AB78" s="29">
        <v>5.78544745343147E-2</v>
      </c>
      <c r="AC78">
        <f t="shared" si="8"/>
        <v>113</v>
      </c>
      <c r="AD78">
        <f t="shared" si="9"/>
        <v>1</v>
      </c>
      <c r="AE78">
        <f t="shared" si="10"/>
        <v>0.1</v>
      </c>
      <c r="AF78">
        <f>'TP Factor'!$D$4</f>
        <v>0.98096512680287296</v>
      </c>
      <c r="AG78">
        <f t="shared" si="11"/>
        <v>0.1</v>
      </c>
    </row>
    <row r="79" spans="1:33">
      <c r="A79" s="24" t="s">
        <v>72</v>
      </c>
      <c r="B79" s="24">
        <v>27</v>
      </c>
      <c r="C79" s="24" t="s">
        <v>73</v>
      </c>
      <c r="D79" s="25">
        <v>33.090000000000003</v>
      </c>
      <c r="E79" s="24" t="s">
        <v>74</v>
      </c>
      <c r="F79" s="24">
        <v>1234</v>
      </c>
      <c r="G79" s="26">
        <v>29</v>
      </c>
      <c r="H79" s="24" t="s">
        <v>159</v>
      </c>
      <c r="I79" s="24" t="s">
        <v>76</v>
      </c>
      <c r="J79" s="24">
        <v>255</v>
      </c>
      <c r="K79" s="27">
        <v>151.821197641</v>
      </c>
      <c r="L79" s="27">
        <v>1290.49604213</v>
      </c>
      <c r="M79" s="25">
        <v>0.56999999999999995</v>
      </c>
      <c r="N79" s="25">
        <v>0.08</v>
      </c>
      <c r="O79" s="24">
        <v>28999</v>
      </c>
      <c r="P79" s="24">
        <v>28334</v>
      </c>
      <c r="Q79" s="28">
        <v>28999</v>
      </c>
      <c r="R79" s="28">
        <v>1200</v>
      </c>
      <c r="S79" s="24" t="s">
        <v>97</v>
      </c>
      <c r="T79" s="24" t="s">
        <v>153</v>
      </c>
      <c r="U79" s="28">
        <v>54.65</v>
      </c>
      <c r="V79" s="28">
        <v>1</v>
      </c>
      <c r="W79" s="28">
        <v>2.39</v>
      </c>
      <c r="X79" s="28">
        <v>0.316</v>
      </c>
      <c r="Y79" s="28">
        <f t="shared" si="6"/>
        <v>2.39</v>
      </c>
      <c r="Z79" s="28">
        <f t="shared" si="7"/>
        <v>0.316</v>
      </c>
      <c r="AA79" s="28">
        <v>0.38900000000000001</v>
      </c>
      <c r="AB79" s="29">
        <v>0.31888724122867201</v>
      </c>
      <c r="AC79">
        <f t="shared" si="8"/>
        <v>697</v>
      </c>
      <c r="AD79">
        <f t="shared" si="9"/>
        <v>4</v>
      </c>
      <c r="AE79">
        <f t="shared" si="10"/>
        <v>0.5</v>
      </c>
      <c r="AF79">
        <f>'TP Factor'!$D$4</f>
        <v>0.98096512680287296</v>
      </c>
      <c r="AG79">
        <f t="shared" si="11"/>
        <v>0.5</v>
      </c>
    </row>
    <row r="80" spans="1:33">
      <c r="A80" s="24" t="s">
        <v>72</v>
      </c>
      <c r="B80" s="24">
        <v>27</v>
      </c>
      <c r="C80" s="24" t="s">
        <v>73</v>
      </c>
      <c r="D80" s="25">
        <v>33.090000000000003</v>
      </c>
      <c r="E80" s="24" t="s">
        <v>74</v>
      </c>
      <c r="F80" s="24">
        <v>1234</v>
      </c>
      <c r="G80" s="26">
        <v>102.5</v>
      </c>
      <c r="H80" s="24" t="s">
        <v>159</v>
      </c>
      <c r="I80" s="24" t="s">
        <v>76</v>
      </c>
      <c r="J80" s="24">
        <v>196</v>
      </c>
      <c r="K80" s="27">
        <v>170.63922939400001</v>
      </c>
      <c r="L80" s="27">
        <v>568.34653775000004</v>
      </c>
      <c r="M80" s="25">
        <v>0.41</v>
      </c>
      <c r="N80" s="25">
        <v>0.1</v>
      </c>
      <c r="O80" s="24">
        <v>29000</v>
      </c>
      <c r="P80" s="24">
        <v>28335</v>
      </c>
      <c r="Q80" s="28">
        <v>29000</v>
      </c>
      <c r="R80" s="28">
        <v>1300</v>
      </c>
      <c r="S80" s="24" t="s">
        <v>90</v>
      </c>
      <c r="T80" s="24" t="s">
        <v>118</v>
      </c>
      <c r="U80" s="28">
        <v>54.65</v>
      </c>
      <c r="V80" s="28">
        <v>1</v>
      </c>
      <c r="W80" s="28">
        <v>2.42</v>
      </c>
      <c r="X80" s="28">
        <v>0.51600000000000001</v>
      </c>
      <c r="Y80" s="28">
        <f t="shared" si="6"/>
        <v>2.42</v>
      </c>
      <c r="Z80" s="28">
        <f t="shared" si="7"/>
        <v>0.51600000000000001</v>
      </c>
      <c r="AA80" s="28">
        <v>0.67700000000000005</v>
      </c>
      <c r="AB80" s="29">
        <v>0.14044092625473301</v>
      </c>
      <c r="AC80">
        <f t="shared" si="8"/>
        <v>534</v>
      </c>
      <c r="AD80">
        <f t="shared" si="9"/>
        <v>3</v>
      </c>
      <c r="AE80">
        <f t="shared" si="10"/>
        <v>0.6</v>
      </c>
      <c r="AF80">
        <f>'TP Factor'!$D$4</f>
        <v>0.98096512680287296</v>
      </c>
      <c r="AG80">
        <f t="shared" si="11"/>
        <v>0.6</v>
      </c>
    </row>
    <row r="81" spans="1:33">
      <c r="A81" s="24" t="s">
        <v>72</v>
      </c>
      <c r="B81" s="24">
        <v>27</v>
      </c>
      <c r="C81" s="24" t="s">
        <v>73</v>
      </c>
      <c r="D81" s="25">
        <v>33.090000000000003</v>
      </c>
      <c r="E81" s="24" t="s">
        <v>74</v>
      </c>
      <c r="F81" s="24">
        <v>3456</v>
      </c>
      <c r="G81" s="26">
        <v>3</v>
      </c>
      <c r="H81" s="24" t="s">
        <v>159</v>
      </c>
      <c r="I81" s="24" t="s">
        <v>76</v>
      </c>
      <c r="J81" s="24">
        <v>27</v>
      </c>
      <c r="K81" s="27">
        <v>88.1805329548</v>
      </c>
      <c r="L81" s="27">
        <v>202.66564543199999</v>
      </c>
      <c r="M81" s="25">
        <v>0.02</v>
      </c>
      <c r="N81" s="25">
        <v>0</v>
      </c>
      <c r="O81" s="24">
        <v>29001</v>
      </c>
      <c r="P81" s="24">
        <v>28336</v>
      </c>
      <c r="Q81" s="28">
        <v>29001</v>
      </c>
      <c r="R81" s="28">
        <v>4340</v>
      </c>
      <c r="S81" s="24" t="s">
        <v>90</v>
      </c>
      <c r="T81" s="24" t="s">
        <v>113</v>
      </c>
      <c r="U81" s="28">
        <v>54.65</v>
      </c>
      <c r="V81" s="28">
        <v>1</v>
      </c>
      <c r="W81" s="28">
        <v>0.7</v>
      </c>
      <c r="X81" s="28">
        <v>0.09</v>
      </c>
      <c r="Y81" s="28">
        <f t="shared" si="6"/>
        <v>0.7</v>
      </c>
      <c r="Z81" s="28">
        <f t="shared" si="7"/>
        <v>0.09</v>
      </c>
      <c r="AA81" s="28">
        <v>0.25800000000000001</v>
      </c>
      <c r="AB81" s="29">
        <v>5.0079571294915998E-2</v>
      </c>
      <c r="AC81">
        <f t="shared" si="8"/>
        <v>73</v>
      </c>
      <c r="AD81">
        <f t="shared" si="9"/>
        <v>0</v>
      </c>
      <c r="AE81">
        <f t="shared" si="10"/>
        <v>0</v>
      </c>
      <c r="AF81">
        <f>'TP Factor'!$D$4</f>
        <v>0.98096512680287296</v>
      </c>
      <c r="AG81">
        <f t="shared" si="11"/>
        <v>0</v>
      </c>
    </row>
    <row r="82" spans="1:33">
      <c r="A82" s="24" t="s">
        <v>72</v>
      </c>
      <c r="B82" s="24">
        <v>27</v>
      </c>
      <c r="C82" s="24" t="s">
        <v>73</v>
      </c>
      <c r="D82" s="25">
        <v>33.090000000000003</v>
      </c>
      <c r="E82" s="24" t="s">
        <v>74</v>
      </c>
      <c r="F82" s="24">
        <v>3456</v>
      </c>
      <c r="G82" s="26">
        <v>3</v>
      </c>
      <c r="H82" s="24" t="s">
        <v>159</v>
      </c>
      <c r="I82" s="24" t="s">
        <v>76</v>
      </c>
      <c r="J82" s="24">
        <v>17</v>
      </c>
      <c r="K82" s="27">
        <v>94.841249149800007</v>
      </c>
      <c r="L82" s="27">
        <v>127.513442623</v>
      </c>
      <c r="M82" s="25">
        <v>0.01</v>
      </c>
      <c r="N82" s="25">
        <v>0</v>
      </c>
      <c r="O82" s="24">
        <v>29022</v>
      </c>
      <c r="P82" s="24">
        <v>28356</v>
      </c>
      <c r="Q82" s="28">
        <v>29022</v>
      </c>
      <c r="R82" s="28">
        <v>4340</v>
      </c>
      <c r="S82" s="24" t="s">
        <v>90</v>
      </c>
      <c r="T82" s="24" t="s">
        <v>113</v>
      </c>
      <c r="U82" s="28">
        <v>54.65</v>
      </c>
      <c r="V82" s="28">
        <v>1</v>
      </c>
      <c r="W82" s="28">
        <v>0.7</v>
      </c>
      <c r="X82" s="28">
        <v>0.09</v>
      </c>
      <c r="Y82" s="28">
        <f t="shared" si="6"/>
        <v>0.7</v>
      </c>
      <c r="Z82" s="28">
        <f t="shared" si="7"/>
        <v>0.09</v>
      </c>
      <c r="AA82" s="28">
        <v>0.25800000000000001</v>
      </c>
      <c r="AB82" s="29">
        <v>3.1509131839672098E-2</v>
      </c>
      <c r="AC82">
        <f t="shared" si="8"/>
        <v>46</v>
      </c>
      <c r="AD82">
        <f t="shared" si="9"/>
        <v>0</v>
      </c>
      <c r="AE82">
        <f t="shared" si="10"/>
        <v>0</v>
      </c>
      <c r="AF82">
        <f>'TP Factor'!$D$4</f>
        <v>0.98096512680287296</v>
      </c>
      <c r="AG82">
        <f t="shared" si="11"/>
        <v>0</v>
      </c>
    </row>
    <row r="83" spans="1:33">
      <c r="A83" s="24" t="s">
        <v>72</v>
      </c>
      <c r="B83" s="24">
        <v>27</v>
      </c>
      <c r="C83" s="24" t="s">
        <v>73</v>
      </c>
      <c r="D83" s="25">
        <v>33.090000000000003</v>
      </c>
      <c r="E83" s="24" t="s">
        <v>74</v>
      </c>
      <c r="F83" s="24">
        <v>1234</v>
      </c>
      <c r="G83" s="26">
        <v>102.5</v>
      </c>
      <c r="H83" s="24" t="s">
        <v>159</v>
      </c>
      <c r="I83" s="24" t="s">
        <v>76</v>
      </c>
      <c r="J83" s="24">
        <v>40</v>
      </c>
      <c r="K83" s="27">
        <v>50.618431102700001</v>
      </c>
      <c r="L83" s="27">
        <v>116.420775324</v>
      </c>
      <c r="M83" s="25">
        <v>0.08</v>
      </c>
      <c r="N83" s="25">
        <v>0.02</v>
      </c>
      <c r="O83" s="24">
        <v>29023</v>
      </c>
      <c r="P83" s="24">
        <v>28357</v>
      </c>
      <c r="Q83" s="28">
        <v>29023</v>
      </c>
      <c r="R83" s="28">
        <v>1300</v>
      </c>
      <c r="S83" s="24" t="s">
        <v>90</v>
      </c>
      <c r="T83" s="24" t="s">
        <v>118</v>
      </c>
      <c r="U83" s="28">
        <v>54.65</v>
      </c>
      <c r="V83" s="28">
        <v>1</v>
      </c>
      <c r="W83" s="28">
        <v>2.42</v>
      </c>
      <c r="X83" s="28">
        <v>0.51600000000000001</v>
      </c>
      <c r="Y83" s="28">
        <f t="shared" si="6"/>
        <v>2.42</v>
      </c>
      <c r="Z83" s="28">
        <f t="shared" si="7"/>
        <v>0.51600000000000001</v>
      </c>
      <c r="AA83" s="28">
        <v>0.67700000000000005</v>
      </c>
      <c r="AB83" s="29">
        <v>2.87680850196518E-2</v>
      </c>
      <c r="AC83">
        <f t="shared" si="8"/>
        <v>109</v>
      </c>
      <c r="AD83">
        <f t="shared" si="9"/>
        <v>1</v>
      </c>
      <c r="AE83">
        <f t="shared" si="10"/>
        <v>0.1</v>
      </c>
      <c r="AF83">
        <f>'TP Factor'!$D$4</f>
        <v>0.98096512680287296</v>
      </c>
      <c r="AG83">
        <f t="shared" si="11"/>
        <v>0.1</v>
      </c>
    </row>
    <row r="84" spans="1:33">
      <c r="A84" s="24" t="s">
        <v>72</v>
      </c>
      <c r="B84" s="24">
        <v>27</v>
      </c>
      <c r="C84" s="24" t="s">
        <v>73</v>
      </c>
      <c r="D84" s="25">
        <v>33.090000000000003</v>
      </c>
      <c r="E84" s="24" t="s">
        <v>74</v>
      </c>
      <c r="F84" s="24">
        <v>1234</v>
      </c>
      <c r="G84" s="26">
        <v>105</v>
      </c>
      <c r="H84" s="24" t="s">
        <v>159</v>
      </c>
      <c r="I84" s="24" t="s">
        <v>76</v>
      </c>
      <c r="J84" s="24">
        <v>166</v>
      </c>
      <c r="K84" s="27">
        <v>80.360148170000002</v>
      </c>
      <c r="L84" s="27">
        <v>366.27700977400002</v>
      </c>
      <c r="M84" s="25">
        <v>0.32</v>
      </c>
      <c r="N84" s="25">
        <v>0.08</v>
      </c>
      <c r="O84" s="24">
        <v>29024</v>
      </c>
      <c r="P84" s="24">
        <v>28358</v>
      </c>
      <c r="Q84" s="28">
        <v>29024</v>
      </c>
      <c r="R84" s="28">
        <v>1400</v>
      </c>
      <c r="S84" s="24" t="s">
        <v>97</v>
      </c>
      <c r="T84" s="24" t="s">
        <v>116</v>
      </c>
      <c r="U84" s="28">
        <v>54.65</v>
      </c>
      <c r="V84" s="28">
        <v>1</v>
      </c>
      <c r="W84" s="28">
        <v>2.83</v>
      </c>
      <c r="X84" s="28">
        <v>0.497</v>
      </c>
      <c r="Y84" s="28">
        <f t="shared" si="6"/>
        <v>2.83</v>
      </c>
      <c r="Z84" s="28">
        <f t="shared" si="7"/>
        <v>0.497</v>
      </c>
      <c r="AA84" s="28">
        <v>0.88800000000000001</v>
      </c>
      <c r="AB84" s="29">
        <v>9.0508658183859003E-2</v>
      </c>
      <c r="AC84">
        <f t="shared" si="8"/>
        <v>451</v>
      </c>
      <c r="AD84">
        <f t="shared" si="9"/>
        <v>3</v>
      </c>
      <c r="AE84">
        <f t="shared" si="10"/>
        <v>0.5</v>
      </c>
      <c r="AF84">
        <f>'TP Factor'!$D$4</f>
        <v>0.98096512680287296</v>
      </c>
      <c r="AG84">
        <f t="shared" si="11"/>
        <v>0.5</v>
      </c>
    </row>
    <row r="85" spans="1:33">
      <c r="A85" s="24" t="s">
        <v>72</v>
      </c>
      <c r="B85" s="24">
        <v>27</v>
      </c>
      <c r="C85" s="24" t="s">
        <v>73</v>
      </c>
      <c r="D85" s="25">
        <v>33.090000000000003</v>
      </c>
      <c r="E85" s="24" t="s">
        <v>74</v>
      </c>
      <c r="F85" s="24">
        <v>1234</v>
      </c>
      <c r="G85" s="26">
        <v>73.5</v>
      </c>
      <c r="H85" s="24" t="s">
        <v>159</v>
      </c>
      <c r="I85" s="24" t="s">
        <v>76</v>
      </c>
      <c r="J85" s="24">
        <v>4690</v>
      </c>
      <c r="K85" s="27">
        <v>552.40694018700003</v>
      </c>
      <c r="L85" s="27">
        <v>15541.752640999999</v>
      </c>
      <c r="M85" s="25">
        <v>7.27</v>
      </c>
      <c r="N85" s="25">
        <v>0.7</v>
      </c>
      <c r="O85" s="24">
        <v>29027</v>
      </c>
      <c r="P85" s="24">
        <v>28361</v>
      </c>
      <c r="Q85" s="28">
        <v>29027</v>
      </c>
      <c r="R85" s="28">
        <v>1550</v>
      </c>
      <c r="S85" s="24" t="s">
        <v>90</v>
      </c>
      <c r="T85" s="24" t="s">
        <v>217</v>
      </c>
      <c r="U85" s="28">
        <v>54.65</v>
      </c>
      <c r="V85" s="28">
        <v>1</v>
      </c>
      <c r="W85" s="28">
        <v>1.79</v>
      </c>
      <c r="X85" s="28">
        <v>0.15</v>
      </c>
      <c r="Y85" s="28">
        <f t="shared" si="6"/>
        <v>1.79</v>
      </c>
      <c r="Z85" s="28">
        <f t="shared" si="7"/>
        <v>0.15</v>
      </c>
      <c r="AA85" s="28">
        <v>0.80900000000000005</v>
      </c>
      <c r="AB85" s="29">
        <v>3.8404372354329102</v>
      </c>
      <c r="AC85">
        <f t="shared" si="8"/>
        <v>17453</v>
      </c>
      <c r="AD85">
        <f t="shared" si="9"/>
        <v>69</v>
      </c>
      <c r="AE85">
        <f t="shared" si="10"/>
        <v>5.8</v>
      </c>
      <c r="AF85">
        <f>'TP Factor'!$D$4</f>
        <v>0.98096512680287296</v>
      </c>
      <c r="AG85">
        <f t="shared" si="11"/>
        <v>5.7</v>
      </c>
    </row>
    <row r="86" spans="1:33">
      <c r="A86" s="24" t="s">
        <v>72</v>
      </c>
      <c r="B86" s="24">
        <v>27</v>
      </c>
      <c r="C86" s="24" t="s">
        <v>73</v>
      </c>
      <c r="D86" s="25">
        <v>33.090000000000003</v>
      </c>
      <c r="E86" s="24" t="s">
        <v>74</v>
      </c>
      <c r="F86" s="24">
        <v>3456</v>
      </c>
      <c r="G86" s="26">
        <v>4</v>
      </c>
      <c r="H86" s="24" t="s">
        <v>159</v>
      </c>
      <c r="I86" s="24" t="s">
        <v>76</v>
      </c>
      <c r="J86" s="24">
        <v>2727</v>
      </c>
      <c r="K86" s="27">
        <v>467.09992766400001</v>
      </c>
      <c r="L86" s="27">
        <v>13038.717196400001</v>
      </c>
      <c r="M86" s="25">
        <v>3.27</v>
      </c>
      <c r="N86" s="25">
        <v>0.17</v>
      </c>
      <c r="O86" s="24">
        <v>29028</v>
      </c>
      <c r="P86" s="24">
        <v>28362</v>
      </c>
      <c r="Q86" s="28">
        <v>29028</v>
      </c>
      <c r="R86" s="28">
        <v>3100</v>
      </c>
      <c r="S86" s="24" t="s">
        <v>81</v>
      </c>
      <c r="T86" s="24" t="s">
        <v>109</v>
      </c>
      <c r="U86" s="28">
        <v>54.65</v>
      </c>
      <c r="V86" s="28">
        <v>1</v>
      </c>
      <c r="W86" s="28">
        <v>1.25</v>
      </c>
      <c r="X86" s="28">
        <v>6.4000000000000001E-2</v>
      </c>
      <c r="Y86" s="28">
        <f t="shared" si="6"/>
        <v>1.25</v>
      </c>
      <c r="Z86" s="28">
        <f t="shared" si="7"/>
        <v>6.4000000000000001E-2</v>
      </c>
      <c r="AA86" s="28">
        <v>0.41099999999999998</v>
      </c>
      <c r="AB86" s="29">
        <v>3.22192429895204</v>
      </c>
      <c r="AC86">
        <f t="shared" si="8"/>
        <v>7439</v>
      </c>
      <c r="AD86">
        <f t="shared" si="9"/>
        <v>21</v>
      </c>
      <c r="AE86">
        <f t="shared" si="10"/>
        <v>1</v>
      </c>
      <c r="AF86">
        <f>'TP Factor'!$D$4</f>
        <v>0.98096512680287296</v>
      </c>
      <c r="AG86">
        <f t="shared" si="11"/>
        <v>1</v>
      </c>
    </row>
    <row r="87" spans="1:33">
      <c r="A87" s="24" t="s">
        <v>72</v>
      </c>
      <c r="B87" s="24">
        <v>27</v>
      </c>
      <c r="C87" s="24" t="s">
        <v>73</v>
      </c>
      <c r="D87" s="25">
        <v>33.090000000000003</v>
      </c>
      <c r="E87" s="24" t="s">
        <v>74</v>
      </c>
      <c r="F87" s="24">
        <v>1234</v>
      </c>
      <c r="G87" s="26">
        <v>73.5</v>
      </c>
      <c r="H87" s="24" t="s">
        <v>159</v>
      </c>
      <c r="I87" s="24" t="s">
        <v>76</v>
      </c>
      <c r="J87" s="24">
        <v>11</v>
      </c>
      <c r="K87" s="27">
        <v>43.3389550566</v>
      </c>
      <c r="L87" s="27">
        <v>34.128223631499999</v>
      </c>
      <c r="M87" s="25">
        <v>0.02</v>
      </c>
      <c r="N87" s="25">
        <v>0</v>
      </c>
      <c r="O87" s="24">
        <v>29031</v>
      </c>
      <c r="P87" s="24">
        <v>28365</v>
      </c>
      <c r="Q87" s="28">
        <v>29031</v>
      </c>
      <c r="R87" s="28">
        <v>1550</v>
      </c>
      <c r="S87" s="24" t="s">
        <v>97</v>
      </c>
      <c r="T87" s="24" t="s">
        <v>167</v>
      </c>
      <c r="U87" s="28">
        <v>54.65</v>
      </c>
      <c r="V87" s="28">
        <v>1</v>
      </c>
      <c r="W87" s="28">
        <v>1.79</v>
      </c>
      <c r="X87" s="28">
        <v>0.15</v>
      </c>
      <c r="Y87" s="28">
        <f t="shared" si="6"/>
        <v>1.79</v>
      </c>
      <c r="Z87" s="28">
        <f t="shared" si="7"/>
        <v>0.15</v>
      </c>
      <c r="AA87" s="28">
        <v>0.82499999999999996</v>
      </c>
      <c r="AB87" s="29">
        <v>8.4332339910925293E-3</v>
      </c>
      <c r="AC87">
        <f t="shared" si="8"/>
        <v>39</v>
      </c>
      <c r="AD87">
        <f t="shared" si="9"/>
        <v>0</v>
      </c>
      <c r="AE87">
        <f t="shared" si="10"/>
        <v>0</v>
      </c>
      <c r="AF87">
        <f>'TP Factor'!$D$4</f>
        <v>0.98096512680287296</v>
      </c>
      <c r="AG87">
        <f t="shared" si="11"/>
        <v>0</v>
      </c>
    </row>
    <row r="88" spans="1:33">
      <c r="A88" s="24" t="s">
        <v>72</v>
      </c>
      <c r="B88" s="24">
        <v>27</v>
      </c>
      <c r="C88" s="24" t="s">
        <v>73</v>
      </c>
      <c r="D88" s="25">
        <v>33.090000000000003</v>
      </c>
      <c r="E88" s="24" t="s">
        <v>74</v>
      </c>
      <c r="F88" s="24">
        <v>1234</v>
      </c>
      <c r="G88" s="26">
        <v>29</v>
      </c>
      <c r="H88" s="24" t="s">
        <v>159</v>
      </c>
      <c r="I88" s="24" t="s">
        <v>76</v>
      </c>
      <c r="J88" s="24">
        <v>10</v>
      </c>
      <c r="K88" s="27">
        <v>52.515393570800001</v>
      </c>
      <c r="L88" s="27">
        <v>48.039963802499997</v>
      </c>
      <c r="M88" s="25">
        <v>0.02</v>
      </c>
      <c r="N88" s="25">
        <v>0</v>
      </c>
      <c r="O88" s="24">
        <v>29041</v>
      </c>
      <c r="P88" s="24">
        <v>28374</v>
      </c>
      <c r="Q88" s="28">
        <v>29041</v>
      </c>
      <c r="R88" s="28">
        <v>1200</v>
      </c>
      <c r="S88" s="24" t="s">
        <v>97</v>
      </c>
      <c r="T88" s="24" t="s">
        <v>153</v>
      </c>
      <c r="U88" s="28">
        <v>54.65</v>
      </c>
      <c r="V88" s="28">
        <v>1</v>
      </c>
      <c r="W88" s="28">
        <v>2.39</v>
      </c>
      <c r="X88" s="28">
        <v>0.316</v>
      </c>
      <c r="Y88" s="28">
        <f t="shared" si="6"/>
        <v>2.39</v>
      </c>
      <c r="Z88" s="28">
        <f t="shared" si="7"/>
        <v>0.316</v>
      </c>
      <c r="AA88" s="28">
        <v>0.38900000000000001</v>
      </c>
      <c r="AB88" s="29">
        <v>1.1871351020755601E-2</v>
      </c>
      <c r="AC88">
        <f t="shared" si="8"/>
        <v>26</v>
      </c>
      <c r="AD88">
        <f t="shared" si="9"/>
        <v>0</v>
      </c>
      <c r="AE88">
        <f t="shared" si="10"/>
        <v>0</v>
      </c>
      <c r="AF88">
        <f>'TP Factor'!$D$4</f>
        <v>0.98096512680287296</v>
      </c>
      <c r="AG88">
        <f t="shared" si="11"/>
        <v>0</v>
      </c>
    </row>
    <row r="89" spans="1:33">
      <c r="A89" s="24" t="s">
        <v>72</v>
      </c>
      <c r="B89" s="24">
        <v>27</v>
      </c>
      <c r="C89" s="24" t="s">
        <v>73</v>
      </c>
      <c r="D89" s="25">
        <v>33.090000000000003</v>
      </c>
      <c r="E89" s="24" t="s">
        <v>74</v>
      </c>
      <c r="F89" s="24">
        <v>1234</v>
      </c>
      <c r="G89" s="26">
        <v>73.5</v>
      </c>
      <c r="H89" s="24" t="s">
        <v>159</v>
      </c>
      <c r="I89" s="24" t="s">
        <v>76</v>
      </c>
      <c r="J89" s="24">
        <v>193</v>
      </c>
      <c r="K89" s="27">
        <v>106.46492162600001</v>
      </c>
      <c r="L89" s="27">
        <v>621.55379262500003</v>
      </c>
      <c r="M89" s="25">
        <v>0.3</v>
      </c>
      <c r="N89" s="25">
        <v>0.03</v>
      </c>
      <c r="O89" s="24">
        <v>29050</v>
      </c>
      <c r="P89" s="24">
        <v>28383</v>
      </c>
      <c r="Q89" s="28">
        <v>29050</v>
      </c>
      <c r="R89" s="28">
        <v>1550</v>
      </c>
      <c r="S89" s="24" t="s">
        <v>97</v>
      </c>
      <c r="T89" s="24" t="s">
        <v>167</v>
      </c>
      <c r="U89" s="28">
        <v>54.65</v>
      </c>
      <c r="V89" s="28">
        <v>1</v>
      </c>
      <c r="W89" s="28">
        <v>1.79</v>
      </c>
      <c r="X89" s="28">
        <v>0.15</v>
      </c>
      <c r="Y89" s="28">
        <f t="shared" si="6"/>
        <v>1.79</v>
      </c>
      <c r="Z89" s="28">
        <f t="shared" si="7"/>
        <v>0.15</v>
      </c>
      <c r="AA89" s="28">
        <v>0.82499999999999996</v>
      </c>
      <c r="AB89" s="29">
        <v>0.15341419504356099</v>
      </c>
      <c r="AC89">
        <f t="shared" si="8"/>
        <v>711</v>
      </c>
      <c r="AD89">
        <f t="shared" si="9"/>
        <v>3</v>
      </c>
      <c r="AE89">
        <f t="shared" si="10"/>
        <v>0.2</v>
      </c>
      <c r="AF89">
        <f>'TP Factor'!$D$4</f>
        <v>0.98096512680287296</v>
      </c>
      <c r="AG89">
        <f t="shared" si="11"/>
        <v>0.2</v>
      </c>
    </row>
    <row r="90" spans="1:33">
      <c r="A90" s="24" t="s">
        <v>72</v>
      </c>
      <c r="B90" s="24">
        <v>27</v>
      </c>
      <c r="C90" s="24" t="s">
        <v>73</v>
      </c>
      <c r="D90" s="25">
        <v>33.090000000000003</v>
      </c>
      <c r="E90" s="24" t="s">
        <v>74</v>
      </c>
      <c r="F90" s="24">
        <v>1234</v>
      </c>
      <c r="G90" s="26">
        <v>29</v>
      </c>
      <c r="H90" s="24" t="s">
        <v>159</v>
      </c>
      <c r="I90" s="24" t="s">
        <v>76</v>
      </c>
      <c r="J90" s="24">
        <v>126</v>
      </c>
      <c r="K90" s="27">
        <v>245.05379082499999</v>
      </c>
      <c r="L90" s="27">
        <v>715.91810885699999</v>
      </c>
      <c r="M90" s="25">
        <v>0.28000000000000003</v>
      </c>
      <c r="N90" s="25">
        <v>0.04</v>
      </c>
      <c r="O90" s="24">
        <v>29066</v>
      </c>
      <c r="P90" s="24">
        <v>28398</v>
      </c>
      <c r="Q90" s="28">
        <v>29066</v>
      </c>
      <c r="R90" s="28">
        <v>1200</v>
      </c>
      <c r="S90" s="24" t="s">
        <v>90</v>
      </c>
      <c r="T90" s="24" t="s">
        <v>154</v>
      </c>
      <c r="U90" s="28">
        <v>54.65</v>
      </c>
      <c r="V90" s="28">
        <v>1</v>
      </c>
      <c r="W90" s="28">
        <v>2.39</v>
      </c>
      <c r="X90" s="28">
        <v>0.316</v>
      </c>
      <c r="Y90" s="28">
        <f t="shared" si="6"/>
        <v>2.39</v>
      </c>
      <c r="Z90" s="28">
        <f t="shared" si="7"/>
        <v>0.316</v>
      </c>
      <c r="AA90" s="28">
        <v>0.34699999999999998</v>
      </c>
      <c r="AB90" s="29">
        <v>0.17690650975624</v>
      </c>
      <c r="AC90">
        <f t="shared" si="8"/>
        <v>345</v>
      </c>
      <c r="AD90">
        <f t="shared" si="9"/>
        <v>2</v>
      </c>
      <c r="AE90">
        <f t="shared" si="10"/>
        <v>0.2</v>
      </c>
      <c r="AF90">
        <f>'TP Factor'!$D$4</f>
        <v>0.98096512680287296</v>
      </c>
      <c r="AG90">
        <f t="shared" si="11"/>
        <v>0.2</v>
      </c>
    </row>
    <row r="91" spans="1:33">
      <c r="A91" s="24" t="s">
        <v>72</v>
      </c>
      <c r="B91" s="24">
        <v>27</v>
      </c>
      <c r="C91" s="24" t="s">
        <v>73</v>
      </c>
      <c r="D91" s="25">
        <v>33.090000000000003</v>
      </c>
      <c r="E91" s="24" t="s">
        <v>74</v>
      </c>
      <c r="F91" s="24">
        <v>1234</v>
      </c>
      <c r="G91" s="26">
        <v>29</v>
      </c>
      <c r="H91" s="24" t="s">
        <v>159</v>
      </c>
      <c r="I91" s="24" t="s">
        <v>76</v>
      </c>
      <c r="J91" s="24">
        <v>558</v>
      </c>
      <c r="K91" s="27">
        <v>367.30814715499997</v>
      </c>
      <c r="L91" s="27">
        <v>3609.2068250000002</v>
      </c>
      <c r="M91" s="25">
        <v>1.24</v>
      </c>
      <c r="N91" s="25">
        <v>0.18</v>
      </c>
      <c r="O91" s="24">
        <v>29070</v>
      </c>
      <c r="P91" s="24">
        <v>28402</v>
      </c>
      <c r="Q91" s="28">
        <v>29070</v>
      </c>
      <c r="R91" s="28">
        <v>1200</v>
      </c>
      <c r="S91" s="24" t="s">
        <v>81</v>
      </c>
      <c r="T91" s="24" t="s">
        <v>151</v>
      </c>
      <c r="U91" s="28">
        <v>54.65</v>
      </c>
      <c r="V91" s="28">
        <v>1</v>
      </c>
      <c r="W91" s="28">
        <v>2.39</v>
      </c>
      <c r="X91" s="28">
        <v>0.316</v>
      </c>
      <c r="Y91" s="28">
        <f t="shared" si="6"/>
        <v>2.39</v>
      </c>
      <c r="Z91" s="28">
        <f t="shared" si="7"/>
        <v>0.316</v>
      </c>
      <c r="AA91" s="28">
        <v>0.30399999999999999</v>
      </c>
      <c r="AB91" s="29">
        <v>0.89183240187568003</v>
      </c>
      <c r="AC91">
        <f t="shared" si="8"/>
        <v>1523</v>
      </c>
      <c r="AD91">
        <f t="shared" si="9"/>
        <v>8</v>
      </c>
      <c r="AE91">
        <f t="shared" si="10"/>
        <v>1.1000000000000001</v>
      </c>
      <c r="AF91">
        <f>'TP Factor'!$D$4</f>
        <v>0.98096512680287296</v>
      </c>
      <c r="AG91">
        <f t="shared" si="11"/>
        <v>1.1000000000000001</v>
      </c>
    </row>
    <row r="92" spans="1:33">
      <c r="A92" s="24" t="s">
        <v>72</v>
      </c>
      <c r="B92" s="24">
        <v>27</v>
      </c>
      <c r="C92" s="24" t="s">
        <v>73</v>
      </c>
      <c r="D92" s="25">
        <v>33.090000000000003</v>
      </c>
      <c r="E92" s="24" t="s">
        <v>74</v>
      </c>
      <c r="F92" s="24">
        <v>1234</v>
      </c>
      <c r="G92" s="26">
        <v>105</v>
      </c>
      <c r="H92" s="24" t="s">
        <v>159</v>
      </c>
      <c r="I92" s="24" t="s">
        <v>76</v>
      </c>
      <c r="J92" s="24">
        <v>1270</v>
      </c>
      <c r="K92" s="27">
        <v>303.50193860799999</v>
      </c>
      <c r="L92" s="27">
        <v>2813.4121707200002</v>
      </c>
      <c r="M92" s="25">
        <v>2.4500000000000002</v>
      </c>
      <c r="N92" s="25">
        <v>0.63</v>
      </c>
      <c r="O92" s="24">
        <v>29135</v>
      </c>
      <c r="P92" s="24">
        <v>28464</v>
      </c>
      <c r="Q92" s="28">
        <v>29135</v>
      </c>
      <c r="R92" s="28">
        <v>1400</v>
      </c>
      <c r="S92" s="24" t="s">
        <v>81</v>
      </c>
      <c r="T92" s="24" t="s">
        <v>127</v>
      </c>
      <c r="U92" s="28">
        <v>54.65</v>
      </c>
      <c r="V92" s="28">
        <v>1</v>
      </c>
      <c r="W92" s="28">
        <v>2.83</v>
      </c>
      <c r="X92" s="28">
        <v>0.497</v>
      </c>
      <c r="Y92" s="28">
        <f t="shared" si="6"/>
        <v>2.83</v>
      </c>
      <c r="Z92" s="28">
        <f t="shared" si="7"/>
        <v>0.497</v>
      </c>
      <c r="AA92" s="28">
        <v>0.88700000000000001</v>
      </c>
      <c r="AB92" s="29">
        <v>0.69520650683600704</v>
      </c>
      <c r="AC92">
        <f t="shared" si="8"/>
        <v>3464</v>
      </c>
      <c r="AD92">
        <f t="shared" si="9"/>
        <v>22</v>
      </c>
      <c r="AE92">
        <f t="shared" si="10"/>
        <v>3.8</v>
      </c>
      <c r="AF92">
        <f>'TP Factor'!$D$4</f>
        <v>0.98096512680287296</v>
      </c>
      <c r="AG92">
        <f t="shared" si="11"/>
        <v>3.7</v>
      </c>
    </row>
    <row r="93" spans="1:33">
      <c r="A93" s="24" t="s">
        <v>72</v>
      </c>
      <c r="B93" s="24">
        <v>27</v>
      </c>
      <c r="C93" s="24" t="s">
        <v>73</v>
      </c>
      <c r="D93" s="25">
        <v>33.090000000000003</v>
      </c>
      <c r="E93" s="24" t="s">
        <v>74</v>
      </c>
      <c r="F93" s="24">
        <v>1234</v>
      </c>
      <c r="G93" s="26">
        <v>105</v>
      </c>
      <c r="H93" s="24" t="s">
        <v>159</v>
      </c>
      <c r="I93" s="24" t="s">
        <v>76</v>
      </c>
      <c r="J93" s="24">
        <v>4172</v>
      </c>
      <c r="K93" s="27">
        <v>452.71635504699998</v>
      </c>
      <c r="L93" s="27">
        <v>9210.8745600000002</v>
      </c>
      <c r="M93" s="25">
        <v>8.0500000000000007</v>
      </c>
      <c r="N93" s="25">
        <v>2.0699999999999998</v>
      </c>
      <c r="O93" s="24">
        <v>29140</v>
      </c>
      <c r="P93" s="24">
        <v>28469</v>
      </c>
      <c r="Q93" s="28">
        <v>29140</v>
      </c>
      <c r="R93" s="28">
        <v>1400</v>
      </c>
      <c r="S93" s="24" t="s">
        <v>90</v>
      </c>
      <c r="T93" s="24" t="s">
        <v>115</v>
      </c>
      <c r="U93" s="28">
        <v>54.65</v>
      </c>
      <c r="V93" s="28">
        <v>1</v>
      </c>
      <c r="W93" s="28">
        <v>2.83</v>
      </c>
      <c r="X93" s="28">
        <v>0.497</v>
      </c>
      <c r="Y93" s="28">
        <f t="shared" si="6"/>
        <v>2.83</v>
      </c>
      <c r="Z93" s="28">
        <f t="shared" si="7"/>
        <v>0.497</v>
      </c>
      <c r="AA93" s="28">
        <v>0.89</v>
      </c>
      <c r="AB93" s="29">
        <v>2.2760475675489502</v>
      </c>
      <c r="AC93">
        <f t="shared" si="8"/>
        <v>11379</v>
      </c>
      <c r="AD93">
        <f t="shared" si="9"/>
        <v>71</v>
      </c>
      <c r="AE93">
        <f t="shared" si="10"/>
        <v>12.5</v>
      </c>
      <c r="AF93">
        <f>'TP Factor'!$D$4</f>
        <v>0.98096512680287296</v>
      </c>
      <c r="AG93">
        <f t="shared" si="11"/>
        <v>12.3</v>
      </c>
    </row>
    <row r="94" spans="1:33">
      <c r="A94" s="24" t="s">
        <v>72</v>
      </c>
      <c r="B94" s="24">
        <v>27</v>
      </c>
      <c r="C94" s="24" t="s">
        <v>73</v>
      </c>
      <c r="D94" s="25">
        <v>33.090000000000003</v>
      </c>
      <c r="E94" s="24" t="s">
        <v>74</v>
      </c>
      <c r="F94" s="24">
        <v>1234</v>
      </c>
      <c r="G94" s="26">
        <v>105</v>
      </c>
      <c r="H94" s="24" t="s">
        <v>159</v>
      </c>
      <c r="I94" s="24" t="s">
        <v>76</v>
      </c>
      <c r="J94" s="24">
        <v>111</v>
      </c>
      <c r="K94" s="27">
        <v>132.49249725199999</v>
      </c>
      <c r="L94" s="27">
        <v>245.30576612999999</v>
      </c>
      <c r="M94" s="25">
        <v>0.21</v>
      </c>
      <c r="N94" s="25">
        <v>0.06</v>
      </c>
      <c r="O94" s="24">
        <v>29248</v>
      </c>
      <c r="P94" s="24">
        <v>28568</v>
      </c>
      <c r="Q94" s="28">
        <v>29248</v>
      </c>
      <c r="R94" s="28">
        <v>1400</v>
      </c>
      <c r="S94" s="24" t="s">
        <v>97</v>
      </c>
      <c r="T94" s="24" t="s">
        <v>116</v>
      </c>
      <c r="U94" s="28">
        <v>54.65</v>
      </c>
      <c r="V94" s="28">
        <v>1</v>
      </c>
      <c r="W94" s="28">
        <v>2.83</v>
      </c>
      <c r="X94" s="28">
        <v>0.497</v>
      </c>
      <c r="Y94" s="28">
        <f t="shared" si="6"/>
        <v>2.83</v>
      </c>
      <c r="Z94" s="28">
        <f t="shared" si="7"/>
        <v>0.497</v>
      </c>
      <c r="AA94" s="28">
        <v>0.88800000000000001</v>
      </c>
      <c r="AB94" s="29">
        <v>6.06161324608607E-2</v>
      </c>
      <c r="AC94">
        <f t="shared" si="8"/>
        <v>302</v>
      </c>
      <c r="AD94">
        <f t="shared" si="9"/>
        <v>2</v>
      </c>
      <c r="AE94">
        <f t="shared" si="10"/>
        <v>0.3</v>
      </c>
      <c r="AF94">
        <f>'TP Factor'!$D$4</f>
        <v>0.98096512680287296</v>
      </c>
      <c r="AG94">
        <f t="shared" si="11"/>
        <v>0.3</v>
      </c>
    </row>
    <row r="95" spans="1:33">
      <c r="A95" s="24" t="s">
        <v>72</v>
      </c>
      <c r="B95" s="24">
        <v>27</v>
      </c>
      <c r="C95" s="24" t="s">
        <v>73</v>
      </c>
      <c r="D95" s="25">
        <v>33.090000000000003</v>
      </c>
      <c r="E95" s="24" t="s">
        <v>74</v>
      </c>
      <c r="F95" s="24">
        <v>1234</v>
      </c>
      <c r="G95" s="26">
        <v>73.5</v>
      </c>
      <c r="H95" s="24" t="s">
        <v>159</v>
      </c>
      <c r="I95" s="24" t="s">
        <v>76</v>
      </c>
      <c r="J95" s="24">
        <v>151</v>
      </c>
      <c r="K95" s="27">
        <v>137.44543694800001</v>
      </c>
      <c r="L95" s="27">
        <v>514.98283034099995</v>
      </c>
      <c r="M95" s="25">
        <v>0.23</v>
      </c>
      <c r="N95" s="25">
        <v>0.02</v>
      </c>
      <c r="O95" s="24">
        <v>29251</v>
      </c>
      <c r="P95" s="24">
        <v>28571</v>
      </c>
      <c r="Q95" s="28">
        <v>29251</v>
      </c>
      <c r="R95" s="28">
        <v>1550</v>
      </c>
      <c r="S95" s="24" t="s">
        <v>81</v>
      </c>
      <c r="T95" s="24" t="s">
        <v>166</v>
      </c>
      <c r="U95" s="28">
        <v>54.65</v>
      </c>
      <c r="V95" s="28">
        <v>1</v>
      </c>
      <c r="W95" s="28">
        <v>1.79</v>
      </c>
      <c r="X95" s="28">
        <v>0.15</v>
      </c>
      <c r="Y95" s="28">
        <f t="shared" si="6"/>
        <v>1.79</v>
      </c>
      <c r="Z95" s="28">
        <f t="shared" si="7"/>
        <v>0.15</v>
      </c>
      <c r="AA95" s="28">
        <v>0.79300000000000004</v>
      </c>
      <c r="AB95" s="29">
        <v>0.127253839231695</v>
      </c>
      <c r="AC95">
        <f t="shared" si="8"/>
        <v>567</v>
      </c>
      <c r="AD95">
        <f t="shared" si="9"/>
        <v>2</v>
      </c>
      <c r="AE95">
        <f t="shared" si="10"/>
        <v>0.2</v>
      </c>
      <c r="AF95">
        <f>'TP Factor'!$D$4</f>
        <v>0.98096512680287296</v>
      </c>
      <c r="AG95">
        <f t="shared" si="11"/>
        <v>0.2</v>
      </c>
    </row>
    <row r="96" spans="1:33">
      <c r="A96" s="24" t="s">
        <v>72</v>
      </c>
      <c r="B96" s="24">
        <v>27</v>
      </c>
      <c r="C96" s="24" t="s">
        <v>73</v>
      </c>
      <c r="D96" s="25">
        <v>33.090000000000003</v>
      </c>
      <c r="E96" s="24" t="s">
        <v>74</v>
      </c>
      <c r="F96" s="24">
        <v>1234</v>
      </c>
      <c r="G96" s="26">
        <v>73.5</v>
      </c>
      <c r="H96" s="24" t="s">
        <v>159</v>
      </c>
      <c r="I96" s="24" t="s">
        <v>76</v>
      </c>
      <c r="J96" s="24">
        <v>4615</v>
      </c>
      <c r="K96" s="27">
        <v>540.76746758199999</v>
      </c>
      <c r="L96" s="27">
        <v>14889.4374847</v>
      </c>
      <c r="M96" s="25">
        <v>7.15</v>
      </c>
      <c r="N96" s="25">
        <v>0.69</v>
      </c>
      <c r="O96" s="24">
        <v>29261</v>
      </c>
      <c r="P96" s="24">
        <v>28581</v>
      </c>
      <c r="Q96" s="28">
        <v>29261</v>
      </c>
      <c r="R96" s="28">
        <v>1550</v>
      </c>
      <c r="S96" s="24" t="s">
        <v>97</v>
      </c>
      <c r="T96" s="24" t="s">
        <v>167</v>
      </c>
      <c r="U96" s="28">
        <v>54.65</v>
      </c>
      <c r="V96" s="28">
        <v>1</v>
      </c>
      <c r="W96" s="28">
        <v>1.79</v>
      </c>
      <c r="X96" s="28">
        <v>0.15</v>
      </c>
      <c r="Y96" s="28">
        <f t="shared" si="6"/>
        <v>1.79</v>
      </c>
      <c r="Z96" s="28">
        <f t="shared" si="7"/>
        <v>0.15</v>
      </c>
      <c r="AA96" s="28">
        <v>0.82499999999999996</v>
      </c>
      <c r="AB96" s="29">
        <v>3.6792454124554901</v>
      </c>
      <c r="AC96">
        <f t="shared" si="8"/>
        <v>17051</v>
      </c>
      <c r="AD96">
        <f t="shared" si="9"/>
        <v>67</v>
      </c>
      <c r="AE96">
        <f t="shared" si="10"/>
        <v>5.6</v>
      </c>
      <c r="AF96">
        <f>'TP Factor'!$D$4</f>
        <v>0.98096512680287296</v>
      </c>
      <c r="AG96">
        <f t="shared" si="11"/>
        <v>5.5</v>
      </c>
    </row>
    <row r="97" spans="1:33">
      <c r="A97" s="24" t="s">
        <v>72</v>
      </c>
      <c r="B97" s="24">
        <v>27</v>
      </c>
      <c r="C97" s="24" t="s">
        <v>73</v>
      </c>
      <c r="D97" s="25">
        <v>33.090000000000003</v>
      </c>
      <c r="E97" s="24" t="s">
        <v>74</v>
      </c>
      <c r="F97" s="24">
        <v>1234</v>
      </c>
      <c r="G97" s="26">
        <v>105</v>
      </c>
      <c r="H97" s="24" t="s">
        <v>159</v>
      </c>
      <c r="I97" s="24" t="s">
        <v>76</v>
      </c>
      <c r="J97" s="24">
        <v>2756</v>
      </c>
      <c r="K97" s="27">
        <v>454.81671653199999</v>
      </c>
      <c r="L97" s="27">
        <v>6105.3213150800002</v>
      </c>
      <c r="M97" s="25">
        <v>5.32</v>
      </c>
      <c r="N97" s="25">
        <v>1.37</v>
      </c>
      <c r="O97" s="24">
        <v>29287</v>
      </c>
      <c r="P97" s="24">
        <v>28604</v>
      </c>
      <c r="Q97" s="28">
        <v>29287</v>
      </c>
      <c r="R97" s="28">
        <v>1400</v>
      </c>
      <c r="S97" s="24" t="s">
        <v>81</v>
      </c>
      <c r="T97" s="24" t="s">
        <v>127</v>
      </c>
      <c r="U97" s="28">
        <v>54.65</v>
      </c>
      <c r="V97" s="28">
        <v>1</v>
      </c>
      <c r="W97" s="28">
        <v>2.83</v>
      </c>
      <c r="X97" s="28">
        <v>0.497</v>
      </c>
      <c r="Y97" s="28">
        <f t="shared" si="6"/>
        <v>2.83</v>
      </c>
      <c r="Z97" s="28">
        <f t="shared" si="7"/>
        <v>0.497</v>
      </c>
      <c r="AA97" s="28">
        <v>0.88700000000000001</v>
      </c>
      <c r="AB97" s="29">
        <v>1.50863504267883</v>
      </c>
      <c r="AC97">
        <f t="shared" si="8"/>
        <v>7517</v>
      </c>
      <c r="AD97">
        <f t="shared" si="9"/>
        <v>47</v>
      </c>
      <c r="AE97">
        <f t="shared" si="10"/>
        <v>8.1999999999999993</v>
      </c>
      <c r="AF97">
        <f>'TP Factor'!$D$4</f>
        <v>0.98096512680287296</v>
      </c>
      <c r="AG97">
        <f t="shared" si="11"/>
        <v>8</v>
      </c>
    </row>
    <row r="98" spans="1:33">
      <c r="A98" s="24" t="s">
        <v>72</v>
      </c>
      <c r="B98" s="24">
        <v>27</v>
      </c>
      <c r="C98" s="24" t="s">
        <v>73</v>
      </c>
      <c r="D98" s="25">
        <v>33.090000000000003</v>
      </c>
      <c r="E98" s="24" t="s">
        <v>74</v>
      </c>
      <c r="F98" s="24">
        <v>1234</v>
      </c>
      <c r="G98" s="26">
        <v>29</v>
      </c>
      <c r="H98" s="24" t="s">
        <v>159</v>
      </c>
      <c r="I98" s="24" t="s">
        <v>76</v>
      </c>
      <c r="J98" s="24">
        <v>224</v>
      </c>
      <c r="K98" s="27">
        <v>141.91188879500001</v>
      </c>
      <c r="L98" s="27">
        <v>1269.34611387</v>
      </c>
      <c r="M98" s="25">
        <v>0.5</v>
      </c>
      <c r="N98" s="25">
        <v>7.0000000000000007E-2</v>
      </c>
      <c r="O98" s="24">
        <v>29315</v>
      </c>
      <c r="P98" s="24">
        <v>28629</v>
      </c>
      <c r="Q98" s="28">
        <v>29315</v>
      </c>
      <c r="R98" s="28">
        <v>1200</v>
      </c>
      <c r="S98" s="24" t="s">
        <v>90</v>
      </c>
      <c r="T98" s="24" t="s">
        <v>154</v>
      </c>
      <c r="U98" s="28">
        <v>54.65</v>
      </c>
      <c r="V98" s="28">
        <v>1</v>
      </c>
      <c r="W98" s="28">
        <v>2.39</v>
      </c>
      <c r="X98" s="28">
        <v>0.316</v>
      </c>
      <c r="Y98" s="28">
        <f t="shared" si="6"/>
        <v>2.39</v>
      </c>
      <c r="Z98" s="28">
        <f t="shared" si="7"/>
        <v>0.316</v>
      </c>
      <c r="AA98" s="28">
        <v>0.34699999999999998</v>
      </c>
      <c r="AB98" s="29">
        <v>0.313661001029376</v>
      </c>
      <c r="AC98">
        <f t="shared" si="8"/>
        <v>611</v>
      </c>
      <c r="AD98">
        <f t="shared" si="9"/>
        <v>3</v>
      </c>
      <c r="AE98">
        <f t="shared" si="10"/>
        <v>0.4</v>
      </c>
      <c r="AF98">
        <f>'TP Factor'!$D$4</f>
        <v>0.98096512680287296</v>
      </c>
      <c r="AG98">
        <f t="shared" si="11"/>
        <v>0.4</v>
      </c>
    </row>
    <row r="99" spans="1:33">
      <c r="A99" s="24" t="s">
        <v>72</v>
      </c>
      <c r="B99" s="24">
        <v>27</v>
      </c>
      <c r="C99" s="24" t="s">
        <v>73</v>
      </c>
      <c r="D99" s="25">
        <v>33.090000000000003</v>
      </c>
      <c r="E99" s="24" t="s">
        <v>74</v>
      </c>
      <c r="F99" s="24">
        <v>1234</v>
      </c>
      <c r="G99" s="26">
        <v>98</v>
      </c>
      <c r="H99" s="24" t="s">
        <v>159</v>
      </c>
      <c r="I99" s="24" t="s">
        <v>76</v>
      </c>
      <c r="J99" s="24">
        <v>487</v>
      </c>
      <c r="K99" s="27">
        <v>187.19372026900001</v>
      </c>
      <c r="L99" s="27">
        <v>1242.0807422099999</v>
      </c>
      <c r="M99" s="25">
        <v>0.88</v>
      </c>
      <c r="N99" s="25">
        <v>0.23</v>
      </c>
      <c r="O99" s="24">
        <v>29326</v>
      </c>
      <c r="P99" s="24">
        <v>28639</v>
      </c>
      <c r="Q99" s="28">
        <v>29326</v>
      </c>
      <c r="R99" s="28">
        <v>1700</v>
      </c>
      <c r="S99" s="24" t="s">
        <v>90</v>
      </c>
      <c r="T99" s="24" t="s">
        <v>169</v>
      </c>
      <c r="U99" s="28">
        <v>54.65</v>
      </c>
      <c r="V99" s="28">
        <v>1</v>
      </c>
      <c r="W99" s="28">
        <v>1.8</v>
      </c>
      <c r="X99" s="28">
        <v>0.47799999999999998</v>
      </c>
      <c r="Y99" s="28">
        <f t="shared" si="6"/>
        <v>1.8</v>
      </c>
      <c r="Z99" s="28">
        <f t="shared" si="7"/>
        <v>0.47799999999999998</v>
      </c>
      <c r="AA99" s="28">
        <v>0.752</v>
      </c>
      <c r="AB99" s="29">
        <v>0.30692360794321999</v>
      </c>
      <c r="AC99">
        <f t="shared" si="8"/>
        <v>1297</v>
      </c>
      <c r="AD99">
        <f t="shared" si="9"/>
        <v>5</v>
      </c>
      <c r="AE99">
        <f t="shared" si="10"/>
        <v>1.4</v>
      </c>
      <c r="AF99">
        <f>'TP Factor'!$D$4</f>
        <v>0.98096512680287296</v>
      </c>
      <c r="AG99">
        <f t="shared" si="11"/>
        <v>1.4</v>
      </c>
    </row>
    <row r="100" spans="1:33">
      <c r="A100" s="24" t="s">
        <v>72</v>
      </c>
      <c r="B100" s="24">
        <v>27</v>
      </c>
      <c r="C100" s="24" t="s">
        <v>73</v>
      </c>
      <c r="D100" s="25">
        <v>33.090000000000003</v>
      </c>
      <c r="E100" s="24" t="s">
        <v>74</v>
      </c>
      <c r="F100" s="24">
        <v>1234</v>
      </c>
      <c r="G100" s="26">
        <v>98</v>
      </c>
      <c r="H100" s="24" t="s">
        <v>159</v>
      </c>
      <c r="I100" s="24" t="s">
        <v>76</v>
      </c>
      <c r="J100" s="24">
        <v>3190</v>
      </c>
      <c r="K100" s="27">
        <v>393.51628602199997</v>
      </c>
      <c r="L100" s="27">
        <v>7975.6860496500003</v>
      </c>
      <c r="M100" s="25">
        <v>5.74</v>
      </c>
      <c r="N100" s="25">
        <v>1.52</v>
      </c>
      <c r="O100" s="24">
        <v>29329</v>
      </c>
      <c r="P100" s="24">
        <v>28642</v>
      </c>
      <c r="Q100" s="28">
        <v>29329</v>
      </c>
      <c r="R100" s="28">
        <v>1700</v>
      </c>
      <c r="S100" s="24" t="s">
        <v>97</v>
      </c>
      <c r="T100" s="24" t="s">
        <v>101</v>
      </c>
      <c r="U100" s="28">
        <v>54.65</v>
      </c>
      <c r="V100" s="28">
        <v>1</v>
      </c>
      <c r="W100" s="28">
        <v>1.8</v>
      </c>
      <c r="X100" s="28">
        <v>0.47799999999999998</v>
      </c>
      <c r="Y100" s="28">
        <f t="shared" si="6"/>
        <v>1.8</v>
      </c>
      <c r="Z100" s="28">
        <f t="shared" si="7"/>
        <v>0.47799999999999998</v>
      </c>
      <c r="AA100" s="28">
        <v>0.76800000000000002</v>
      </c>
      <c r="AB100" s="29">
        <v>1.9708270604226701</v>
      </c>
      <c r="AC100">
        <f t="shared" si="8"/>
        <v>8503</v>
      </c>
      <c r="AD100">
        <f t="shared" si="9"/>
        <v>34</v>
      </c>
      <c r="AE100">
        <f t="shared" si="10"/>
        <v>9</v>
      </c>
      <c r="AF100">
        <f>'TP Factor'!$D$4</f>
        <v>0.98096512680287296</v>
      </c>
      <c r="AG100">
        <f t="shared" si="11"/>
        <v>8.8000000000000007</v>
      </c>
    </row>
    <row r="101" spans="1:33">
      <c r="A101" s="24" t="s">
        <v>72</v>
      </c>
      <c r="B101" s="24">
        <v>27</v>
      </c>
      <c r="C101" s="24" t="s">
        <v>73</v>
      </c>
      <c r="D101" s="25">
        <v>33.090000000000003</v>
      </c>
      <c r="E101" s="24" t="s">
        <v>74</v>
      </c>
      <c r="F101" s="24">
        <v>1234</v>
      </c>
      <c r="G101" s="26">
        <v>102.5</v>
      </c>
      <c r="H101" s="24" t="s">
        <v>159</v>
      </c>
      <c r="I101" s="24" t="s">
        <v>76</v>
      </c>
      <c r="J101" s="24">
        <v>2887</v>
      </c>
      <c r="K101" s="27">
        <v>433.692219287</v>
      </c>
      <c r="L101" s="27">
        <v>8569.7567350600002</v>
      </c>
      <c r="M101" s="25">
        <v>6.06</v>
      </c>
      <c r="N101" s="25">
        <v>1.49</v>
      </c>
      <c r="O101" s="24">
        <v>29375</v>
      </c>
      <c r="P101" s="24">
        <v>28685</v>
      </c>
      <c r="Q101" s="28">
        <v>29375</v>
      </c>
      <c r="R101" s="28">
        <v>1300</v>
      </c>
      <c r="S101" s="24" t="s">
        <v>81</v>
      </c>
      <c r="T101" s="24" t="s">
        <v>94</v>
      </c>
      <c r="U101" s="28">
        <v>54.65</v>
      </c>
      <c r="V101" s="28">
        <v>1</v>
      </c>
      <c r="W101" s="28">
        <v>2.42</v>
      </c>
      <c r="X101" s="28">
        <v>0.51600000000000001</v>
      </c>
      <c r="Y101" s="28">
        <f t="shared" si="6"/>
        <v>2.42</v>
      </c>
      <c r="Z101" s="28">
        <f t="shared" si="7"/>
        <v>0.51600000000000001</v>
      </c>
      <c r="AA101" s="28">
        <v>0.66200000000000003</v>
      </c>
      <c r="AB101" s="29">
        <v>2.11762453654219</v>
      </c>
      <c r="AC101">
        <f t="shared" si="8"/>
        <v>7875</v>
      </c>
      <c r="AD101">
        <f t="shared" si="9"/>
        <v>42</v>
      </c>
      <c r="AE101">
        <f t="shared" si="10"/>
        <v>9</v>
      </c>
      <c r="AF101">
        <f>'TP Factor'!$D$4</f>
        <v>0.98096512680287296</v>
      </c>
      <c r="AG101">
        <f t="shared" si="11"/>
        <v>8.8000000000000007</v>
      </c>
    </row>
    <row r="102" spans="1:33">
      <c r="A102" s="24" t="s">
        <v>72</v>
      </c>
      <c r="B102" s="24">
        <v>27</v>
      </c>
      <c r="C102" s="24" t="s">
        <v>73</v>
      </c>
      <c r="D102" s="25">
        <v>33.090000000000003</v>
      </c>
      <c r="E102" s="24" t="s">
        <v>74</v>
      </c>
      <c r="F102" s="24">
        <v>1234</v>
      </c>
      <c r="G102" s="26">
        <v>105</v>
      </c>
      <c r="H102" s="24" t="s">
        <v>159</v>
      </c>
      <c r="I102" s="24" t="s">
        <v>76</v>
      </c>
      <c r="J102" s="24">
        <v>9371</v>
      </c>
      <c r="K102" s="27">
        <v>651.75518574900002</v>
      </c>
      <c r="L102" s="27">
        <v>20736.716688799999</v>
      </c>
      <c r="M102" s="25">
        <v>18.09</v>
      </c>
      <c r="N102" s="25">
        <v>4.66</v>
      </c>
      <c r="O102" s="24">
        <v>29378</v>
      </c>
      <c r="P102" s="24">
        <v>28688</v>
      </c>
      <c r="Q102" s="28">
        <v>29378</v>
      </c>
      <c r="R102" s="28">
        <v>1400</v>
      </c>
      <c r="S102" s="24" t="s">
        <v>97</v>
      </c>
      <c r="T102" s="24" t="s">
        <v>116</v>
      </c>
      <c r="U102" s="28">
        <v>54.65</v>
      </c>
      <c r="V102" s="28">
        <v>1</v>
      </c>
      <c r="W102" s="28">
        <v>2.83</v>
      </c>
      <c r="X102" s="28">
        <v>0.497</v>
      </c>
      <c r="Y102" s="28">
        <f t="shared" si="6"/>
        <v>2.83</v>
      </c>
      <c r="Z102" s="28">
        <f t="shared" si="7"/>
        <v>0.497</v>
      </c>
      <c r="AA102" s="28">
        <v>0.88800000000000001</v>
      </c>
      <c r="AB102" s="29">
        <v>5.1241337911329001</v>
      </c>
      <c r="AC102">
        <f t="shared" si="8"/>
        <v>25561</v>
      </c>
      <c r="AD102">
        <f t="shared" si="9"/>
        <v>160</v>
      </c>
      <c r="AE102">
        <f t="shared" si="10"/>
        <v>28</v>
      </c>
      <c r="AF102">
        <f>'TP Factor'!$D$4</f>
        <v>0.98096512680287296</v>
      </c>
      <c r="AG102">
        <f t="shared" si="11"/>
        <v>27.5</v>
      </c>
    </row>
    <row r="103" spans="1:33">
      <c r="A103" s="24" t="s">
        <v>72</v>
      </c>
      <c r="B103" s="24">
        <v>27</v>
      </c>
      <c r="C103" s="24" t="s">
        <v>73</v>
      </c>
      <c r="D103" s="25">
        <v>33.090000000000003</v>
      </c>
      <c r="E103" s="24" t="s">
        <v>74</v>
      </c>
      <c r="F103" s="24">
        <v>1234</v>
      </c>
      <c r="G103" s="26">
        <v>29</v>
      </c>
      <c r="H103" s="24" t="s">
        <v>159</v>
      </c>
      <c r="I103" s="24" t="s">
        <v>76</v>
      </c>
      <c r="J103" s="24">
        <v>1426</v>
      </c>
      <c r="K103" s="27">
        <v>433.09401779400002</v>
      </c>
      <c r="L103" s="27">
        <v>7200.9653705700002</v>
      </c>
      <c r="M103" s="25">
        <v>3.18</v>
      </c>
      <c r="N103" s="25">
        <v>0.45</v>
      </c>
      <c r="O103" s="24">
        <v>29398</v>
      </c>
      <c r="P103" s="24">
        <v>28706</v>
      </c>
      <c r="Q103" s="28">
        <v>29398</v>
      </c>
      <c r="R103" s="28">
        <v>1200</v>
      </c>
      <c r="S103" s="24" t="s">
        <v>97</v>
      </c>
      <c r="T103" s="24" t="s">
        <v>153</v>
      </c>
      <c r="U103" s="28">
        <v>54.65</v>
      </c>
      <c r="V103" s="28">
        <v>1</v>
      </c>
      <c r="W103" s="28">
        <v>2.39</v>
      </c>
      <c r="X103" s="28">
        <v>0.316</v>
      </c>
      <c r="Y103" s="28">
        <f t="shared" si="6"/>
        <v>2.39</v>
      </c>
      <c r="Z103" s="28">
        <f t="shared" si="7"/>
        <v>0.316</v>
      </c>
      <c r="AA103" s="28">
        <v>0.38900000000000001</v>
      </c>
      <c r="AB103" s="29">
        <v>1.77939017725416</v>
      </c>
      <c r="AC103">
        <f t="shared" si="8"/>
        <v>3888</v>
      </c>
      <c r="AD103">
        <f t="shared" si="9"/>
        <v>20</v>
      </c>
      <c r="AE103">
        <f t="shared" si="10"/>
        <v>2.7</v>
      </c>
      <c r="AF103">
        <f>'TP Factor'!$D$4</f>
        <v>0.98096512680287296</v>
      </c>
      <c r="AG103">
        <f t="shared" si="11"/>
        <v>2.6</v>
      </c>
    </row>
    <row r="104" spans="1:33">
      <c r="A104" s="24" t="s">
        <v>72</v>
      </c>
      <c r="B104" s="24">
        <v>27</v>
      </c>
      <c r="C104" s="24" t="s">
        <v>73</v>
      </c>
      <c r="D104" s="25">
        <v>33.090000000000003</v>
      </c>
      <c r="E104" s="24" t="s">
        <v>74</v>
      </c>
      <c r="F104" s="24">
        <v>1234</v>
      </c>
      <c r="G104" s="26">
        <v>93.9</v>
      </c>
      <c r="H104" s="24" t="s">
        <v>159</v>
      </c>
      <c r="I104" s="24" t="s">
        <v>76</v>
      </c>
      <c r="J104" s="24">
        <v>73</v>
      </c>
      <c r="K104" s="27">
        <v>59.735399500600003</v>
      </c>
      <c r="L104" s="27">
        <v>162.29420875</v>
      </c>
      <c r="M104" s="25">
        <v>0.14000000000000001</v>
      </c>
      <c r="N104" s="25">
        <v>0.03</v>
      </c>
      <c r="O104" s="24">
        <v>29422</v>
      </c>
      <c r="P104" s="24">
        <v>28728</v>
      </c>
      <c r="Q104" s="28">
        <v>29422</v>
      </c>
      <c r="R104" s="28">
        <v>8180</v>
      </c>
      <c r="S104" s="24" t="s">
        <v>97</v>
      </c>
      <c r="T104" s="24" t="s">
        <v>228</v>
      </c>
      <c r="U104" s="28">
        <v>54.65</v>
      </c>
      <c r="V104" s="28">
        <v>1</v>
      </c>
      <c r="W104" s="28">
        <v>2.83</v>
      </c>
      <c r="X104" s="28">
        <v>0.43</v>
      </c>
      <c r="Y104" s="28">
        <f t="shared" si="6"/>
        <v>2.83</v>
      </c>
      <c r="Z104" s="28">
        <f t="shared" si="7"/>
        <v>0.43</v>
      </c>
      <c r="AA104" s="28">
        <v>0.88800000000000001</v>
      </c>
      <c r="AB104" s="29">
        <v>4.01036119484664E-2</v>
      </c>
      <c r="AC104">
        <f t="shared" si="8"/>
        <v>200</v>
      </c>
      <c r="AD104">
        <f t="shared" si="9"/>
        <v>1</v>
      </c>
      <c r="AE104">
        <f t="shared" si="10"/>
        <v>0.2</v>
      </c>
      <c r="AF104">
        <f>'TP Factor'!$D$4</f>
        <v>0.98096512680287296</v>
      </c>
      <c r="AG104">
        <f t="shared" si="11"/>
        <v>0.2</v>
      </c>
    </row>
    <row r="105" spans="1:33">
      <c r="A105" s="24" t="s">
        <v>72</v>
      </c>
      <c r="B105" s="24">
        <v>27</v>
      </c>
      <c r="C105" s="24" t="s">
        <v>73</v>
      </c>
      <c r="D105" s="25">
        <v>33.090000000000003</v>
      </c>
      <c r="E105" s="24" t="s">
        <v>74</v>
      </c>
      <c r="F105" s="24">
        <v>1234</v>
      </c>
      <c r="G105" s="26">
        <v>11.1</v>
      </c>
      <c r="H105" s="24" t="s">
        <v>159</v>
      </c>
      <c r="I105" s="24" t="s">
        <v>76</v>
      </c>
      <c r="J105" s="24">
        <v>792</v>
      </c>
      <c r="K105" s="27">
        <v>817.33516123000004</v>
      </c>
      <c r="L105" s="27">
        <v>5186.5726808700001</v>
      </c>
      <c r="M105" s="25">
        <v>0.99</v>
      </c>
      <c r="N105" s="25">
        <v>0.04</v>
      </c>
      <c r="O105" s="24">
        <v>29432</v>
      </c>
      <c r="P105" s="24">
        <v>28738</v>
      </c>
      <c r="Q105" s="28">
        <v>29432</v>
      </c>
      <c r="R105" s="28">
        <v>8120</v>
      </c>
      <c r="S105" s="24" t="s">
        <v>97</v>
      </c>
      <c r="T105" s="24" t="s">
        <v>98</v>
      </c>
      <c r="U105" s="28">
        <v>54.65</v>
      </c>
      <c r="V105" s="28">
        <v>1</v>
      </c>
      <c r="W105" s="28">
        <v>1.25</v>
      </c>
      <c r="X105" s="28">
        <v>5.2999999999999999E-2</v>
      </c>
      <c r="Y105" s="28">
        <f t="shared" si="6"/>
        <v>1.25</v>
      </c>
      <c r="Z105" s="28">
        <f t="shared" si="7"/>
        <v>5.2999999999999999E-2</v>
      </c>
      <c r="AA105" s="28">
        <v>0.3</v>
      </c>
      <c r="AB105" s="29">
        <v>1.28162489427071</v>
      </c>
      <c r="AC105">
        <f t="shared" si="8"/>
        <v>2160</v>
      </c>
      <c r="AD105">
        <f t="shared" si="9"/>
        <v>6</v>
      </c>
      <c r="AE105">
        <f t="shared" si="10"/>
        <v>0.3</v>
      </c>
      <c r="AF105">
        <f>'TP Factor'!$D$4</f>
        <v>0.98096512680287296</v>
      </c>
      <c r="AG105">
        <f t="shared" si="11"/>
        <v>0.3</v>
      </c>
    </row>
    <row r="106" spans="1:33">
      <c r="A106" s="24" t="s">
        <v>72</v>
      </c>
      <c r="B106" s="24">
        <v>27</v>
      </c>
      <c r="C106" s="24" t="s">
        <v>73</v>
      </c>
      <c r="D106" s="25">
        <v>33.090000000000003</v>
      </c>
      <c r="E106" s="24" t="s">
        <v>74</v>
      </c>
      <c r="F106" s="24">
        <v>3456</v>
      </c>
      <c r="G106" s="26">
        <v>4</v>
      </c>
      <c r="H106" s="24" t="s">
        <v>159</v>
      </c>
      <c r="I106" s="24" t="s">
        <v>76</v>
      </c>
      <c r="J106" s="24">
        <v>1537</v>
      </c>
      <c r="K106" s="27">
        <v>645.01816525699996</v>
      </c>
      <c r="L106" s="27">
        <v>10070.4415744</v>
      </c>
      <c r="M106" s="25">
        <v>1.84</v>
      </c>
      <c r="N106" s="25">
        <v>0.1</v>
      </c>
      <c r="O106" s="24">
        <v>29435</v>
      </c>
      <c r="P106" s="24">
        <v>28740</v>
      </c>
      <c r="Q106" s="28">
        <v>29435</v>
      </c>
      <c r="R106" s="28">
        <v>3100</v>
      </c>
      <c r="S106" s="24" t="s">
        <v>97</v>
      </c>
      <c r="T106" s="24" t="s">
        <v>229</v>
      </c>
      <c r="U106" s="28">
        <v>54.65</v>
      </c>
      <c r="V106" s="28">
        <v>1</v>
      </c>
      <c r="W106" s="28">
        <v>1.25</v>
      </c>
      <c r="X106" s="28">
        <v>6.4000000000000001E-2</v>
      </c>
      <c r="Y106" s="28">
        <f t="shared" si="6"/>
        <v>1.25</v>
      </c>
      <c r="Z106" s="28">
        <f t="shared" si="7"/>
        <v>6.4000000000000001E-2</v>
      </c>
      <c r="AA106" s="28">
        <v>0.3</v>
      </c>
      <c r="AB106" s="29">
        <v>2.48845035291962</v>
      </c>
      <c r="AC106">
        <f t="shared" si="8"/>
        <v>4194</v>
      </c>
      <c r="AD106">
        <f t="shared" si="9"/>
        <v>12</v>
      </c>
      <c r="AE106">
        <f t="shared" si="10"/>
        <v>0.6</v>
      </c>
      <c r="AF106">
        <f>'TP Factor'!$D$4</f>
        <v>0.98096512680287296</v>
      </c>
      <c r="AG106">
        <f t="shared" si="11"/>
        <v>0.6</v>
      </c>
    </row>
    <row r="107" spans="1:33">
      <c r="A107" s="24" t="s">
        <v>72</v>
      </c>
      <c r="B107" s="24">
        <v>27</v>
      </c>
      <c r="C107" s="24" t="s">
        <v>73</v>
      </c>
      <c r="D107" s="25">
        <v>33.090000000000003</v>
      </c>
      <c r="E107" s="24" t="s">
        <v>74</v>
      </c>
      <c r="F107" s="24">
        <v>1234</v>
      </c>
      <c r="G107" s="26">
        <v>29</v>
      </c>
      <c r="H107" s="24" t="s">
        <v>159</v>
      </c>
      <c r="I107" s="24" t="s">
        <v>76</v>
      </c>
      <c r="J107" s="24">
        <v>25</v>
      </c>
      <c r="K107" s="27">
        <v>53.008209221000001</v>
      </c>
      <c r="L107" s="27">
        <v>125.010492752</v>
      </c>
      <c r="M107" s="25">
        <v>0.06</v>
      </c>
      <c r="N107" s="25">
        <v>0.01</v>
      </c>
      <c r="O107" s="24">
        <v>29445</v>
      </c>
      <c r="P107" s="24">
        <v>28750</v>
      </c>
      <c r="Q107" s="28">
        <v>29445</v>
      </c>
      <c r="R107" s="28">
        <v>1200</v>
      </c>
      <c r="S107" s="24" t="s">
        <v>97</v>
      </c>
      <c r="T107" s="24" t="s">
        <v>153</v>
      </c>
      <c r="U107" s="28">
        <v>54.65</v>
      </c>
      <c r="V107" s="28">
        <v>1</v>
      </c>
      <c r="W107" s="28">
        <v>2.39</v>
      </c>
      <c r="X107" s="28">
        <v>0.316</v>
      </c>
      <c r="Y107" s="28">
        <f t="shared" si="6"/>
        <v>2.39</v>
      </c>
      <c r="Z107" s="28">
        <f t="shared" si="7"/>
        <v>0.316</v>
      </c>
      <c r="AA107" s="28">
        <v>0.38900000000000001</v>
      </c>
      <c r="AB107" s="29">
        <v>3.0890641937481301E-2</v>
      </c>
      <c r="AC107">
        <f t="shared" si="8"/>
        <v>68</v>
      </c>
      <c r="AD107">
        <f t="shared" si="9"/>
        <v>0</v>
      </c>
      <c r="AE107">
        <f t="shared" si="10"/>
        <v>0</v>
      </c>
      <c r="AF107">
        <f>'TP Factor'!$D$4</f>
        <v>0.98096512680287296</v>
      </c>
      <c r="AG107">
        <f t="shared" si="11"/>
        <v>0</v>
      </c>
    </row>
    <row r="108" spans="1:33">
      <c r="A108" s="24" t="s">
        <v>72</v>
      </c>
      <c r="B108" s="24">
        <v>27</v>
      </c>
      <c r="C108" s="24" t="s">
        <v>73</v>
      </c>
      <c r="D108" s="25">
        <v>33.090000000000003</v>
      </c>
      <c r="E108" s="24" t="s">
        <v>74</v>
      </c>
      <c r="F108" s="24">
        <v>1234</v>
      </c>
      <c r="G108" s="26">
        <v>105</v>
      </c>
      <c r="H108" s="24" t="s">
        <v>159</v>
      </c>
      <c r="I108" s="24" t="s">
        <v>76</v>
      </c>
      <c r="J108" s="24">
        <v>292</v>
      </c>
      <c r="K108" s="27">
        <v>124.032766053</v>
      </c>
      <c r="L108" s="27">
        <v>647.15962888800004</v>
      </c>
      <c r="M108" s="25">
        <v>0.56000000000000005</v>
      </c>
      <c r="N108" s="25">
        <v>0.15</v>
      </c>
      <c r="O108" s="24">
        <v>29447</v>
      </c>
      <c r="P108" s="24">
        <v>28752</v>
      </c>
      <c r="Q108" s="28">
        <v>29447</v>
      </c>
      <c r="R108" s="28">
        <v>1400</v>
      </c>
      <c r="S108" s="24" t="s">
        <v>97</v>
      </c>
      <c r="T108" s="24" t="s">
        <v>116</v>
      </c>
      <c r="U108" s="28">
        <v>54.65</v>
      </c>
      <c r="V108" s="28">
        <v>1</v>
      </c>
      <c r="W108" s="28">
        <v>2.83</v>
      </c>
      <c r="X108" s="28">
        <v>0.497</v>
      </c>
      <c r="Y108" s="28">
        <f t="shared" si="6"/>
        <v>2.83</v>
      </c>
      <c r="Z108" s="28">
        <f t="shared" si="7"/>
        <v>0.497</v>
      </c>
      <c r="AA108" s="28">
        <v>0.88800000000000001</v>
      </c>
      <c r="AB108" s="29">
        <v>0.159915987304383</v>
      </c>
      <c r="AC108">
        <f t="shared" si="8"/>
        <v>798</v>
      </c>
      <c r="AD108">
        <f t="shared" si="9"/>
        <v>5</v>
      </c>
      <c r="AE108">
        <f t="shared" si="10"/>
        <v>0.9</v>
      </c>
      <c r="AF108">
        <f>'TP Factor'!$D$4</f>
        <v>0.98096512680287296</v>
      </c>
      <c r="AG108">
        <f t="shared" si="11"/>
        <v>0.9</v>
      </c>
    </row>
    <row r="109" spans="1:33">
      <c r="A109" s="24" t="s">
        <v>72</v>
      </c>
      <c r="B109" s="24">
        <v>27</v>
      </c>
      <c r="C109" s="24" t="s">
        <v>73</v>
      </c>
      <c r="D109" s="25">
        <v>33.090000000000003</v>
      </c>
      <c r="E109" s="24" t="s">
        <v>74</v>
      </c>
      <c r="F109" s="24">
        <v>1234</v>
      </c>
      <c r="G109" s="26">
        <v>13</v>
      </c>
      <c r="H109" s="24" t="s">
        <v>159</v>
      </c>
      <c r="I109" s="24" t="s">
        <v>76</v>
      </c>
      <c r="J109" s="24">
        <v>309</v>
      </c>
      <c r="K109" s="27">
        <v>207.537116199</v>
      </c>
      <c r="L109" s="27">
        <v>2120.2693860700001</v>
      </c>
      <c r="M109" s="25">
        <v>0.56999999999999995</v>
      </c>
      <c r="N109" s="25">
        <v>7.0000000000000007E-2</v>
      </c>
      <c r="O109" s="24">
        <v>29449</v>
      </c>
      <c r="P109" s="24">
        <v>28754</v>
      </c>
      <c r="Q109" s="28">
        <v>29449</v>
      </c>
      <c r="R109" s="28">
        <v>1100</v>
      </c>
      <c r="S109" s="24" t="s">
        <v>97</v>
      </c>
      <c r="T109" s="24" t="s">
        <v>114</v>
      </c>
      <c r="U109" s="28">
        <v>54.65</v>
      </c>
      <c r="V109" s="28">
        <v>1</v>
      </c>
      <c r="W109" s="28">
        <v>1.85</v>
      </c>
      <c r="X109" s="28">
        <v>0.22</v>
      </c>
      <c r="Y109" s="28">
        <f t="shared" si="6"/>
        <v>1.85</v>
      </c>
      <c r="Z109" s="28">
        <f t="shared" si="7"/>
        <v>0.22</v>
      </c>
      <c r="AA109" s="28">
        <v>0.28599999999999998</v>
      </c>
      <c r="AB109" s="29">
        <v>0.523927879754437</v>
      </c>
      <c r="AC109">
        <f t="shared" si="8"/>
        <v>842</v>
      </c>
      <c r="AD109">
        <f t="shared" si="9"/>
        <v>3</v>
      </c>
      <c r="AE109">
        <f t="shared" si="10"/>
        <v>0.4</v>
      </c>
      <c r="AF109">
        <f>'TP Factor'!$D$4</f>
        <v>0.98096512680287296</v>
      </c>
      <c r="AG109">
        <f t="shared" si="11"/>
        <v>0.4</v>
      </c>
    </row>
    <row r="110" spans="1:33">
      <c r="A110" s="24" t="s">
        <v>72</v>
      </c>
      <c r="B110" s="24">
        <v>27</v>
      </c>
      <c r="C110" s="24" t="s">
        <v>73</v>
      </c>
      <c r="D110" s="25">
        <v>33.090000000000003</v>
      </c>
      <c r="E110" s="24" t="s">
        <v>74</v>
      </c>
      <c r="F110" s="24">
        <v>1234</v>
      </c>
      <c r="G110" s="26">
        <v>102.5</v>
      </c>
      <c r="H110" s="24" t="s">
        <v>159</v>
      </c>
      <c r="I110" s="24" t="s">
        <v>76</v>
      </c>
      <c r="J110" s="24">
        <v>1455</v>
      </c>
      <c r="K110" s="27">
        <v>347.82301817500002</v>
      </c>
      <c r="L110" s="27">
        <v>4319.2197545500003</v>
      </c>
      <c r="M110" s="25">
        <v>3.06</v>
      </c>
      <c r="N110" s="25">
        <v>0.75</v>
      </c>
      <c r="O110" s="24">
        <v>29461</v>
      </c>
      <c r="P110" s="24">
        <v>28766</v>
      </c>
      <c r="Q110" s="28">
        <v>29461</v>
      </c>
      <c r="R110" s="28">
        <v>1300</v>
      </c>
      <c r="S110" s="24" t="s">
        <v>81</v>
      </c>
      <c r="T110" s="24" t="s">
        <v>94</v>
      </c>
      <c r="U110" s="28">
        <v>54.65</v>
      </c>
      <c r="V110" s="28">
        <v>1</v>
      </c>
      <c r="W110" s="28">
        <v>2.42</v>
      </c>
      <c r="X110" s="28">
        <v>0.51600000000000001</v>
      </c>
      <c r="Y110" s="28">
        <f t="shared" si="6"/>
        <v>2.42</v>
      </c>
      <c r="Z110" s="28">
        <f t="shared" si="7"/>
        <v>0.51600000000000001</v>
      </c>
      <c r="AA110" s="28">
        <v>0.66200000000000003</v>
      </c>
      <c r="AB110" s="29">
        <v>1.0672981758693101</v>
      </c>
      <c r="AC110">
        <f t="shared" si="8"/>
        <v>3969</v>
      </c>
      <c r="AD110">
        <f t="shared" si="9"/>
        <v>21</v>
      </c>
      <c r="AE110">
        <f t="shared" si="10"/>
        <v>4.5</v>
      </c>
      <c r="AF110">
        <f>'TP Factor'!$D$4</f>
        <v>0.98096512680287296</v>
      </c>
      <c r="AG110">
        <f t="shared" si="11"/>
        <v>4.4000000000000004</v>
      </c>
    </row>
    <row r="111" spans="1:33">
      <c r="A111" s="24" t="s">
        <v>72</v>
      </c>
      <c r="B111" s="24">
        <v>27</v>
      </c>
      <c r="C111" s="24" t="s">
        <v>73</v>
      </c>
      <c r="D111" s="25">
        <v>33.090000000000003</v>
      </c>
      <c r="E111" s="24" t="s">
        <v>74</v>
      </c>
      <c r="F111" s="24">
        <v>1234</v>
      </c>
      <c r="G111" s="26">
        <v>13</v>
      </c>
      <c r="H111" s="24" t="s">
        <v>159</v>
      </c>
      <c r="I111" s="24" t="s">
        <v>76</v>
      </c>
      <c r="J111" s="24">
        <v>28</v>
      </c>
      <c r="K111" s="27">
        <v>64.145667977900004</v>
      </c>
      <c r="L111" s="27">
        <v>162.52345377699999</v>
      </c>
      <c r="M111" s="25">
        <v>0.05</v>
      </c>
      <c r="N111" s="25">
        <v>0.01</v>
      </c>
      <c r="O111" s="24">
        <v>29482</v>
      </c>
      <c r="P111" s="24">
        <v>28787</v>
      </c>
      <c r="Q111" s="28">
        <v>29482</v>
      </c>
      <c r="R111" s="28">
        <v>1100</v>
      </c>
      <c r="S111" s="24" t="s">
        <v>81</v>
      </c>
      <c r="T111" s="24" t="s">
        <v>86</v>
      </c>
      <c r="U111" s="28">
        <v>54.65</v>
      </c>
      <c r="V111" s="28">
        <v>1</v>
      </c>
      <c r="W111" s="28">
        <v>1.85</v>
      </c>
      <c r="X111" s="28">
        <v>0.22</v>
      </c>
      <c r="Y111" s="28">
        <f t="shared" si="6"/>
        <v>1.85</v>
      </c>
      <c r="Z111" s="28">
        <f t="shared" si="7"/>
        <v>0.22</v>
      </c>
      <c r="AA111" s="28">
        <v>0.34200000000000003</v>
      </c>
      <c r="AB111" s="29">
        <v>4.0160259404923397E-2</v>
      </c>
      <c r="AC111">
        <f t="shared" si="8"/>
        <v>77</v>
      </c>
      <c r="AD111">
        <f t="shared" si="9"/>
        <v>0</v>
      </c>
      <c r="AE111">
        <f t="shared" si="10"/>
        <v>0</v>
      </c>
      <c r="AF111">
        <f>'TP Factor'!$D$4</f>
        <v>0.98096512680287296</v>
      </c>
      <c r="AG111">
        <f t="shared" si="11"/>
        <v>0</v>
      </c>
    </row>
    <row r="112" spans="1:33">
      <c r="A112" s="24" t="s">
        <v>72</v>
      </c>
      <c r="B112" s="24">
        <v>27</v>
      </c>
      <c r="C112" s="24" t="s">
        <v>73</v>
      </c>
      <c r="D112" s="25">
        <v>33.090000000000003</v>
      </c>
      <c r="E112" s="24" t="s">
        <v>74</v>
      </c>
      <c r="F112" s="24">
        <v>1234</v>
      </c>
      <c r="G112" s="26">
        <v>13</v>
      </c>
      <c r="H112" s="24" t="s">
        <v>159</v>
      </c>
      <c r="I112" s="24" t="s">
        <v>76</v>
      </c>
      <c r="J112" s="24">
        <v>2473</v>
      </c>
      <c r="K112" s="27">
        <v>863.88531875499996</v>
      </c>
      <c r="L112" s="27">
        <v>14211.345655499999</v>
      </c>
      <c r="M112" s="25">
        <v>4.58</v>
      </c>
      <c r="N112" s="25">
        <v>0.54</v>
      </c>
      <c r="O112" s="24">
        <v>29489</v>
      </c>
      <c r="P112" s="24">
        <v>28793</v>
      </c>
      <c r="Q112" s="28">
        <v>29489</v>
      </c>
      <c r="R112" s="28">
        <v>1100</v>
      </c>
      <c r="S112" s="24" t="s">
        <v>81</v>
      </c>
      <c r="T112" s="24" t="s">
        <v>86</v>
      </c>
      <c r="U112" s="28">
        <v>54.65</v>
      </c>
      <c r="V112" s="28">
        <v>1</v>
      </c>
      <c r="W112" s="28">
        <v>1.85</v>
      </c>
      <c r="X112" s="28">
        <v>0.22</v>
      </c>
      <c r="Y112" s="28">
        <f t="shared" si="6"/>
        <v>1.85</v>
      </c>
      <c r="Z112" s="28">
        <f t="shared" si="7"/>
        <v>0.22</v>
      </c>
      <c r="AA112" s="28">
        <v>0.34200000000000003</v>
      </c>
      <c r="AB112" s="29">
        <v>3.5116859425144602</v>
      </c>
      <c r="AC112">
        <f t="shared" si="8"/>
        <v>6747</v>
      </c>
      <c r="AD112">
        <f t="shared" si="9"/>
        <v>28</v>
      </c>
      <c r="AE112">
        <f t="shared" si="10"/>
        <v>3.3</v>
      </c>
      <c r="AF112">
        <f>'TP Factor'!$D$4</f>
        <v>0.98096512680287296</v>
      </c>
      <c r="AG112">
        <f t="shared" si="11"/>
        <v>3.2</v>
      </c>
    </row>
    <row r="113" spans="1:33">
      <c r="A113" s="24" t="s">
        <v>72</v>
      </c>
      <c r="B113" s="24">
        <v>27</v>
      </c>
      <c r="C113" s="24" t="s">
        <v>73</v>
      </c>
      <c r="D113" s="25">
        <v>33.090000000000003</v>
      </c>
      <c r="E113" s="24" t="s">
        <v>74</v>
      </c>
      <c r="F113" s="24">
        <v>1234</v>
      </c>
      <c r="G113" s="26">
        <v>29</v>
      </c>
      <c r="H113" s="24" t="s">
        <v>159</v>
      </c>
      <c r="I113" s="24" t="s">
        <v>76</v>
      </c>
      <c r="J113" s="24">
        <v>23</v>
      </c>
      <c r="K113" s="27">
        <v>65.317653248300005</v>
      </c>
      <c r="L113" s="27">
        <v>127.748707713</v>
      </c>
      <c r="M113" s="25">
        <v>0.05</v>
      </c>
      <c r="N113" s="25">
        <v>0.01</v>
      </c>
      <c r="O113" s="24">
        <v>29513</v>
      </c>
      <c r="P113" s="24">
        <v>28816</v>
      </c>
      <c r="Q113" s="28">
        <v>29513</v>
      </c>
      <c r="R113" s="28">
        <v>1200</v>
      </c>
      <c r="S113" s="24" t="s">
        <v>130</v>
      </c>
      <c r="T113" s="24" t="s">
        <v>226</v>
      </c>
      <c r="U113" s="28">
        <v>54.65</v>
      </c>
      <c r="V113" s="28">
        <v>1</v>
      </c>
      <c r="W113" s="28">
        <v>2.39</v>
      </c>
      <c r="X113" s="28">
        <v>0.316</v>
      </c>
      <c r="Y113" s="28">
        <f t="shared" si="6"/>
        <v>2.39</v>
      </c>
      <c r="Z113" s="28">
        <f t="shared" si="7"/>
        <v>0.316</v>
      </c>
      <c r="AA113" s="28">
        <v>0.34699999999999998</v>
      </c>
      <c r="AB113" s="29">
        <v>3.1567266882447403E-2</v>
      </c>
      <c r="AC113">
        <f t="shared" si="8"/>
        <v>62</v>
      </c>
      <c r="AD113">
        <f t="shared" si="9"/>
        <v>0</v>
      </c>
      <c r="AE113">
        <f t="shared" si="10"/>
        <v>0</v>
      </c>
      <c r="AF113">
        <f>'TP Factor'!$D$4</f>
        <v>0.98096512680287296</v>
      </c>
      <c r="AG113">
        <f t="shared" si="11"/>
        <v>0</v>
      </c>
    </row>
    <row r="114" spans="1:33">
      <c r="A114" s="24" t="s">
        <v>72</v>
      </c>
      <c r="B114" s="24">
        <v>27</v>
      </c>
      <c r="C114" s="24" t="s">
        <v>73</v>
      </c>
      <c r="D114" s="25">
        <v>33.090000000000003</v>
      </c>
      <c r="E114" s="24" t="s">
        <v>74</v>
      </c>
      <c r="F114" s="24">
        <v>1234</v>
      </c>
      <c r="G114" s="26">
        <v>29</v>
      </c>
      <c r="H114" s="24" t="s">
        <v>159</v>
      </c>
      <c r="I114" s="24" t="s">
        <v>76</v>
      </c>
      <c r="J114" s="24">
        <v>433</v>
      </c>
      <c r="K114" s="27">
        <v>217.50700437399999</v>
      </c>
      <c r="L114" s="27">
        <v>2797.25381307</v>
      </c>
      <c r="M114" s="25">
        <v>0.97</v>
      </c>
      <c r="N114" s="25">
        <v>0.14000000000000001</v>
      </c>
      <c r="O114" s="24">
        <v>29519</v>
      </c>
      <c r="P114" s="24">
        <v>28822</v>
      </c>
      <c r="Q114" s="28">
        <v>29519</v>
      </c>
      <c r="R114" s="28">
        <v>1200</v>
      </c>
      <c r="S114" s="24" t="s">
        <v>81</v>
      </c>
      <c r="T114" s="24" t="s">
        <v>151</v>
      </c>
      <c r="U114" s="28">
        <v>54.65</v>
      </c>
      <c r="V114" s="28">
        <v>1</v>
      </c>
      <c r="W114" s="28">
        <v>2.39</v>
      </c>
      <c r="X114" s="28">
        <v>0.316</v>
      </c>
      <c r="Y114" s="28">
        <f t="shared" si="6"/>
        <v>2.39</v>
      </c>
      <c r="Z114" s="28">
        <f t="shared" si="7"/>
        <v>0.316</v>
      </c>
      <c r="AA114" s="28">
        <v>0.30399999999999999</v>
      </c>
      <c r="AB114" s="29">
        <v>0.69121370567937901</v>
      </c>
      <c r="AC114">
        <f t="shared" si="8"/>
        <v>1180</v>
      </c>
      <c r="AD114">
        <f t="shared" si="9"/>
        <v>6</v>
      </c>
      <c r="AE114">
        <f t="shared" si="10"/>
        <v>0.8</v>
      </c>
      <c r="AF114">
        <f>'TP Factor'!$D$4</f>
        <v>0.98096512680287296</v>
      </c>
      <c r="AG114">
        <f t="shared" si="11"/>
        <v>0.8</v>
      </c>
    </row>
    <row r="115" spans="1:33">
      <c r="A115" s="24" t="s">
        <v>72</v>
      </c>
      <c r="B115" s="24">
        <v>27</v>
      </c>
      <c r="C115" s="24" t="s">
        <v>73</v>
      </c>
      <c r="D115" s="25">
        <v>33.090000000000003</v>
      </c>
      <c r="E115" s="24" t="s">
        <v>74</v>
      </c>
      <c r="F115" s="24">
        <v>3456</v>
      </c>
      <c r="G115" s="26">
        <v>3</v>
      </c>
      <c r="H115" s="24" t="s">
        <v>159</v>
      </c>
      <c r="I115" s="24" t="s">
        <v>76</v>
      </c>
      <c r="J115" s="24">
        <v>10965</v>
      </c>
      <c r="K115" s="27">
        <v>1492.21139902</v>
      </c>
      <c r="L115" s="27">
        <v>52169.067740999999</v>
      </c>
      <c r="M115" s="25">
        <v>7.68</v>
      </c>
      <c r="N115" s="25">
        <v>0.99</v>
      </c>
      <c r="O115" s="24">
        <v>29521</v>
      </c>
      <c r="P115" s="24">
        <v>28824</v>
      </c>
      <c r="Q115" s="28">
        <v>29521</v>
      </c>
      <c r="R115" s="28">
        <v>4340</v>
      </c>
      <c r="S115" s="24" t="s">
        <v>81</v>
      </c>
      <c r="T115" s="24" t="s">
        <v>83</v>
      </c>
      <c r="U115" s="28">
        <v>54.65</v>
      </c>
      <c r="V115" s="28">
        <v>1</v>
      </c>
      <c r="W115" s="28">
        <v>0.7</v>
      </c>
      <c r="X115" s="28">
        <v>0.09</v>
      </c>
      <c r="Y115" s="28">
        <f t="shared" si="6"/>
        <v>0.7</v>
      </c>
      <c r="Z115" s="28">
        <f t="shared" si="7"/>
        <v>0.09</v>
      </c>
      <c r="AA115" s="28">
        <v>0.41299999999999998</v>
      </c>
      <c r="AB115" s="29">
        <v>12.8912058199</v>
      </c>
      <c r="AC115">
        <f t="shared" si="8"/>
        <v>29908</v>
      </c>
      <c r="AD115">
        <f t="shared" si="9"/>
        <v>46</v>
      </c>
      <c r="AE115">
        <f t="shared" si="10"/>
        <v>5.9</v>
      </c>
      <c r="AF115">
        <f>'TP Factor'!$D$4</f>
        <v>0.98096512680287296</v>
      </c>
      <c r="AG115">
        <f t="shared" si="11"/>
        <v>5.8</v>
      </c>
    </row>
    <row r="116" spans="1:33">
      <c r="A116" s="24" t="s">
        <v>72</v>
      </c>
      <c r="B116" s="24">
        <v>27</v>
      </c>
      <c r="C116" s="24" t="s">
        <v>73</v>
      </c>
      <c r="D116" s="25">
        <v>33.090000000000003</v>
      </c>
      <c r="E116" s="24" t="s">
        <v>74</v>
      </c>
      <c r="F116" s="24">
        <v>1234</v>
      </c>
      <c r="G116" s="26">
        <v>29</v>
      </c>
      <c r="H116" s="24" t="s">
        <v>159</v>
      </c>
      <c r="I116" s="24" t="s">
        <v>76</v>
      </c>
      <c r="J116" s="24">
        <v>228</v>
      </c>
      <c r="K116" s="27">
        <v>199.45347169300001</v>
      </c>
      <c r="L116" s="27">
        <v>1473.2695553399999</v>
      </c>
      <c r="M116" s="25">
        <v>0.51</v>
      </c>
      <c r="N116" s="25">
        <v>7.0000000000000007E-2</v>
      </c>
      <c r="O116" s="24">
        <v>29523</v>
      </c>
      <c r="P116" s="24">
        <v>28826</v>
      </c>
      <c r="Q116" s="28">
        <v>29523</v>
      </c>
      <c r="R116" s="28">
        <v>1200</v>
      </c>
      <c r="S116" s="24" t="s">
        <v>81</v>
      </c>
      <c r="T116" s="24" t="s">
        <v>151</v>
      </c>
      <c r="U116" s="28">
        <v>54.65</v>
      </c>
      <c r="V116" s="28">
        <v>1</v>
      </c>
      <c r="W116" s="28">
        <v>2.39</v>
      </c>
      <c r="X116" s="28">
        <v>0.316</v>
      </c>
      <c r="Y116" s="28">
        <f t="shared" si="6"/>
        <v>2.39</v>
      </c>
      <c r="Z116" s="28">
        <f t="shared" si="7"/>
        <v>0.316</v>
      </c>
      <c r="AA116" s="28">
        <v>0.30399999999999999</v>
      </c>
      <c r="AB116" s="29">
        <v>0.36405137927576198</v>
      </c>
      <c r="AC116">
        <f t="shared" si="8"/>
        <v>622</v>
      </c>
      <c r="AD116">
        <f t="shared" si="9"/>
        <v>3</v>
      </c>
      <c r="AE116">
        <f t="shared" si="10"/>
        <v>0.4</v>
      </c>
      <c r="AF116">
        <f>'TP Factor'!$D$4</f>
        <v>0.98096512680287296</v>
      </c>
      <c r="AG116">
        <f t="shared" si="11"/>
        <v>0.4</v>
      </c>
    </row>
    <row r="117" spans="1:33">
      <c r="A117" s="24" t="s">
        <v>72</v>
      </c>
      <c r="B117" s="24">
        <v>27</v>
      </c>
      <c r="C117" s="24" t="s">
        <v>73</v>
      </c>
      <c r="D117" s="25">
        <v>33.090000000000003</v>
      </c>
      <c r="E117" s="24" t="s">
        <v>74</v>
      </c>
      <c r="F117" s="24">
        <v>1234</v>
      </c>
      <c r="G117" s="26">
        <v>29</v>
      </c>
      <c r="H117" s="24" t="s">
        <v>159</v>
      </c>
      <c r="I117" s="24" t="s">
        <v>76</v>
      </c>
      <c r="J117" s="24">
        <v>1027</v>
      </c>
      <c r="K117" s="27">
        <v>287.66588959299997</v>
      </c>
      <c r="L117" s="27">
        <v>5188.0025037900004</v>
      </c>
      <c r="M117" s="25">
        <v>2.29</v>
      </c>
      <c r="N117" s="25">
        <v>0.32</v>
      </c>
      <c r="O117" s="24">
        <v>29526</v>
      </c>
      <c r="P117" s="24">
        <v>28829</v>
      </c>
      <c r="Q117" s="28">
        <v>29526</v>
      </c>
      <c r="R117" s="28">
        <v>1200</v>
      </c>
      <c r="S117" s="24" t="s">
        <v>97</v>
      </c>
      <c r="T117" s="24" t="s">
        <v>153</v>
      </c>
      <c r="U117" s="28">
        <v>54.65</v>
      </c>
      <c r="V117" s="28">
        <v>1</v>
      </c>
      <c r="W117" s="28">
        <v>2.39</v>
      </c>
      <c r="X117" s="28">
        <v>0.316</v>
      </c>
      <c r="Y117" s="28">
        <f t="shared" si="6"/>
        <v>2.39</v>
      </c>
      <c r="Z117" s="28">
        <f t="shared" si="7"/>
        <v>0.316</v>
      </c>
      <c r="AA117" s="28">
        <v>0.38900000000000001</v>
      </c>
      <c r="AB117" s="29">
        <v>1.2819782098253001</v>
      </c>
      <c r="AC117">
        <f t="shared" si="8"/>
        <v>2801</v>
      </c>
      <c r="AD117">
        <f t="shared" si="9"/>
        <v>15</v>
      </c>
      <c r="AE117">
        <f t="shared" si="10"/>
        <v>2</v>
      </c>
      <c r="AF117">
        <f>'TP Factor'!$D$4</f>
        <v>0.98096512680287296</v>
      </c>
      <c r="AG117">
        <f t="shared" si="11"/>
        <v>2</v>
      </c>
    </row>
    <row r="118" spans="1:33">
      <c r="A118" s="24" t="s">
        <v>72</v>
      </c>
      <c r="B118" s="24">
        <v>27</v>
      </c>
      <c r="C118" s="24" t="s">
        <v>73</v>
      </c>
      <c r="D118" s="25">
        <v>33.090000000000003</v>
      </c>
      <c r="E118" s="24" t="s">
        <v>74</v>
      </c>
      <c r="F118" s="24">
        <v>3456</v>
      </c>
      <c r="G118" s="26">
        <v>4</v>
      </c>
      <c r="H118" s="24" t="s">
        <v>159</v>
      </c>
      <c r="I118" s="24" t="s">
        <v>76</v>
      </c>
      <c r="J118" s="24">
        <v>746</v>
      </c>
      <c r="K118" s="27">
        <v>298.66481779600002</v>
      </c>
      <c r="L118" s="27">
        <v>3564.3353847399999</v>
      </c>
      <c r="M118" s="25">
        <v>0.9</v>
      </c>
      <c r="N118" s="25">
        <v>0.05</v>
      </c>
      <c r="O118" s="24">
        <v>29528</v>
      </c>
      <c r="P118" s="24">
        <v>28831</v>
      </c>
      <c r="Q118" s="28">
        <v>29528</v>
      </c>
      <c r="R118" s="28">
        <v>3100</v>
      </c>
      <c r="S118" s="24" t="s">
        <v>81</v>
      </c>
      <c r="T118" s="24" t="s">
        <v>109</v>
      </c>
      <c r="U118" s="28">
        <v>54.65</v>
      </c>
      <c r="V118" s="28">
        <v>1</v>
      </c>
      <c r="W118" s="28">
        <v>1.25</v>
      </c>
      <c r="X118" s="28">
        <v>6.4000000000000001E-2</v>
      </c>
      <c r="Y118" s="28">
        <f t="shared" si="6"/>
        <v>1.25</v>
      </c>
      <c r="Z118" s="28">
        <f t="shared" si="7"/>
        <v>6.4000000000000001E-2</v>
      </c>
      <c r="AA118" s="28">
        <v>0.41099999999999998</v>
      </c>
      <c r="AB118" s="29">
        <v>0.88076293187722499</v>
      </c>
      <c r="AC118">
        <f t="shared" si="8"/>
        <v>2033</v>
      </c>
      <c r="AD118">
        <f t="shared" si="9"/>
        <v>6</v>
      </c>
      <c r="AE118">
        <f t="shared" si="10"/>
        <v>0.3</v>
      </c>
      <c r="AF118">
        <f>'TP Factor'!$D$4</f>
        <v>0.98096512680287296</v>
      </c>
      <c r="AG118">
        <f t="shared" si="11"/>
        <v>0.3</v>
      </c>
    </row>
    <row r="119" spans="1:33">
      <c r="A119" s="24" t="s">
        <v>72</v>
      </c>
      <c r="B119" s="24">
        <v>27</v>
      </c>
      <c r="C119" s="24" t="s">
        <v>73</v>
      </c>
      <c r="D119" s="25">
        <v>33.090000000000003</v>
      </c>
      <c r="E119" s="24" t="s">
        <v>74</v>
      </c>
      <c r="F119" s="24">
        <v>1234</v>
      </c>
      <c r="G119" s="26">
        <v>29</v>
      </c>
      <c r="H119" s="24" t="s">
        <v>159</v>
      </c>
      <c r="I119" s="24" t="s">
        <v>76</v>
      </c>
      <c r="J119" s="24">
        <v>112</v>
      </c>
      <c r="K119" s="27">
        <v>129.694191136</v>
      </c>
      <c r="L119" s="27">
        <v>724.27495328400005</v>
      </c>
      <c r="M119" s="25">
        <v>0.25</v>
      </c>
      <c r="N119" s="25">
        <v>0.04</v>
      </c>
      <c r="O119" s="24">
        <v>29532</v>
      </c>
      <c r="P119" s="24">
        <v>28835</v>
      </c>
      <c r="Q119" s="28">
        <v>29532</v>
      </c>
      <c r="R119" s="28">
        <v>1200</v>
      </c>
      <c r="S119" s="24" t="s">
        <v>81</v>
      </c>
      <c r="T119" s="24" t="s">
        <v>151</v>
      </c>
      <c r="U119" s="28">
        <v>54.65</v>
      </c>
      <c r="V119" s="28">
        <v>1</v>
      </c>
      <c r="W119" s="28">
        <v>2.39</v>
      </c>
      <c r="X119" s="28">
        <v>0.316</v>
      </c>
      <c r="Y119" s="28">
        <f t="shared" si="6"/>
        <v>2.39</v>
      </c>
      <c r="Z119" s="28">
        <f t="shared" si="7"/>
        <v>0.316</v>
      </c>
      <c r="AA119" s="28">
        <v>0.30399999999999999</v>
      </c>
      <c r="AB119" s="29">
        <v>0.178971838376008</v>
      </c>
      <c r="AC119">
        <f t="shared" si="8"/>
        <v>306</v>
      </c>
      <c r="AD119">
        <f t="shared" si="9"/>
        <v>2</v>
      </c>
      <c r="AE119">
        <f t="shared" si="10"/>
        <v>0.2</v>
      </c>
      <c r="AF119">
        <f>'TP Factor'!$D$4</f>
        <v>0.98096512680287296</v>
      </c>
      <c r="AG119">
        <f t="shared" si="11"/>
        <v>0.2</v>
      </c>
    </row>
    <row r="120" spans="1:33">
      <c r="A120" s="24" t="s">
        <v>72</v>
      </c>
      <c r="B120" s="24">
        <v>27</v>
      </c>
      <c r="C120" s="24" t="s">
        <v>73</v>
      </c>
      <c r="D120" s="25">
        <v>33.090000000000003</v>
      </c>
      <c r="E120" s="24" t="s">
        <v>74</v>
      </c>
      <c r="F120" s="24">
        <v>1234</v>
      </c>
      <c r="G120" s="26">
        <v>29</v>
      </c>
      <c r="H120" s="24" t="s">
        <v>159</v>
      </c>
      <c r="I120" s="24" t="s">
        <v>76</v>
      </c>
      <c r="J120" s="24">
        <v>1114</v>
      </c>
      <c r="K120" s="27">
        <v>617.81997938699999</v>
      </c>
      <c r="L120" s="27">
        <v>7201.7054974299999</v>
      </c>
      <c r="M120" s="25">
        <v>2.48</v>
      </c>
      <c r="N120" s="25">
        <v>0.35</v>
      </c>
      <c r="O120" s="24">
        <v>29557</v>
      </c>
      <c r="P120" s="24">
        <v>28855</v>
      </c>
      <c r="Q120" s="28">
        <v>29557</v>
      </c>
      <c r="R120" s="28">
        <v>1200</v>
      </c>
      <c r="S120" s="24" t="s">
        <v>81</v>
      </c>
      <c r="T120" s="24" t="s">
        <v>151</v>
      </c>
      <c r="U120" s="28">
        <v>54.65</v>
      </c>
      <c r="V120" s="28">
        <v>1</v>
      </c>
      <c r="W120" s="28">
        <v>2.39</v>
      </c>
      <c r="X120" s="28">
        <v>0.316</v>
      </c>
      <c r="Y120" s="28">
        <f t="shared" si="6"/>
        <v>2.39</v>
      </c>
      <c r="Z120" s="28">
        <f t="shared" si="7"/>
        <v>0.316</v>
      </c>
      <c r="AA120" s="28">
        <v>0.30399999999999999</v>
      </c>
      <c r="AB120" s="29">
        <v>1.77956569895737</v>
      </c>
      <c r="AC120">
        <f t="shared" si="8"/>
        <v>3039</v>
      </c>
      <c r="AD120">
        <f t="shared" si="9"/>
        <v>16</v>
      </c>
      <c r="AE120">
        <f t="shared" si="10"/>
        <v>2.1</v>
      </c>
      <c r="AF120">
        <f>'TP Factor'!$D$4</f>
        <v>0.98096512680287296</v>
      </c>
      <c r="AG120">
        <f t="shared" si="11"/>
        <v>2.1</v>
      </c>
    </row>
    <row r="121" spans="1:33">
      <c r="A121" s="24" t="s">
        <v>72</v>
      </c>
      <c r="B121" s="24">
        <v>27</v>
      </c>
      <c r="C121" s="24" t="s">
        <v>73</v>
      </c>
      <c r="D121" s="25">
        <v>33.090000000000003</v>
      </c>
      <c r="E121" s="24" t="s">
        <v>74</v>
      </c>
      <c r="F121" s="24">
        <v>1234</v>
      </c>
      <c r="G121" s="26">
        <v>105</v>
      </c>
      <c r="H121" s="24" t="s">
        <v>159</v>
      </c>
      <c r="I121" s="24" t="s">
        <v>76</v>
      </c>
      <c r="J121" s="24">
        <v>1621</v>
      </c>
      <c r="K121" s="27">
        <v>272.589759259</v>
      </c>
      <c r="L121" s="27">
        <v>3591.7375707900001</v>
      </c>
      <c r="M121" s="25">
        <v>3.13</v>
      </c>
      <c r="N121" s="25">
        <v>0.81</v>
      </c>
      <c r="O121" s="24">
        <v>29563</v>
      </c>
      <c r="P121" s="24">
        <v>28861</v>
      </c>
      <c r="Q121" s="28">
        <v>29563</v>
      </c>
      <c r="R121" s="28">
        <v>1400</v>
      </c>
      <c r="S121" s="24" t="s">
        <v>81</v>
      </c>
      <c r="T121" s="24" t="s">
        <v>127</v>
      </c>
      <c r="U121" s="28">
        <v>54.65</v>
      </c>
      <c r="V121" s="28">
        <v>1</v>
      </c>
      <c r="W121" s="28">
        <v>2.83</v>
      </c>
      <c r="X121" s="28">
        <v>0.497</v>
      </c>
      <c r="Y121" s="28">
        <f t="shared" si="6"/>
        <v>2.83</v>
      </c>
      <c r="Z121" s="28">
        <f t="shared" si="7"/>
        <v>0.497</v>
      </c>
      <c r="AA121" s="28">
        <v>0.88700000000000001</v>
      </c>
      <c r="AB121" s="29">
        <v>0.88753413239993995</v>
      </c>
      <c r="AC121">
        <f t="shared" si="8"/>
        <v>4422</v>
      </c>
      <c r="AD121">
        <f t="shared" si="9"/>
        <v>28</v>
      </c>
      <c r="AE121">
        <f t="shared" si="10"/>
        <v>4.8</v>
      </c>
      <c r="AF121">
        <f>'TP Factor'!$D$4</f>
        <v>0.98096512680287296</v>
      </c>
      <c r="AG121">
        <f t="shared" si="11"/>
        <v>4.7</v>
      </c>
    </row>
    <row r="122" spans="1:33">
      <c r="A122" s="24" t="s">
        <v>72</v>
      </c>
      <c r="B122" s="24">
        <v>27</v>
      </c>
      <c r="C122" s="24" t="s">
        <v>73</v>
      </c>
      <c r="D122" s="25">
        <v>33.090000000000003</v>
      </c>
      <c r="E122" s="24" t="s">
        <v>74</v>
      </c>
      <c r="F122" s="24">
        <v>1234</v>
      </c>
      <c r="G122" s="26">
        <v>29</v>
      </c>
      <c r="H122" s="24" t="s">
        <v>159</v>
      </c>
      <c r="I122" s="24" t="s">
        <v>76</v>
      </c>
      <c r="J122" s="24">
        <v>59</v>
      </c>
      <c r="K122" s="27">
        <v>87.542530415599998</v>
      </c>
      <c r="L122" s="27">
        <v>379.84887000200001</v>
      </c>
      <c r="M122" s="25">
        <v>0.13</v>
      </c>
      <c r="N122" s="25">
        <v>0.02</v>
      </c>
      <c r="O122" s="24">
        <v>29594</v>
      </c>
      <c r="P122" s="24">
        <v>28890</v>
      </c>
      <c r="Q122" s="28">
        <v>29594</v>
      </c>
      <c r="R122" s="28">
        <v>1200</v>
      </c>
      <c r="S122" s="24" t="s">
        <v>81</v>
      </c>
      <c r="T122" s="24" t="s">
        <v>151</v>
      </c>
      <c r="U122" s="28">
        <v>54.65</v>
      </c>
      <c r="V122" s="28">
        <v>1</v>
      </c>
      <c r="W122" s="28">
        <v>2.39</v>
      </c>
      <c r="X122" s="28">
        <v>0.316</v>
      </c>
      <c r="Y122" s="28">
        <f t="shared" si="6"/>
        <v>2.39</v>
      </c>
      <c r="Z122" s="28">
        <f t="shared" si="7"/>
        <v>0.316</v>
      </c>
      <c r="AA122" s="28">
        <v>0.30399999999999999</v>
      </c>
      <c r="AB122" s="29">
        <v>9.3862324471627304E-2</v>
      </c>
      <c r="AC122">
        <f t="shared" si="8"/>
        <v>160</v>
      </c>
      <c r="AD122">
        <f t="shared" si="9"/>
        <v>1</v>
      </c>
      <c r="AE122">
        <f t="shared" si="10"/>
        <v>0.1</v>
      </c>
      <c r="AF122">
        <f>'TP Factor'!$D$4</f>
        <v>0.98096512680287296</v>
      </c>
      <c r="AG122">
        <f t="shared" si="11"/>
        <v>0.1</v>
      </c>
    </row>
    <row r="123" spans="1:33">
      <c r="A123" s="24" t="s">
        <v>72</v>
      </c>
      <c r="B123" s="24">
        <v>27</v>
      </c>
      <c r="C123" s="24" t="s">
        <v>73</v>
      </c>
      <c r="D123" s="25">
        <v>33.090000000000003</v>
      </c>
      <c r="E123" s="24" t="s">
        <v>74</v>
      </c>
      <c r="F123" s="24">
        <v>1234</v>
      </c>
      <c r="G123" s="26">
        <v>105</v>
      </c>
      <c r="H123" s="24" t="s">
        <v>159</v>
      </c>
      <c r="I123" s="24" t="s">
        <v>76</v>
      </c>
      <c r="J123" s="24">
        <v>57996</v>
      </c>
      <c r="K123" s="27">
        <v>2692.96838785</v>
      </c>
      <c r="L123" s="27">
        <v>128480.667478</v>
      </c>
      <c r="M123" s="25">
        <v>111.93</v>
      </c>
      <c r="N123" s="25">
        <v>28.82</v>
      </c>
      <c r="O123" s="24">
        <v>29600</v>
      </c>
      <c r="P123" s="24">
        <v>28896</v>
      </c>
      <c r="Q123" s="28">
        <v>29600</v>
      </c>
      <c r="R123" s="28">
        <v>1400</v>
      </c>
      <c r="S123" s="24" t="s">
        <v>81</v>
      </c>
      <c r="T123" s="24" t="s">
        <v>127</v>
      </c>
      <c r="U123" s="28">
        <v>54.65</v>
      </c>
      <c r="V123" s="28">
        <v>1</v>
      </c>
      <c r="W123" s="28">
        <v>2.83</v>
      </c>
      <c r="X123" s="28">
        <v>0.497</v>
      </c>
      <c r="Y123" s="28">
        <f t="shared" si="6"/>
        <v>2.83</v>
      </c>
      <c r="Z123" s="28">
        <f t="shared" si="7"/>
        <v>0.497</v>
      </c>
      <c r="AA123" s="28">
        <v>0.88700000000000001</v>
      </c>
      <c r="AB123" s="29">
        <v>10.394163793800001</v>
      </c>
      <c r="AC123">
        <f t="shared" si="8"/>
        <v>51791</v>
      </c>
      <c r="AD123">
        <f t="shared" si="9"/>
        <v>323</v>
      </c>
      <c r="AE123">
        <f t="shared" si="10"/>
        <v>56.8</v>
      </c>
      <c r="AF123">
        <f>'TP Factor'!$D$4</f>
        <v>0.98096512680287296</v>
      </c>
      <c r="AG123">
        <f t="shared" si="11"/>
        <v>55.7</v>
      </c>
    </row>
    <row r="124" spans="1:33">
      <c r="A124" s="24" t="s">
        <v>72</v>
      </c>
      <c r="B124" s="24">
        <v>27</v>
      </c>
      <c r="C124" s="24" t="s">
        <v>73</v>
      </c>
      <c r="D124" s="25">
        <v>33.090000000000003</v>
      </c>
      <c r="E124" s="24" t="s">
        <v>74</v>
      </c>
      <c r="F124" s="24">
        <v>1234</v>
      </c>
      <c r="G124" s="26">
        <v>29</v>
      </c>
      <c r="H124" s="24" t="s">
        <v>159</v>
      </c>
      <c r="I124" s="24" t="s">
        <v>76</v>
      </c>
      <c r="J124" s="24">
        <v>17</v>
      </c>
      <c r="K124" s="27">
        <v>55.340860639500001</v>
      </c>
      <c r="L124" s="27">
        <v>84.072856190400003</v>
      </c>
      <c r="M124" s="25">
        <v>0.04</v>
      </c>
      <c r="N124" s="25">
        <v>0.01</v>
      </c>
      <c r="O124" s="24">
        <v>29629</v>
      </c>
      <c r="P124" s="24">
        <v>28922</v>
      </c>
      <c r="Q124" s="28">
        <v>29629</v>
      </c>
      <c r="R124" s="28">
        <v>1200</v>
      </c>
      <c r="S124" s="24" t="s">
        <v>97</v>
      </c>
      <c r="T124" s="24" t="s">
        <v>153</v>
      </c>
      <c r="U124" s="28">
        <v>54.65</v>
      </c>
      <c r="V124" s="28">
        <v>1</v>
      </c>
      <c r="W124" s="28">
        <v>2.39</v>
      </c>
      <c r="X124" s="28">
        <v>0.316</v>
      </c>
      <c r="Y124" s="28">
        <f t="shared" si="6"/>
        <v>2.39</v>
      </c>
      <c r="Z124" s="28">
        <f t="shared" si="7"/>
        <v>0.316</v>
      </c>
      <c r="AA124" s="28">
        <v>0.38900000000000001</v>
      </c>
      <c r="AB124" s="29">
        <v>2.07747721065367E-2</v>
      </c>
      <c r="AC124">
        <f t="shared" si="8"/>
        <v>45</v>
      </c>
      <c r="AD124">
        <f t="shared" si="9"/>
        <v>0</v>
      </c>
      <c r="AE124">
        <f t="shared" si="10"/>
        <v>0</v>
      </c>
      <c r="AF124">
        <f>'TP Factor'!$D$4</f>
        <v>0.98096512680287296</v>
      </c>
      <c r="AG124">
        <f t="shared" si="11"/>
        <v>0</v>
      </c>
    </row>
    <row r="125" spans="1:33">
      <c r="A125" s="24" t="s">
        <v>72</v>
      </c>
      <c r="B125" s="24">
        <v>27</v>
      </c>
      <c r="C125" s="24" t="s">
        <v>73</v>
      </c>
      <c r="D125" s="25">
        <v>33.090000000000003</v>
      </c>
      <c r="E125" s="24" t="s">
        <v>74</v>
      </c>
      <c r="F125" s="24">
        <v>1234</v>
      </c>
      <c r="G125" s="26">
        <v>29</v>
      </c>
      <c r="H125" s="24" t="s">
        <v>159</v>
      </c>
      <c r="I125" s="24" t="s">
        <v>76</v>
      </c>
      <c r="J125" s="24">
        <v>105</v>
      </c>
      <c r="K125" s="27">
        <v>222.67345946899999</v>
      </c>
      <c r="L125" s="27">
        <v>679.92340327299996</v>
      </c>
      <c r="M125" s="25">
        <v>0.23</v>
      </c>
      <c r="N125" s="25">
        <v>0.03</v>
      </c>
      <c r="O125" s="24">
        <v>29641</v>
      </c>
      <c r="P125" s="24">
        <v>28934</v>
      </c>
      <c r="Q125" s="28">
        <v>29641</v>
      </c>
      <c r="R125" s="28">
        <v>1200</v>
      </c>
      <c r="S125" s="24" t="s">
        <v>81</v>
      </c>
      <c r="T125" s="24" t="s">
        <v>151</v>
      </c>
      <c r="U125" s="28">
        <v>54.65</v>
      </c>
      <c r="V125" s="28">
        <v>1</v>
      </c>
      <c r="W125" s="28">
        <v>2.39</v>
      </c>
      <c r="X125" s="28">
        <v>0.316</v>
      </c>
      <c r="Y125" s="28">
        <f t="shared" si="6"/>
        <v>2.39</v>
      </c>
      <c r="Z125" s="28">
        <f t="shared" si="7"/>
        <v>0.316</v>
      </c>
      <c r="AA125" s="28">
        <v>0.30399999999999999</v>
      </c>
      <c r="AB125" s="29">
        <v>0.168012059869971</v>
      </c>
      <c r="AC125">
        <f t="shared" si="8"/>
        <v>287</v>
      </c>
      <c r="AD125">
        <f t="shared" si="9"/>
        <v>2</v>
      </c>
      <c r="AE125">
        <f t="shared" si="10"/>
        <v>0.2</v>
      </c>
      <c r="AF125">
        <f>'TP Factor'!$D$4</f>
        <v>0.98096512680287296</v>
      </c>
      <c r="AG125">
        <f t="shared" si="11"/>
        <v>0.2</v>
      </c>
    </row>
    <row r="126" spans="1:33">
      <c r="A126" s="24" t="s">
        <v>72</v>
      </c>
      <c r="B126" s="24">
        <v>27</v>
      </c>
      <c r="C126" s="24" t="s">
        <v>73</v>
      </c>
      <c r="D126" s="25">
        <v>33.090000000000003</v>
      </c>
      <c r="E126" s="24" t="s">
        <v>74</v>
      </c>
      <c r="F126" s="24">
        <v>1234</v>
      </c>
      <c r="G126" s="26">
        <v>105</v>
      </c>
      <c r="H126" s="24" t="s">
        <v>159</v>
      </c>
      <c r="I126" s="24" t="s">
        <v>76</v>
      </c>
      <c r="J126" s="24">
        <v>19</v>
      </c>
      <c r="K126" s="27">
        <v>33.969958394599999</v>
      </c>
      <c r="L126" s="27">
        <v>41.7947241444</v>
      </c>
      <c r="M126" s="25">
        <v>0.04</v>
      </c>
      <c r="N126" s="25">
        <v>0.01</v>
      </c>
      <c r="O126" s="24">
        <v>29644</v>
      </c>
      <c r="P126" s="24">
        <v>28937</v>
      </c>
      <c r="Q126" s="28">
        <v>29644</v>
      </c>
      <c r="R126" s="28">
        <v>1400</v>
      </c>
      <c r="S126" s="24" t="s">
        <v>97</v>
      </c>
      <c r="T126" s="24" t="s">
        <v>116</v>
      </c>
      <c r="U126" s="28">
        <v>54.65</v>
      </c>
      <c r="V126" s="28">
        <v>1</v>
      </c>
      <c r="W126" s="28">
        <v>2.83</v>
      </c>
      <c r="X126" s="28">
        <v>0.497</v>
      </c>
      <c r="Y126" s="28">
        <f t="shared" si="6"/>
        <v>2.83</v>
      </c>
      <c r="Z126" s="28">
        <f t="shared" si="7"/>
        <v>0.497</v>
      </c>
      <c r="AA126" s="28">
        <v>0.88800000000000001</v>
      </c>
      <c r="AB126" s="29">
        <v>1.03276599420915E-2</v>
      </c>
      <c r="AC126">
        <f t="shared" si="8"/>
        <v>52</v>
      </c>
      <c r="AD126">
        <f t="shared" si="9"/>
        <v>0</v>
      </c>
      <c r="AE126">
        <f t="shared" si="10"/>
        <v>0.1</v>
      </c>
      <c r="AF126">
        <f>'TP Factor'!$D$4</f>
        <v>0.98096512680287296</v>
      </c>
      <c r="AG126">
        <f t="shared" si="11"/>
        <v>0.1</v>
      </c>
    </row>
    <row r="127" spans="1:33">
      <c r="A127" s="24" t="s">
        <v>72</v>
      </c>
      <c r="B127" s="24">
        <v>27</v>
      </c>
      <c r="C127" s="24" t="s">
        <v>73</v>
      </c>
      <c r="D127" s="25">
        <v>33.090000000000003</v>
      </c>
      <c r="E127" s="24" t="s">
        <v>74</v>
      </c>
      <c r="F127" s="24">
        <v>1234</v>
      </c>
      <c r="G127" s="26">
        <v>102.5</v>
      </c>
      <c r="H127" s="24" t="s">
        <v>159</v>
      </c>
      <c r="I127" s="24" t="s">
        <v>76</v>
      </c>
      <c r="J127" s="24">
        <v>1961</v>
      </c>
      <c r="K127" s="27">
        <v>420.848541254</v>
      </c>
      <c r="L127" s="27">
        <v>5819.7876648399997</v>
      </c>
      <c r="M127" s="25">
        <v>4.12</v>
      </c>
      <c r="N127" s="25">
        <v>1.01</v>
      </c>
      <c r="O127" s="24">
        <v>29645</v>
      </c>
      <c r="P127" s="24">
        <v>28938</v>
      </c>
      <c r="Q127" s="28">
        <v>29645</v>
      </c>
      <c r="R127" s="28">
        <v>1300</v>
      </c>
      <c r="S127" s="24" t="s">
        <v>81</v>
      </c>
      <c r="T127" s="24" t="s">
        <v>94</v>
      </c>
      <c r="U127" s="28">
        <v>54.65</v>
      </c>
      <c r="V127" s="28">
        <v>1</v>
      </c>
      <c r="W127" s="28">
        <v>2.42</v>
      </c>
      <c r="X127" s="28">
        <v>0.51600000000000001</v>
      </c>
      <c r="Y127" s="28">
        <f t="shared" si="6"/>
        <v>2.42</v>
      </c>
      <c r="Z127" s="28">
        <f t="shared" si="7"/>
        <v>0.51600000000000001</v>
      </c>
      <c r="AA127" s="28">
        <v>0.66200000000000003</v>
      </c>
      <c r="AB127" s="29">
        <v>1.43809509855865</v>
      </c>
      <c r="AC127">
        <f t="shared" si="8"/>
        <v>5348</v>
      </c>
      <c r="AD127">
        <f t="shared" si="9"/>
        <v>29</v>
      </c>
      <c r="AE127">
        <f t="shared" si="10"/>
        <v>6.1</v>
      </c>
      <c r="AF127">
        <f>'TP Factor'!$D$4</f>
        <v>0.98096512680287296</v>
      </c>
      <c r="AG127">
        <f t="shared" si="11"/>
        <v>6</v>
      </c>
    </row>
    <row r="128" spans="1:33">
      <c r="A128" s="24" t="s">
        <v>72</v>
      </c>
      <c r="B128" s="24">
        <v>27</v>
      </c>
      <c r="C128" s="24" t="s">
        <v>73</v>
      </c>
      <c r="D128" s="25">
        <v>33.090000000000003</v>
      </c>
      <c r="E128" s="24" t="s">
        <v>74</v>
      </c>
      <c r="F128" s="24">
        <v>3456</v>
      </c>
      <c r="G128" s="26">
        <v>4</v>
      </c>
      <c r="H128" s="24" t="s">
        <v>159</v>
      </c>
      <c r="I128" s="24" t="s">
        <v>76</v>
      </c>
      <c r="J128" s="24">
        <v>202</v>
      </c>
      <c r="K128" s="27">
        <v>187.332306402</v>
      </c>
      <c r="L128" s="27">
        <v>964.94594211799995</v>
      </c>
      <c r="M128" s="25">
        <v>0.24</v>
      </c>
      <c r="N128" s="25">
        <v>0.01</v>
      </c>
      <c r="O128" s="24">
        <v>29671</v>
      </c>
      <c r="P128" s="24">
        <v>28962</v>
      </c>
      <c r="Q128" s="28">
        <v>29671</v>
      </c>
      <c r="R128" s="28">
        <v>3100</v>
      </c>
      <c r="S128" s="24" t="s">
        <v>81</v>
      </c>
      <c r="T128" s="24" t="s">
        <v>109</v>
      </c>
      <c r="U128" s="28">
        <v>54.65</v>
      </c>
      <c r="V128" s="28">
        <v>1</v>
      </c>
      <c r="W128" s="28">
        <v>1.25</v>
      </c>
      <c r="X128" s="28">
        <v>6.4000000000000001E-2</v>
      </c>
      <c r="Y128" s="28">
        <f t="shared" si="6"/>
        <v>1.25</v>
      </c>
      <c r="Z128" s="28">
        <f t="shared" si="7"/>
        <v>6.4000000000000001E-2</v>
      </c>
      <c r="AA128" s="28">
        <v>0.41099999999999998</v>
      </c>
      <c r="AB128" s="29">
        <v>0.23844238135725801</v>
      </c>
      <c r="AC128">
        <f t="shared" si="8"/>
        <v>551</v>
      </c>
      <c r="AD128">
        <f t="shared" si="9"/>
        <v>2</v>
      </c>
      <c r="AE128">
        <f t="shared" si="10"/>
        <v>0.1</v>
      </c>
      <c r="AF128">
        <f>'TP Factor'!$D$4</f>
        <v>0.98096512680287296</v>
      </c>
      <c r="AG128">
        <f t="shared" si="11"/>
        <v>0.1</v>
      </c>
    </row>
    <row r="129" spans="1:33">
      <c r="A129" s="24" t="s">
        <v>72</v>
      </c>
      <c r="B129" s="24">
        <v>27</v>
      </c>
      <c r="C129" s="24" t="s">
        <v>73</v>
      </c>
      <c r="D129" s="25">
        <v>33.090000000000003</v>
      </c>
      <c r="E129" s="24" t="s">
        <v>74</v>
      </c>
      <c r="F129" s="24">
        <v>1234</v>
      </c>
      <c r="G129" s="26">
        <v>13</v>
      </c>
      <c r="H129" s="24" t="s">
        <v>159</v>
      </c>
      <c r="I129" s="24" t="s">
        <v>76</v>
      </c>
      <c r="J129" s="24">
        <v>1</v>
      </c>
      <c r="K129" s="27">
        <v>10.6340836007</v>
      </c>
      <c r="L129" s="27">
        <v>3.8193135607199999</v>
      </c>
      <c r="M129" s="25">
        <v>0</v>
      </c>
      <c r="N129" s="25">
        <v>0</v>
      </c>
      <c r="O129" s="24">
        <v>29673</v>
      </c>
      <c r="P129" s="24">
        <v>28963</v>
      </c>
      <c r="Q129" s="28">
        <v>29673</v>
      </c>
      <c r="R129" s="28">
        <v>1100</v>
      </c>
      <c r="S129" s="24" t="s">
        <v>81</v>
      </c>
      <c r="T129" s="24" t="s">
        <v>86</v>
      </c>
      <c r="U129" s="28">
        <v>54.65</v>
      </c>
      <c r="V129" s="28">
        <v>1</v>
      </c>
      <c r="W129" s="28">
        <v>1.85</v>
      </c>
      <c r="X129" s="28">
        <v>0.22</v>
      </c>
      <c r="Y129" s="28">
        <f t="shared" si="6"/>
        <v>1.85</v>
      </c>
      <c r="Z129" s="28">
        <f t="shared" si="7"/>
        <v>0.22</v>
      </c>
      <c r="AA129" s="28">
        <v>0.34200000000000003</v>
      </c>
      <c r="AB129" s="29">
        <v>9.4376915936698002E-4</v>
      </c>
      <c r="AC129">
        <f t="shared" si="8"/>
        <v>2</v>
      </c>
      <c r="AD129">
        <f t="shared" si="9"/>
        <v>0</v>
      </c>
      <c r="AE129">
        <f t="shared" si="10"/>
        <v>0</v>
      </c>
      <c r="AF129">
        <f>'TP Factor'!$D$4</f>
        <v>0.98096512680287296</v>
      </c>
      <c r="AG129">
        <f t="shared" si="11"/>
        <v>0</v>
      </c>
    </row>
    <row r="130" spans="1:33">
      <c r="A130" s="24" t="s">
        <v>72</v>
      </c>
      <c r="B130" s="24">
        <v>27</v>
      </c>
      <c r="C130" s="24" t="s">
        <v>73</v>
      </c>
      <c r="D130" s="25">
        <v>33.090000000000003</v>
      </c>
      <c r="E130" s="24" t="s">
        <v>74</v>
      </c>
      <c r="F130" s="24">
        <v>1234</v>
      </c>
      <c r="G130" s="26">
        <v>13</v>
      </c>
      <c r="H130" s="24" t="s">
        <v>159</v>
      </c>
      <c r="I130" s="24" t="s">
        <v>76</v>
      </c>
      <c r="J130" s="24">
        <v>22</v>
      </c>
      <c r="K130" s="27">
        <v>64.061894184500005</v>
      </c>
      <c r="L130" s="27">
        <v>124.38380288899999</v>
      </c>
      <c r="M130" s="25">
        <v>0.04</v>
      </c>
      <c r="N130" s="25">
        <v>0</v>
      </c>
      <c r="O130" s="24">
        <v>29674</v>
      </c>
      <c r="P130" s="24">
        <v>28964</v>
      </c>
      <c r="Q130" s="28">
        <v>29674</v>
      </c>
      <c r="R130" s="28">
        <v>1100</v>
      </c>
      <c r="S130" s="24" t="s">
        <v>81</v>
      </c>
      <c r="T130" s="24" t="s">
        <v>86</v>
      </c>
      <c r="U130" s="28">
        <v>54.65</v>
      </c>
      <c r="V130" s="28">
        <v>1</v>
      </c>
      <c r="W130" s="28">
        <v>1.85</v>
      </c>
      <c r="X130" s="28">
        <v>0.22</v>
      </c>
      <c r="Y130" s="28">
        <f t="shared" si="6"/>
        <v>1.85</v>
      </c>
      <c r="Z130" s="28">
        <f t="shared" si="7"/>
        <v>0.22</v>
      </c>
      <c r="AA130" s="28">
        <v>0.34200000000000003</v>
      </c>
      <c r="AB130" s="29">
        <v>3.0735784121105302E-2</v>
      </c>
      <c r="AC130">
        <f t="shared" si="8"/>
        <v>59</v>
      </c>
      <c r="AD130">
        <f t="shared" si="9"/>
        <v>0</v>
      </c>
      <c r="AE130">
        <f t="shared" si="10"/>
        <v>0</v>
      </c>
      <c r="AF130">
        <f>'TP Factor'!$D$4</f>
        <v>0.98096512680287296</v>
      </c>
      <c r="AG130">
        <f t="shared" si="11"/>
        <v>0</v>
      </c>
    </row>
    <row r="131" spans="1:33">
      <c r="A131" s="24" t="s">
        <v>72</v>
      </c>
      <c r="B131" s="24">
        <v>27</v>
      </c>
      <c r="C131" s="24" t="s">
        <v>73</v>
      </c>
      <c r="D131" s="25">
        <v>33.090000000000003</v>
      </c>
      <c r="E131" s="24" t="s">
        <v>74</v>
      </c>
      <c r="F131" s="24">
        <v>1234</v>
      </c>
      <c r="G131" s="26">
        <v>102.5</v>
      </c>
      <c r="H131" s="24" t="s">
        <v>159</v>
      </c>
      <c r="I131" s="24" t="s">
        <v>76</v>
      </c>
      <c r="J131" s="24">
        <v>4944</v>
      </c>
      <c r="K131" s="27">
        <v>565.089223049</v>
      </c>
      <c r="L131" s="27">
        <v>14677.4234287</v>
      </c>
      <c r="M131" s="25">
        <v>10.38</v>
      </c>
      <c r="N131" s="25">
        <v>2.5499999999999998</v>
      </c>
      <c r="O131" s="24">
        <v>29691</v>
      </c>
      <c r="P131" s="24">
        <v>28981</v>
      </c>
      <c r="Q131" s="28">
        <v>29691</v>
      </c>
      <c r="R131" s="28">
        <v>1300</v>
      </c>
      <c r="S131" s="24" t="s">
        <v>81</v>
      </c>
      <c r="T131" s="24" t="s">
        <v>94</v>
      </c>
      <c r="U131" s="28">
        <v>54.65</v>
      </c>
      <c r="V131" s="28">
        <v>1</v>
      </c>
      <c r="W131" s="28">
        <v>2.42</v>
      </c>
      <c r="X131" s="28">
        <v>0.51600000000000001</v>
      </c>
      <c r="Y131" s="28">
        <f t="shared" ref="Y131:Y194" si="12">W131</f>
        <v>2.42</v>
      </c>
      <c r="Z131" s="28">
        <f t="shared" ref="Z131:Z194" si="13">X131</f>
        <v>0.51600000000000001</v>
      </c>
      <c r="AA131" s="28">
        <v>0.66200000000000003</v>
      </c>
      <c r="AB131" s="29">
        <v>3.6268558078389099</v>
      </c>
      <c r="AC131">
        <f t="shared" ref="AC131:AC194" si="14">ROUND(AB131*AA131*U131*102.79,0)</f>
        <v>13487</v>
      </c>
      <c r="AD131">
        <f t="shared" ref="AD131:AD194" si="15">ROUND(Y131*AC131*0.002205,0)</f>
        <v>72</v>
      </c>
      <c r="AE131">
        <f t="shared" ref="AE131:AE194" si="16">ROUND(Z131*AC131*0.002205,1)</f>
        <v>15.3</v>
      </c>
      <c r="AF131">
        <f>'TP Factor'!$D$4</f>
        <v>0.98096512680287296</v>
      </c>
      <c r="AG131">
        <f t="shared" ref="AG131:AG194" si="17">ROUND(AE131*AF131,1)</f>
        <v>15</v>
      </c>
    </row>
    <row r="132" spans="1:33">
      <c r="A132" s="24" t="s">
        <v>72</v>
      </c>
      <c r="B132" s="24">
        <v>27</v>
      </c>
      <c r="C132" s="24" t="s">
        <v>73</v>
      </c>
      <c r="D132" s="25">
        <v>33.090000000000003</v>
      </c>
      <c r="E132" s="24" t="s">
        <v>74</v>
      </c>
      <c r="F132" s="24">
        <v>3456</v>
      </c>
      <c r="G132" s="26">
        <v>3</v>
      </c>
      <c r="H132" s="24" t="s">
        <v>159</v>
      </c>
      <c r="I132" s="24" t="s">
        <v>76</v>
      </c>
      <c r="J132" s="24">
        <v>170</v>
      </c>
      <c r="K132" s="27">
        <v>151.95291692800001</v>
      </c>
      <c r="L132" s="27">
        <v>810.19513126000004</v>
      </c>
      <c r="M132" s="25">
        <v>0.12</v>
      </c>
      <c r="N132" s="25">
        <v>0.02</v>
      </c>
      <c r="O132" s="24">
        <v>29700</v>
      </c>
      <c r="P132" s="24">
        <v>28990</v>
      </c>
      <c r="Q132" s="28">
        <v>29700</v>
      </c>
      <c r="R132" s="28">
        <v>4340</v>
      </c>
      <c r="S132" s="24" t="s">
        <v>81</v>
      </c>
      <c r="T132" s="24" t="s">
        <v>83</v>
      </c>
      <c r="U132" s="28">
        <v>54.65</v>
      </c>
      <c r="V132" s="28">
        <v>1</v>
      </c>
      <c r="W132" s="28">
        <v>0.7</v>
      </c>
      <c r="X132" s="28">
        <v>0.09</v>
      </c>
      <c r="Y132" s="28">
        <f t="shared" si="12"/>
        <v>0.7</v>
      </c>
      <c r="Z132" s="28">
        <f t="shared" si="13"/>
        <v>0.09</v>
      </c>
      <c r="AA132" s="28">
        <v>0.41299999999999998</v>
      </c>
      <c r="AB132" s="29">
        <v>0.20020277615916399</v>
      </c>
      <c r="AC132">
        <f t="shared" si="14"/>
        <v>464</v>
      </c>
      <c r="AD132">
        <f t="shared" si="15"/>
        <v>1</v>
      </c>
      <c r="AE132">
        <f t="shared" si="16"/>
        <v>0.1</v>
      </c>
      <c r="AF132">
        <f>'TP Factor'!$D$4</f>
        <v>0.98096512680287296</v>
      </c>
      <c r="AG132">
        <f t="shared" si="17"/>
        <v>0.1</v>
      </c>
    </row>
    <row r="133" spans="1:33">
      <c r="A133" s="24" t="s">
        <v>72</v>
      </c>
      <c r="B133" s="24">
        <v>27</v>
      </c>
      <c r="C133" s="24" t="s">
        <v>73</v>
      </c>
      <c r="D133" s="25">
        <v>33.090000000000003</v>
      </c>
      <c r="E133" s="24" t="s">
        <v>74</v>
      </c>
      <c r="F133" s="24">
        <v>1234</v>
      </c>
      <c r="G133" s="26">
        <v>29</v>
      </c>
      <c r="H133" s="24" t="s">
        <v>159</v>
      </c>
      <c r="I133" s="24" t="s">
        <v>76</v>
      </c>
      <c r="J133" s="24">
        <v>143</v>
      </c>
      <c r="K133" s="27">
        <v>169.93125505</v>
      </c>
      <c r="L133" s="27">
        <v>923.36303772799999</v>
      </c>
      <c r="M133" s="25">
        <v>0.32</v>
      </c>
      <c r="N133" s="25">
        <v>0.05</v>
      </c>
      <c r="O133" s="24">
        <v>29701</v>
      </c>
      <c r="P133" s="24">
        <v>28991</v>
      </c>
      <c r="Q133" s="28">
        <v>29701</v>
      </c>
      <c r="R133" s="28">
        <v>1200</v>
      </c>
      <c r="S133" s="24" t="s">
        <v>81</v>
      </c>
      <c r="T133" s="24" t="s">
        <v>151</v>
      </c>
      <c r="U133" s="28">
        <v>54.65</v>
      </c>
      <c r="V133" s="28">
        <v>1</v>
      </c>
      <c r="W133" s="28">
        <v>2.39</v>
      </c>
      <c r="X133" s="28">
        <v>0.316</v>
      </c>
      <c r="Y133" s="28">
        <f t="shared" si="12"/>
        <v>2.39</v>
      </c>
      <c r="Z133" s="28">
        <f t="shared" si="13"/>
        <v>0.316</v>
      </c>
      <c r="AA133" s="28">
        <v>0.30399999999999999</v>
      </c>
      <c r="AB133" s="29">
        <v>0.224712121099957</v>
      </c>
      <c r="AC133">
        <f t="shared" si="14"/>
        <v>384</v>
      </c>
      <c r="AD133">
        <f t="shared" si="15"/>
        <v>2</v>
      </c>
      <c r="AE133">
        <f t="shared" si="16"/>
        <v>0.3</v>
      </c>
      <c r="AF133">
        <f>'TP Factor'!$D$4</f>
        <v>0.98096512680287296</v>
      </c>
      <c r="AG133">
        <f t="shared" si="17"/>
        <v>0.3</v>
      </c>
    </row>
    <row r="134" spans="1:33">
      <c r="A134" s="24" t="s">
        <v>72</v>
      </c>
      <c r="B134" s="24">
        <v>27</v>
      </c>
      <c r="C134" s="24" t="s">
        <v>73</v>
      </c>
      <c r="D134" s="25">
        <v>33.090000000000003</v>
      </c>
      <c r="E134" s="24" t="s">
        <v>74</v>
      </c>
      <c r="F134" s="24">
        <v>1234</v>
      </c>
      <c r="G134" s="26">
        <v>29</v>
      </c>
      <c r="H134" s="24" t="s">
        <v>159</v>
      </c>
      <c r="I134" s="24" t="s">
        <v>76</v>
      </c>
      <c r="J134" s="24">
        <v>10224</v>
      </c>
      <c r="K134" s="27">
        <v>1437.89888563</v>
      </c>
      <c r="L134" s="27">
        <v>66088.814154799999</v>
      </c>
      <c r="M134" s="25">
        <v>22.8</v>
      </c>
      <c r="N134" s="25">
        <v>3.23</v>
      </c>
      <c r="O134" s="24">
        <v>29724</v>
      </c>
      <c r="P134" s="24">
        <v>29012</v>
      </c>
      <c r="Q134" s="28">
        <v>29724</v>
      </c>
      <c r="R134" s="28">
        <v>1200</v>
      </c>
      <c r="S134" s="24" t="s">
        <v>81</v>
      </c>
      <c r="T134" s="24" t="s">
        <v>151</v>
      </c>
      <c r="U134" s="28">
        <v>54.65</v>
      </c>
      <c r="V134" s="28">
        <v>1</v>
      </c>
      <c r="W134" s="28">
        <v>2.39</v>
      </c>
      <c r="X134" s="28">
        <v>0.316</v>
      </c>
      <c r="Y134" s="28">
        <f t="shared" si="12"/>
        <v>2.39</v>
      </c>
      <c r="Z134" s="28">
        <f t="shared" si="13"/>
        <v>0.316</v>
      </c>
      <c r="AA134" s="28">
        <v>0.30399999999999999</v>
      </c>
      <c r="AB134" s="29">
        <v>15.9945747749</v>
      </c>
      <c r="AC134">
        <f t="shared" si="14"/>
        <v>27314</v>
      </c>
      <c r="AD134">
        <f t="shared" si="15"/>
        <v>144</v>
      </c>
      <c r="AE134">
        <f t="shared" si="16"/>
        <v>19</v>
      </c>
      <c r="AF134">
        <f>'TP Factor'!$D$4</f>
        <v>0.98096512680287296</v>
      </c>
      <c r="AG134">
        <f t="shared" si="17"/>
        <v>18.600000000000001</v>
      </c>
    </row>
    <row r="135" spans="1:33">
      <c r="A135" s="24" t="s">
        <v>72</v>
      </c>
      <c r="B135" s="24">
        <v>27</v>
      </c>
      <c r="C135" s="24" t="s">
        <v>73</v>
      </c>
      <c r="D135" s="25">
        <v>33.090000000000003</v>
      </c>
      <c r="E135" s="24" t="s">
        <v>74</v>
      </c>
      <c r="F135" s="24">
        <v>3456</v>
      </c>
      <c r="G135" s="26">
        <v>4</v>
      </c>
      <c r="H135" s="24" t="s">
        <v>159</v>
      </c>
      <c r="I135" s="24" t="s">
        <v>76</v>
      </c>
      <c r="J135" s="24">
        <v>1</v>
      </c>
      <c r="K135" s="27">
        <v>28.131554962599999</v>
      </c>
      <c r="L135" s="27">
        <v>4.4779581281900001</v>
      </c>
      <c r="M135" s="25">
        <v>0</v>
      </c>
      <c r="N135" s="25">
        <v>0</v>
      </c>
      <c r="O135" s="24">
        <v>29745</v>
      </c>
      <c r="P135" s="24">
        <v>29031</v>
      </c>
      <c r="Q135" s="28">
        <v>29745</v>
      </c>
      <c r="R135" s="28">
        <v>3100</v>
      </c>
      <c r="S135" s="24" t="s">
        <v>81</v>
      </c>
      <c r="T135" s="24" t="s">
        <v>109</v>
      </c>
      <c r="U135" s="28">
        <v>54.65</v>
      </c>
      <c r="V135" s="28">
        <v>1</v>
      </c>
      <c r="W135" s="28">
        <v>1.25</v>
      </c>
      <c r="X135" s="28">
        <v>6.4000000000000001E-2</v>
      </c>
      <c r="Y135" s="28">
        <f t="shared" si="12"/>
        <v>1.25</v>
      </c>
      <c r="Z135" s="28">
        <f t="shared" si="13"/>
        <v>6.4000000000000001E-2</v>
      </c>
      <c r="AA135" s="28">
        <v>0.41099999999999998</v>
      </c>
      <c r="AB135" s="29">
        <v>1.10652312658087E-3</v>
      </c>
      <c r="AC135">
        <f t="shared" si="14"/>
        <v>3</v>
      </c>
      <c r="AD135">
        <f t="shared" si="15"/>
        <v>0</v>
      </c>
      <c r="AE135">
        <f t="shared" si="16"/>
        <v>0</v>
      </c>
      <c r="AF135">
        <f>'TP Factor'!$D$4</f>
        <v>0.98096512680287296</v>
      </c>
      <c r="AG135">
        <f t="shared" si="17"/>
        <v>0</v>
      </c>
    </row>
    <row r="136" spans="1:33">
      <c r="A136" s="24" t="s">
        <v>72</v>
      </c>
      <c r="B136" s="24">
        <v>27</v>
      </c>
      <c r="C136" s="24" t="s">
        <v>73</v>
      </c>
      <c r="D136" s="25">
        <v>33.090000000000003</v>
      </c>
      <c r="E136" s="24" t="s">
        <v>74</v>
      </c>
      <c r="F136" s="24">
        <v>1234</v>
      </c>
      <c r="G136" s="26">
        <v>105</v>
      </c>
      <c r="H136" s="24" t="s">
        <v>159</v>
      </c>
      <c r="I136" s="24" t="s">
        <v>76</v>
      </c>
      <c r="J136" s="24">
        <v>515</v>
      </c>
      <c r="K136" s="27">
        <v>251.97889515400001</v>
      </c>
      <c r="L136" s="27">
        <v>1139.1253649</v>
      </c>
      <c r="M136" s="25">
        <v>0.99</v>
      </c>
      <c r="N136" s="25">
        <v>0.26</v>
      </c>
      <c r="O136" s="24">
        <v>29761</v>
      </c>
      <c r="P136" s="24">
        <v>29047</v>
      </c>
      <c r="Q136" s="28">
        <v>29761</v>
      </c>
      <c r="R136" s="28">
        <v>1400</v>
      </c>
      <c r="S136" s="24" t="s">
        <v>97</v>
      </c>
      <c r="T136" s="24" t="s">
        <v>116</v>
      </c>
      <c r="U136" s="28">
        <v>54.65</v>
      </c>
      <c r="V136" s="28">
        <v>1</v>
      </c>
      <c r="W136" s="28">
        <v>2.83</v>
      </c>
      <c r="X136" s="28">
        <v>0.497</v>
      </c>
      <c r="Y136" s="28">
        <f t="shared" si="12"/>
        <v>2.83</v>
      </c>
      <c r="Z136" s="28">
        <f t="shared" si="13"/>
        <v>0.497</v>
      </c>
      <c r="AA136" s="28">
        <v>0.88800000000000001</v>
      </c>
      <c r="AB136" s="29">
        <v>0.281482881891224</v>
      </c>
      <c r="AC136">
        <f t="shared" si="14"/>
        <v>1404</v>
      </c>
      <c r="AD136">
        <f t="shared" si="15"/>
        <v>9</v>
      </c>
      <c r="AE136">
        <f t="shared" si="16"/>
        <v>1.5</v>
      </c>
      <c r="AF136">
        <f>'TP Factor'!$D$4</f>
        <v>0.98096512680287296</v>
      </c>
      <c r="AG136">
        <f t="shared" si="17"/>
        <v>1.5</v>
      </c>
    </row>
    <row r="137" spans="1:33">
      <c r="A137" s="24" t="s">
        <v>72</v>
      </c>
      <c r="B137" s="24">
        <v>27</v>
      </c>
      <c r="C137" s="24" t="s">
        <v>73</v>
      </c>
      <c r="D137" s="25">
        <v>33.090000000000003</v>
      </c>
      <c r="E137" s="24" t="s">
        <v>74</v>
      </c>
      <c r="F137" s="24">
        <v>1234</v>
      </c>
      <c r="G137" s="26">
        <v>105</v>
      </c>
      <c r="H137" s="24" t="s">
        <v>159</v>
      </c>
      <c r="I137" s="24" t="s">
        <v>76</v>
      </c>
      <c r="J137" s="24">
        <v>3825</v>
      </c>
      <c r="K137" s="27">
        <v>657.51631817600003</v>
      </c>
      <c r="L137" s="27">
        <v>8464.0953669299997</v>
      </c>
      <c r="M137" s="25">
        <v>7.38</v>
      </c>
      <c r="N137" s="25">
        <v>1.9</v>
      </c>
      <c r="O137" s="24">
        <v>29766</v>
      </c>
      <c r="P137" s="24">
        <v>29052</v>
      </c>
      <c r="Q137" s="28">
        <v>29766</v>
      </c>
      <c r="R137" s="28">
        <v>1400</v>
      </c>
      <c r="S137" s="24" t="s">
        <v>97</v>
      </c>
      <c r="T137" s="24" t="s">
        <v>116</v>
      </c>
      <c r="U137" s="28">
        <v>54.65</v>
      </c>
      <c r="V137" s="28">
        <v>1</v>
      </c>
      <c r="W137" s="28">
        <v>2.83</v>
      </c>
      <c r="X137" s="28">
        <v>0.497</v>
      </c>
      <c r="Y137" s="28">
        <f t="shared" si="12"/>
        <v>2.83</v>
      </c>
      <c r="Z137" s="28">
        <f t="shared" si="13"/>
        <v>0.497</v>
      </c>
      <c r="AA137" s="28">
        <v>0.88800000000000001</v>
      </c>
      <c r="AB137" s="29">
        <v>0.60664017597851305</v>
      </c>
      <c r="AC137">
        <f t="shared" si="14"/>
        <v>3026</v>
      </c>
      <c r="AD137">
        <f t="shared" si="15"/>
        <v>19</v>
      </c>
      <c r="AE137">
        <f t="shared" si="16"/>
        <v>3.3</v>
      </c>
      <c r="AF137">
        <f>'TP Factor'!$D$4</f>
        <v>0.98096512680287296</v>
      </c>
      <c r="AG137">
        <f t="shared" si="17"/>
        <v>3.2</v>
      </c>
    </row>
    <row r="138" spans="1:33">
      <c r="A138" s="24" t="s">
        <v>72</v>
      </c>
      <c r="B138" s="24">
        <v>27</v>
      </c>
      <c r="C138" s="24" t="s">
        <v>73</v>
      </c>
      <c r="D138" s="25">
        <v>33.090000000000003</v>
      </c>
      <c r="E138" s="24" t="s">
        <v>74</v>
      </c>
      <c r="F138" s="24">
        <v>1234</v>
      </c>
      <c r="G138" s="26">
        <v>13</v>
      </c>
      <c r="H138" s="24" t="s">
        <v>159</v>
      </c>
      <c r="I138" s="24" t="s">
        <v>76</v>
      </c>
      <c r="J138" s="24">
        <v>2055</v>
      </c>
      <c r="K138" s="27">
        <v>499.62407245700001</v>
      </c>
      <c r="L138" s="27">
        <v>11805.294468100001</v>
      </c>
      <c r="M138" s="25">
        <v>3.8</v>
      </c>
      <c r="N138" s="25">
        <v>0.45</v>
      </c>
      <c r="O138" s="24">
        <v>29785</v>
      </c>
      <c r="P138" s="24">
        <v>29070</v>
      </c>
      <c r="Q138" s="28">
        <v>29785</v>
      </c>
      <c r="R138" s="28">
        <v>1100</v>
      </c>
      <c r="S138" s="24" t="s">
        <v>81</v>
      </c>
      <c r="T138" s="24" t="s">
        <v>86</v>
      </c>
      <c r="U138" s="28">
        <v>54.65</v>
      </c>
      <c r="V138" s="28">
        <v>1</v>
      </c>
      <c r="W138" s="28">
        <v>1.85</v>
      </c>
      <c r="X138" s="28">
        <v>0.22</v>
      </c>
      <c r="Y138" s="28">
        <f t="shared" si="12"/>
        <v>1.85</v>
      </c>
      <c r="Z138" s="28">
        <f t="shared" si="13"/>
        <v>0.22</v>
      </c>
      <c r="AA138" s="28">
        <v>0.34200000000000003</v>
      </c>
      <c r="AB138" s="29">
        <v>2.9171401242449502</v>
      </c>
      <c r="AC138">
        <f t="shared" si="14"/>
        <v>5604</v>
      </c>
      <c r="AD138">
        <f t="shared" si="15"/>
        <v>23</v>
      </c>
      <c r="AE138">
        <f t="shared" si="16"/>
        <v>2.7</v>
      </c>
      <c r="AF138">
        <f>'TP Factor'!$D$4</f>
        <v>0.98096512680287296</v>
      </c>
      <c r="AG138">
        <f t="shared" si="17"/>
        <v>2.6</v>
      </c>
    </row>
    <row r="139" spans="1:33">
      <c r="A139" s="24" t="s">
        <v>72</v>
      </c>
      <c r="B139" s="24">
        <v>27</v>
      </c>
      <c r="C139" s="24" t="s">
        <v>73</v>
      </c>
      <c r="D139" s="25">
        <v>33.090000000000003</v>
      </c>
      <c r="E139" s="24" t="s">
        <v>74</v>
      </c>
      <c r="F139" s="24">
        <v>1234</v>
      </c>
      <c r="G139" s="26">
        <v>13</v>
      </c>
      <c r="H139" s="24" t="s">
        <v>159</v>
      </c>
      <c r="I139" s="24" t="s">
        <v>76</v>
      </c>
      <c r="J139" s="24">
        <v>11</v>
      </c>
      <c r="K139" s="27">
        <v>75.880825329199993</v>
      </c>
      <c r="L139" s="27">
        <v>61.074734599599999</v>
      </c>
      <c r="M139" s="25">
        <v>0.02</v>
      </c>
      <c r="N139" s="25">
        <v>0</v>
      </c>
      <c r="O139" s="24">
        <v>29808</v>
      </c>
      <c r="P139" s="24">
        <v>29091</v>
      </c>
      <c r="Q139" s="28">
        <v>29808</v>
      </c>
      <c r="R139" s="28">
        <v>1100</v>
      </c>
      <c r="S139" s="24" t="s">
        <v>81</v>
      </c>
      <c r="T139" s="24" t="s">
        <v>86</v>
      </c>
      <c r="U139" s="28">
        <v>54.65</v>
      </c>
      <c r="V139" s="28">
        <v>1</v>
      </c>
      <c r="W139" s="28">
        <v>1.85</v>
      </c>
      <c r="X139" s="28">
        <v>0.22</v>
      </c>
      <c r="Y139" s="28">
        <f t="shared" si="12"/>
        <v>1.85</v>
      </c>
      <c r="Z139" s="28">
        <f t="shared" si="13"/>
        <v>0.22</v>
      </c>
      <c r="AA139" s="28">
        <v>0.34200000000000003</v>
      </c>
      <c r="AB139" s="29">
        <v>1.5091835222096299E-2</v>
      </c>
      <c r="AC139">
        <f t="shared" si="14"/>
        <v>29</v>
      </c>
      <c r="AD139">
        <f t="shared" si="15"/>
        <v>0</v>
      </c>
      <c r="AE139">
        <f t="shared" si="16"/>
        <v>0</v>
      </c>
      <c r="AF139">
        <f>'TP Factor'!$D$4</f>
        <v>0.98096512680287296</v>
      </c>
      <c r="AG139">
        <f t="shared" si="17"/>
        <v>0</v>
      </c>
    </row>
    <row r="140" spans="1:33">
      <c r="A140" s="24" t="s">
        <v>72</v>
      </c>
      <c r="B140" s="24">
        <v>27</v>
      </c>
      <c r="C140" s="24" t="s">
        <v>73</v>
      </c>
      <c r="D140" s="25">
        <v>33.090000000000003</v>
      </c>
      <c r="E140" s="24" t="s">
        <v>74</v>
      </c>
      <c r="F140" s="24">
        <v>3456</v>
      </c>
      <c r="G140" s="26">
        <v>3</v>
      </c>
      <c r="H140" s="24" t="s">
        <v>159</v>
      </c>
      <c r="I140" s="24" t="s">
        <v>76</v>
      </c>
      <c r="J140" s="24">
        <v>129</v>
      </c>
      <c r="K140" s="27">
        <v>206.671923529</v>
      </c>
      <c r="L140" s="27">
        <v>614.29540061299997</v>
      </c>
      <c r="M140" s="25">
        <v>0.09</v>
      </c>
      <c r="N140" s="25">
        <v>0.01</v>
      </c>
      <c r="O140" s="24">
        <v>29823</v>
      </c>
      <c r="P140" s="24">
        <v>29106</v>
      </c>
      <c r="Q140" s="28">
        <v>29823</v>
      </c>
      <c r="R140" s="28">
        <v>4340</v>
      </c>
      <c r="S140" s="24" t="s">
        <v>81</v>
      </c>
      <c r="T140" s="24" t="s">
        <v>83</v>
      </c>
      <c r="U140" s="28">
        <v>54.65</v>
      </c>
      <c r="V140" s="28">
        <v>1</v>
      </c>
      <c r="W140" s="28">
        <v>0.7</v>
      </c>
      <c r="X140" s="28">
        <v>0.09</v>
      </c>
      <c r="Y140" s="28">
        <f t="shared" si="12"/>
        <v>0.7</v>
      </c>
      <c r="Z140" s="28">
        <f t="shared" si="13"/>
        <v>0.09</v>
      </c>
      <c r="AA140" s="28">
        <v>0.41299999999999998</v>
      </c>
      <c r="AB140" s="29">
        <v>0.15179509212349099</v>
      </c>
      <c r="AC140">
        <f t="shared" si="14"/>
        <v>352</v>
      </c>
      <c r="AD140">
        <f t="shared" si="15"/>
        <v>1</v>
      </c>
      <c r="AE140">
        <f t="shared" si="16"/>
        <v>0.1</v>
      </c>
      <c r="AF140">
        <f>'TP Factor'!$D$4</f>
        <v>0.98096512680287296</v>
      </c>
      <c r="AG140">
        <f t="shared" si="17"/>
        <v>0.1</v>
      </c>
    </row>
    <row r="141" spans="1:33">
      <c r="A141" s="24" t="s">
        <v>72</v>
      </c>
      <c r="B141" s="24">
        <v>27</v>
      </c>
      <c r="C141" s="24" t="s">
        <v>73</v>
      </c>
      <c r="D141" s="25">
        <v>33.090000000000003</v>
      </c>
      <c r="E141" s="24" t="s">
        <v>74</v>
      </c>
      <c r="F141" s="24">
        <v>1234</v>
      </c>
      <c r="G141" s="26">
        <v>102.5</v>
      </c>
      <c r="H141" s="24" t="s">
        <v>159</v>
      </c>
      <c r="I141" s="24" t="s">
        <v>76</v>
      </c>
      <c r="J141" s="24">
        <v>12</v>
      </c>
      <c r="K141" s="27">
        <v>40.694189816399998</v>
      </c>
      <c r="L141" s="27">
        <v>36.840663255899997</v>
      </c>
      <c r="M141" s="25">
        <v>0.03</v>
      </c>
      <c r="N141" s="25">
        <v>0.01</v>
      </c>
      <c r="O141" s="24">
        <v>29831</v>
      </c>
      <c r="P141" s="24">
        <v>29114</v>
      </c>
      <c r="Q141" s="28">
        <v>29831</v>
      </c>
      <c r="R141" s="28">
        <v>1300</v>
      </c>
      <c r="S141" s="24" t="s">
        <v>81</v>
      </c>
      <c r="T141" s="24" t="s">
        <v>94</v>
      </c>
      <c r="U141" s="28">
        <v>54.65</v>
      </c>
      <c r="V141" s="28">
        <v>1</v>
      </c>
      <c r="W141" s="28">
        <v>2.42</v>
      </c>
      <c r="X141" s="28">
        <v>0.51600000000000001</v>
      </c>
      <c r="Y141" s="28">
        <f t="shared" si="12"/>
        <v>2.42</v>
      </c>
      <c r="Z141" s="28">
        <f t="shared" si="13"/>
        <v>0.51600000000000001</v>
      </c>
      <c r="AA141" s="28">
        <v>0.66200000000000003</v>
      </c>
      <c r="AB141" s="29">
        <v>9.1034897356668497E-3</v>
      </c>
      <c r="AC141">
        <f t="shared" si="14"/>
        <v>34</v>
      </c>
      <c r="AD141">
        <f t="shared" si="15"/>
        <v>0</v>
      </c>
      <c r="AE141">
        <f t="shared" si="16"/>
        <v>0</v>
      </c>
      <c r="AF141">
        <f>'TP Factor'!$D$4</f>
        <v>0.98096512680287296</v>
      </c>
      <c r="AG141">
        <f t="shared" si="17"/>
        <v>0</v>
      </c>
    </row>
    <row r="142" spans="1:33">
      <c r="A142" s="24" t="s">
        <v>72</v>
      </c>
      <c r="B142" s="24">
        <v>27</v>
      </c>
      <c r="C142" s="24" t="s">
        <v>73</v>
      </c>
      <c r="D142" s="25">
        <v>33.090000000000003</v>
      </c>
      <c r="E142" s="24" t="s">
        <v>74</v>
      </c>
      <c r="F142" s="24">
        <v>3456</v>
      </c>
      <c r="G142" s="26">
        <v>3</v>
      </c>
      <c r="H142" s="24" t="s">
        <v>159</v>
      </c>
      <c r="I142" s="24" t="s">
        <v>76</v>
      </c>
      <c r="J142" s="24">
        <v>1439</v>
      </c>
      <c r="K142" s="27">
        <v>992.77247303000001</v>
      </c>
      <c r="L142" s="27">
        <v>27721.087331700001</v>
      </c>
      <c r="M142" s="25">
        <v>1.01</v>
      </c>
      <c r="N142" s="25">
        <v>0.13</v>
      </c>
      <c r="O142" s="24">
        <v>29840</v>
      </c>
      <c r="P142" s="24">
        <v>29123</v>
      </c>
      <c r="Q142" s="28">
        <v>29840</v>
      </c>
      <c r="R142" s="28">
        <v>4340</v>
      </c>
      <c r="S142" s="24" t="s">
        <v>79</v>
      </c>
      <c r="T142" s="24" t="s">
        <v>99</v>
      </c>
      <c r="U142" s="28">
        <v>54.65</v>
      </c>
      <c r="V142" s="28">
        <v>1</v>
      </c>
      <c r="W142" s="28">
        <v>0.7</v>
      </c>
      <c r="X142" s="28">
        <v>0.09</v>
      </c>
      <c r="Y142" s="28">
        <f t="shared" si="12"/>
        <v>0.7</v>
      </c>
      <c r="Z142" s="28">
        <f t="shared" si="13"/>
        <v>0.09</v>
      </c>
      <c r="AA142" s="28">
        <v>0.10199999999999999</v>
      </c>
      <c r="AB142" s="29">
        <v>4.5728040132199803</v>
      </c>
      <c r="AC142">
        <f t="shared" si="14"/>
        <v>2620</v>
      </c>
      <c r="AD142">
        <f t="shared" si="15"/>
        <v>4</v>
      </c>
      <c r="AE142">
        <f t="shared" si="16"/>
        <v>0.5</v>
      </c>
      <c r="AF142">
        <f>'TP Factor'!$D$4</f>
        <v>0.98096512680287296</v>
      </c>
      <c r="AG142">
        <f t="shared" si="17"/>
        <v>0.5</v>
      </c>
    </row>
    <row r="143" spans="1:33">
      <c r="A143" s="24" t="s">
        <v>72</v>
      </c>
      <c r="B143" s="24">
        <v>27</v>
      </c>
      <c r="C143" s="24" t="s">
        <v>73</v>
      </c>
      <c r="D143" s="25">
        <v>33.090000000000003</v>
      </c>
      <c r="E143" s="24" t="s">
        <v>74</v>
      </c>
      <c r="F143" s="24">
        <v>3456</v>
      </c>
      <c r="G143" s="26">
        <v>3</v>
      </c>
      <c r="H143" s="24" t="s">
        <v>159</v>
      </c>
      <c r="I143" s="24" t="s">
        <v>76</v>
      </c>
      <c r="J143" s="24">
        <v>579</v>
      </c>
      <c r="K143" s="27">
        <v>437.26310389000002</v>
      </c>
      <c r="L143" s="27">
        <v>11159.0829822</v>
      </c>
      <c r="M143" s="25">
        <v>0.41</v>
      </c>
      <c r="N143" s="25">
        <v>0.05</v>
      </c>
      <c r="O143" s="24">
        <v>29851</v>
      </c>
      <c r="P143" s="24">
        <v>29134</v>
      </c>
      <c r="Q143" s="28">
        <v>29851</v>
      </c>
      <c r="R143" s="28">
        <v>4340</v>
      </c>
      <c r="S143" s="24" t="s">
        <v>79</v>
      </c>
      <c r="T143" s="24" t="s">
        <v>99</v>
      </c>
      <c r="U143" s="28">
        <v>54.65</v>
      </c>
      <c r="V143" s="28">
        <v>1</v>
      </c>
      <c r="W143" s="28">
        <v>0.7</v>
      </c>
      <c r="X143" s="28">
        <v>0.09</v>
      </c>
      <c r="Y143" s="28">
        <f t="shared" si="12"/>
        <v>0.7</v>
      </c>
      <c r="Z143" s="28">
        <f t="shared" si="13"/>
        <v>0.09</v>
      </c>
      <c r="AA143" s="28">
        <v>0.10199999999999999</v>
      </c>
      <c r="AB143" s="29">
        <v>2.7574584272521299</v>
      </c>
      <c r="AC143">
        <f t="shared" si="14"/>
        <v>1580</v>
      </c>
      <c r="AD143">
        <f t="shared" si="15"/>
        <v>2</v>
      </c>
      <c r="AE143">
        <f t="shared" si="16"/>
        <v>0.3</v>
      </c>
      <c r="AF143">
        <f>'TP Factor'!$D$4</f>
        <v>0.98096512680287296</v>
      </c>
      <c r="AG143">
        <f t="shared" si="17"/>
        <v>0.3</v>
      </c>
    </row>
    <row r="144" spans="1:33">
      <c r="A144" s="24" t="s">
        <v>72</v>
      </c>
      <c r="B144" s="24">
        <v>27</v>
      </c>
      <c r="C144" s="24" t="s">
        <v>73</v>
      </c>
      <c r="D144" s="25">
        <v>33.090000000000003</v>
      </c>
      <c r="E144" s="24" t="s">
        <v>74</v>
      </c>
      <c r="F144" s="24">
        <v>1234</v>
      </c>
      <c r="G144" s="26">
        <v>13</v>
      </c>
      <c r="H144" s="24" t="s">
        <v>159</v>
      </c>
      <c r="I144" s="24" t="s">
        <v>76</v>
      </c>
      <c r="J144" s="24">
        <v>814</v>
      </c>
      <c r="K144" s="27">
        <v>482.60060521100002</v>
      </c>
      <c r="L144" s="27">
        <v>9194.4858994900005</v>
      </c>
      <c r="M144" s="25">
        <v>1.51</v>
      </c>
      <c r="N144" s="25">
        <v>0.18</v>
      </c>
      <c r="O144" s="24">
        <v>29873</v>
      </c>
      <c r="P144" s="24">
        <v>29155</v>
      </c>
      <c r="Q144" s="28">
        <v>29873</v>
      </c>
      <c r="R144" s="28">
        <v>1100</v>
      </c>
      <c r="S144" s="24" t="s">
        <v>79</v>
      </c>
      <c r="T144" s="24" t="s">
        <v>93</v>
      </c>
      <c r="U144" s="28">
        <v>54.65</v>
      </c>
      <c r="V144" s="28">
        <v>1</v>
      </c>
      <c r="W144" s="28">
        <v>1.85</v>
      </c>
      <c r="X144" s="28">
        <v>0.22</v>
      </c>
      <c r="Y144" s="28">
        <f t="shared" si="12"/>
        <v>1.85</v>
      </c>
      <c r="Z144" s="28">
        <f t="shared" si="13"/>
        <v>0.22</v>
      </c>
      <c r="AA144" s="28">
        <v>0.17399999999999999</v>
      </c>
      <c r="AB144" s="29">
        <v>2.2719978575591702</v>
      </c>
      <c r="AC144">
        <f t="shared" si="14"/>
        <v>2221</v>
      </c>
      <c r="AD144">
        <f t="shared" si="15"/>
        <v>9</v>
      </c>
      <c r="AE144">
        <f t="shared" si="16"/>
        <v>1.1000000000000001</v>
      </c>
      <c r="AF144">
        <f>'TP Factor'!$D$4</f>
        <v>0.98096512680287296</v>
      </c>
      <c r="AG144">
        <f t="shared" si="17"/>
        <v>1.1000000000000001</v>
      </c>
    </row>
    <row r="145" spans="1:33">
      <c r="A145" s="24" t="s">
        <v>72</v>
      </c>
      <c r="B145" s="24">
        <v>27</v>
      </c>
      <c r="C145" s="24" t="s">
        <v>73</v>
      </c>
      <c r="D145" s="25">
        <v>33.090000000000003</v>
      </c>
      <c r="E145" s="24" t="s">
        <v>74</v>
      </c>
      <c r="F145" s="24">
        <v>1234</v>
      </c>
      <c r="G145" s="26">
        <v>105</v>
      </c>
      <c r="H145" s="24" t="s">
        <v>159</v>
      </c>
      <c r="I145" s="24" t="s">
        <v>76</v>
      </c>
      <c r="J145" s="24">
        <v>13676</v>
      </c>
      <c r="K145" s="27">
        <v>810.90031097799999</v>
      </c>
      <c r="L145" s="27">
        <v>30296.836524400002</v>
      </c>
      <c r="M145" s="25">
        <v>26.39</v>
      </c>
      <c r="N145" s="25">
        <v>6.8</v>
      </c>
      <c r="O145" s="24">
        <v>29902</v>
      </c>
      <c r="P145" s="24">
        <v>29183</v>
      </c>
      <c r="Q145" s="28">
        <v>29902</v>
      </c>
      <c r="R145" s="28">
        <v>1400</v>
      </c>
      <c r="S145" s="24" t="s">
        <v>81</v>
      </c>
      <c r="T145" s="24" t="s">
        <v>127</v>
      </c>
      <c r="U145" s="28">
        <v>54.65</v>
      </c>
      <c r="V145" s="28">
        <v>1</v>
      </c>
      <c r="W145" s="28">
        <v>2.83</v>
      </c>
      <c r="X145" s="28">
        <v>0.497</v>
      </c>
      <c r="Y145" s="28">
        <f t="shared" si="12"/>
        <v>2.83</v>
      </c>
      <c r="Z145" s="28">
        <f t="shared" si="13"/>
        <v>0.497</v>
      </c>
      <c r="AA145" s="28">
        <v>0.88700000000000001</v>
      </c>
      <c r="AB145" s="29">
        <v>2.5848220192850899</v>
      </c>
      <c r="AC145">
        <f t="shared" si="14"/>
        <v>12879</v>
      </c>
      <c r="AD145">
        <f t="shared" si="15"/>
        <v>80</v>
      </c>
      <c r="AE145">
        <f t="shared" si="16"/>
        <v>14.1</v>
      </c>
      <c r="AF145">
        <f>'TP Factor'!$D$4</f>
        <v>0.98096512680287296</v>
      </c>
      <c r="AG145">
        <f t="shared" si="17"/>
        <v>13.8</v>
      </c>
    </row>
    <row r="146" spans="1:33">
      <c r="A146" s="24" t="s">
        <v>72</v>
      </c>
      <c r="B146" s="24">
        <v>27</v>
      </c>
      <c r="C146" s="24" t="s">
        <v>73</v>
      </c>
      <c r="D146" s="25">
        <v>33.090000000000003</v>
      </c>
      <c r="E146" s="24" t="s">
        <v>74</v>
      </c>
      <c r="F146" s="24">
        <v>1234</v>
      </c>
      <c r="G146" s="26">
        <v>11.1</v>
      </c>
      <c r="H146" s="24" t="s">
        <v>159</v>
      </c>
      <c r="I146" s="24" t="s">
        <v>76</v>
      </c>
      <c r="J146" s="24">
        <v>680</v>
      </c>
      <c r="K146" s="27">
        <v>608.86953712399998</v>
      </c>
      <c r="L146" s="27">
        <v>5345.90016414</v>
      </c>
      <c r="M146" s="25">
        <v>0.85</v>
      </c>
      <c r="N146" s="25">
        <v>0.04</v>
      </c>
      <c r="O146" s="24">
        <v>29935</v>
      </c>
      <c r="P146" s="24">
        <v>29212</v>
      </c>
      <c r="Q146" s="28">
        <v>29935</v>
      </c>
      <c r="R146" s="28">
        <v>8120</v>
      </c>
      <c r="S146" s="24" t="s">
        <v>81</v>
      </c>
      <c r="T146" s="24" t="s">
        <v>106</v>
      </c>
      <c r="U146" s="28">
        <v>54.65</v>
      </c>
      <c r="V146" s="28">
        <v>1</v>
      </c>
      <c r="W146" s="28">
        <v>1.25</v>
      </c>
      <c r="X146" s="28">
        <v>5.2999999999999999E-2</v>
      </c>
      <c r="Y146" s="28">
        <f t="shared" si="12"/>
        <v>1.25</v>
      </c>
      <c r="Z146" s="28">
        <f t="shared" si="13"/>
        <v>5.2999999999999999E-2</v>
      </c>
      <c r="AA146" s="28">
        <v>0.25</v>
      </c>
      <c r="AB146" s="29">
        <v>0.89055342960608797</v>
      </c>
      <c r="AC146">
        <f t="shared" si="14"/>
        <v>1251</v>
      </c>
      <c r="AD146">
        <f t="shared" si="15"/>
        <v>3</v>
      </c>
      <c r="AE146">
        <f t="shared" si="16"/>
        <v>0.1</v>
      </c>
      <c r="AF146">
        <f>'TP Factor'!$D$4</f>
        <v>0.98096512680287296</v>
      </c>
      <c r="AG146">
        <f t="shared" si="17"/>
        <v>0.1</v>
      </c>
    </row>
    <row r="147" spans="1:33">
      <c r="A147" s="24" t="s">
        <v>72</v>
      </c>
      <c r="B147" s="24">
        <v>27</v>
      </c>
      <c r="C147" s="24" t="s">
        <v>73</v>
      </c>
      <c r="D147" s="25">
        <v>33.090000000000003</v>
      </c>
      <c r="E147" s="24" t="s">
        <v>74</v>
      </c>
      <c r="F147" s="24">
        <v>1234</v>
      </c>
      <c r="G147" s="26">
        <v>29</v>
      </c>
      <c r="H147" s="24" t="s">
        <v>159</v>
      </c>
      <c r="I147" s="24" t="s">
        <v>76</v>
      </c>
      <c r="J147" s="24">
        <v>385</v>
      </c>
      <c r="K147" s="27">
        <v>433.76722189999998</v>
      </c>
      <c r="L147" s="27">
        <v>2489.8253527799998</v>
      </c>
      <c r="M147" s="25">
        <v>0.86</v>
      </c>
      <c r="N147" s="25">
        <v>0.12</v>
      </c>
      <c r="O147" s="24">
        <v>29952</v>
      </c>
      <c r="P147" s="24">
        <v>29229</v>
      </c>
      <c r="Q147" s="28">
        <v>29952</v>
      </c>
      <c r="R147" s="28">
        <v>1200</v>
      </c>
      <c r="S147" s="24" t="s">
        <v>81</v>
      </c>
      <c r="T147" s="24" t="s">
        <v>151</v>
      </c>
      <c r="U147" s="28">
        <v>54.65</v>
      </c>
      <c r="V147" s="28">
        <v>1</v>
      </c>
      <c r="W147" s="28">
        <v>2.39</v>
      </c>
      <c r="X147" s="28">
        <v>0.316</v>
      </c>
      <c r="Y147" s="28">
        <f t="shared" si="12"/>
        <v>2.39</v>
      </c>
      <c r="Z147" s="28">
        <f t="shared" si="13"/>
        <v>0.316</v>
      </c>
      <c r="AA147" s="28">
        <v>0.30399999999999999</v>
      </c>
      <c r="AB147" s="29">
        <v>0.42636397445337199</v>
      </c>
      <c r="AC147">
        <f t="shared" si="14"/>
        <v>728</v>
      </c>
      <c r="AD147">
        <f t="shared" si="15"/>
        <v>4</v>
      </c>
      <c r="AE147">
        <f t="shared" si="16"/>
        <v>0.5</v>
      </c>
      <c r="AF147">
        <f>'TP Factor'!$D$4</f>
        <v>0.98096512680287296</v>
      </c>
      <c r="AG147">
        <f t="shared" si="17"/>
        <v>0.5</v>
      </c>
    </row>
    <row r="148" spans="1:33">
      <c r="A148" s="24" t="s">
        <v>72</v>
      </c>
      <c r="B148" s="24">
        <v>27</v>
      </c>
      <c r="C148" s="24" t="s">
        <v>73</v>
      </c>
      <c r="D148" s="25">
        <v>33.090000000000003</v>
      </c>
      <c r="E148" s="24" t="s">
        <v>74</v>
      </c>
      <c r="F148" s="24">
        <v>1234</v>
      </c>
      <c r="G148" s="26">
        <v>98</v>
      </c>
      <c r="H148" s="24" t="s">
        <v>159</v>
      </c>
      <c r="I148" s="24" t="s">
        <v>76</v>
      </c>
      <c r="J148" s="24">
        <v>6</v>
      </c>
      <c r="K148" s="27">
        <v>17.1330706068</v>
      </c>
      <c r="L148" s="27">
        <v>15.725838558</v>
      </c>
      <c r="M148" s="25">
        <v>0.01</v>
      </c>
      <c r="N148" s="25">
        <v>0</v>
      </c>
      <c r="O148" s="24">
        <v>29975</v>
      </c>
      <c r="P148" s="24">
        <v>29251</v>
      </c>
      <c r="Q148" s="28">
        <v>29975</v>
      </c>
      <c r="R148" s="28">
        <v>1700</v>
      </c>
      <c r="S148" s="24" t="s">
        <v>81</v>
      </c>
      <c r="T148" s="24" t="s">
        <v>82</v>
      </c>
      <c r="U148" s="28">
        <v>54.65</v>
      </c>
      <c r="V148" s="28">
        <v>1</v>
      </c>
      <c r="W148" s="28">
        <v>1.8</v>
      </c>
      <c r="X148" s="28">
        <v>0.47799999999999998</v>
      </c>
      <c r="Y148" s="28">
        <f t="shared" si="12"/>
        <v>1.8</v>
      </c>
      <c r="Z148" s="28">
        <f t="shared" si="13"/>
        <v>0.47799999999999998</v>
      </c>
      <c r="AA148" s="28">
        <v>0.72399999999999998</v>
      </c>
      <c r="AB148" s="29">
        <v>3.8859237904262699E-3</v>
      </c>
      <c r="AC148">
        <f t="shared" si="14"/>
        <v>16</v>
      </c>
      <c r="AD148">
        <f t="shared" si="15"/>
        <v>0</v>
      </c>
      <c r="AE148">
        <f t="shared" si="16"/>
        <v>0</v>
      </c>
      <c r="AF148">
        <f>'TP Factor'!$D$4</f>
        <v>0.98096512680287296</v>
      </c>
      <c r="AG148">
        <f t="shared" si="17"/>
        <v>0</v>
      </c>
    </row>
    <row r="149" spans="1:33">
      <c r="A149" s="24" t="s">
        <v>72</v>
      </c>
      <c r="B149" s="24">
        <v>27</v>
      </c>
      <c r="C149" s="24" t="s">
        <v>73</v>
      </c>
      <c r="D149" s="25">
        <v>33.090000000000003</v>
      </c>
      <c r="E149" s="24" t="s">
        <v>74</v>
      </c>
      <c r="F149" s="24">
        <v>1234</v>
      </c>
      <c r="G149" s="26">
        <v>13</v>
      </c>
      <c r="H149" s="24" t="s">
        <v>159</v>
      </c>
      <c r="I149" s="24" t="s">
        <v>76</v>
      </c>
      <c r="J149" s="24">
        <v>1222</v>
      </c>
      <c r="K149" s="27">
        <v>329.44774806800001</v>
      </c>
      <c r="L149" s="27">
        <v>7018.4516232200003</v>
      </c>
      <c r="M149" s="25">
        <v>2.2599999999999998</v>
      </c>
      <c r="N149" s="25">
        <v>0.27</v>
      </c>
      <c r="O149" s="24">
        <v>29979</v>
      </c>
      <c r="P149" s="24">
        <v>29255</v>
      </c>
      <c r="Q149" s="28">
        <v>29979</v>
      </c>
      <c r="R149" s="28">
        <v>1100</v>
      </c>
      <c r="S149" s="24" t="s">
        <v>77</v>
      </c>
      <c r="T149" s="24" t="s">
        <v>85</v>
      </c>
      <c r="U149" s="28">
        <v>54.65</v>
      </c>
      <c r="V149" s="28">
        <v>1</v>
      </c>
      <c r="W149" s="28">
        <v>1.85</v>
      </c>
      <c r="X149" s="28">
        <v>0.22</v>
      </c>
      <c r="Y149" s="28">
        <f t="shared" si="12"/>
        <v>1.85</v>
      </c>
      <c r="Z149" s="28">
        <f t="shared" si="13"/>
        <v>0.22</v>
      </c>
      <c r="AA149" s="28">
        <v>0.34200000000000003</v>
      </c>
      <c r="AB149" s="29">
        <v>1.73429022850355</v>
      </c>
      <c r="AC149">
        <f t="shared" si="14"/>
        <v>3332</v>
      </c>
      <c r="AD149">
        <f t="shared" si="15"/>
        <v>14</v>
      </c>
      <c r="AE149">
        <f t="shared" si="16"/>
        <v>1.6</v>
      </c>
      <c r="AF149">
        <f>'TP Factor'!$D$4</f>
        <v>0.98096512680287296</v>
      </c>
      <c r="AG149">
        <f t="shared" si="17"/>
        <v>1.6</v>
      </c>
    </row>
    <row r="150" spans="1:33">
      <c r="A150" s="24" t="s">
        <v>72</v>
      </c>
      <c r="B150" s="24">
        <v>27</v>
      </c>
      <c r="C150" s="24" t="s">
        <v>73</v>
      </c>
      <c r="D150" s="25">
        <v>33.090000000000003</v>
      </c>
      <c r="E150" s="24" t="s">
        <v>74</v>
      </c>
      <c r="F150" s="24">
        <v>1234</v>
      </c>
      <c r="G150" s="26">
        <v>98</v>
      </c>
      <c r="H150" s="24" t="s">
        <v>159</v>
      </c>
      <c r="I150" s="24" t="s">
        <v>76</v>
      </c>
      <c r="J150" s="24">
        <v>191</v>
      </c>
      <c r="K150" s="27">
        <v>104.48826626</v>
      </c>
      <c r="L150" s="27">
        <v>505.98948638399997</v>
      </c>
      <c r="M150" s="25">
        <v>0.34</v>
      </c>
      <c r="N150" s="25">
        <v>0.09</v>
      </c>
      <c r="O150" s="24">
        <v>29983</v>
      </c>
      <c r="P150" s="24">
        <v>29259</v>
      </c>
      <c r="Q150" s="28">
        <v>29983</v>
      </c>
      <c r="R150" s="28">
        <v>1700</v>
      </c>
      <c r="S150" s="24" t="s">
        <v>81</v>
      </c>
      <c r="T150" s="24" t="s">
        <v>82</v>
      </c>
      <c r="U150" s="28">
        <v>54.65</v>
      </c>
      <c r="V150" s="28">
        <v>1</v>
      </c>
      <c r="W150" s="28">
        <v>1.8</v>
      </c>
      <c r="X150" s="28">
        <v>0.47799999999999998</v>
      </c>
      <c r="Y150" s="28">
        <f t="shared" si="12"/>
        <v>1.8</v>
      </c>
      <c r="Z150" s="28">
        <f t="shared" si="13"/>
        <v>0.47799999999999998</v>
      </c>
      <c r="AA150" s="28">
        <v>0.72399999999999998</v>
      </c>
      <c r="AB150" s="29">
        <v>0.12503222493104099</v>
      </c>
      <c r="AC150">
        <f t="shared" si="14"/>
        <v>509</v>
      </c>
      <c r="AD150">
        <f t="shared" si="15"/>
        <v>2</v>
      </c>
      <c r="AE150">
        <f t="shared" si="16"/>
        <v>0.5</v>
      </c>
      <c r="AF150">
        <f>'TP Factor'!$D$4</f>
        <v>0.98096512680287296</v>
      </c>
      <c r="AG150">
        <f t="shared" si="17"/>
        <v>0.5</v>
      </c>
    </row>
    <row r="151" spans="1:33">
      <c r="A151" s="24" t="s">
        <v>72</v>
      </c>
      <c r="B151" s="24">
        <v>27</v>
      </c>
      <c r="C151" s="24" t="s">
        <v>73</v>
      </c>
      <c r="D151" s="25">
        <v>33.090000000000003</v>
      </c>
      <c r="E151" s="24" t="s">
        <v>74</v>
      </c>
      <c r="F151" s="24">
        <v>1234</v>
      </c>
      <c r="G151" s="26">
        <v>102.5</v>
      </c>
      <c r="H151" s="24" t="s">
        <v>159</v>
      </c>
      <c r="I151" s="24" t="s">
        <v>76</v>
      </c>
      <c r="J151" s="24">
        <v>1097</v>
      </c>
      <c r="K151" s="27">
        <v>518.20749666699999</v>
      </c>
      <c r="L151" s="27">
        <v>3417.4995779999999</v>
      </c>
      <c r="M151" s="25">
        <v>2.2999999999999998</v>
      </c>
      <c r="N151" s="25">
        <v>0.56999999999999995</v>
      </c>
      <c r="O151" s="24">
        <v>30037</v>
      </c>
      <c r="P151" s="24">
        <v>29310</v>
      </c>
      <c r="Q151" s="28">
        <v>30037</v>
      </c>
      <c r="R151" s="28">
        <v>1300</v>
      </c>
      <c r="S151" s="24" t="s">
        <v>79</v>
      </c>
      <c r="T151" s="24" t="s">
        <v>80</v>
      </c>
      <c r="U151" s="28">
        <v>54.65</v>
      </c>
      <c r="V151" s="28">
        <v>1</v>
      </c>
      <c r="W151" s="28">
        <v>2.42</v>
      </c>
      <c r="X151" s="28">
        <v>0.51600000000000001</v>
      </c>
      <c r="Y151" s="28">
        <f t="shared" si="12"/>
        <v>2.42</v>
      </c>
      <c r="Z151" s="28">
        <f t="shared" si="13"/>
        <v>0.51600000000000001</v>
      </c>
      <c r="AA151" s="28">
        <v>0.63100000000000001</v>
      </c>
      <c r="AB151" s="29">
        <v>0.84447915895927395</v>
      </c>
      <c r="AC151">
        <f t="shared" si="14"/>
        <v>2993</v>
      </c>
      <c r="AD151">
        <f t="shared" si="15"/>
        <v>16</v>
      </c>
      <c r="AE151">
        <f t="shared" si="16"/>
        <v>3.4</v>
      </c>
      <c r="AF151">
        <f>'TP Factor'!$D$4</f>
        <v>0.98096512680287296</v>
      </c>
      <c r="AG151">
        <f t="shared" si="17"/>
        <v>3.3</v>
      </c>
    </row>
    <row r="152" spans="1:33">
      <c r="A152" s="24" t="s">
        <v>72</v>
      </c>
      <c r="B152" s="24">
        <v>27</v>
      </c>
      <c r="C152" s="24" t="s">
        <v>73</v>
      </c>
      <c r="D152" s="25">
        <v>33.090000000000003</v>
      </c>
      <c r="E152" s="24" t="s">
        <v>74</v>
      </c>
      <c r="F152" s="24">
        <v>1234</v>
      </c>
      <c r="G152" s="26">
        <v>102.5</v>
      </c>
      <c r="H152" s="24" t="s">
        <v>159</v>
      </c>
      <c r="I152" s="24" t="s">
        <v>76</v>
      </c>
      <c r="J152" s="24">
        <v>1220</v>
      </c>
      <c r="K152" s="27">
        <v>330.10204040500003</v>
      </c>
      <c r="L152" s="27">
        <v>3622.1555389999999</v>
      </c>
      <c r="M152" s="25">
        <v>2.56</v>
      </c>
      <c r="N152" s="25">
        <v>0.63</v>
      </c>
      <c r="O152" s="24">
        <v>30057</v>
      </c>
      <c r="P152" s="24">
        <v>29325</v>
      </c>
      <c r="Q152" s="28">
        <v>30057</v>
      </c>
      <c r="R152" s="28">
        <v>1300</v>
      </c>
      <c r="S152" s="24" t="s">
        <v>81</v>
      </c>
      <c r="T152" s="24" t="s">
        <v>94</v>
      </c>
      <c r="U152" s="28">
        <v>54.65</v>
      </c>
      <c r="V152" s="28">
        <v>1</v>
      </c>
      <c r="W152" s="28">
        <v>2.42</v>
      </c>
      <c r="X152" s="28">
        <v>0.51600000000000001</v>
      </c>
      <c r="Y152" s="28">
        <f t="shared" si="12"/>
        <v>2.42</v>
      </c>
      <c r="Z152" s="28">
        <f t="shared" si="13"/>
        <v>0.51600000000000001</v>
      </c>
      <c r="AA152" s="28">
        <v>0.66200000000000003</v>
      </c>
      <c r="AB152" s="29">
        <v>0.89505054599644795</v>
      </c>
      <c r="AC152">
        <f t="shared" si="14"/>
        <v>3328</v>
      </c>
      <c r="AD152">
        <f t="shared" si="15"/>
        <v>18</v>
      </c>
      <c r="AE152">
        <f t="shared" si="16"/>
        <v>3.8</v>
      </c>
      <c r="AF152">
        <f>'TP Factor'!$D$4</f>
        <v>0.98096512680287296</v>
      </c>
      <c r="AG152">
        <f t="shared" si="17"/>
        <v>3.7</v>
      </c>
    </row>
    <row r="153" spans="1:33">
      <c r="A153" s="24" t="s">
        <v>72</v>
      </c>
      <c r="B153" s="24">
        <v>27</v>
      </c>
      <c r="C153" s="24" t="s">
        <v>73</v>
      </c>
      <c r="D153" s="25">
        <v>33.090000000000003</v>
      </c>
      <c r="E153" s="24" t="s">
        <v>74</v>
      </c>
      <c r="F153" s="24">
        <v>1234</v>
      </c>
      <c r="G153" s="26">
        <v>102.5</v>
      </c>
      <c r="H153" s="24" t="s">
        <v>159</v>
      </c>
      <c r="I153" s="24" t="s">
        <v>76</v>
      </c>
      <c r="J153" s="24">
        <v>11242</v>
      </c>
      <c r="K153" s="27">
        <v>1025.1431246</v>
      </c>
      <c r="L153" s="27">
        <v>35007.512261600001</v>
      </c>
      <c r="M153" s="25">
        <v>23.61</v>
      </c>
      <c r="N153" s="25">
        <v>5.8</v>
      </c>
      <c r="O153" s="24">
        <v>30068</v>
      </c>
      <c r="P153" s="24">
        <v>29336</v>
      </c>
      <c r="Q153" s="28">
        <v>30068</v>
      </c>
      <c r="R153" s="28">
        <v>1300</v>
      </c>
      <c r="S153" s="24" t="s">
        <v>79</v>
      </c>
      <c r="T153" s="24" t="s">
        <v>80</v>
      </c>
      <c r="U153" s="28">
        <v>54.65</v>
      </c>
      <c r="V153" s="28">
        <v>1</v>
      </c>
      <c r="W153" s="28">
        <v>2.42</v>
      </c>
      <c r="X153" s="28">
        <v>0.51600000000000001</v>
      </c>
      <c r="Y153" s="28">
        <f t="shared" si="12"/>
        <v>2.42</v>
      </c>
      <c r="Z153" s="28">
        <f t="shared" si="13"/>
        <v>0.51600000000000001</v>
      </c>
      <c r="AA153" s="28">
        <v>0.63100000000000001</v>
      </c>
      <c r="AB153" s="29">
        <v>5.2319505789787302</v>
      </c>
      <c r="AC153">
        <f t="shared" si="14"/>
        <v>18545</v>
      </c>
      <c r="AD153">
        <f t="shared" si="15"/>
        <v>99</v>
      </c>
      <c r="AE153">
        <f t="shared" si="16"/>
        <v>21.1</v>
      </c>
      <c r="AF153">
        <f>'TP Factor'!$D$4</f>
        <v>0.98096512680287296</v>
      </c>
      <c r="AG153">
        <f t="shared" si="17"/>
        <v>20.7</v>
      </c>
    </row>
    <row r="154" spans="1:33">
      <c r="A154" s="24" t="s">
        <v>72</v>
      </c>
      <c r="B154" s="24">
        <v>27</v>
      </c>
      <c r="C154" s="24" t="s">
        <v>73</v>
      </c>
      <c r="D154" s="25">
        <v>33.090000000000003</v>
      </c>
      <c r="E154" s="24" t="s">
        <v>74</v>
      </c>
      <c r="F154" s="24">
        <v>3456</v>
      </c>
      <c r="G154" s="26">
        <v>3</v>
      </c>
      <c r="H154" s="24" t="s">
        <v>159</v>
      </c>
      <c r="I154" s="24" t="s">
        <v>76</v>
      </c>
      <c r="J154" s="24">
        <v>24</v>
      </c>
      <c r="K154" s="27">
        <v>64.521386269100006</v>
      </c>
      <c r="L154" s="27">
        <v>111.82858125</v>
      </c>
      <c r="M154" s="25">
        <v>0.02</v>
      </c>
      <c r="N154" s="25">
        <v>0</v>
      </c>
      <c r="O154" s="24">
        <v>30091</v>
      </c>
      <c r="P154" s="24">
        <v>29358</v>
      </c>
      <c r="Q154" s="28">
        <v>30091</v>
      </c>
      <c r="R154" s="28">
        <v>4340</v>
      </c>
      <c r="S154" s="24" t="s">
        <v>77</v>
      </c>
      <c r="T154" s="24" t="s">
        <v>103</v>
      </c>
      <c r="U154" s="28">
        <v>54.65</v>
      </c>
      <c r="V154" s="28">
        <v>1</v>
      </c>
      <c r="W154" s="28">
        <v>0.7</v>
      </c>
      <c r="X154" s="28">
        <v>0.09</v>
      </c>
      <c r="Y154" s="28">
        <f t="shared" si="12"/>
        <v>0.7</v>
      </c>
      <c r="Z154" s="28">
        <f t="shared" si="13"/>
        <v>0.09</v>
      </c>
      <c r="AA154" s="28">
        <v>0.41299999999999998</v>
      </c>
      <c r="AB154" s="29">
        <v>2.76333336930525E-2</v>
      </c>
      <c r="AC154">
        <f t="shared" si="14"/>
        <v>64</v>
      </c>
      <c r="AD154">
        <f t="shared" si="15"/>
        <v>0</v>
      </c>
      <c r="AE154">
        <f t="shared" si="16"/>
        <v>0</v>
      </c>
      <c r="AF154">
        <f>'TP Factor'!$D$4</f>
        <v>0.98096512680287296</v>
      </c>
      <c r="AG154">
        <f t="shared" si="17"/>
        <v>0</v>
      </c>
    </row>
    <row r="155" spans="1:33">
      <c r="A155" s="24" t="s">
        <v>72</v>
      </c>
      <c r="B155" s="24">
        <v>27</v>
      </c>
      <c r="C155" s="24" t="s">
        <v>73</v>
      </c>
      <c r="D155" s="25">
        <v>33.090000000000003</v>
      </c>
      <c r="E155" s="24" t="s">
        <v>74</v>
      </c>
      <c r="F155" s="24">
        <v>1234</v>
      </c>
      <c r="G155" s="26">
        <v>13</v>
      </c>
      <c r="H155" s="24" t="s">
        <v>159</v>
      </c>
      <c r="I155" s="24" t="s">
        <v>76</v>
      </c>
      <c r="J155" s="24">
        <v>175</v>
      </c>
      <c r="K155" s="27">
        <v>244.44037814000001</v>
      </c>
      <c r="L155" s="27">
        <v>1977.63612341</v>
      </c>
      <c r="M155" s="25">
        <v>0.32</v>
      </c>
      <c r="N155" s="25">
        <v>0.04</v>
      </c>
      <c r="O155" s="24">
        <v>30103</v>
      </c>
      <c r="P155" s="24">
        <v>29369</v>
      </c>
      <c r="Q155" s="28">
        <v>30103</v>
      </c>
      <c r="R155" s="28">
        <v>1100</v>
      </c>
      <c r="S155" s="24" t="s">
        <v>79</v>
      </c>
      <c r="T155" s="24" t="s">
        <v>93</v>
      </c>
      <c r="U155" s="28">
        <v>54.65</v>
      </c>
      <c r="V155" s="28">
        <v>1</v>
      </c>
      <c r="W155" s="28">
        <v>1.85</v>
      </c>
      <c r="X155" s="28">
        <v>0.22</v>
      </c>
      <c r="Y155" s="28">
        <f t="shared" si="12"/>
        <v>1.85</v>
      </c>
      <c r="Z155" s="28">
        <f t="shared" si="13"/>
        <v>0.22</v>
      </c>
      <c r="AA155" s="28">
        <v>0.17399999999999999</v>
      </c>
      <c r="AB155" s="29">
        <v>0.48847830911247703</v>
      </c>
      <c r="AC155">
        <f t="shared" si="14"/>
        <v>477</v>
      </c>
      <c r="AD155">
        <f t="shared" si="15"/>
        <v>2</v>
      </c>
      <c r="AE155">
        <f t="shared" si="16"/>
        <v>0.2</v>
      </c>
      <c r="AF155">
        <f>'TP Factor'!$D$4</f>
        <v>0.98096512680287296</v>
      </c>
      <c r="AG155">
        <f t="shared" si="17"/>
        <v>0.2</v>
      </c>
    </row>
    <row r="156" spans="1:33">
      <c r="A156" s="24" t="s">
        <v>72</v>
      </c>
      <c r="B156" s="24">
        <v>27</v>
      </c>
      <c r="C156" s="24" t="s">
        <v>73</v>
      </c>
      <c r="D156" s="25">
        <v>33.090000000000003</v>
      </c>
      <c r="E156" s="24" t="s">
        <v>74</v>
      </c>
      <c r="F156" s="24">
        <v>1234</v>
      </c>
      <c r="G156" s="26">
        <v>13</v>
      </c>
      <c r="H156" s="24" t="s">
        <v>159</v>
      </c>
      <c r="I156" s="24" t="s">
        <v>76</v>
      </c>
      <c r="J156" s="24">
        <v>806</v>
      </c>
      <c r="K156" s="27">
        <v>304.17147341200001</v>
      </c>
      <c r="L156" s="27">
        <v>4628.2325457300003</v>
      </c>
      <c r="M156" s="25">
        <v>1.49</v>
      </c>
      <c r="N156" s="25">
        <v>0.18</v>
      </c>
      <c r="O156" s="24">
        <v>30126</v>
      </c>
      <c r="P156" s="24">
        <v>29392</v>
      </c>
      <c r="Q156" s="28">
        <v>30126</v>
      </c>
      <c r="R156" s="28">
        <v>1100</v>
      </c>
      <c r="S156" s="24" t="s">
        <v>81</v>
      </c>
      <c r="T156" s="24" t="s">
        <v>86</v>
      </c>
      <c r="U156" s="28">
        <v>54.65</v>
      </c>
      <c r="V156" s="28">
        <v>1</v>
      </c>
      <c r="W156" s="28">
        <v>1.85</v>
      </c>
      <c r="X156" s="28">
        <v>0.22</v>
      </c>
      <c r="Y156" s="28">
        <f t="shared" si="12"/>
        <v>1.85</v>
      </c>
      <c r="Z156" s="28">
        <f t="shared" si="13"/>
        <v>0.22</v>
      </c>
      <c r="AA156" s="28">
        <v>0.34200000000000003</v>
      </c>
      <c r="AB156" s="29">
        <v>0.78668759457605497</v>
      </c>
      <c r="AC156">
        <f t="shared" si="14"/>
        <v>1511</v>
      </c>
      <c r="AD156">
        <f t="shared" si="15"/>
        <v>6</v>
      </c>
      <c r="AE156">
        <f t="shared" si="16"/>
        <v>0.7</v>
      </c>
      <c r="AF156">
        <f>'TP Factor'!$D$4</f>
        <v>0.98096512680287296</v>
      </c>
      <c r="AG156">
        <f t="shared" si="17"/>
        <v>0.7</v>
      </c>
    </row>
    <row r="157" spans="1:33">
      <c r="A157" s="24" t="s">
        <v>72</v>
      </c>
      <c r="B157" s="24">
        <v>27</v>
      </c>
      <c r="C157" s="24" t="s">
        <v>73</v>
      </c>
      <c r="D157" s="25">
        <v>33.090000000000003</v>
      </c>
      <c r="E157" s="24" t="s">
        <v>74</v>
      </c>
      <c r="F157" s="24">
        <v>1234</v>
      </c>
      <c r="G157" s="26">
        <v>102.5</v>
      </c>
      <c r="H157" s="24" t="s">
        <v>159</v>
      </c>
      <c r="I157" s="24" t="s">
        <v>76</v>
      </c>
      <c r="J157" s="24">
        <v>70</v>
      </c>
      <c r="K157" s="27">
        <v>74.108041102000001</v>
      </c>
      <c r="L157" s="27">
        <v>218.957492917</v>
      </c>
      <c r="M157" s="25">
        <v>0.15</v>
      </c>
      <c r="N157" s="25">
        <v>0.04</v>
      </c>
      <c r="O157" s="24">
        <v>30172</v>
      </c>
      <c r="P157" s="24">
        <v>29437</v>
      </c>
      <c r="Q157" s="28">
        <v>30172</v>
      </c>
      <c r="R157" s="28">
        <v>1300</v>
      </c>
      <c r="S157" s="24" t="s">
        <v>79</v>
      </c>
      <c r="T157" s="24" t="s">
        <v>80</v>
      </c>
      <c r="U157" s="28">
        <v>54.65</v>
      </c>
      <c r="V157" s="28">
        <v>1</v>
      </c>
      <c r="W157" s="28">
        <v>2.42</v>
      </c>
      <c r="X157" s="28">
        <v>0.51600000000000001</v>
      </c>
      <c r="Y157" s="28">
        <f t="shared" si="12"/>
        <v>2.42</v>
      </c>
      <c r="Z157" s="28">
        <f t="shared" si="13"/>
        <v>0.51600000000000001</v>
      </c>
      <c r="AA157" s="28">
        <v>0.63100000000000001</v>
      </c>
      <c r="AB157" s="29">
        <v>5.41053762865564E-2</v>
      </c>
      <c r="AC157">
        <f t="shared" si="14"/>
        <v>192</v>
      </c>
      <c r="AD157">
        <f t="shared" si="15"/>
        <v>1</v>
      </c>
      <c r="AE157">
        <f t="shared" si="16"/>
        <v>0.2</v>
      </c>
      <c r="AF157">
        <f>'TP Factor'!$D$4</f>
        <v>0.98096512680287296</v>
      </c>
      <c r="AG157">
        <f t="shared" si="17"/>
        <v>0.2</v>
      </c>
    </row>
    <row r="158" spans="1:33">
      <c r="A158" s="24" t="s">
        <v>72</v>
      </c>
      <c r="B158" s="24">
        <v>27</v>
      </c>
      <c r="C158" s="24" t="s">
        <v>73</v>
      </c>
      <c r="D158" s="25">
        <v>33.090000000000003</v>
      </c>
      <c r="E158" s="24" t="s">
        <v>74</v>
      </c>
      <c r="F158" s="24">
        <v>1234</v>
      </c>
      <c r="G158" s="26">
        <v>13</v>
      </c>
      <c r="H158" s="24" t="s">
        <v>159</v>
      </c>
      <c r="I158" s="24" t="s">
        <v>76</v>
      </c>
      <c r="J158" s="24">
        <v>10</v>
      </c>
      <c r="K158" s="27">
        <v>59.615419638200002</v>
      </c>
      <c r="L158" s="27">
        <v>110.45269636899999</v>
      </c>
      <c r="M158" s="25">
        <v>0.02</v>
      </c>
      <c r="N158" s="25">
        <v>0</v>
      </c>
      <c r="O158" s="24">
        <v>30174</v>
      </c>
      <c r="P158" s="24">
        <v>29439</v>
      </c>
      <c r="Q158" s="28">
        <v>30174</v>
      </c>
      <c r="R158" s="28">
        <v>1100</v>
      </c>
      <c r="S158" s="24" t="s">
        <v>79</v>
      </c>
      <c r="T158" s="24" t="s">
        <v>93</v>
      </c>
      <c r="U158" s="28">
        <v>54.65</v>
      </c>
      <c r="V158" s="28">
        <v>1</v>
      </c>
      <c r="W158" s="28">
        <v>1.85</v>
      </c>
      <c r="X158" s="28">
        <v>0.22</v>
      </c>
      <c r="Y158" s="28">
        <f t="shared" si="12"/>
        <v>1.85</v>
      </c>
      <c r="Z158" s="28">
        <f t="shared" si="13"/>
        <v>0.22</v>
      </c>
      <c r="AA158" s="28">
        <v>0.17399999999999999</v>
      </c>
      <c r="AB158" s="29">
        <v>2.7293346503350802E-2</v>
      </c>
      <c r="AC158">
        <f t="shared" si="14"/>
        <v>27</v>
      </c>
      <c r="AD158">
        <f t="shared" si="15"/>
        <v>0</v>
      </c>
      <c r="AE158">
        <f t="shared" si="16"/>
        <v>0</v>
      </c>
      <c r="AF158">
        <f>'TP Factor'!$D$4</f>
        <v>0.98096512680287296</v>
      </c>
      <c r="AG158">
        <f t="shared" si="17"/>
        <v>0</v>
      </c>
    </row>
    <row r="159" spans="1:33">
      <c r="A159" s="24" t="s">
        <v>72</v>
      </c>
      <c r="B159" s="24">
        <v>27</v>
      </c>
      <c r="C159" s="24" t="s">
        <v>73</v>
      </c>
      <c r="D159" s="25">
        <v>33.090000000000003</v>
      </c>
      <c r="E159" s="24" t="s">
        <v>74</v>
      </c>
      <c r="F159" s="24">
        <v>1234</v>
      </c>
      <c r="G159" s="26">
        <v>29</v>
      </c>
      <c r="H159" s="24" t="s">
        <v>159</v>
      </c>
      <c r="I159" s="24" t="s">
        <v>76</v>
      </c>
      <c r="J159" s="24">
        <v>1674</v>
      </c>
      <c r="K159" s="27">
        <v>548.37256337600002</v>
      </c>
      <c r="L159" s="27">
        <v>14949.658143500001</v>
      </c>
      <c r="M159" s="25">
        <v>3.73</v>
      </c>
      <c r="N159" s="25">
        <v>0.53</v>
      </c>
      <c r="O159" s="24">
        <v>30304</v>
      </c>
      <c r="P159" s="24">
        <v>29565</v>
      </c>
      <c r="Q159" s="28">
        <v>30304</v>
      </c>
      <c r="R159" s="28">
        <v>1200</v>
      </c>
      <c r="S159" s="24" t="s">
        <v>79</v>
      </c>
      <c r="T159" s="24" t="s">
        <v>156</v>
      </c>
      <c r="U159" s="28">
        <v>54.65</v>
      </c>
      <c r="V159" s="28">
        <v>1</v>
      </c>
      <c r="W159" s="28">
        <v>2.39</v>
      </c>
      <c r="X159" s="28">
        <v>0.316</v>
      </c>
      <c r="Y159" s="28">
        <f t="shared" si="12"/>
        <v>2.39</v>
      </c>
      <c r="Z159" s="28">
        <f t="shared" si="13"/>
        <v>0.316</v>
      </c>
      <c r="AA159" s="28">
        <v>0.22</v>
      </c>
      <c r="AB159" s="29">
        <v>0.12334149082380901</v>
      </c>
      <c r="AC159">
        <f t="shared" si="14"/>
        <v>152</v>
      </c>
      <c r="AD159">
        <f t="shared" si="15"/>
        <v>1</v>
      </c>
      <c r="AE159">
        <f t="shared" si="16"/>
        <v>0.1</v>
      </c>
      <c r="AF159">
        <f>'TP Factor'!$D$4</f>
        <v>0.98096512680287296</v>
      </c>
      <c r="AG159">
        <f t="shared" si="17"/>
        <v>0.1</v>
      </c>
    </row>
    <row r="160" spans="1:33">
      <c r="A160" s="24" t="s">
        <v>72</v>
      </c>
      <c r="B160" s="24">
        <v>27</v>
      </c>
      <c r="C160" s="24" t="s">
        <v>73</v>
      </c>
      <c r="D160" s="25">
        <v>33.090000000000003</v>
      </c>
      <c r="E160" s="24" t="s">
        <v>74</v>
      </c>
      <c r="F160" s="24">
        <v>1234</v>
      </c>
      <c r="G160" s="26">
        <v>29</v>
      </c>
      <c r="H160" s="24" t="s">
        <v>159</v>
      </c>
      <c r="I160" s="24" t="s">
        <v>76</v>
      </c>
      <c r="J160" s="24">
        <v>29155</v>
      </c>
      <c r="K160" s="27">
        <v>4150.2427169700004</v>
      </c>
      <c r="L160" s="27">
        <v>260404.77357600001</v>
      </c>
      <c r="M160" s="25">
        <v>65.02</v>
      </c>
      <c r="N160" s="25">
        <v>9.2100000000000009</v>
      </c>
      <c r="O160" s="24">
        <v>30318</v>
      </c>
      <c r="P160" s="24">
        <v>29578</v>
      </c>
      <c r="Q160" s="28">
        <v>30318</v>
      </c>
      <c r="R160" s="28">
        <v>1200</v>
      </c>
      <c r="S160" s="24" t="s">
        <v>79</v>
      </c>
      <c r="T160" s="24" t="s">
        <v>156</v>
      </c>
      <c r="U160" s="28">
        <v>54.65</v>
      </c>
      <c r="V160" s="28">
        <v>1</v>
      </c>
      <c r="W160" s="28">
        <v>2.39</v>
      </c>
      <c r="X160" s="28">
        <v>0.316</v>
      </c>
      <c r="Y160" s="28">
        <f t="shared" si="12"/>
        <v>2.39</v>
      </c>
      <c r="Z160" s="28">
        <f t="shared" si="13"/>
        <v>0.316</v>
      </c>
      <c r="AA160" s="28">
        <v>0.22</v>
      </c>
      <c r="AB160" s="29">
        <v>0.33325866016301797</v>
      </c>
      <c r="AC160">
        <f t="shared" si="14"/>
        <v>412</v>
      </c>
      <c r="AD160">
        <f t="shared" si="15"/>
        <v>2</v>
      </c>
      <c r="AE160">
        <f t="shared" si="16"/>
        <v>0.3</v>
      </c>
      <c r="AF160">
        <f>'TP Factor'!$D$4</f>
        <v>0.98096512680287296</v>
      </c>
      <c r="AG160">
        <f t="shared" si="17"/>
        <v>0.3</v>
      </c>
    </row>
    <row r="161" spans="1:33">
      <c r="A161" s="24" t="s">
        <v>72</v>
      </c>
      <c r="B161" s="24">
        <v>27</v>
      </c>
      <c r="C161" s="24" t="s">
        <v>73</v>
      </c>
      <c r="D161" s="25">
        <v>33.090000000000003</v>
      </c>
      <c r="E161" s="24" t="s">
        <v>74</v>
      </c>
      <c r="F161" s="24">
        <v>1234</v>
      </c>
      <c r="G161" s="26">
        <v>29</v>
      </c>
      <c r="H161" s="24" t="s">
        <v>159</v>
      </c>
      <c r="I161" s="24" t="s">
        <v>76</v>
      </c>
      <c r="J161" s="24">
        <v>18</v>
      </c>
      <c r="K161" s="27">
        <v>165.97615452900001</v>
      </c>
      <c r="L161" s="27">
        <v>115.84552603</v>
      </c>
      <c r="M161" s="25">
        <v>0.04</v>
      </c>
      <c r="N161" s="25">
        <v>0.01</v>
      </c>
      <c r="O161" s="24">
        <v>30540</v>
      </c>
      <c r="P161" s="24">
        <v>29780</v>
      </c>
      <c r="Q161" s="28">
        <v>30540</v>
      </c>
      <c r="R161" s="28">
        <v>1200</v>
      </c>
      <c r="S161" s="24" t="s">
        <v>81</v>
      </c>
      <c r="T161" s="24" t="s">
        <v>151</v>
      </c>
      <c r="U161" s="28">
        <v>54.65</v>
      </c>
      <c r="V161" s="28">
        <v>1</v>
      </c>
      <c r="W161" s="28">
        <v>2.39</v>
      </c>
      <c r="X161" s="28">
        <v>0.316</v>
      </c>
      <c r="Y161" s="28">
        <f t="shared" si="12"/>
        <v>2.39</v>
      </c>
      <c r="Z161" s="28">
        <f t="shared" si="13"/>
        <v>0.316</v>
      </c>
      <c r="AA161" s="28">
        <v>0.30399999999999999</v>
      </c>
      <c r="AB161" s="29">
        <v>1.6772799342682301E-2</v>
      </c>
      <c r="AC161">
        <f t="shared" si="14"/>
        <v>29</v>
      </c>
      <c r="AD161">
        <f t="shared" si="15"/>
        <v>0</v>
      </c>
      <c r="AE161">
        <f t="shared" si="16"/>
        <v>0</v>
      </c>
      <c r="AF161">
        <f>'TP Factor'!$D$4</f>
        <v>0.98096512680287296</v>
      </c>
      <c r="AG161">
        <f t="shared" si="17"/>
        <v>0</v>
      </c>
    </row>
    <row r="162" spans="1:33">
      <c r="A162" s="24" t="s">
        <v>72</v>
      </c>
      <c r="B162" s="24">
        <v>0</v>
      </c>
      <c r="D162" s="25">
        <v>0</v>
      </c>
      <c r="E162" s="24" t="s">
        <v>74</v>
      </c>
      <c r="F162" s="24">
        <v>0</v>
      </c>
      <c r="G162" s="26">
        <v>105</v>
      </c>
      <c r="H162" s="24" t="s">
        <v>159</v>
      </c>
      <c r="I162" s="24" t="s">
        <v>76</v>
      </c>
      <c r="J162" s="24">
        <v>0</v>
      </c>
      <c r="K162" s="27">
        <v>49.8298987999</v>
      </c>
      <c r="L162" s="27">
        <v>44.999126151799999</v>
      </c>
      <c r="M162" s="25">
        <v>0</v>
      </c>
      <c r="N162" s="25">
        <v>0</v>
      </c>
      <c r="O162" s="24">
        <v>0</v>
      </c>
      <c r="P162" s="24">
        <v>0</v>
      </c>
      <c r="Q162" s="28">
        <v>75113</v>
      </c>
      <c r="R162" s="28">
        <v>1400</v>
      </c>
      <c r="T162" s="24" t="s">
        <v>127</v>
      </c>
      <c r="U162" s="28">
        <v>54.65</v>
      </c>
      <c r="V162" s="28">
        <v>1</v>
      </c>
      <c r="W162" s="28">
        <v>1.93</v>
      </c>
      <c r="X162" s="28">
        <v>0.497</v>
      </c>
      <c r="Y162" s="28">
        <f t="shared" si="12"/>
        <v>1.93</v>
      </c>
      <c r="Z162" s="28">
        <f t="shared" si="13"/>
        <v>0.497</v>
      </c>
      <c r="AA162" s="28">
        <v>0.88700000000000001</v>
      </c>
      <c r="AB162" s="29">
        <v>1.1110903141063101E-2</v>
      </c>
      <c r="AC162">
        <f t="shared" si="14"/>
        <v>55</v>
      </c>
      <c r="AD162">
        <f t="shared" si="15"/>
        <v>0</v>
      </c>
      <c r="AE162">
        <f t="shared" si="16"/>
        <v>0.1</v>
      </c>
      <c r="AF162">
        <f>'TP Factor'!$D$4</f>
        <v>0.98096512680287296</v>
      </c>
      <c r="AG162">
        <f t="shared" si="17"/>
        <v>0.1</v>
      </c>
    </row>
    <row r="163" spans="1:33">
      <c r="A163" s="24" t="s">
        <v>72</v>
      </c>
      <c r="B163" s="24">
        <v>0</v>
      </c>
      <c r="D163" s="25">
        <v>0</v>
      </c>
      <c r="E163" s="24" t="s">
        <v>74</v>
      </c>
      <c r="F163" s="24">
        <v>0</v>
      </c>
      <c r="G163" s="26">
        <v>105</v>
      </c>
      <c r="H163" s="24" t="s">
        <v>159</v>
      </c>
      <c r="I163" s="24" t="s">
        <v>76</v>
      </c>
      <c r="J163" s="24">
        <v>0</v>
      </c>
      <c r="K163" s="27">
        <v>60.815837020099998</v>
      </c>
      <c r="L163" s="27">
        <v>149.12854499700001</v>
      </c>
      <c r="M163" s="25">
        <v>0</v>
      </c>
      <c r="N163" s="25">
        <v>0</v>
      </c>
      <c r="O163" s="24">
        <v>0</v>
      </c>
      <c r="P163" s="24">
        <v>0</v>
      </c>
      <c r="Q163" s="28">
        <v>75114</v>
      </c>
      <c r="R163" s="28">
        <v>1400</v>
      </c>
      <c r="T163" s="24" t="s">
        <v>129</v>
      </c>
      <c r="U163" s="28">
        <v>54.65</v>
      </c>
      <c r="V163" s="28">
        <v>1</v>
      </c>
      <c r="W163" s="28">
        <v>1.93</v>
      </c>
      <c r="X163" s="28">
        <v>0.497</v>
      </c>
      <c r="Y163" s="28">
        <f t="shared" si="12"/>
        <v>1.93</v>
      </c>
      <c r="Z163" s="28">
        <f t="shared" si="13"/>
        <v>0.497</v>
      </c>
      <c r="AA163" s="28">
        <v>0.88600000000000001</v>
      </c>
      <c r="AB163" s="29">
        <v>3.6821496826555097E-2</v>
      </c>
      <c r="AC163">
        <f t="shared" si="14"/>
        <v>183</v>
      </c>
      <c r="AD163">
        <f t="shared" si="15"/>
        <v>1</v>
      </c>
      <c r="AE163">
        <f t="shared" si="16"/>
        <v>0.2</v>
      </c>
      <c r="AF163">
        <f>'TP Factor'!$D$4</f>
        <v>0.98096512680287296</v>
      </c>
      <c r="AG163">
        <f t="shared" si="17"/>
        <v>0.2</v>
      </c>
    </row>
    <row r="164" spans="1:33">
      <c r="A164" s="24" t="s">
        <v>72</v>
      </c>
      <c r="B164" s="24">
        <v>0</v>
      </c>
      <c r="D164" s="25">
        <v>0</v>
      </c>
      <c r="E164" s="24" t="s">
        <v>74</v>
      </c>
      <c r="F164" s="24">
        <v>0</v>
      </c>
      <c r="G164" s="26">
        <v>3</v>
      </c>
      <c r="H164" s="24" t="s">
        <v>159</v>
      </c>
      <c r="I164" s="24" t="s">
        <v>76</v>
      </c>
      <c r="J164" s="24">
        <v>0</v>
      </c>
      <c r="K164" s="27">
        <v>17.730244090700001</v>
      </c>
      <c r="L164" s="27">
        <v>1.87752811174</v>
      </c>
      <c r="M164" s="25">
        <v>0</v>
      </c>
      <c r="N164" s="25">
        <v>0</v>
      </c>
      <c r="O164" s="24">
        <v>0</v>
      </c>
      <c r="P164" s="24">
        <v>0</v>
      </c>
      <c r="Q164" s="28">
        <v>75075</v>
      </c>
      <c r="R164" s="28">
        <v>4110</v>
      </c>
      <c r="T164" s="24" t="s">
        <v>221</v>
      </c>
      <c r="U164" s="28">
        <v>54.65</v>
      </c>
      <c r="V164" s="28">
        <v>1</v>
      </c>
      <c r="W164" s="28">
        <v>0.7</v>
      </c>
      <c r="X164" s="28">
        <v>0.09</v>
      </c>
      <c r="Y164" s="28">
        <f t="shared" si="12"/>
        <v>0.7</v>
      </c>
      <c r="Z164" s="28">
        <f t="shared" si="13"/>
        <v>0.09</v>
      </c>
      <c r="AA164" s="28">
        <v>0.10199999999999999</v>
      </c>
      <c r="AB164" s="29">
        <v>4.6357730078256998E-4</v>
      </c>
      <c r="AC164">
        <f t="shared" si="14"/>
        <v>0</v>
      </c>
      <c r="AD164">
        <f t="shared" si="15"/>
        <v>0</v>
      </c>
      <c r="AE164">
        <f t="shared" si="16"/>
        <v>0</v>
      </c>
      <c r="AF164">
        <f>'TP Factor'!$D$4</f>
        <v>0.98096512680287296</v>
      </c>
      <c r="AG164">
        <f t="shared" si="17"/>
        <v>0</v>
      </c>
    </row>
    <row r="165" spans="1:33">
      <c r="A165" s="24" t="s">
        <v>72</v>
      </c>
      <c r="B165" s="24">
        <v>0</v>
      </c>
      <c r="D165" s="25">
        <v>0</v>
      </c>
      <c r="E165" s="24" t="s">
        <v>74</v>
      </c>
      <c r="F165" s="24">
        <v>0</v>
      </c>
      <c r="G165" s="26">
        <v>3</v>
      </c>
      <c r="H165" s="24" t="s">
        <v>159</v>
      </c>
      <c r="I165" s="24" t="s">
        <v>76</v>
      </c>
      <c r="J165" s="24">
        <v>0</v>
      </c>
      <c r="K165" s="27">
        <v>342.48224096299998</v>
      </c>
      <c r="L165" s="27">
        <v>660.02206705399999</v>
      </c>
      <c r="M165" s="25">
        <v>0</v>
      </c>
      <c r="N165" s="25">
        <v>0</v>
      </c>
      <c r="O165" s="24">
        <v>0</v>
      </c>
      <c r="P165" s="24">
        <v>0</v>
      </c>
      <c r="Q165" s="28">
        <v>75076</v>
      </c>
      <c r="R165" s="28">
        <v>4110</v>
      </c>
      <c r="T165" s="24" t="s">
        <v>220</v>
      </c>
      <c r="U165" s="28">
        <v>54.65</v>
      </c>
      <c r="V165" s="28">
        <v>1</v>
      </c>
      <c r="W165" s="28">
        <v>0.7</v>
      </c>
      <c r="X165" s="28">
        <v>0.09</v>
      </c>
      <c r="Y165" s="28">
        <f t="shared" si="12"/>
        <v>0.7</v>
      </c>
      <c r="Z165" s="28">
        <f t="shared" si="13"/>
        <v>0.09</v>
      </c>
      <c r="AA165" s="28">
        <v>0.41299999999999998</v>
      </c>
      <c r="AB165" s="29">
        <v>0.16296494944742901</v>
      </c>
      <c r="AC165">
        <f t="shared" si="14"/>
        <v>378</v>
      </c>
      <c r="AD165">
        <f t="shared" si="15"/>
        <v>1</v>
      </c>
      <c r="AE165">
        <f t="shared" si="16"/>
        <v>0.1</v>
      </c>
      <c r="AF165">
        <f>'TP Factor'!$D$4</f>
        <v>0.98096512680287296</v>
      </c>
      <c r="AG165">
        <f t="shared" si="17"/>
        <v>0.1</v>
      </c>
    </row>
    <row r="166" spans="1:33">
      <c r="A166" s="24" t="s">
        <v>72</v>
      </c>
      <c r="B166" s="24">
        <v>0</v>
      </c>
      <c r="D166" s="25">
        <v>0</v>
      </c>
      <c r="E166" s="24" t="s">
        <v>74</v>
      </c>
      <c r="F166" s="24">
        <v>0</v>
      </c>
      <c r="G166" s="26">
        <v>3</v>
      </c>
      <c r="H166" s="24" t="s">
        <v>159</v>
      </c>
      <c r="I166" s="24" t="s">
        <v>76</v>
      </c>
      <c r="J166" s="24">
        <v>0</v>
      </c>
      <c r="K166" s="27">
        <v>24.382121405300001</v>
      </c>
      <c r="L166" s="27">
        <v>24.183441023</v>
      </c>
      <c r="M166" s="25">
        <v>0</v>
      </c>
      <c r="N166" s="25">
        <v>0</v>
      </c>
      <c r="O166" s="24">
        <v>0</v>
      </c>
      <c r="P166" s="24">
        <v>0</v>
      </c>
      <c r="Q166" s="28">
        <v>75091</v>
      </c>
      <c r="R166" s="28">
        <v>4110</v>
      </c>
      <c r="T166" s="24" t="s">
        <v>220</v>
      </c>
      <c r="U166" s="28">
        <v>54.65</v>
      </c>
      <c r="V166" s="28">
        <v>1</v>
      </c>
      <c r="W166" s="28">
        <v>0.7</v>
      </c>
      <c r="X166" s="28">
        <v>0.09</v>
      </c>
      <c r="Y166" s="28">
        <f t="shared" si="12"/>
        <v>0.7</v>
      </c>
      <c r="Z166" s="28">
        <f t="shared" si="13"/>
        <v>0.09</v>
      </c>
      <c r="AA166" s="28">
        <v>0.41299999999999998</v>
      </c>
      <c r="AB166" s="29">
        <v>5.9712019777046401E-3</v>
      </c>
      <c r="AC166">
        <f t="shared" si="14"/>
        <v>14</v>
      </c>
      <c r="AD166">
        <f t="shared" si="15"/>
        <v>0</v>
      </c>
      <c r="AE166">
        <f t="shared" si="16"/>
        <v>0</v>
      </c>
      <c r="AF166">
        <f>'TP Factor'!$D$4</f>
        <v>0.98096512680287296</v>
      </c>
      <c r="AG166">
        <f t="shared" si="17"/>
        <v>0</v>
      </c>
    </row>
    <row r="167" spans="1:33">
      <c r="A167" s="24" t="s">
        <v>72</v>
      </c>
      <c r="B167" s="24">
        <v>0</v>
      </c>
      <c r="D167" s="25">
        <v>0</v>
      </c>
      <c r="E167" s="24" t="s">
        <v>74</v>
      </c>
      <c r="F167" s="24">
        <v>0</v>
      </c>
      <c r="G167" s="26">
        <v>3</v>
      </c>
      <c r="H167" s="24" t="s">
        <v>159</v>
      </c>
      <c r="I167" s="24" t="s">
        <v>76</v>
      </c>
      <c r="J167" s="24">
        <v>0</v>
      </c>
      <c r="K167" s="27">
        <v>24.585520366600001</v>
      </c>
      <c r="L167" s="27">
        <v>17.149217764399999</v>
      </c>
      <c r="M167" s="25">
        <v>0</v>
      </c>
      <c r="N167" s="25">
        <v>0</v>
      </c>
      <c r="O167" s="24">
        <v>0</v>
      </c>
      <c r="P167" s="24">
        <v>0</v>
      </c>
      <c r="Q167" s="28">
        <v>75092</v>
      </c>
      <c r="R167" s="28">
        <v>4110</v>
      </c>
      <c r="T167" s="24" t="s">
        <v>225</v>
      </c>
      <c r="U167" s="28">
        <v>54.65</v>
      </c>
      <c r="V167" s="28">
        <v>1</v>
      </c>
      <c r="W167" s="28">
        <v>0.7</v>
      </c>
      <c r="X167" s="28">
        <v>0.09</v>
      </c>
      <c r="Y167" s="28">
        <f t="shared" si="12"/>
        <v>0.7</v>
      </c>
      <c r="Z167" s="28">
        <f t="shared" si="13"/>
        <v>0.09</v>
      </c>
      <c r="AA167" s="28">
        <v>0.309</v>
      </c>
      <c r="AB167" s="29">
        <v>4.2343075578251798E-3</v>
      </c>
      <c r="AC167">
        <f t="shared" si="14"/>
        <v>7</v>
      </c>
      <c r="AD167">
        <f t="shared" si="15"/>
        <v>0</v>
      </c>
      <c r="AE167">
        <f t="shared" si="16"/>
        <v>0</v>
      </c>
      <c r="AF167">
        <f>'TP Factor'!$D$4</f>
        <v>0.98096512680287296</v>
      </c>
      <c r="AG167">
        <f t="shared" si="17"/>
        <v>0</v>
      </c>
    </row>
    <row r="168" spans="1:33">
      <c r="A168" s="24" t="s">
        <v>72</v>
      </c>
      <c r="B168" s="24">
        <v>0</v>
      </c>
      <c r="D168" s="25">
        <v>0</v>
      </c>
      <c r="E168" s="24" t="s">
        <v>74</v>
      </c>
      <c r="F168" s="24">
        <v>0</v>
      </c>
      <c r="G168" s="26">
        <v>3</v>
      </c>
      <c r="H168" s="24" t="s">
        <v>159</v>
      </c>
      <c r="I168" s="24" t="s">
        <v>76</v>
      </c>
      <c r="J168" s="24">
        <v>0</v>
      </c>
      <c r="K168" s="27">
        <v>8.8135818611300003</v>
      </c>
      <c r="L168" s="27">
        <v>0.33624350133399999</v>
      </c>
      <c r="M168" s="25">
        <v>0</v>
      </c>
      <c r="N168" s="25">
        <v>0</v>
      </c>
      <c r="O168" s="24">
        <v>0</v>
      </c>
      <c r="P168" s="24">
        <v>0</v>
      </c>
      <c r="Q168" s="28">
        <v>75093</v>
      </c>
      <c r="R168" s="28">
        <v>4110</v>
      </c>
      <c r="T168" s="24" t="s">
        <v>221</v>
      </c>
      <c r="U168" s="28">
        <v>54.65</v>
      </c>
      <c r="V168" s="28">
        <v>1</v>
      </c>
      <c r="W168" s="28">
        <v>0.7</v>
      </c>
      <c r="X168" s="28">
        <v>0.09</v>
      </c>
      <c r="Y168" s="28">
        <f t="shared" si="12"/>
        <v>0.7</v>
      </c>
      <c r="Z168" s="28">
        <f t="shared" si="13"/>
        <v>0.09</v>
      </c>
      <c r="AA168" s="28">
        <v>0.10199999999999999</v>
      </c>
      <c r="AB168" s="29">
        <v>8.3029554215169994E-5</v>
      </c>
      <c r="AC168">
        <f t="shared" si="14"/>
        <v>0</v>
      </c>
      <c r="AD168">
        <f t="shared" si="15"/>
        <v>0</v>
      </c>
      <c r="AE168">
        <f t="shared" si="16"/>
        <v>0</v>
      </c>
      <c r="AF168">
        <f>'TP Factor'!$D$4</f>
        <v>0.98096512680287296</v>
      </c>
      <c r="AG168">
        <f t="shared" si="17"/>
        <v>0</v>
      </c>
    </row>
    <row r="169" spans="1:33">
      <c r="A169" s="24" t="s">
        <v>72</v>
      </c>
      <c r="B169" s="24">
        <v>0</v>
      </c>
      <c r="D169" s="25">
        <v>0</v>
      </c>
      <c r="E169" s="24" t="s">
        <v>74</v>
      </c>
      <c r="F169" s="24">
        <v>0</v>
      </c>
      <c r="G169" s="26">
        <v>29</v>
      </c>
      <c r="H169" s="24" t="s">
        <v>159</v>
      </c>
      <c r="I169" s="24" t="s">
        <v>76</v>
      </c>
      <c r="J169" s="24">
        <v>0</v>
      </c>
      <c r="K169" s="27">
        <v>87.729089935100006</v>
      </c>
      <c r="L169" s="27">
        <v>287.323749814</v>
      </c>
      <c r="M169" s="25">
        <v>0</v>
      </c>
      <c r="N169" s="25">
        <v>0</v>
      </c>
      <c r="O169" s="24">
        <v>0</v>
      </c>
      <c r="P169" s="24">
        <v>0</v>
      </c>
      <c r="Q169" s="28">
        <v>75094</v>
      </c>
      <c r="R169" s="28">
        <v>1200</v>
      </c>
      <c r="T169" s="24" t="s">
        <v>156</v>
      </c>
      <c r="U169" s="28">
        <v>54.65</v>
      </c>
      <c r="V169" s="28">
        <v>1</v>
      </c>
      <c r="W169" s="28">
        <v>2.23</v>
      </c>
      <c r="X169" s="28">
        <v>0.316</v>
      </c>
      <c r="Y169" s="28">
        <f t="shared" si="12"/>
        <v>2.23</v>
      </c>
      <c r="Z169" s="28">
        <f t="shared" si="13"/>
        <v>0.316</v>
      </c>
      <c r="AA169" s="28">
        <v>0.22</v>
      </c>
      <c r="AB169" s="29">
        <v>7.0942671912349001E-2</v>
      </c>
      <c r="AC169">
        <f t="shared" si="14"/>
        <v>88</v>
      </c>
      <c r="AD169">
        <f t="shared" si="15"/>
        <v>0</v>
      </c>
      <c r="AE169">
        <f t="shared" si="16"/>
        <v>0.1</v>
      </c>
      <c r="AF169">
        <f>'TP Factor'!$D$4</f>
        <v>0.98096512680287296</v>
      </c>
      <c r="AG169">
        <f t="shared" si="17"/>
        <v>0.1</v>
      </c>
    </row>
    <row r="170" spans="1:33">
      <c r="A170" s="24" t="s">
        <v>72</v>
      </c>
      <c r="B170" s="24">
        <v>0</v>
      </c>
      <c r="D170" s="25">
        <v>0</v>
      </c>
      <c r="E170" s="24" t="s">
        <v>74</v>
      </c>
      <c r="F170" s="24">
        <v>0</v>
      </c>
      <c r="G170" s="26">
        <v>29</v>
      </c>
      <c r="H170" s="24" t="s">
        <v>159</v>
      </c>
      <c r="I170" s="24" t="s">
        <v>76</v>
      </c>
      <c r="J170" s="24">
        <v>0</v>
      </c>
      <c r="K170" s="27">
        <v>29.4532369145</v>
      </c>
      <c r="L170" s="27">
        <v>32.920453704800003</v>
      </c>
      <c r="M170" s="25">
        <v>0</v>
      </c>
      <c r="N170" s="25">
        <v>0</v>
      </c>
      <c r="O170" s="24">
        <v>0</v>
      </c>
      <c r="P170" s="24">
        <v>0</v>
      </c>
      <c r="Q170" s="28">
        <v>75095</v>
      </c>
      <c r="R170" s="28">
        <v>1200</v>
      </c>
      <c r="T170" s="24" t="s">
        <v>153</v>
      </c>
      <c r="U170" s="28">
        <v>54.65</v>
      </c>
      <c r="V170" s="28">
        <v>1</v>
      </c>
      <c r="W170" s="28">
        <v>2.23</v>
      </c>
      <c r="X170" s="28">
        <v>0.316</v>
      </c>
      <c r="Y170" s="28">
        <f t="shared" si="12"/>
        <v>2.23</v>
      </c>
      <c r="Z170" s="28">
        <f t="shared" si="13"/>
        <v>0.316</v>
      </c>
      <c r="AA170" s="28">
        <v>0.38900000000000001</v>
      </c>
      <c r="AB170" s="29">
        <v>8.1283368330269303E-3</v>
      </c>
      <c r="AC170">
        <f t="shared" si="14"/>
        <v>18</v>
      </c>
      <c r="AD170">
        <f t="shared" si="15"/>
        <v>0</v>
      </c>
      <c r="AE170">
        <f t="shared" si="16"/>
        <v>0</v>
      </c>
      <c r="AF170">
        <f>'TP Factor'!$D$4</f>
        <v>0.98096512680287296</v>
      </c>
      <c r="AG170">
        <f t="shared" si="17"/>
        <v>0</v>
      </c>
    </row>
    <row r="171" spans="1:33">
      <c r="A171" s="24" t="s">
        <v>72</v>
      </c>
      <c r="B171" s="24">
        <v>0</v>
      </c>
      <c r="D171" s="25">
        <v>0</v>
      </c>
      <c r="E171" s="24" t="s">
        <v>74</v>
      </c>
      <c r="F171" s="24">
        <v>0</v>
      </c>
      <c r="G171" s="26">
        <v>29</v>
      </c>
      <c r="H171" s="24" t="s">
        <v>159</v>
      </c>
      <c r="I171" s="24" t="s">
        <v>76</v>
      </c>
      <c r="J171" s="24">
        <v>0</v>
      </c>
      <c r="K171" s="27">
        <v>2640.28341968</v>
      </c>
      <c r="L171" s="27">
        <v>8097.2281746899998</v>
      </c>
      <c r="M171" s="25">
        <v>0</v>
      </c>
      <c r="N171" s="25">
        <v>0</v>
      </c>
      <c r="O171" s="24">
        <v>0</v>
      </c>
      <c r="P171" s="24">
        <v>0</v>
      </c>
      <c r="Q171" s="28">
        <v>75096</v>
      </c>
      <c r="R171" s="28">
        <v>1200</v>
      </c>
      <c r="T171" s="24" t="s">
        <v>156</v>
      </c>
      <c r="U171" s="28">
        <v>54.65</v>
      </c>
      <c r="V171" s="28">
        <v>1</v>
      </c>
      <c r="W171" s="28">
        <v>2.23</v>
      </c>
      <c r="X171" s="28">
        <v>0.316</v>
      </c>
      <c r="Y171" s="28">
        <f t="shared" si="12"/>
        <v>2.23</v>
      </c>
      <c r="Z171" s="28">
        <f t="shared" si="13"/>
        <v>0.316</v>
      </c>
      <c r="AA171" s="28">
        <v>0.22</v>
      </c>
      <c r="AB171" s="29">
        <v>0.61052275289462299</v>
      </c>
      <c r="AC171">
        <f t="shared" si="14"/>
        <v>755</v>
      </c>
      <c r="AD171">
        <f t="shared" si="15"/>
        <v>4</v>
      </c>
      <c r="AE171">
        <f t="shared" si="16"/>
        <v>0.5</v>
      </c>
      <c r="AF171">
        <f>'TP Factor'!$D$4</f>
        <v>0.98096512680287296</v>
      </c>
      <c r="AG171">
        <f t="shared" si="17"/>
        <v>0.5</v>
      </c>
    </row>
    <row r="172" spans="1:33">
      <c r="A172" s="24" t="s">
        <v>72</v>
      </c>
      <c r="B172" s="24">
        <v>0</v>
      </c>
      <c r="D172" s="25">
        <v>0</v>
      </c>
      <c r="E172" s="24" t="s">
        <v>74</v>
      </c>
      <c r="F172" s="24">
        <v>0</v>
      </c>
      <c r="G172" s="26">
        <v>29</v>
      </c>
      <c r="H172" s="24" t="s">
        <v>159</v>
      </c>
      <c r="I172" s="24" t="s">
        <v>76</v>
      </c>
      <c r="J172" s="24">
        <v>0</v>
      </c>
      <c r="K172" s="27">
        <v>4.95927991796</v>
      </c>
      <c r="L172" s="27">
        <v>0.44934807928100001</v>
      </c>
      <c r="M172" s="25">
        <v>0</v>
      </c>
      <c r="N172" s="25">
        <v>0</v>
      </c>
      <c r="O172" s="24">
        <v>0</v>
      </c>
      <c r="P172" s="24">
        <v>0</v>
      </c>
      <c r="Q172" s="28">
        <v>75099</v>
      </c>
      <c r="R172" s="28">
        <v>1200</v>
      </c>
      <c r="T172" s="24" t="s">
        <v>151</v>
      </c>
      <c r="U172" s="28">
        <v>54.65</v>
      </c>
      <c r="V172" s="28">
        <v>1</v>
      </c>
      <c r="W172" s="28">
        <v>2.23</v>
      </c>
      <c r="X172" s="28">
        <v>0.316</v>
      </c>
      <c r="Y172" s="28">
        <f t="shared" si="12"/>
        <v>2.23</v>
      </c>
      <c r="Z172" s="28">
        <f t="shared" si="13"/>
        <v>0.316</v>
      </c>
      <c r="AA172" s="28">
        <v>0.30399999999999999</v>
      </c>
      <c r="AB172" s="29">
        <v>1.1094348126722E-4</v>
      </c>
      <c r="AC172">
        <f t="shared" si="14"/>
        <v>0</v>
      </c>
      <c r="AD172">
        <f t="shared" si="15"/>
        <v>0</v>
      </c>
      <c r="AE172">
        <f t="shared" si="16"/>
        <v>0</v>
      </c>
      <c r="AF172">
        <f>'TP Factor'!$D$4</f>
        <v>0.98096512680287296</v>
      </c>
      <c r="AG172">
        <f t="shared" si="17"/>
        <v>0</v>
      </c>
    </row>
    <row r="173" spans="1:33">
      <c r="A173" s="24" t="s">
        <v>72</v>
      </c>
      <c r="B173" s="24">
        <v>0</v>
      </c>
      <c r="D173" s="25">
        <v>0</v>
      </c>
      <c r="E173" s="24" t="s">
        <v>74</v>
      </c>
      <c r="F173" s="24">
        <v>0</v>
      </c>
      <c r="G173" s="26">
        <v>30.5</v>
      </c>
      <c r="H173" s="24" t="s">
        <v>159</v>
      </c>
      <c r="I173" s="24" t="s">
        <v>76</v>
      </c>
      <c r="J173" s="24">
        <v>0</v>
      </c>
      <c r="K173" s="27">
        <v>265.91480109499997</v>
      </c>
      <c r="L173" s="27">
        <v>624.86004002799996</v>
      </c>
      <c r="M173" s="25">
        <v>0</v>
      </c>
      <c r="N173" s="25">
        <v>0</v>
      </c>
      <c r="O173" s="24">
        <v>0</v>
      </c>
      <c r="P173" s="24">
        <v>0</v>
      </c>
      <c r="Q173" s="28">
        <v>75127</v>
      </c>
      <c r="R173" s="28">
        <v>2210</v>
      </c>
      <c r="T173" s="24" t="s">
        <v>84</v>
      </c>
      <c r="U173" s="28">
        <v>54.65</v>
      </c>
      <c r="V173" s="28">
        <v>1</v>
      </c>
      <c r="W173" s="28">
        <v>1.92</v>
      </c>
      <c r="X173" s="28">
        <v>0.50600000000000001</v>
      </c>
      <c r="Y173" s="28">
        <f t="shared" si="12"/>
        <v>1.92</v>
      </c>
      <c r="Z173" s="28">
        <f t="shared" si="13"/>
        <v>0.50600000000000001</v>
      </c>
      <c r="AA173" s="28">
        <v>0.251</v>
      </c>
      <c r="AB173" s="29">
        <v>0.15428283129826401</v>
      </c>
      <c r="AC173">
        <f t="shared" si="14"/>
        <v>218</v>
      </c>
      <c r="AD173">
        <f t="shared" si="15"/>
        <v>1</v>
      </c>
      <c r="AE173">
        <f t="shared" si="16"/>
        <v>0.2</v>
      </c>
      <c r="AF173">
        <f>'TP Factor'!$D$4</f>
        <v>0.98096512680287296</v>
      </c>
      <c r="AG173">
        <f t="shared" si="17"/>
        <v>0.2</v>
      </c>
    </row>
    <row r="174" spans="1:33">
      <c r="A174" s="24" t="s">
        <v>72</v>
      </c>
      <c r="B174" s="24">
        <v>0</v>
      </c>
      <c r="D174" s="25">
        <v>0</v>
      </c>
      <c r="E174" s="24" t="s">
        <v>74</v>
      </c>
      <c r="F174" s="24">
        <v>0</v>
      </c>
      <c r="G174" s="26">
        <v>29</v>
      </c>
      <c r="H174" s="24" t="s">
        <v>159</v>
      </c>
      <c r="I174" s="24" t="s">
        <v>76</v>
      </c>
      <c r="J174" s="24">
        <v>0</v>
      </c>
      <c r="K174" s="27">
        <v>29.6509040087</v>
      </c>
      <c r="L174" s="27">
        <v>18.833488350700001</v>
      </c>
      <c r="M174" s="25">
        <v>0</v>
      </c>
      <c r="N174" s="25">
        <v>0</v>
      </c>
      <c r="O174" s="24">
        <v>0</v>
      </c>
      <c r="P174" s="24">
        <v>0</v>
      </c>
      <c r="Q174" s="28">
        <v>75128</v>
      </c>
      <c r="R174" s="28">
        <v>1200</v>
      </c>
      <c r="T174" s="24" t="s">
        <v>152</v>
      </c>
      <c r="U174" s="28">
        <v>54.65</v>
      </c>
      <c r="V174" s="28">
        <v>1</v>
      </c>
      <c r="W174" s="28">
        <v>2.23</v>
      </c>
      <c r="X174" s="28">
        <v>0.316</v>
      </c>
      <c r="Y174" s="28">
        <f t="shared" si="12"/>
        <v>2.23</v>
      </c>
      <c r="Z174" s="28">
        <f t="shared" si="13"/>
        <v>0.316</v>
      </c>
      <c r="AA174" s="28">
        <v>0.47299999999999998</v>
      </c>
      <c r="AB174" s="29">
        <v>4.6501728864047102E-3</v>
      </c>
      <c r="AC174">
        <f t="shared" si="14"/>
        <v>12</v>
      </c>
      <c r="AD174">
        <f t="shared" si="15"/>
        <v>0</v>
      </c>
      <c r="AE174">
        <f t="shared" si="16"/>
        <v>0</v>
      </c>
      <c r="AF174">
        <f>'TP Factor'!$D$4</f>
        <v>0.98096512680287296</v>
      </c>
      <c r="AG174">
        <f t="shared" si="17"/>
        <v>0</v>
      </c>
    </row>
    <row r="175" spans="1:33">
      <c r="A175" s="24" t="s">
        <v>72</v>
      </c>
      <c r="B175" s="24">
        <v>0</v>
      </c>
      <c r="D175" s="25">
        <v>0</v>
      </c>
      <c r="E175" s="24" t="s">
        <v>74</v>
      </c>
      <c r="F175" s="24">
        <v>0</v>
      </c>
      <c r="G175" s="26">
        <v>29</v>
      </c>
      <c r="H175" s="24" t="s">
        <v>159</v>
      </c>
      <c r="I175" s="24" t="s">
        <v>76</v>
      </c>
      <c r="J175" s="24">
        <v>0</v>
      </c>
      <c r="K175" s="27">
        <v>155.18130236600001</v>
      </c>
      <c r="L175" s="27">
        <v>288.55243552600001</v>
      </c>
      <c r="M175" s="25">
        <v>0</v>
      </c>
      <c r="N175" s="25">
        <v>0</v>
      </c>
      <c r="O175" s="24">
        <v>0</v>
      </c>
      <c r="P175" s="24">
        <v>0</v>
      </c>
      <c r="Q175" s="28">
        <v>75129</v>
      </c>
      <c r="R175" s="28">
        <v>1200</v>
      </c>
      <c r="T175" s="24" t="s">
        <v>151</v>
      </c>
      <c r="U175" s="28">
        <v>54.65</v>
      </c>
      <c r="V175" s="28">
        <v>1</v>
      </c>
      <c r="W175" s="28">
        <v>2.23</v>
      </c>
      <c r="X175" s="28">
        <v>0.316</v>
      </c>
      <c r="Y175" s="28">
        <f t="shared" si="12"/>
        <v>2.23</v>
      </c>
      <c r="Z175" s="28">
        <f t="shared" si="13"/>
        <v>0.316</v>
      </c>
      <c r="AA175" s="28">
        <v>0.30399999999999999</v>
      </c>
      <c r="AB175" s="29">
        <v>7.1245064240848893E-2</v>
      </c>
      <c r="AC175">
        <f t="shared" si="14"/>
        <v>122</v>
      </c>
      <c r="AD175">
        <f t="shared" si="15"/>
        <v>1</v>
      </c>
      <c r="AE175">
        <f t="shared" si="16"/>
        <v>0.1</v>
      </c>
      <c r="AF175">
        <f>'TP Factor'!$D$4</f>
        <v>0.98096512680287296</v>
      </c>
      <c r="AG175">
        <f t="shared" si="17"/>
        <v>0.1</v>
      </c>
    </row>
    <row r="176" spans="1:33">
      <c r="A176" s="24" t="s">
        <v>72</v>
      </c>
      <c r="B176" s="24">
        <v>0</v>
      </c>
      <c r="D176" s="25">
        <v>0</v>
      </c>
      <c r="E176" s="24" t="s">
        <v>74</v>
      </c>
      <c r="F176" s="24">
        <v>0</v>
      </c>
      <c r="G176" s="26">
        <v>29</v>
      </c>
      <c r="H176" s="24" t="s">
        <v>159</v>
      </c>
      <c r="I176" s="24" t="s">
        <v>76</v>
      </c>
      <c r="J176" s="24">
        <v>0</v>
      </c>
      <c r="K176" s="27">
        <v>50.649810628099999</v>
      </c>
      <c r="L176" s="27">
        <v>143.68167913400001</v>
      </c>
      <c r="M176" s="25">
        <v>0</v>
      </c>
      <c r="N176" s="25">
        <v>0</v>
      </c>
      <c r="O176" s="24">
        <v>0</v>
      </c>
      <c r="P176" s="24">
        <v>0</v>
      </c>
      <c r="Q176" s="28">
        <v>75130</v>
      </c>
      <c r="R176" s="28">
        <v>1200</v>
      </c>
      <c r="T176" s="24" t="s">
        <v>153</v>
      </c>
      <c r="U176" s="28">
        <v>54.65</v>
      </c>
      <c r="V176" s="28">
        <v>1</v>
      </c>
      <c r="W176" s="28">
        <v>2.23</v>
      </c>
      <c r="X176" s="28">
        <v>0.316</v>
      </c>
      <c r="Y176" s="28">
        <f t="shared" si="12"/>
        <v>2.23</v>
      </c>
      <c r="Z176" s="28">
        <f t="shared" si="13"/>
        <v>0.316</v>
      </c>
      <c r="AA176" s="28">
        <v>0.38900000000000001</v>
      </c>
      <c r="AB176" s="29">
        <v>3.5476097726999799E-2</v>
      </c>
      <c r="AC176">
        <f t="shared" si="14"/>
        <v>78</v>
      </c>
      <c r="AD176">
        <f t="shared" si="15"/>
        <v>0</v>
      </c>
      <c r="AE176">
        <f t="shared" si="16"/>
        <v>0.1</v>
      </c>
      <c r="AF176">
        <f>'TP Factor'!$D$4</f>
        <v>0.98096512680287296</v>
      </c>
      <c r="AG176">
        <f t="shared" si="17"/>
        <v>0.1</v>
      </c>
    </row>
    <row r="177" spans="1:33">
      <c r="A177" s="24" t="s">
        <v>72</v>
      </c>
      <c r="B177" s="24">
        <v>0</v>
      </c>
      <c r="D177" s="25">
        <v>0</v>
      </c>
      <c r="E177" s="24" t="s">
        <v>74</v>
      </c>
      <c r="F177" s="24">
        <v>0</v>
      </c>
      <c r="G177" s="26">
        <v>102.5</v>
      </c>
      <c r="H177" s="24" t="s">
        <v>159</v>
      </c>
      <c r="I177" s="24" t="s">
        <v>76</v>
      </c>
      <c r="J177" s="24">
        <v>0</v>
      </c>
      <c r="K177" s="27">
        <v>644.97845560200005</v>
      </c>
      <c r="L177" s="27">
        <v>998.73811426300006</v>
      </c>
      <c r="M177" s="25">
        <v>0</v>
      </c>
      <c r="N177" s="25">
        <v>0</v>
      </c>
      <c r="O177" s="24">
        <v>0</v>
      </c>
      <c r="P177" s="24">
        <v>0</v>
      </c>
      <c r="Q177" s="28">
        <v>75186</v>
      </c>
      <c r="R177" s="28">
        <v>1300</v>
      </c>
      <c r="T177" s="24" t="s">
        <v>80</v>
      </c>
      <c r="U177" s="28">
        <v>54.65</v>
      </c>
      <c r="V177" s="28">
        <v>1</v>
      </c>
      <c r="W177" s="28">
        <v>2.1</v>
      </c>
      <c r="X177" s="28">
        <v>0.51600000000000001</v>
      </c>
      <c r="Y177" s="28">
        <f t="shared" si="12"/>
        <v>2.1</v>
      </c>
      <c r="Z177" s="28">
        <f t="shared" si="13"/>
        <v>0.51600000000000001</v>
      </c>
      <c r="AA177" s="28">
        <v>0.63100000000000001</v>
      </c>
      <c r="AB177" s="29">
        <v>0.24659686588084201</v>
      </c>
      <c r="AC177">
        <f t="shared" si="14"/>
        <v>874</v>
      </c>
      <c r="AD177">
        <f t="shared" si="15"/>
        <v>4</v>
      </c>
      <c r="AE177">
        <f t="shared" si="16"/>
        <v>1</v>
      </c>
      <c r="AF177">
        <f>'TP Factor'!$D$4</f>
        <v>0.98096512680287296</v>
      </c>
      <c r="AG177">
        <f t="shared" si="17"/>
        <v>1</v>
      </c>
    </row>
    <row r="178" spans="1:33">
      <c r="A178" s="24" t="s">
        <v>72</v>
      </c>
      <c r="B178" s="24">
        <v>0</v>
      </c>
      <c r="D178" s="25">
        <v>0</v>
      </c>
      <c r="E178" s="24" t="s">
        <v>74</v>
      </c>
      <c r="F178" s="24">
        <v>0</v>
      </c>
      <c r="G178" s="26">
        <v>102.5</v>
      </c>
      <c r="H178" s="24" t="s">
        <v>159</v>
      </c>
      <c r="I178" s="24" t="s">
        <v>76</v>
      </c>
      <c r="J178" s="24">
        <v>0</v>
      </c>
      <c r="K178" s="27">
        <v>440.251219386</v>
      </c>
      <c r="L178" s="27">
        <v>410.699846939</v>
      </c>
      <c r="M178" s="25">
        <v>0</v>
      </c>
      <c r="N178" s="25">
        <v>0</v>
      </c>
      <c r="O178" s="24">
        <v>0</v>
      </c>
      <c r="P178" s="24">
        <v>0</v>
      </c>
      <c r="Q178" s="28">
        <v>75187</v>
      </c>
      <c r="R178" s="28">
        <v>1300</v>
      </c>
      <c r="T178" s="24" t="s">
        <v>80</v>
      </c>
      <c r="U178" s="28">
        <v>54.65</v>
      </c>
      <c r="V178" s="28">
        <v>1</v>
      </c>
      <c r="W178" s="28">
        <v>2.1</v>
      </c>
      <c r="X178" s="28">
        <v>0.51600000000000001</v>
      </c>
      <c r="Y178" s="28">
        <f t="shared" si="12"/>
        <v>2.1</v>
      </c>
      <c r="Z178" s="28">
        <f t="shared" si="13"/>
        <v>0.51600000000000001</v>
      </c>
      <c r="AA178" s="28">
        <v>0.63100000000000001</v>
      </c>
      <c r="AB178" s="29">
        <v>5.9623030102629197E-2</v>
      </c>
      <c r="AC178">
        <f t="shared" si="14"/>
        <v>211</v>
      </c>
      <c r="AD178">
        <f t="shared" si="15"/>
        <v>1</v>
      </c>
      <c r="AE178">
        <f t="shared" si="16"/>
        <v>0.2</v>
      </c>
      <c r="AF178">
        <f>'TP Factor'!$D$4</f>
        <v>0.98096512680287296</v>
      </c>
      <c r="AG178">
        <f t="shared" si="17"/>
        <v>0.2</v>
      </c>
    </row>
    <row r="179" spans="1:33">
      <c r="A179" s="24" t="s">
        <v>72</v>
      </c>
      <c r="B179" s="24">
        <v>0</v>
      </c>
      <c r="D179" s="25">
        <v>0</v>
      </c>
      <c r="E179" s="24" t="s">
        <v>74</v>
      </c>
      <c r="F179" s="24">
        <v>0</v>
      </c>
      <c r="G179" s="26">
        <v>102.5</v>
      </c>
      <c r="H179" s="24" t="s">
        <v>159</v>
      </c>
      <c r="I179" s="24" t="s">
        <v>76</v>
      </c>
      <c r="J179" s="24">
        <v>0</v>
      </c>
      <c r="K179" s="27">
        <v>961.14590600999998</v>
      </c>
      <c r="L179" s="27">
        <v>2115.3849109299999</v>
      </c>
      <c r="M179" s="25">
        <v>0</v>
      </c>
      <c r="N179" s="25">
        <v>0</v>
      </c>
      <c r="O179" s="24">
        <v>0</v>
      </c>
      <c r="P179" s="24">
        <v>0</v>
      </c>
      <c r="Q179" s="28">
        <v>75188</v>
      </c>
      <c r="R179" s="28">
        <v>1300</v>
      </c>
      <c r="T179" s="24" t="s">
        <v>80</v>
      </c>
      <c r="U179" s="28">
        <v>54.65</v>
      </c>
      <c r="V179" s="28">
        <v>1</v>
      </c>
      <c r="W179" s="28">
        <v>2.1</v>
      </c>
      <c r="X179" s="28">
        <v>0.51600000000000001</v>
      </c>
      <c r="Y179" s="28">
        <f t="shared" si="12"/>
        <v>2.1</v>
      </c>
      <c r="Z179" s="28">
        <f t="shared" si="13"/>
        <v>0.51600000000000001</v>
      </c>
      <c r="AA179" s="28">
        <v>0.63100000000000001</v>
      </c>
      <c r="AB179" s="29">
        <v>0.48486726669431002</v>
      </c>
      <c r="AC179">
        <f t="shared" si="14"/>
        <v>1719</v>
      </c>
      <c r="AD179">
        <f t="shared" si="15"/>
        <v>8</v>
      </c>
      <c r="AE179">
        <f t="shared" si="16"/>
        <v>2</v>
      </c>
      <c r="AF179">
        <f>'TP Factor'!$D$4</f>
        <v>0.98096512680287296</v>
      </c>
      <c r="AG179">
        <f t="shared" si="17"/>
        <v>2</v>
      </c>
    </row>
    <row r="180" spans="1:33">
      <c r="A180" s="24" t="s">
        <v>72</v>
      </c>
      <c r="B180" s="24">
        <v>0</v>
      </c>
      <c r="D180" s="25">
        <v>0</v>
      </c>
      <c r="E180" s="24" t="s">
        <v>74</v>
      </c>
      <c r="F180" s="24">
        <v>0</v>
      </c>
      <c r="G180" s="26">
        <v>3</v>
      </c>
      <c r="H180" s="24" t="s">
        <v>159</v>
      </c>
      <c r="I180" s="24" t="s">
        <v>76</v>
      </c>
      <c r="J180" s="24">
        <v>0</v>
      </c>
      <c r="K180" s="27">
        <v>186.823042544</v>
      </c>
      <c r="L180" s="27">
        <v>1154.3239702799999</v>
      </c>
      <c r="M180" s="25">
        <v>0</v>
      </c>
      <c r="N180" s="25">
        <v>0</v>
      </c>
      <c r="O180" s="24">
        <v>0</v>
      </c>
      <c r="P180" s="24">
        <v>0</v>
      </c>
      <c r="Q180" s="28">
        <v>75189</v>
      </c>
      <c r="R180" s="28">
        <v>4340</v>
      </c>
      <c r="T180" s="24" t="s">
        <v>99</v>
      </c>
      <c r="U180" s="28">
        <v>54.65</v>
      </c>
      <c r="V180" s="28">
        <v>1</v>
      </c>
      <c r="W180" s="28">
        <v>0.7</v>
      </c>
      <c r="X180" s="28">
        <v>0.09</v>
      </c>
      <c r="Y180" s="28">
        <f t="shared" si="12"/>
        <v>0.7</v>
      </c>
      <c r="Z180" s="28">
        <f t="shared" si="13"/>
        <v>0.09</v>
      </c>
      <c r="AA180" s="28">
        <v>0.10199999999999999</v>
      </c>
      <c r="AB180" s="29">
        <v>0.28501187011904899</v>
      </c>
      <c r="AC180">
        <f t="shared" si="14"/>
        <v>163</v>
      </c>
      <c r="AD180">
        <f t="shared" si="15"/>
        <v>0</v>
      </c>
      <c r="AE180">
        <f t="shared" si="16"/>
        <v>0</v>
      </c>
      <c r="AF180">
        <f>'TP Factor'!$D$4</f>
        <v>0.98096512680287296</v>
      </c>
      <c r="AG180">
        <f t="shared" si="17"/>
        <v>0</v>
      </c>
    </row>
    <row r="181" spans="1:33">
      <c r="A181" s="24" t="s">
        <v>72</v>
      </c>
      <c r="B181" s="24">
        <v>0</v>
      </c>
      <c r="D181" s="25">
        <v>0</v>
      </c>
      <c r="E181" s="24" t="s">
        <v>74</v>
      </c>
      <c r="F181" s="24">
        <v>0</v>
      </c>
      <c r="G181" s="26">
        <v>3</v>
      </c>
      <c r="H181" s="24" t="s">
        <v>159</v>
      </c>
      <c r="I181" s="24" t="s">
        <v>76</v>
      </c>
      <c r="J181" s="24">
        <v>0</v>
      </c>
      <c r="K181" s="27">
        <v>100.86635742199999</v>
      </c>
      <c r="L181" s="27">
        <v>173.57216357300001</v>
      </c>
      <c r="M181" s="25">
        <v>0</v>
      </c>
      <c r="N181" s="25">
        <v>0</v>
      </c>
      <c r="O181" s="24">
        <v>0</v>
      </c>
      <c r="P181" s="24">
        <v>0</v>
      </c>
      <c r="Q181" s="28">
        <v>75190</v>
      </c>
      <c r="R181" s="28">
        <v>4200</v>
      </c>
      <c r="T181" s="24" t="s">
        <v>219</v>
      </c>
      <c r="U181" s="28">
        <v>54.65</v>
      </c>
      <c r="V181" s="28">
        <v>1</v>
      </c>
      <c r="W181" s="28">
        <v>0.7</v>
      </c>
      <c r="X181" s="28">
        <v>0.09</v>
      </c>
      <c r="Y181" s="28">
        <f t="shared" si="12"/>
        <v>0.7</v>
      </c>
      <c r="Z181" s="28">
        <f t="shared" si="13"/>
        <v>0.09</v>
      </c>
      <c r="AA181" s="28">
        <v>0.10199999999999999</v>
      </c>
      <c r="AB181" s="29">
        <v>4.2856508503246599E-2</v>
      </c>
      <c r="AC181">
        <f t="shared" si="14"/>
        <v>25</v>
      </c>
      <c r="AD181">
        <f t="shared" si="15"/>
        <v>0</v>
      </c>
      <c r="AE181">
        <f t="shared" si="16"/>
        <v>0</v>
      </c>
      <c r="AF181">
        <f>'TP Factor'!$D$4</f>
        <v>0.98096512680287296</v>
      </c>
      <c r="AG181">
        <f t="shared" si="17"/>
        <v>0</v>
      </c>
    </row>
    <row r="182" spans="1:33">
      <c r="A182" s="24" t="s">
        <v>72</v>
      </c>
      <c r="B182" s="24">
        <v>0</v>
      </c>
      <c r="D182" s="25">
        <v>0</v>
      </c>
      <c r="E182" s="24" t="s">
        <v>74</v>
      </c>
      <c r="F182" s="24">
        <v>0</v>
      </c>
      <c r="G182" s="26">
        <v>13</v>
      </c>
      <c r="H182" s="24" t="s">
        <v>159</v>
      </c>
      <c r="I182" s="24" t="s">
        <v>76</v>
      </c>
      <c r="J182" s="24">
        <v>0</v>
      </c>
      <c r="K182" s="27">
        <v>129.26549824</v>
      </c>
      <c r="L182" s="27">
        <v>758.47161239599995</v>
      </c>
      <c r="M182" s="25">
        <v>0</v>
      </c>
      <c r="N182" s="25">
        <v>0</v>
      </c>
      <c r="O182" s="24">
        <v>0</v>
      </c>
      <c r="P182" s="24">
        <v>0</v>
      </c>
      <c r="Q182" s="28">
        <v>75191</v>
      </c>
      <c r="R182" s="28">
        <v>1100</v>
      </c>
      <c r="T182" s="24" t="s">
        <v>93</v>
      </c>
      <c r="U182" s="28">
        <v>54.65</v>
      </c>
      <c r="V182" s="28">
        <v>1</v>
      </c>
      <c r="W182" s="28">
        <v>1.85</v>
      </c>
      <c r="X182" s="28">
        <v>0.22</v>
      </c>
      <c r="Y182" s="28">
        <f t="shared" si="12"/>
        <v>1.85</v>
      </c>
      <c r="Z182" s="28">
        <f t="shared" si="13"/>
        <v>0.22</v>
      </c>
      <c r="AA182" s="28">
        <v>0.17399999999999999</v>
      </c>
      <c r="AB182" s="29">
        <v>0.18727379792827201</v>
      </c>
      <c r="AC182">
        <f t="shared" si="14"/>
        <v>183</v>
      </c>
      <c r="AD182">
        <f t="shared" si="15"/>
        <v>1</v>
      </c>
      <c r="AE182">
        <f t="shared" si="16"/>
        <v>0.1</v>
      </c>
      <c r="AF182">
        <f>'TP Factor'!$D$4</f>
        <v>0.98096512680287296</v>
      </c>
      <c r="AG182">
        <f t="shared" si="17"/>
        <v>0.1</v>
      </c>
    </row>
    <row r="183" spans="1:33">
      <c r="A183" s="24" t="s">
        <v>72</v>
      </c>
      <c r="B183" s="24">
        <v>0</v>
      </c>
      <c r="D183" s="25">
        <v>0</v>
      </c>
      <c r="E183" s="24" t="s">
        <v>74</v>
      </c>
      <c r="F183" s="24">
        <v>0</v>
      </c>
      <c r="G183" s="26">
        <v>73.5</v>
      </c>
      <c r="H183" s="24" t="s">
        <v>159</v>
      </c>
      <c r="I183" s="24" t="s">
        <v>76</v>
      </c>
      <c r="J183" s="24">
        <v>0</v>
      </c>
      <c r="K183" s="27">
        <v>40.516973821800001</v>
      </c>
      <c r="L183" s="27">
        <v>25.546134982000002</v>
      </c>
      <c r="M183" s="25">
        <v>0</v>
      </c>
      <c r="N183" s="25">
        <v>0</v>
      </c>
      <c r="O183" s="24">
        <v>0</v>
      </c>
      <c r="P183" s="24">
        <v>0</v>
      </c>
      <c r="Q183" s="28">
        <v>75196</v>
      </c>
      <c r="R183" s="28">
        <v>1550</v>
      </c>
      <c r="T183" s="24" t="s">
        <v>166</v>
      </c>
      <c r="U183" s="28">
        <v>54.65</v>
      </c>
      <c r="V183" s="28">
        <v>1</v>
      </c>
      <c r="W183" s="28">
        <v>1.55</v>
      </c>
      <c r="X183" s="28">
        <v>0.15</v>
      </c>
      <c r="Y183" s="28">
        <f t="shared" si="12"/>
        <v>1.55</v>
      </c>
      <c r="Z183" s="28">
        <f t="shared" si="13"/>
        <v>0.15</v>
      </c>
      <c r="AA183" s="28">
        <v>0.57699999999999996</v>
      </c>
      <c r="AB183" s="29">
        <v>6.3076579616358902E-3</v>
      </c>
      <c r="AC183">
        <f t="shared" si="14"/>
        <v>20</v>
      </c>
      <c r="AD183">
        <f t="shared" si="15"/>
        <v>0</v>
      </c>
      <c r="AE183">
        <f t="shared" si="16"/>
        <v>0</v>
      </c>
      <c r="AF183">
        <f>'TP Factor'!$D$4</f>
        <v>0.98096512680287296</v>
      </c>
      <c r="AG183">
        <f t="shared" si="17"/>
        <v>0</v>
      </c>
    </row>
    <row r="184" spans="1:33">
      <c r="A184" s="24" t="s">
        <v>72</v>
      </c>
      <c r="B184" s="24">
        <v>0</v>
      </c>
      <c r="D184" s="25">
        <v>0</v>
      </c>
      <c r="E184" s="24" t="s">
        <v>74</v>
      </c>
      <c r="F184" s="24">
        <v>0</v>
      </c>
      <c r="G184" s="26">
        <v>73.5</v>
      </c>
      <c r="H184" s="24" t="s">
        <v>159</v>
      </c>
      <c r="I184" s="24" t="s">
        <v>76</v>
      </c>
      <c r="J184" s="24">
        <v>0</v>
      </c>
      <c r="K184" s="27">
        <v>99.921766747500001</v>
      </c>
      <c r="L184" s="27">
        <v>68.6257405148</v>
      </c>
      <c r="M184" s="25">
        <v>0</v>
      </c>
      <c r="N184" s="25">
        <v>0</v>
      </c>
      <c r="O184" s="24">
        <v>0</v>
      </c>
      <c r="P184" s="24">
        <v>0</v>
      </c>
      <c r="Q184" s="28">
        <v>75197</v>
      </c>
      <c r="R184" s="28">
        <v>1550</v>
      </c>
      <c r="T184" s="24" t="s">
        <v>217</v>
      </c>
      <c r="U184" s="28">
        <v>54.65</v>
      </c>
      <c r="V184" s="28">
        <v>1</v>
      </c>
      <c r="W184" s="28">
        <v>1.55</v>
      </c>
      <c r="X184" s="28">
        <v>0.15</v>
      </c>
      <c r="Y184" s="28">
        <f t="shared" si="12"/>
        <v>1.55</v>
      </c>
      <c r="Z184" s="28">
        <f t="shared" si="13"/>
        <v>0.15</v>
      </c>
      <c r="AA184" s="28">
        <v>0.59299999999999997</v>
      </c>
      <c r="AB184" s="29">
        <v>1.6945728591831102E-2</v>
      </c>
      <c r="AC184">
        <f t="shared" si="14"/>
        <v>56</v>
      </c>
      <c r="AD184">
        <f t="shared" si="15"/>
        <v>0</v>
      </c>
      <c r="AE184">
        <f t="shared" si="16"/>
        <v>0</v>
      </c>
      <c r="AF184">
        <f>'TP Factor'!$D$4</f>
        <v>0.98096512680287296</v>
      </c>
      <c r="AG184">
        <f t="shared" si="17"/>
        <v>0</v>
      </c>
    </row>
    <row r="185" spans="1:33">
      <c r="A185" s="24" t="s">
        <v>72</v>
      </c>
      <c r="B185" s="24">
        <v>0</v>
      </c>
      <c r="D185" s="25">
        <v>0</v>
      </c>
      <c r="E185" s="24" t="s">
        <v>74</v>
      </c>
      <c r="F185" s="24">
        <v>0</v>
      </c>
      <c r="G185" s="26">
        <v>102.5</v>
      </c>
      <c r="H185" s="24" t="s">
        <v>159</v>
      </c>
      <c r="I185" s="24" t="s">
        <v>76</v>
      </c>
      <c r="J185" s="24">
        <v>0</v>
      </c>
      <c r="K185" s="27">
        <v>169.43709561899999</v>
      </c>
      <c r="L185" s="27">
        <v>349.01035431000003</v>
      </c>
      <c r="M185" s="25">
        <v>0</v>
      </c>
      <c r="N185" s="25">
        <v>0</v>
      </c>
      <c r="O185" s="24">
        <v>0</v>
      </c>
      <c r="P185" s="24">
        <v>0</v>
      </c>
      <c r="Q185" s="28">
        <v>75218</v>
      </c>
      <c r="R185" s="28">
        <v>1300</v>
      </c>
      <c r="T185" s="24" t="s">
        <v>94</v>
      </c>
      <c r="U185" s="28">
        <v>54.65</v>
      </c>
      <c r="V185" s="28">
        <v>1</v>
      </c>
      <c r="W185" s="28">
        <v>2.1</v>
      </c>
      <c r="X185" s="28">
        <v>0.51600000000000001</v>
      </c>
      <c r="Y185" s="28">
        <f t="shared" si="12"/>
        <v>2.1</v>
      </c>
      <c r="Z185" s="28">
        <f t="shared" si="13"/>
        <v>0.51600000000000001</v>
      </c>
      <c r="AA185" s="28">
        <v>0.66200000000000003</v>
      </c>
      <c r="AB185" s="29">
        <v>8.6172693840470702E-2</v>
      </c>
      <c r="AC185">
        <f t="shared" si="14"/>
        <v>320</v>
      </c>
      <c r="AD185">
        <f t="shared" si="15"/>
        <v>1</v>
      </c>
      <c r="AE185">
        <f t="shared" si="16"/>
        <v>0.4</v>
      </c>
      <c r="AF185">
        <f>'TP Factor'!$D$4</f>
        <v>0.98096512680287296</v>
      </c>
      <c r="AG185">
        <f t="shared" si="17"/>
        <v>0.4</v>
      </c>
    </row>
    <row r="186" spans="1:33">
      <c r="A186" s="24" t="s">
        <v>72</v>
      </c>
      <c r="B186" s="24">
        <v>0</v>
      </c>
      <c r="D186" s="25">
        <v>0</v>
      </c>
      <c r="E186" s="24" t="s">
        <v>74</v>
      </c>
      <c r="F186" s="24">
        <v>0</v>
      </c>
      <c r="G186" s="26">
        <v>102.5</v>
      </c>
      <c r="H186" s="24" t="s">
        <v>159</v>
      </c>
      <c r="I186" s="24" t="s">
        <v>76</v>
      </c>
      <c r="J186" s="24">
        <v>0</v>
      </c>
      <c r="K186" s="27">
        <v>56.056070851900003</v>
      </c>
      <c r="L186" s="27">
        <v>103.96440642</v>
      </c>
      <c r="M186" s="25">
        <v>0</v>
      </c>
      <c r="N186" s="25">
        <v>0</v>
      </c>
      <c r="O186" s="24">
        <v>0</v>
      </c>
      <c r="P186" s="24">
        <v>0</v>
      </c>
      <c r="Q186" s="28">
        <v>75219</v>
      </c>
      <c r="R186" s="28">
        <v>1300</v>
      </c>
      <c r="T186" s="24" t="s">
        <v>111</v>
      </c>
      <c r="U186" s="28">
        <v>54.65</v>
      </c>
      <c r="V186" s="28">
        <v>1</v>
      </c>
      <c r="W186" s="28">
        <v>2.1</v>
      </c>
      <c r="X186" s="28">
        <v>0.51600000000000001</v>
      </c>
      <c r="Y186" s="28">
        <f t="shared" si="12"/>
        <v>2.1</v>
      </c>
      <c r="Z186" s="28">
        <f t="shared" si="13"/>
        <v>0.51600000000000001</v>
      </c>
      <c r="AA186" s="28">
        <v>0.69199999999999995</v>
      </c>
      <c r="AB186" s="29">
        <v>2.5669822122599599E-2</v>
      </c>
      <c r="AC186">
        <f t="shared" si="14"/>
        <v>100</v>
      </c>
      <c r="AD186">
        <f t="shared" si="15"/>
        <v>0</v>
      </c>
      <c r="AE186">
        <f t="shared" si="16"/>
        <v>0.1</v>
      </c>
      <c r="AF186">
        <f>'TP Factor'!$D$4</f>
        <v>0.98096512680287296</v>
      </c>
      <c r="AG186">
        <f t="shared" si="17"/>
        <v>0.1</v>
      </c>
    </row>
    <row r="187" spans="1:33">
      <c r="A187" s="24" t="s">
        <v>72</v>
      </c>
      <c r="B187" s="24">
        <v>0</v>
      </c>
      <c r="D187" s="25">
        <v>0</v>
      </c>
      <c r="E187" s="24" t="s">
        <v>74</v>
      </c>
      <c r="F187" s="24">
        <v>0</v>
      </c>
      <c r="G187" s="26">
        <v>105</v>
      </c>
      <c r="H187" s="24" t="s">
        <v>159</v>
      </c>
      <c r="I187" s="24" t="s">
        <v>76</v>
      </c>
      <c r="J187" s="24">
        <v>0</v>
      </c>
      <c r="K187" s="27">
        <v>229.143334168</v>
      </c>
      <c r="L187" s="27">
        <v>137.25371891200001</v>
      </c>
      <c r="M187" s="25">
        <v>0</v>
      </c>
      <c r="N187" s="25">
        <v>0</v>
      </c>
      <c r="O187" s="24">
        <v>0</v>
      </c>
      <c r="P187" s="24">
        <v>0</v>
      </c>
      <c r="Q187" s="28">
        <v>75220</v>
      </c>
      <c r="R187" s="28">
        <v>1400</v>
      </c>
      <c r="T187" s="24" t="s">
        <v>127</v>
      </c>
      <c r="U187" s="28">
        <v>54.65</v>
      </c>
      <c r="V187" s="28">
        <v>1</v>
      </c>
      <c r="W187" s="28">
        <v>1.93</v>
      </c>
      <c r="X187" s="28">
        <v>0.497</v>
      </c>
      <c r="Y187" s="28">
        <f t="shared" si="12"/>
        <v>1.93</v>
      </c>
      <c r="Z187" s="28">
        <f t="shared" si="13"/>
        <v>0.497</v>
      </c>
      <c r="AA187" s="28">
        <v>0.88700000000000001</v>
      </c>
      <c r="AB187" s="29">
        <v>3.3888574367163499E-2</v>
      </c>
      <c r="AC187">
        <f t="shared" si="14"/>
        <v>169</v>
      </c>
      <c r="AD187">
        <f t="shared" si="15"/>
        <v>1</v>
      </c>
      <c r="AE187">
        <f t="shared" si="16"/>
        <v>0.2</v>
      </c>
      <c r="AF187">
        <f>'TP Factor'!$D$4</f>
        <v>0.98096512680287296</v>
      </c>
      <c r="AG187">
        <f t="shared" si="17"/>
        <v>0.2</v>
      </c>
    </row>
    <row r="188" spans="1:33">
      <c r="A188" s="24" t="s">
        <v>72</v>
      </c>
      <c r="B188" s="24">
        <v>0</v>
      </c>
      <c r="D188" s="25">
        <v>0</v>
      </c>
      <c r="E188" s="24" t="s">
        <v>74</v>
      </c>
      <c r="F188" s="24">
        <v>0</v>
      </c>
      <c r="G188" s="26">
        <v>0</v>
      </c>
      <c r="H188" s="24" t="s">
        <v>159</v>
      </c>
      <c r="I188" s="24" t="s">
        <v>76</v>
      </c>
      <c r="J188" s="24">
        <v>0</v>
      </c>
      <c r="K188" s="27">
        <v>17.444503696799998</v>
      </c>
      <c r="L188" s="27">
        <v>4.1603005509399997</v>
      </c>
      <c r="M188" s="25">
        <v>0</v>
      </c>
      <c r="N188" s="25">
        <v>0</v>
      </c>
      <c r="O188" s="24">
        <v>0</v>
      </c>
      <c r="P188" s="24">
        <v>0</v>
      </c>
      <c r="Q188" s="28">
        <v>75229</v>
      </c>
      <c r="R188" s="28">
        <v>6460</v>
      </c>
      <c r="T188" s="24" t="s">
        <v>201</v>
      </c>
      <c r="U188" s="28">
        <v>54.65</v>
      </c>
      <c r="V188" s="28">
        <v>1</v>
      </c>
      <c r="W188" s="28">
        <v>0</v>
      </c>
      <c r="X188" s="28">
        <v>0</v>
      </c>
      <c r="Y188" s="28">
        <f t="shared" si="12"/>
        <v>0</v>
      </c>
      <c r="Z188" s="28">
        <f t="shared" si="13"/>
        <v>0</v>
      </c>
      <c r="AA188" s="28">
        <v>0.191</v>
      </c>
      <c r="AB188" s="29">
        <v>1.0272128035414101E-3</v>
      </c>
      <c r="AC188">
        <f t="shared" si="14"/>
        <v>1</v>
      </c>
      <c r="AD188">
        <f t="shared" si="15"/>
        <v>0</v>
      </c>
      <c r="AE188">
        <f t="shared" si="16"/>
        <v>0</v>
      </c>
      <c r="AF188">
        <f>'TP Factor'!$D$4</f>
        <v>0.98096512680287296</v>
      </c>
      <c r="AG188">
        <f t="shared" si="17"/>
        <v>0</v>
      </c>
    </row>
    <row r="189" spans="1:33">
      <c r="A189" s="24" t="s">
        <v>72</v>
      </c>
      <c r="B189" s="24">
        <v>0</v>
      </c>
      <c r="D189" s="25">
        <v>0</v>
      </c>
      <c r="E189" s="24" t="s">
        <v>74</v>
      </c>
      <c r="F189" s="24">
        <v>0</v>
      </c>
      <c r="G189" s="26">
        <v>0</v>
      </c>
      <c r="H189" s="24" t="s">
        <v>159</v>
      </c>
      <c r="I189" s="24" t="s">
        <v>76</v>
      </c>
      <c r="J189" s="24">
        <v>0</v>
      </c>
      <c r="K189" s="27">
        <v>101.03227065599999</v>
      </c>
      <c r="L189" s="27">
        <v>245.875624023</v>
      </c>
      <c r="M189" s="25">
        <v>0</v>
      </c>
      <c r="N189" s="25">
        <v>0</v>
      </c>
      <c r="O189" s="24">
        <v>0</v>
      </c>
      <c r="P189" s="24">
        <v>0</v>
      </c>
      <c r="Q189" s="28">
        <v>75230</v>
      </c>
      <c r="R189" s="28">
        <v>6460</v>
      </c>
      <c r="T189" s="24" t="s">
        <v>88</v>
      </c>
      <c r="U189" s="28">
        <v>54.65</v>
      </c>
      <c r="V189" s="28">
        <v>1</v>
      </c>
      <c r="W189" s="28">
        <v>0</v>
      </c>
      <c r="X189" s="28">
        <v>0</v>
      </c>
      <c r="Y189" s="28">
        <f t="shared" si="12"/>
        <v>0</v>
      </c>
      <c r="Z189" s="28">
        <f t="shared" si="13"/>
        <v>0</v>
      </c>
      <c r="AA189" s="28">
        <v>0.30299999999999999</v>
      </c>
      <c r="AB189" s="29">
        <v>6.0708742983610502E-2</v>
      </c>
      <c r="AC189">
        <f t="shared" si="14"/>
        <v>103</v>
      </c>
      <c r="AD189">
        <f t="shared" si="15"/>
        <v>0</v>
      </c>
      <c r="AE189">
        <f t="shared" si="16"/>
        <v>0</v>
      </c>
      <c r="AF189">
        <f>'TP Factor'!$D$4</f>
        <v>0.98096512680287296</v>
      </c>
      <c r="AG189">
        <f t="shared" si="17"/>
        <v>0</v>
      </c>
    </row>
    <row r="190" spans="1:33">
      <c r="A190" s="24" t="s">
        <v>72</v>
      </c>
      <c r="B190" s="24">
        <v>0</v>
      </c>
      <c r="D190" s="25">
        <v>0</v>
      </c>
      <c r="E190" s="24" t="s">
        <v>74</v>
      </c>
      <c r="F190" s="24">
        <v>0</v>
      </c>
      <c r="G190" s="26">
        <v>0</v>
      </c>
      <c r="H190" s="24" t="s">
        <v>159</v>
      </c>
      <c r="I190" s="24" t="s">
        <v>76</v>
      </c>
      <c r="J190" s="24">
        <v>0</v>
      </c>
      <c r="K190" s="27">
        <v>29.310942900400001</v>
      </c>
      <c r="L190" s="27">
        <v>24.7732930178</v>
      </c>
      <c r="M190" s="25">
        <v>0</v>
      </c>
      <c r="N190" s="25">
        <v>0</v>
      </c>
      <c r="O190" s="24">
        <v>0</v>
      </c>
      <c r="P190" s="24">
        <v>0</v>
      </c>
      <c r="Q190" s="28">
        <v>75231</v>
      </c>
      <c r="R190" s="28">
        <v>6460</v>
      </c>
      <c r="T190" s="24" t="s">
        <v>88</v>
      </c>
      <c r="U190" s="28">
        <v>54.65</v>
      </c>
      <c r="V190" s="28">
        <v>1</v>
      </c>
      <c r="W190" s="28">
        <v>0</v>
      </c>
      <c r="X190" s="28">
        <v>0</v>
      </c>
      <c r="Y190" s="28">
        <f t="shared" si="12"/>
        <v>0</v>
      </c>
      <c r="Z190" s="28">
        <f t="shared" si="13"/>
        <v>0</v>
      </c>
      <c r="AA190" s="28">
        <v>0.30299999999999999</v>
      </c>
      <c r="AB190" s="29">
        <v>6.1167343658752801E-3</v>
      </c>
      <c r="AC190">
        <f t="shared" si="14"/>
        <v>10</v>
      </c>
      <c r="AD190">
        <f t="shared" si="15"/>
        <v>0</v>
      </c>
      <c r="AE190">
        <f t="shared" si="16"/>
        <v>0</v>
      </c>
      <c r="AF190">
        <f>'TP Factor'!$D$4</f>
        <v>0.98096512680287296</v>
      </c>
      <c r="AG190">
        <f t="shared" si="17"/>
        <v>0</v>
      </c>
    </row>
    <row r="191" spans="1:33">
      <c r="A191" s="24" t="s">
        <v>72</v>
      </c>
      <c r="B191" s="24">
        <v>0</v>
      </c>
      <c r="D191" s="25">
        <v>0</v>
      </c>
      <c r="E191" s="24" t="s">
        <v>74</v>
      </c>
      <c r="F191" s="24">
        <v>0</v>
      </c>
      <c r="G191" s="26">
        <v>0</v>
      </c>
      <c r="H191" s="24" t="s">
        <v>159</v>
      </c>
      <c r="I191" s="24" t="s">
        <v>76</v>
      </c>
      <c r="J191" s="24">
        <v>0</v>
      </c>
      <c r="K191" s="27">
        <v>48.719240553299997</v>
      </c>
      <c r="L191" s="27">
        <v>95.548846182800006</v>
      </c>
      <c r="M191" s="25">
        <v>0</v>
      </c>
      <c r="N191" s="25">
        <v>0</v>
      </c>
      <c r="O191" s="24">
        <v>0</v>
      </c>
      <c r="P191" s="24">
        <v>0</v>
      </c>
      <c r="Q191" s="28">
        <v>75232</v>
      </c>
      <c r="R191" s="28">
        <v>6460</v>
      </c>
      <c r="T191" s="24" t="s">
        <v>230</v>
      </c>
      <c r="U191" s="28">
        <v>54.65</v>
      </c>
      <c r="V191" s="28">
        <v>1</v>
      </c>
      <c r="W191" s="28">
        <v>0</v>
      </c>
      <c r="X191" s="28">
        <v>0</v>
      </c>
      <c r="Y191" s="28">
        <f t="shared" si="12"/>
        <v>0</v>
      </c>
      <c r="Z191" s="28">
        <f t="shared" si="13"/>
        <v>0</v>
      </c>
      <c r="AA191" s="28">
        <v>0.26600000000000001</v>
      </c>
      <c r="AB191" s="29">
        <v>2.3591813534074999E-2</v>
      </c>
      <c r="AC191">
        <f t="shared" si="14"/>
        <v>35</v>
      </c>
      <c r="AD191">
        <f t="shared" si="15"/>
        <v>0</v>
      </c>
      <c r="AE191">
        <f t="shared" si="16"/>
        <v>0</v>
      </c>
      <c r="AF191">
        <f>'TP Factor'!$D$4</f>
        <v>0.98096512680287296</v>
      </c>
      <c r="AG191">
        <f t="shared" si="17"/>
        <v>0</v>
      </c>
    </row>
    <row r="192" spans="1:33">
      <c r="A192" s="24" t="s">
        <v>72</v>
      </c>
      <c r="B192" s="24">
        <v>0</v>
      </c>
      <c r="D192" s="25">
        <v>0</v>
      </c>
      <c r="E192" s="24" t="s">
        <v>74</v>
      </c>
      <c r="F192" s="24">
        <v>0</v>
      </c>
      <c r="G192" s="26">
        <v>102.5</v>
      </c>
      <c r="H192" s="24" t="s">
        <v>159</v>
      </c>
      <c r="I192" s="24" t="s">
        <v>76</v>
      </c>
      <c r="J192" s="24">
        <v>0</v>
      </c>
      <c r="K192" s="27">
        <v>82.409149418200002</v>
      </c>
      <c r="L192" s="27">
        <v>68.279455025999994</v>
      </c>
      <c r="M192" s="25">
        <v>0</v>
      </c>
      <c r="N192" s="25">
        <v>0</v>
      </c>
      <c r="O192" s="24">
        <v>0</v>
      </c>
      <c r="P192" s="24">
        <v>0</v>
      </c>
      <c r="Q192" s="28">
        <v>75235</v>
      </c>
      <c r="R192" s="28">
        <v>1300</v>
      </c>
      <c r="T192" s="24" t="s">
        <v>80</v>
      </c>
      <c r="U192" s="28">
        <v>54.65</v>
      </c>
      <c r="V192" s="28">
        <v>1</v>
      </c>
      <c r="W192" s="28">
        <v>2.1</v>
      </c>
      <c r="X192" s="28">
        <v>0.51600000000000001</v>
      </c>
      <c r="Y192" s="28">
        <f t="shared" si="12"/>
        <v>2.1</v>
      </c>
      <c r="Z192" s="28">
        <f t="shared" si="13"/>
        <v>0.51600000000000001</v>
      </c>
      <c r="AA192" s="28">
        <v>0.63100000000000001</v>
      </c>
      <c r="AB192" s="29">
        <v>1.6858714042090099E-2</v>
      </c>
      <c r="AC192">
        <f t="shared" si="14"/>
        <v>60</v>
      </c>
      <c r="AD192">
        <f t="shared" si="15"/>
        <v>0</v>
      </c>
      <c r="AE192">
        <f t="shared" si="16"/>
        <v>0.1</v>
      </c>
      <c r="AF192">
        <f>'TP Factor'!$D$4</f>
        <v>0.98096512680287296</v>
      </c>
      <c r="AG192">
        <f t="shared" si="17"/>
        <v>0.1</v>
      </c>
    </row>
    <row r="193" spans="1:33">
      <c r="A193" s="24" t="s">
        <v>72</v>
      </c>
      <c r="B193" s="24">
        <v>0</v>
      </c>
      <c r="D193" s="25">
        <v>0</v>
      </c>
      <c r="E193" s="24" t="s">
        <v>74</v>
      </c>
      <c r="F193" s="24">
        <v>0</v>
      </c>
      <c r="G193" s="26">
        <v>102.5</v>
      </c>
      <c r="H193" s="24" t="s">
        <v>159</v>
      </c>
      <c r="I193" s="24" t="s">
        <v>76</v>
      </c>
      <c r="J193" s="24">
        <v>0</v>
      </c>
      <c r="K193" s="27">
        <v>62.470667477900001</v>
      </c>
      <c r="L193" s="27">
        <v>48.756640452500001</v>
      </c>
      <c r="M193" s="25">
        <v>0</v>
      </c>
      <c r="N193" s="25">
        <v>0</v>
      </c>
      <c r="O193" s="24">
        <v>0</v>
      </c>
      <c r="P193" s="24">
        <v>0</v>
      </c>
      <c r="Q193" s="28">
        <v>75236</v>
      </c>
      <c r="R193" s="28">
        <v>1300</v>
      </c>
      <c r="T193" s="24" t="s">
        <v>80</v>
      </c>
      <c r="U193" s="28">
        <v>54.65</v>
      </c>
      <c r="V193" s="28">
        <v>1</v>
      </c>
      <c r="W193" s="28">
        <v>2.1</v>
      </c>
      <c r="X193" s="28">
        <v>0.51600000000000001</v>
      </c>
      <c r="Y193" s="28">
        <f t="shared" si="12"/>
        <v>2.1</v>
      </c>
      <c r="Z193" s="28">
        <f t="shared" si="13"/>
        <v>0.51600000000000001</v>
      </c>
      <c r="AA193" s="28">
        <v>0.63100000000000001</v>
      </c>
      <c r="AB193" s="29">
        <v>1.2039497015597001E-2</v>
      </c>
      <c r="AC193">
        <f t="shared" si="14"/>
        <v>43</v>
      </c>
      <c r="AD193">
        <f t="shared" si="15"/>
        <v>0</v>
      </c>
      <c r="AE193">
        <f t="shared" si="16"/>
        <v>0</v>
      </c>
      <c r="AF193">
        <f>'TP Factor'!$D$4</f>
        <v>0.98096512680287296</v>
      </c>
      <c r="AG193">
        <f t="shared" si="17"/>
        <v>0</v>
      </c>
    </row>
    <row r="194" spans="1:33">
      <c r="A194" s="24" t="s">
        <v>72</v>
      </c>
      <c r="B194" s="24">
        <v>0</v>
      </c>
      <c r="D194" s="25">
        <v>0</v>
      </c>
      <c r="E194" s="24" t="s">
        <v>74</v>
      </c>
      <c r="F194" s="24">
        <v>0</v>
      </c>
      <c r="G194" s="26">
        <v>3</v>
      </c>
      <c r="H194" s="24" t="s">
        <v>159</v>
      </c>
      <c r="I194" s="24" t="s">
        <v>76</v>
      </c>
      <c r="J194" s="24">
        <v>0</v>
      </c>
      <c r="K194" s="27">
        <v>289.287873343</v>
      </c>
      <c r="L194" s="27">
        <v>2326.1766990800002</v>
      </c>
      <c r="M194" s="25">
        <v>0</v>
      </c>
      <c r="N194" s="25">
        <v>0</v>
      </c>
      <c r="O194" s="24">
        <v>0</v>
      </c>
      <c r="P194" s="24">
        <v>0</v>
      </c>
      <c r="Q194" s="28">
        <v>75242</v>
      </c>
      <c r="R194" s="28">
        <v>4110</v>
      </c>
      <c r="T194" s="24" t="s">
        <v>221</v>
      </c>
      <c r="U194" s="28">
        <v>54.65</v>
      </c>
      <c r="V194" s="28">
        <v>1</v>
      </c>
      <c r="W194" s="28">
        <v>0.7</v>
      </c>
      <c r="X194" s="28">
        <v>0.09</v>
      </c>
      <c r="Y194" s="28">
        <f t="shared" si="12"/>
        <v>0.7</v>
      </c>
      <c r="Z194" s="28">
        <f t="shared" si="13"/>
        <v>0.09</v>
      </c>
      <c r="AA194" s="28">
        <v>0.10199999999999999</v>
      </c>
      <c r="AB194" s="29">
        <v>0.57435236965338399</v>
      </c>
      <c r="AC194">
        <f t="shared" si="14"/>
        <v>329</v>
      </c>
      <c r="AD194">
        <f t="shared" si="15"/>
        <v>1</v>
      </c>
      <c r="AE194">
        <f t="shared" si="16"/>
        <v>0.1</v>
      </c>
      <c r="AF194">
        <f>'TP Factor'!$D$4</f>
        <v>0.98096512680287296</v>
      </c>
      <c r="AG194">
        <f t="shared" si="17"/>
        <v>0.1</v>
      </c>
    </row>
    <row r="195" spans="1:33">
      <c r="A195" s="24" t="s">
        <v>72</v>
      </c>
      <c r="B195" s="24">
        <v>0</v>
      </c>
      <c r="D195" s="25">
        <v>0</v>
      </c>
      <c r="E195" s="24" t="s">
        <v>74</v>
      </c>
      <c r="F195" s="24">
        <v>0</v>
      </c>
      <c r="G195" s="26">
        <v>3</v>
      </c>
      <c r="H195" s="24" t="s">
        <v>159</v>
      </c>
      <c r="I195" s="24" t="s">
        <v>76</v>
      </c>
      <c r="J195" s="24">
        <v>0</v>
      </c>
      <c r="K195" s="27">
        <v>733.33146758099997</v>
      </c>
      <c r="L195" s="27">
        <v>8039.0814553800001</v>
      </c>
      <c r="M195" s="25">
        <v>0</v>
      </c>
      <c r="N195" s="25">
        <v>0</v>
      </c>
      <c r="O195" s="24">
        <v>0</v>
      </c>
      <c r="P195" s="24">
        <v>0</v>
      </c>
      <c r="Q195" s="28">
        <v>75243</v>
      </c>
      <c r="R195" s="28">
        <v>4110</v>
      </c>
      <c r="T195" s="24" t="s">
        <v>220</v>
      </c>
      <c r="U195" s="28">
        <v>54.65</v>
      </c>
      <c r="V195" s="28">
        <v>1</v>
      </c>
      <c r="W195" s="28">
        <v>0.7</v>
      </c>
      <c r="X195" s="28">
        <v>0.09</v>
      </c>
      <c r="Y195" s="28">
        <f t="shared" ref="Y195:Y258" si="18">W195</f>
        <v>0.7</v>
      </c>
      <c r="Z195" s="28">
        <f t="shared" ref="Z195:Z258" si="19">X195</f>
        <v>0.09</v>
      </c>
      <c r="AA195" s="28">
        <v>0.41299999999999998</v>
      </c>
      <c r="AB195" s="29">
        <v>1.9849160569100599</v>
      </c>
      <c r="AC195">
        <f t="shared" ref="AC195:AC258" si="20">ROUND(AB195*AA195*U195*102.79,0)</f>
        <v>4605</v>
      </c>
      <c r="AD195">
        <f t="shared" ref="AD195:AD258" si="21">ROUND(Y195*AC195*0.002205,0)</f>
        <v>7</v>
      </c>
      <c r="AE195">
        <f t="shared" ref="AE195:AE258" si="22">ROUND(Z195*AC195*0.002205,1)</f>
        <v>0.9</v>
      </c>
      <c r="AF195">
        <f>'TP Factor'!$D$4</f>
        <v>0.98096512680287296</v>
      </c>
      <c r="AG195">
        <f t="shared" ref="AG195:AG258" si="23">ROUND(AE195*AF195,1)</f>
        <v>0.9</v>
      </c>
    </row>
    <row r="196" spans="1:33">
      <c r="A196" s="24" t="s">
        <v>72</v>
      </c>
      <c r="B196" s="24">
        <v>0</v>
      </c>
      <c r="D196" s="25">
        <v>0</v>
      </c>
      <c r="E196" s="24" t="s">
        <v>74</v>
      </c>
      <c r="F196" s="24">
        <v>0</v>
      </c>
      <c r="G196" s="26">
        <v>3</v>
      </c>
      <c r="H196" s="24" t="s">
        <v>159</v>
      </c>
      <c r="I196" s="24" t="s">
        <v>76</v>
      </c>
      <c r="J196" s="24">
        <v>0</v>
      </c>
      <c r="K196" s="27">
        <v>40.254198140100002</v>
      </c>
      <c r="L196" s="27">
        <v>44.305219746900001</v>
      </c>
      <c r="M196" s="25">
        <v>0</v>
      </c>
      <c r="N196" s="25">
        <v>0</v>
      </c>
      <c r="O196" s="24">
        <v>0</v>
      </c>
      <c r="P196" s="24">
        <v>0</v>
      </c>
      <c r="Q196" s="28">
        <v>75244</v>
      </c>
      <c r="R196" s="28">
        <v>4110</v>
      </c>
      <c r="T196" s="24" t="s">
        <v>220</v>
      </c>
      <c r="U196" s="28">
        <v>54.65</v>
      </c>
      <c r="V196" s="28">
        <v>1</v>
      </c>
      <c r="W196" s="28">
        <v>0.7</v>
      </c>
      <c r="X196" s="28">
        <v>0.09</v>
      </c>
      <c r="Y196" s="28">
        <f t="shared" si="18"/>
        <v>0.7</v>
      </c>
      <c r="Z196" s="28">
        <f t="shared" si="19"/>
        <v>0.09</v>
      </c>
      <c r="AA196" s="28">
        <v>0.41299999999999998</v>
      </c>
      <c r="AB196" s="29">
        <v>1.09393275647861E-2</v>
      </c>
      <c r="AC196">
        <f t="shared" si="20"/>
        <v>25</v>
      </c>
      <c r="AD196">
        <f t="shared" si="21"/>
        <v>0</v>
      </c>
      <c r="AE196">
        <f t="shared" si="22"/>
        <v>0</v>
      </c>
      <c r="AF196">
        <f>'TP Factor'!$D$4</f>
        <v>0.98096512680287296</v>
      </c>
      <c r="AG196">
        <f t="shared" si="23"/>
        <v>0</v>
      </c>
    </row>
    <row r="197" spans="1:33">
      <c r="A197" s="24" t="s">
        <v>72</v>
      </c>
      <c r="B197" s="24">
        <v>0</v>
      </c>
      <c r="D197" s="25">
        <v>0</v>
      </c>
      <c r="E197" s="24" t="s">
        <v>74</v>
      </c>
      <c r="F197" s="24">
        <v>0</v>
      </c>
      <c r="G197" s="26">
        <v>3</v>
      </c>
      <c r="H197" s="24" t="s">
        <v>159</v>
      </c>
      <c r="I197" s="24" t="s">
        <v>76</v>
      </c>
      <c r="J197" s="24">
        <v>0</v>
      </c>
      <c r="K197" s="27">
        <v>754.25173925299998</v>
      </c>
      <c r="L197" s="27">
        <v>4482.7157451000003</v>
      </c>
      <c r="M197" s="25">
        <v>0</v>
      </c>
      <c r="N197" s="25">
        <v>0</v>
      </c>
      <c r="O197" s="24">
        <v>0</v>
      </c>
      <c r="P197" s="24">
        <v>0</v>
      </c>
      <c r="Q197" s="28">
        <v>75245</v>
      </c>
      <c r="R197" s="28">
        <v>4110</v>
      </c>
      <c r="T197" s="24" t="s">
        <v>221</v>
      </c>
      <c r="U197" s="28">
        <v>54.65</v>
      </c>
      <c r="V197" s="28">
        <v>1</v>
      </c>
      <c r="W197" s="28">
        <v>0.7</v>
      </c>
      <c r="X197" s="28">
        <v>0.09</v>
      </c>
      <c r="Y197" s="28">
        <f t="shared" si="18"/>
        <v>0.7</v>
      </c>
      <c r="Z197" s="28">
        <f t="shared" si="19"/>
        <v>0.09</v>
      </c>
      <c r="AA197" s="28">
        <v>0.10199999999999999</v>
      </c>
      <c r="AB197" s="29">
        <v>1.1068198992366101</v>
      </c>
      <c r="AC197">
        <f t="shared" si="20"/>
        <v>634</v>
      </c>
      <c r="AD197">
        <f t="shared" si="21"/>
        <v>1</v>
      </c>
      <c r="AE197">
        <f t="shared" si="22"/>
        <v>0.1</v>
      </c>
      <c r="AF197">
        <f>'TP Factor'!$D$4</f>
        <v>0.98096512680287296</v>
      </c>
      <c r="AG197">
        <f t="shared" si="23"/>
        <v>0.1</v>
      </c>
    </row>
    <row r="198" spans="1:33">
      <c r="A198" s="24" t="s">
        <v>72</v>
      </c>
      <c r="B198" s="24">
        <v>0</v>
      </c>
      <c r="D198" s="25">
        <v>0</v>
      </c>
      <c r="E198" s="24" t="s">
        <v>74</v>
      </c>
      <c r="F198" s="24">
        <v>0</v>
      </c>
      <c r="G198" s="26">
        <v>30.5</v>
      </c>
      <c r="H198" s="24" t="s">
        <v>159</v>
      </c>
      <c r="I198" s="24" t="s">
        <v>76</v>
      </c>
      <c r="J198" s="24">
        <v>0</v>
      </c>
      <c r="K198" s="27">
        <v>4.5827833988400002</v>
      </c>
      <c r="L198" s="27">
        <v>0.95555504566100002</v>
      </c>
      <c r="M198" s="25">
        <v>0</v>
      </c>
      <c r="N198" s="25">
        <v>0</v>
      </c>
      <c r="O198" s="24">
        <v>0</v>
      </c>
      <c r="P198" s="24">
        <v>0</v>
      </c>
      <c r="Q198" s="28">
        <v>75246</v>
      </c>
      <c r="R198" s="28">
        <v>2210</v>
      </c>
      <c r="T198" s="24" t="s">
        <v>107</v>
      </c>
      <c r="U198" s="28">
        <v>54.65</v>
      </c>
      <c r="V198" s="28">
        <v>1</v>
      </c>
      <c r="W198" s="28">
        <v>1.92</v>
      </c>
      <c r="X198" s="28">
        <v>0.50600000000000001</v>
      </c>
      <c r="Y198" s="28">
        <f t="shared" si="18"/>
        <v>1.92</v>
      </c>
      <c r="Z198" s="28">
        <f t="shared" si="19"/>
        <v>0.50600000000000001</v>
      </c>
      <c r="AA198" s="28">
        <v>0.26800000000000002</v>
      </c>
      <c r="AB198" s="29">
        <v>2.3593457740205001E-4</v>
      </c>
      <c r="AC198">
        <f t="shared" si="20"/>
        <v>0</v>
      </c>
      <c r="AD198">
        <f t="shared" si="21"/>
        <v>0</v>
      </c>
      <c r="AE198">
        <f t="shared" si="22"/>
        <v>0</v>
      </c>
      <c r="AF198">
        <f>'TP Factor'!$D$4</f>
        <v>0.98096512680287296</v>
      </c>
      <c r="AG198">
        <f t="shared" si="23"/>
        <v>0</v>
      </c>
    </row>
    <row r="199" spans="1:33">
      <c r="A199" s="24" t="s">
        <v>72</v>
      </c>
      <c r="B199" s="24">
        <v>0</v>
      </c>
      <c r="D199" s="25">
        <v>0</v>
      </c>
      <c r="E199" s="24" t="s">
        <v>74</v>
      </c>
      <c r="F199" s="24">
        <v>0</v>
      </c>
      <c r="G199" s="26">
        <v>30.5</v>
      </c>
      <c r="H199" s="24" t="s">
        <v>159</v>
      </c>
      <c r="I199" s="24" t="s">
        <v>76</v>
      </c>
      <c r="J199" s="24">
        <v>0</v>
      </c>
      <c r="K199" s="27">
        <v>60.120588474900003</v>
      </c>
      <c r="L199" s="27">
        <v>167.48060926599999</v>
      </c>
      <c r="M199" s="25">
        <v>0</v>
      </c>
      <c r="N199" s="25">
        <v>0</v>
      </c>
      <c r="O199" s="24">
        <v>0</v>
      </c>
      <c r="P199" s="24">
        <v>0</v>
      </c>
      <c r="Q199" s="28">
        <v>75247</v>
      </c>
      <c r="R199" s="28">
        <v>2210</v>
      </c>
      <c r="T199" s="24" t="s">
        <v>84</v>
      </c>
      <c r="U199" s="28">
        <v>54.65</v>
      </c>
      <c r="V199" s="28">
        <v>1</v>
      </c>
      <c r="W199" s="28">
        <v>1.92</v>
      </c>
      <c r="X199" s="28">
        <v>0.50600000000000001</v>
      </c>
      <c r="Y199" s="28">
        <f t="shared" si="18"/>
        <v>1.92</v>
      </c>
      <c r="Z199" s="28">
        <f t="shared" si="19"/>
        <v>0.50600000000000001</v>
      </c>
      <c r="AA199" s="28">
        <v>0.251</v>
      </c>
      <c r="AB199" s="29">
        <v>4.1352367141337797E-2</v>
      </c>
      <c r="AC199">
        <f t="shared" si="20"/>
        <v>58</v>
      </c>
      <c r="AD199">
        <f t="shared" si="21"/>
        <v>0</v>
      </c>
      <c r="AE199">
        <f t="shared" si="22"/>
        <v>0.1</v>
      </c>
      <c r="AF199">
        <f>'TP Factor'!$D$4</f>
        <v>0.98096512680287296</v>
      </c>
      <c r="AG199">
        <f t="shared" si="23"/>
        <v>0.1</v>
      </c>
    </row>
    <row r="200" spans="1:33">
      <c r="A200" s="24" t="s">
        <v>72</v>
      </c>
      <c r="B200" s="24">
        <v>0</v>
      </c>
      <c r="D200" s="25">
        <v>0</v>
      </c>
      <c r="E200" s="24" t="s">
        <v>74</v>
      </c>
      <c r="F200" s="24">
        <v>0</v>
      </c>
      <c r="G200" s="26">
        <v>30.5</v>
      </c>
      <c r="H200" s="24" t="s">
        <v>159</v>
      </c>
      <c r="I200" s="24" t="s">
        <v>76</v>
      </c>
      <c r="J200" s="24">
        <v>0</v>
      </c>
      <c r="K200" s="27">
        <v>116.483445522</v>
      </c>
      <c r="L200" s="27">
        <v>569.120451151</v>
      </c>
      <c r="M200" s="25">
        <v>0</v>
      </c>
      <c r="N200" s="25">
        <v>0</v>
      </c>
      <c r="O200" s="24">
        <v>0</v>
      </c>
      <c r="P200" s="24">
        <v>0</v>
      </c>
      <c r="Q200" s="28">
        <v>75248</v>
      </c>
      <c r="R200" s="28">
        <v>2210</v>
      </c>
      <c r="T200" s="24" t="s">
        <v>107</v>
      </c>
      <c r="U200" s="28">
        <v>54.65</v>
      </c>
      <c r="V200" s="28">
        <v>1</v>
      </c>
      <c r="W200" s="28">
        <v>1.92</v>
      </c>
      <c r="X200" s="28">
        <v>0.50600000000000001</v>
      </c>
      <c r="Y200" s="28">
        <f t="shared" si="18"/>
        <v>1.92</v>
      </c>
      <c r="Z200" s="28">
        <f t="shared" si="19"/>
        <v>0.50600000000000001</v>
      </c>
      <c r="AA200" s="28">
        <v>0.26800000000000002</v>
      </c>
      <c r="AB200" s="29">
        <v>0.14052062433481899</v>
      </c>
      <c r="AC200">
        <f t="shared" si="20"/>
        <v>212</v>
      </c>
      <c r="AD200">
        <f t="shared" si="21"/>
        <v>1</v>
      </c>
      <c r="AE200">
        <f t="shared" si="22"/>
        <v>0.2</v>
      </c>
      <c r="AF200">
        <f>'TP Factor'!$D$4</f>
        <v>0.98096512680287296</v>
      </c>
      <c r="AG200">
        <f t="shared" si="23"/>
        <v>0.2</v>
      </c>
    </row>
    <row r="201" spans="1:33">
      <c r="A201" s="24" t="s">
        <v>72</v>
      </c>
      <c r="B201" s="24">
        <v>0</v>
      </c>
      <c r="D201" s="25">
        <v>0</v>
      </c>
      <c r="E201" s="24" t="s">
        <v>74</v>
      </c>
      <c r="F201" s="24">
        <v>0</v>
      </c>
      <c r="G201" s="26">
        <v>30.5</v>
      </c>
      <c r="H201" s="24" t="s">
        <v>159</v>
      </c>
      <c r="I201" s="24" t="s">
        <v>76</v>
      </c>
      <c r="J201" s="24">
        <v>0</v>
      </c>
      <c r="K201" s="27">
        <v>639.751254399</v>
      </c>
      <c r="L201" s="27">
        <v>21960.353999200001</v>
      </c>
      <c r="M201" s="25">
        <v>0</v>
      </c>
      <c r="N201" s="25">
        <v>0</v>
      </c>
      <c r="O201" s="24">
        <v>0</v>
      </c>
      <c r="P201" s="24">
        <v>0</v>
      </c>
      <c r="Q201" s="28">
        <v>75249</v>
      </c>
      <c r="R201" s="28">
        <v>2210</v>
      </c>
      <c r="T201" s="24" t="s">
        <v>84</v>
      </c>
      <c r="U201" s="28">
        <v>54.65</v>
      </c>
      <c r="V201" s="28">
        <v>1</v>
      </c>
      <c r="W201" s="28">
        <v>1.92</v>
      </c>
      <c r="X201" s="28">
        <v>0.50600000000000001</v>
      </c>
      <c r="Y201" s="28">
        <f t="shared" si="18"/>
        <v>1.92</v>
      </c>
      <c r="Z201" s="28">
        <f t="shared" si="19"/>
        <v>0.50600000000000001</v>
      </c>
      <c r="AA201" s="28">
        <v>0.251</v>
      </c>
      <c r="AB201" s="29">
        <v>5.4221961847522202</v>
      </c>
      <c r="AC201">
        <f t="shared" si="20"/>
        <v>7645</v>
      </c>
      <c r="AD201">
        <f t="shared" si="21"/>
        <v>32</v>
      </c>
      <c r="AE201">
        <f t="shared" si="22"/>
        <v>8.5</v>
      </c>
      <c r="AF201">
        <f>'TP Factor'!$D$4</f>
        <v>0.98096512680287296</v>
      </c>
      <c r="AG201">
        <f t="shared" si="23"/>
        <v>8.3000000000000007</v>
      </c>
    </row>
    <row r="202" spans="1:33">
      <c r="A202" s="24" t="s">
        <v>72</v>
      </c>
      <c r="B202" s="24">
        <v>0</v>
      </c>
      <c r="D202" s="25">
        <v>0</v>
      </c>
      <c r="E202" s="24" t="s">
        <v>74</v>
      </c>
      <c r="F202" s="24">
        <v>0</v>
      </c>
      <c r="G202" s="26">
        <v>98</v>
      </c>
      <c r="H202" s="24" t="s">
        <v>159</v>
      </c>
      <c r="I202" s="24" t="s">
        <v>76</v>
      </c>
      <c r="J202" s="24">
        <v>0</v>
      </c>
      <c r="K202" s="27">
        <v>270.98640719700001</v>
      </c>
      <c r="L202" s="27">
        <v>938.51205803599998</v>
      </c>
      <c r="M202" s="25">
        <v>0</v>
      </c>
      <c r="N202" s="25">
        <v>0</v>
      </c>
      <c r="O202" s="24">
        <v>0</v>
      </c>
      <c r="P202" s="24">
        <v>0</v>
      </c>
      <c r="Q202" s="28">
        <v>75263</v>
      </c>
      <c r="R202" s="28">
        <v>1700</v>
      </c>
      <c r="T202" s="24" t="s">
        <v>82</v>
      </c>
      <c r="U202" s="28">
        <v>54.65</v>
      </c>
      <c r="V202" s="28">
        <v>1</v>
      </c>
      <c r="W202" s="28">
        <v>1.8</v>
      </c>
      <c r="X202" s="28">
        <v>0.47799999999999998</v>
      </c>
      <c r="Y202" s="28">
        <f t="shared" si="18"/>
        <v>1.8</v>
      </c>
      <c r="Z202" s="28">
        <f t="shared" si="19"/>
        <v>0.47799999999999998</v>
      </c>
      <c r="AA202" s="28">
        <v>0.74099999999999999</v>
      </c>
      <c r="AB202" s="29">
        <v>0.23172661456959401</v>
      </c>
      <c r="AC202">
        <f t="shared" si="20"/>
        <v>965</v>
      </c>
      <c r="AD202">
        <f t="shared" si="21"/>
        <v>4</v>
      </c>
      <c r="AE202">
        <f t="shared" si="22"/>
        <v>1</v>
      </c>
      <c r="AF202">
        <f>'TP Factor'!$D$4</f>
        <v>0.98096512680287296</v>
      </c>
      <c r="AG202">
        <f t="shared" si="23"/>
        <v>1</v>
      </c>
    </row>
    <row r="203" spans="1:33">
      <c r="A203" s="24" t="s">
        <v>72</v>
      </c>
      <c r="B203" s="24">
        <v>0</v>
      </c>
      <c r="D203" s="25">
        <v>0</v>
      </c>
      <c r="E203" s="24" t="s">
        <v>74</v>
      </c>
      <c r="F203" s="24">
        <v>0</v>
      </c>
      <c r="G203" s="26">
        <v>98</v>
      </c>
      <c r="H203" s="24" t="s">
        <v>159</v>
      </c>
      <c r="I203" s="24" t="s">
        <v>76</v>
      </c>
      <c r="J203" s="24">
        <v>0</v>
      </c>
      <c r="K203" s="27">
        <v>239.008463393</v>
      </c>
      <c r="L203" s="27">
        <v>372.22926168599997</v>
      </c>
      <c r="M203" s="25">
        <v>0</v>
      </c>
      <c r="N203" s="25">
        <v>0</v>
      </c>
      <c r="O203" s="24">
        <v>0</v>
      </c>
      <c r="P203" s="24">
        <v>0</v>
      </c>
      <c r="Q203" s="28">
        <v>75264</v>
      </c>
      <c r="R203" s="28">
        <v>1700</v>
      </c>
      <c r="T203" s="24" t="s">
        <v>102</v>
      </c>
      <c r="U203" s="28">
        <v>54.65</v>
      </c>
      <c r="V203" s="28">
        <v>1</v>
      </c>
      <c r="W203" s="28">
        <v>1.8</v>
      </c>
      <c r="X203" s="28">
        <v>0.47799999999999998</v>
      </c>
      <c r="Y203" s="28">
        <f t="shared" si="18"/>
        <v>1.8</v>
      </c>
      <c r="Z203" s="28">
        <f t="shared" si="19"/>
        <v>0.47799999999999998</v>
      </c>
      <c r="AA203" s="28">
        <v>0.69599999999999995</v>
      </c>
      <c r="AB203" s="29">
        <v>9.1906575219561804E-2</v>
      </c>
      <c r="AC203">
        <f t="shared" si="20"/>
        <v>359</v>
      </c>
      <c r="AD203">
        <f t="shared" si="21"/>
        <v>1</v>
      </c>
      <c r="AE203">
        <f t="shared" si="22"/>
        <v>0.4</v>
      </c>
      <c r="AF203">
        <f>'TP Factor'!$D$4</f>
        <v>0.98096512680287296</v>
      </c>
      <c r="AG203">
        <f t="shared" si="23"/>
        <v>0.4</v>
      </c>
    </row>
    <row r="204" spans="1:33">
      <c r="A204" s="24" t="s">
        <v>72</v>
      </c>
      <c r="B204" s="24">
        <v>0</v>
      </c>
      <c r="D204" s="25">
        <v>0</v>
      </c>
      <c r="E204" s="24" t="s">
        <v>74</v>
      </c>
      <c r="F204" s="24">
        <v>0</v>
      </c>
      <c r="G204" s="26">
        <v>4</v>
      </c>
      <c r="H204" s="24" t="s">
        <v>159</v>
      </c>
      <c r="I204" s="24" t="s">
        <v>76</v>
      </c>
      <c r="J204" s="24">
        <v>0</v>
      </c>
      <c r="K204" s="27">
        <v>618.47112528599996</v>
      </c>
      <c r="L204" s="27">
        <v>9659.0811297799992</v>
      </c>
      <c r="M204" s="25">
        <v>0</v>
      </c>
      <c r="N204" s="25">
        <v>0</v>
      </c>
      <c r="O204" s="24">
        <v>0</v>
      </c>
      <c r="P204" s="24">
        <v>0</v>
      </c>
      <c r="Q204" s="28">
        <v>75265</v>
      </c>
      <c r="R204" s="28">
        <v>3100</v>
      </c>
      <c r="T204" s="24" t="s">
        <v>109</v>
      </c>
      <c r="U204" s="28">
        <v>54.65</v>
      </c>
      <c r="V204" s="28">
        <v>1</v>
      </c>
      <c r="W204" s="28">
        <v>1.2</v>
      </c>
      <c r="X204" s="28">
        <v>6.4000000000000001E-2</v>
      </c>
      <c r="Y204" s="28">
        <f t="shared" si="18"/>
        <v>1.2</v>
      </c>
      <c r="Z204" s="28">
        <f t="shared" si="19"/>
        <v>6.4000000000000001E-2</v>
      </c>
      <c r="AA204" s="28">
        <v>0.41099999999999998</v>
      </c>
      <c r="AB204" s="29">
        <v>2.3849094218845601</v>
      </c>
      <c r="AC204">
        <f t="shared" si="20"/>
        <v>5506</v>
      </c>
      <c r="AD204">
        <f t="shared" si="21"/>
        <v>15</v>
      </c>
      <c r="AE204">
        <f t="shared" si="22"/>
        <v>0.8</v>
      </c>
      <c r="AF204">
        <f>'TP Factor'!$D$4</f>
        <v>0.98096512680287296</v>
      </c>
      <c r="AG204">
        <f t="shared" si="23"/>
        <v>0.8</v>
      </c>
    </row>
    <row r="205" spans="1:33">
      <c r="A205" s="24" t="s">
        <v>72</v>
      </c>
      <c r="B205" s="24">
        <v>0</v>
      </c>
      <c r="D205" s="25">
        <v>0</v>
      </c>
      <c r="E205" s="24" t="s">
        <v>74</v>
      </c>
      <c r="F205" s="24">
        <v>0</v>
      </c>
      <c r="G205" s="26">
        <v>4</v>
      </c>
      <c r="H205" s="24" t="s">
        <v>159</v>
      </c>
      <c r="I205" s="24" t="s">
        <v>76</v>
      </c>
      <c r="J205" s="24">
        <v>0</v>
      </c>
      <c r="K205" s="27">
        <v>630.85247402599998</v>
      </c>
      <c r="L205" s="27">
        <v>8026.3361239799997</v>
      </c>
      <c r="M205" s="25">
        <v>0</v>
      </c>
      <c r="N205" s="25">
        <v>0</v>
      </c>
      <c r="O205" s="24">
        <v>0</v>
      </c>
      <c r="P205" s="24">
        <v>0</v>
      </c>
      <c r="Q205" s="28">
        <v>75266</v>
      </c>
      <c r="R205" s="28">
        <v>3100</v>
      </c>
      <c r="T205" s="24" t="s">
        <v>105</v>
      </c>
      <c r="U205" s="28">
        <v>54.65</v>
      </c>
      <c r="V205" s="28">
        <v>1</v>
      </c>
      <c r="W205" s="28">
        <v>1.2</v>
      </c>
      <c r="X205" s="28">
        <v>6.4000000000000001E-2</v>
      </c>
      <c r="Y205" s="28">
        <f t="shared" si="18"/>
        <v>1.2</v>
      </c>
      <c r="Z205" s="28">
        <f t="shared" si="19"/>
        <v>6.4000000000000001E-2</v>
      </c>
      <c r="AA205" s="28">
        <v>0.1</v>
      </c>
      <c r="AB205" s="29">
        <v>1.9817712031853101</v>
      </c>
      <c r="AC205">
        <f t="shared" si="20"/>
        <v>1113</v>
      </c>
      <c r="AD205">
        <f t="shared" si="21"/>
        <v>3</v>
      </c>
      <c r="AE205">
        <f t="shared" si="22"/>
        <v>0.2</v>
      </c>
      <c r="AF205">
        <f>'TP Factor'!$D$4</f>
        <v>0.98096512680287296</v>
      </c>
      <c r="AG205">
        <f t="shared" si="23"/>
        <v>0.2</v>
      </c>
    </row>
    <row r="206" spans="1:33">
      <c r="A206" s="24" t="s">
        <v>72</v>
      </c>
      <c r="B206" s="24">
        <v>0</v>
      </c>
      <c r="D206" s="25">
        <v>0</v>
      </c>
      <c r="E206" s="24" t="s">
        <v>74</v>
      </c>
      <c r="F206" s="24">
        <v>0</v>
      </c>
      <c r="G206" s="26">
        <v>4</v>
      </c>
      <c r="H206" s="24" t="s">
        <v>159</v>
      </c>
      <c r="I206" s="24" t="s">
        <v>76</v>
      </c>
      <c r="J206" s="24">
        <v>0</v>
      </c>
      <c r="K206" s="27">
        <v>16.6929075975</v>
      </c>
      <c r="L206" s="27">
        <v>13.8146495856</v>
      </c>
      <c r="M206" s="25">
        <v>0</v>
      </c>
      <c r="N206" s="25">
        <v>0</v>
      </c>
      <c r="O206" s="24">
        <v>0</v>
      </c>
      <c r="P206" s="24">
        <v>0</v>
      </c>
      <c r="Q206" s="28">
        <v>75270</v>
      </c>
      <c r="R206" s="28">
        <v>3100</v>
      </c>
      <c r="T206" s="24" t="s">
        <v>109</v>
      </c>
      <c r="U206" s="28">
        <v>54.65</v>
      </c>
      <c r="V206" s="28">
        <v>1</v>
      </c>
      <c r="W206" s="28">
        <v>1.2</v>
      </c>
      <c r="X206" s="28">
        <v>6.4000000000000001E-2</v>
      </c>
      <c r="Y206" s="28">
        <f t="shared" si="18"/>
        <v>1.2</v>
      </c>
      <c r="Z206" s="28">
        <f t="shared" si="19"/>
        <v>6.4000000000000001E-2</v>
      </c>
      <c r="AA206" s="28">
        <v>0.41099999999999998</v>
      </c>
      <c r="AB206" s="29">
        <v>3.4109550095954601E-3</v>
      </c>
      <c r="AC206">
        <f t="shared" si="20"/>
        <v>8</v>
      </c>
      <c r="AD206">
        <f t="shared" si="21"/>
        <v>0</v>
      </c>
      <c r="AE206">
        <f t="shared" si="22"/>
        <v>0</v>
      </c>
      <c r="AF206">
        <f>'TP Factor'!$D$4</f>
        <v>0.98096512680287296</v>
      </c>
      <c r="AG206">
        <f t="shared" si="23"/>
        <v>0</v>
      </c>
    </row>
    <row r="207" spans="1:33">
      <c r="A207" s="24" t="s">
        <v>72</v>
      </c>
      <c r="B207" s="24">
        <v>0</v>
      </c>
      <c r="D207" s="25">
        <v>0</v>
      </c>
      <c r="E207" s="24" t="s">
        <v>74</v>
      </c>
      <c r="F207" s="24">
        <v>0</v>
      </c>
      <c r="G207" s="26">
        <v>4</v>
      </c>
      <c r="H207" s="24" t="s">
        <v>159</v>
      </c>
      <c r="I207" s="24" t="s">
        <v>76</v>
      </c>
      <c r="J207" s="24">
        <v>0</v>
      </c>
      <c r="K207" s="27">
        <v>50.200618378900003</v>
      </c>
      <c r="L207" s="27">
        <v>134.630484489</v>
      </c>
      <c r="M207" s="25">
        <v>0</v>
      </c>
      <c r="N207" s="25">
        <v>0</v>
      </c>
      <c r="O207" s="24">
        <v>0</v>
      </c>
      <c r="P207" s="24">
        <v>0</v>
      </c>
      <c r="Q207" s="28">
        <v>75271</v>
      </c>
      <c r="R207" s="28">
        <v>3100</v>
      </c>
      <c r="T207" s="24" t="s">
        <v>105</v>
      </c>
      <c r="U207" s="28">
        <v>54.65</v>
      </c>
      <c r="V207" s="28">
        <v>1</v>
      </c>
      <c r="W207" s="28">
        <v>1.2</v>
      </c>
      <c r="X207" s="28">
        <v>6.4000000000000001E-2</v>
      </c>
      <c r="Y207" s="28">
        <f t="shared" si="18"/>
        <v>1.2</v>
      </c>
      <c r="Z207" s="28">
        <f t="shared" si="19"/>
        <v>6.4000000000000001E-2</v>
      </c>
      <c r="AA207" s="28">
        <v>0.1</v>
      </c>
      <c r="AB207" s="29">
        <v>3.3241416691686003E-2</v>
      </c>
      <c r="AC207">
        <f t="shared" si="20"/>
        <v>19</v>
      </c>
      <c r="AD207">
        <f t="shared" si="21"/>
        <v>0</v>
      </c>
      <c r="AE207">
        <f t="shared" si="22"/>
        <v>0</v>
      </c>
      <c r="AF207">
        <f>'TP Factor'!$D$4</f>
        <v>0.98096512680287296</v>
      </c>
      <c r="AG207">
        <f t="shared" si="23"/>
        <v>0</v>
      </c>
    </row>
    <row r="208" spans="1:33">
      <c r="A208" s="24" t="s">
        <v>72</v>
      </c>
      <c r="B208" s="24">
        <v>0</v>
      </c>
      <c r="D208" s="25">
        <v>0</v>
      </c>
      <c r="E208" s="24" t="s">
        <v>74</v>
      </c>
      <c r="F208" s="24">
        <v>0</v>
      </c>
      <c r="G208" s="26">
        <v>4</v>
      </c>
      <c r="H208" s="24" t="s">
        <v>159</v>
      </c>
      <c r="I208" s="24" t="s">
        <v>76</v>
      </c>
      <c r="J208" s="24">
        <v>0</v>
      </c>
      <c r="K208" s="27">
        <v>24.294527933800001</v>
      </c>
      <c r="L208" s="27">
        <v>28.306252387000001</v>
      </c>
      <c r="M208" s="25">
        <v>0</v>
      </c>
      <c r="N208" s="25">
        <v>0</v>
      </c>
      <c r="O208" s="24">
        <v>0</v>
      </c>
      <c r="P208" s="24">
        <v>0</v>
      </c>
      <c r="Q208" s="28">
        <v>75272</v>
      </c>
      <c r="R208" s="28">
        <v>3100</v>
      </c>
      <c r="T208" s="24" t="s">
        <v>105</v>
      </c>
      <c r="U208" s="28">
        <v>54.65</v>
      </c>
      <c r="V208" s="28">
        <v>1</v>
      </c>
      <c r="W208" s="28">
        <v>1.2</v>
      </c>
      <c r="X208" s="28">
        <v>6.4000000000000001E-2</v>
      </c>
      <c r="Y208" s="28">
        <f t="shared" si="18"/>
        <v>1.2</v>
      </c>
      <c r="Z208" s="28">
        <f t="shared" si="19"/>
        <v>6.4000000000000001E-2</v>
      </c>
      <c r="AA208" s="28">
        <v>0.1</v>
      </c>
      <c r="AB208" s="29">
        <v>6.9890549747891302E-3</v>
      </c>
      <c r="AC208">
        <f t="shared" si="20"/>
        <v>4</v>
      </c>
      <c r="AD208">
        <f t="shared" si="21"/>
        <v>0</v>
      </c>
      <c r="AE208">
        <f t="shared" si="22"/>
        <v>0</v>
      </c>
      <c r="AF208">
        <f>'TP Factor'!$D$4</f>
        <v>0.98096512680287296</v>
      </c>
      <c r="AG208">
        <f t="shared" si="23"/>
        <v>0</v>
      </c>
    </row>
    <row r="209" spans="1:33">
      <c r="A209" s="24" t="s">
        <v>72</v>
      </c>
      <c r="B209" s="24">
        <v>0</v>
      </c>
      <c r="D209" s="25">
        <v>0</v>
      </c>
      <c r="E209" s="24" t="s">
        <v>74</v>
      </c>
      <c r="F209" s="24">
        <v>0</v>
      </c>
      <c r="G209" s="26">
        <v>4</v>
      </c>
      <c r="H209" s="24" t="s">
        <v>159</v>
      </c>
      <c r="I209" s="24" t="s">
        <v>76</v>
      </c>
      <c r="J209" s="24">
        <v>0</v>
      </c>
      <c r="K209" s="27">
        <v>67.336564822300005</v>
      </c>
      <c r="L209" s="27">
        <v>201.67343118700001</v>
      </c>
      <c r="M209" s="25">
        <v>0</v>
      </c>
      <c r="N209" s="25">
        <v>0</v>
      </c>
      <c r="O209" s="24">
        <v>0</v>
      </c>
      <c r="P209" s="24">
        <v>0</v>
      </c>
      <c r="Q209" s="28">
        <v>75273</v>
      </c>
      <c r="R209" s="28">
        <v>3100</v>
      </c>
      <c r="T209" s="24" t="s">
        <v>109</v>
      </c>
      <c r="U209" s="28">
        <v>54.65</v>
      </c>
      <c r="V209" s="28">
        <v>1</v>
      </c>
      <c r="W209" s="28">
        <v>1.2</v>
      </c>
      <c r="X209" s="28">
        <v>6.4000000000000001E-2</v>
      </c>
      <c r="Y209" s="28">
        <f t="shared" si="18"/>
        <v>1.2</v>
      </c>
      <c r="Z209" s="28">
        <f t="shared" si="19"/>
        <v>6.4000000000000001E-2</v>
      </c>
      <c r="AA209" s="28">
        <v>0.41099999999999998</v>
      </c>
      <c r="AB209" s="29">
        <v>4.9794886849308502E-2</v>
      </c>
      <c r="AC209">
        <f t="shared" si="20"/>
        <v>115</v>
      </c>
      <c r="AD209">
        <f t="shared" si="21"/>
        <v>0</v>
      </c>
      <c r="AE209">
        <f t="shared" si="22"/>
        <v>0</v>
      </c>
      <c r="AF209">
        <f>'TP Factor'!$D$4</f>
        <v>0.98096512680287296</v>
      </c>
      <c r="AG209">
        <f t="shared" si="23"/>
        <v>0</v>
      </c>
    </row>
    <row r="210" spans="1:33">
      <c r="A210" s="24" t="s">
        <v>72</v>
      </c>
      <c r="B210" s="24">
        <v>0</v>
      </c>
      <c r="D210" s="25">
        <v>0</v>
      </c>
      <c r="E210" s="24" t="s">
        <v>74</v>
      </c>
      <c r="F210" s="24">
        <v>0</v>
      </c>
      <c r="G210" s="26">
        <v>4</v>
      </c>
      <c r="H210" s="24" t="s">
        <v>159</v>
      </c>
      <c r="I210" s="24" t="s">
        <v>76</v>
      </c>
      <c r="J210" s="24">
        <v>0</v>
      </c>
      <c r="K210" s="27">
        <v>40.964999182699998</v>
      </c>
      <c r="L210" s="27">
        <v>66.204131158600006</v>
      </c>
      <c r="M210" s="25">
        <v>0</v>
      </c>
      <c r="N210" s="25">
        <v>0</v>
      </c>
      <c r="O210" s="24">
        <v>0</v>
      </c>
      <c r="P210" s="24">
        <v>0</v>
      </c>
      <c r="Q210" s="28">
        <v>75275</v>
      </c>
      <c r="R210" s="28">
        <v>3100</v>
      </c>
      <c r="T210" s="24" t="s">
        <v>109</v>
      </c>
      <c r="U210" s="28">
        <v>54.65</v>
      </c>
      <c r="V210" s="28">
        <v>1</v>
      </c>
      <c r="W210" s="28">
        <v>1.2</v>
      </c>
      <c r="X210" s="28">
        <v>6.4000000000000001E-2</v>
      </c>
      <c r="Y210" s="28">
        <f t="shared" si="18"/>
        <v>1.2</v>
      </c>
      <c r="Z210" s="28">
        <f t="shared" si="19"/>
        <v>6.4000000000000001E-2</v>
      </c>
      <c r="AA210" s="28">
        <v>0.41099999999999998</v>
      </c>
      <c r="AB210" s="29">
        <v>1.6346363435897699E-2</v>
      </c>
      <c r="AC210">
        <f t="shared" si="20"/>
        <v>38</v>
      </c>
      <c r="AD210">
        <f t="shared" si="21"/>
        <v>0</v>
      </c>
      <c r="AE210">
        <f t="shared" si="22"/>
        <v>0</v>
      </c>
      <c r="AF210">
        <f>'TP Factor'!$D$4</f>
        <v>0.98096512680287296</v>
      </c>
      <c r="AG210">
        <f t="shared" si="23"/>
        <v>0</v>
      </c>
    </row>
    <row r="211" spans="1:33">
      <c r="A211" s="24" t="s">
        <v>72</v>
      </c>
      <c r="B211" s="24">
        <v>0</v>
      </c>
      <c r="D211" s="25">
        <v>0</v>
      </c>
      <c r="E211" s="24" t="s">
        <v>74</v>
      </c>
      <c r="F211" s="24">
        <v>0</v>
      </c>
      <c r="G211" s="26">
        <v>4</v>
      </c>
      <c r="H211" s="24" t="s">
        <v>159</v>
      </c>
      <c r="I211" s="24" t="s">
        <v>76</v>
      </c>
      <c r="J211" s="24">
        <v>0</v>
      </c>
      <c r="K211" s="27">
        <v>51.820145338800003</v>
      </c>
      <c r="L211" s="27">
        <v>73.490118081999995</v>
      </c>
      <c r="M211" s="25">
        <v>0</v>
      </c>
      <c r="N211" s="25">
        <v>0</v>
      </c>
      <c r="O211" s="24">
        <v>0</v>
      </c>
      <c r="P211" s="24">
        <v>0</v>
      </c>
      <c r="Q211" s="28">
        <v>75276</v>
      </c>
      <c r="R211" s="28">
        <v>3100</v>
      </c>
      <c r="T211" s="24" t="s">
        <v>105</v>
      </c>
      <c r="U211" s="28">
        <v>54.65</v>
      </c>
      <c r="V211" s="28">
        <v>1</v>
      </c>
      <c r="W211" s="28">
        <v>1.2</v>
      </c>
      <c r="X211" s="28">
        <v>6.4000000000000001E-2</v>
      </c>
      <c r="Y211" s="28">
        <f t="shared" si="18"/>
        <v>1.2</v>
      </c>
      <c r="Z211" s="28">
        <f t="shared" si="19"/>
        <v>6.4000000000000001E-2</v>
      </c>
      <c r="AA211" s="28">
        <v>0.1</v>
      </c>
      <c r="AB211" s="29">
        <v>1.8145335453044101E-2</v>
      </c>
      <c r="AC211">
        <f t="shared" si="20"/>
        <v>10</v>
      </c>
      <c r="AD211">
        <f t="shared" si="21"/>
        <v>0</v>
      </c>
      <c r="AE211">
        <f t="shared" si="22"/>
        <v>0</v>
      </c>
      <c r="AF211">
        <f>'TP Factor'!$D$4</f>
        <v>0.98096512680287296</v>
      </c>
      <c r="AG211">
        <f t="shared" si="23"/>
        <v>0</v>
      </c>
    </row>
    <row r="212" spans="1:33">
      <c r="A212" s="24" t="s">
        <v>72</v>
      </c>
      <c r="B212" s="24">
        <v>0</v>
      </c>
      <c r="D212" s="25">
        <v>0</v>
      </c>
      <c r="E212" s="24" t="s">
        <v>74</v>
      </c>
      <c r="F212" s="24">
        <v>0</v>
      </c>
      <c r="G212" s="26">
        <v>4</v>
      </c>
      <c r="H212" s="24" t="s">
        <v>159</v>
      </c>
      <c r="I212" s="24" t="s">
        <v>76</v>
      </c>
      <c r="J212" s="24">
        <v>0</v>
      </c>
      <c r="K212" s="27">
        <v>6.2364430775999997</v>
      </c>
      <c r="L212" s="27">
        <v>0.66705322675599998</v>
      </c>
      <c r="M212" s="25">
        <v>0</v>
      </c>
      <c r="N212" s="25">
        <v>0</v>
      </c>
      <c r="O212" s="24">
        <v>0</v>
      </c>
      <c r="P212" s="24">
        <v>0</v>
      </c>
      <c r="Q212" s="28">
        <v>75277</v>
      </c>
      <c r="R212" s="28">
        <v>3100</v>
      </c>
      <c r="T212" s="24" t="s">
        <v>105</v>
      </c>
      <c r="U212" s="28">
        <v>54.65</v>
      </c>
      <c r="V212" s="28">
        <v>1</v>
      </c>
      <c r="W212" s="28">
        <v>1.2</v>
      </c>
      <c r="X212" s="28">
        <v>6.4000000000000001E-2</v>
      </c>
      <c r="Y212" s="28">
        <f t="shared" si="18"/>
        <v>1.2</v>
      </c>
      <c r="Z212" s="28">
        <f t="shared" si="19"/>
        <v>6.4000000000000001E-2</v>
      </c>
      <c r="AA212" s="28">
        <v>0.1</v>
      </c>
      <c r="AB212" s="29">
        <v>1.6470111243712001E-4</v>
      </c>
      <c r="AC212">
        <f t="shared" si="20"/>
        <v>0</v>
      </c>
      <c r="AD212">
        <f t="shared" si="21"/>
        <v>0</v>
      </c>
      <c r="AE212">
        <f t="shared" si="22"/>
        <v>0</v>
      </c>
      <c r="AF212">
        <f>'TP Factor'!$D$4</f>
        <v>0.98096512680287296</v>
      </c>
      <c r="AG212">
        <f t="shared" si="23"/>
        <v>0</v>
      </c>
    </row>
    <row r="213" spans="1:33">
      <c r="A213" s="24" t="s">
        <v>72</v>
      </c>
      <c r="B213" s="24">
        <v>0</v>
      </c>
      <c r="D213" s="25">
        <v>0</v>
      </c>
      <c r="E213" s="24" t="s">
        <v>74</v>
      </c>
      <c r="F213" s="24">
        <v>0</v>
      </c>
      <c r="G213" s="26">
        <v>4</v>
      </c>
      <c r="H213" s="24" t="s">
        <v>159</v>
      </c>
      <c r="I213" s="24" t="s">
        <v>76</v>
      </c>
      <c r="J213" s="24">
        <v>0</v>
      </c>
      <c r="K213" s="27">
        <v>75.1902796217</v>
      </c>
      <c r="L213" s="27">
        <v>298.23296041899999</v>
      </c>
      <c r="M213" s="25">
        <v>0</v>
      </c>
      <c r="N213" s="25">
        <v>0</v>
      </c>
      <c r="O213" s="24">
        <v>0</v>
      </c>
      <c r="P213" s="24">
        <v>0</v>
      </c>
      <c r="Q213" s="28">
        <v>75278</v>
      </c>
      <c r="R213" s="28">
        <v>3100</v>
      </c>
      <c r="T213" s="24" t="s">
        <v>105</v>
      </c>
      <c r="U213" s="28">
        <v>54.65</v>
      </c>
      <c r="V213" s="28">
        <v>1</v>
      </c>
      <c r="W213" s="28">
        <v>1.2</v>
      </c>
      <c r="X213" s="28">
        <v>6.4000000000000001E-2</v>
      </c>
      <c r="Y213" s="28">
        <f t="shared" si="18"/>
        <v>1.2</v>
      </c>
      <c r="Z213" s="28">
        <f t="shared" si="19"/>
        <v>6.4000000000000001E-2</v>
      </c>
      <c r="AA213" s="28">
        <v>0.1</v>
      </c>
      <c r="AB213" s="29">
        <v>7.36362535466554E-2</v>
      </c>
      <c r="AC213">
        <f t="shared" si="20"/>
        <v>41</v>
      </c>
      <c r="AD213">
        <f t="shared" si="21"/>
        <v>0</v>
      </c>
      <c r="AE213">
        <f t="shared" si="22"/>
        <v>0</v>
      </c>
      <c r="AF213">
        <f>'TP Factor'!$D$4</f>
        <v>0.98096512680287296</v>
      </c>
      <c r="AG213">
        <f t="shared" si="23"/>
        <v>0</v>
      </c>
    </row>
    <row r="214" spans="1:33">
      <c r="A214" s="24" t="s">
        <v>72</v>
      </c>
      <c r="B214" s="24">
        <v>0</v>
      </c>
      <c r="D214" s="25">
        <v>0</v>
      </c>
      <c r="E214" s="24" t="s">
        <v>74</v>
      </c>
      <c r="F214" s="24">
        <v>0</v>
      </c>
      <c r="G214" s="26">
        <v>4</v>
      </c>
      <c r="H214" s="24" t="s">
        <v>159</v>
      </c>
      <c r="I214" s="24" t="s">
        <v>76</v>
      </c>
      <c r="J214" s="24">
        <v>0</v>
      </c>
      <c r="K214" s="27">
        <v>80.686686538399996</v>
      </c>
      <c r="L214" s="27">
        <v>163.02386148900001</v>
      </c>
      <c r="M214" s="25">
        <v>0</v>
      </c>
      <c r="N214" s="25">
        <v>0</v>
      </c>
      <c r="O214" s="24">
        <v>0</v>
      </c>
      <c r="P214" s="24">
        <v>0</v>
      </c>
      <c r="Q214" s="28">
        <v>75279</v>
      </c>
      <c r="R214" s="28">
        <v>3100</v>
      </c>
      <c r="T214" s="24" t="s">
        <v>109</v>
      </c>
      <c r="U214" s="28">
        <v>54.65</v>
      </c>
      <c r="V214" s="28">
        <v>1</v>
      </c>
      <c r="W214" s="28">
        <v>1.2</v>
      </c>
      <c r="X214" s="28">
        <v>6.4000000000000001E-2</v>
      </c>
      <c r="Y214" s="28">
        <f t="shared" si="18"/>
        <v>1.2</v>
      </c>
      <c r="Z214" s="28">
        <f t="shared" si="19"/>
        <v>6.4000000000000001E-2</v>
      </c>
      <c r="AA214" s="28">
        <v>0.41099999999999998</v>
      </c>
      <c r="AB214" s="29">
        <v>3.6598304628813999E-2</v>
      </c>
      <c r="AC214">
        <f t="shared" si="20"/>
        <v>84</v>
      </c>
      <c r="AD214">
        <f t="shared" si="21"/>
        <v>0</v>
      </c>
      <c r="AE214">
        <f t="shared" si="22"/>
        <v>0</v>
      </c>
      <c r="AF214">
        <f>'TP Factor'!$D$4</f>
        <v>0.98096512680287296</v>
      </c>
      <c r="AG214">
        <f t="shared" si="23"/>
        <v>0</v>
      </c>
    </row>
    <row r="215" spans="1:33">
      <c r="A215" s="24" t="s">
        <v>72</v>
      </c>
      <c r="B215" s="24">
        <v>0</v>
      </c>
      <c r="D215" s="25">
        <v>0</v>
      </c>
      <c r="E215" s="24" t="s">
        <v>74</v>
      </c>
      <c r="F215" s="24">
        <v>0</v>
      </c>
      <c r="G215" s="26">
        <v>4</v>
      </c>
      <c r="H215" s="24" t="s">
        <v>159</v>
      </c>
      <c r="I215" s="24" t="s">
        <v>76</v>
      </c>
      <c r="J215" s="24">
        <v>0</v>
      </c>
      <c r="K215" s="27">
        <v>219.710941787</v>
      </c>
      <c r="L215" s="27">
        <v>1674.24675222</v>
      </c>
      <c r="M215" s="25">
        <v>0</v>
      </c>
      <c r="N215" s="25">
        <v>0</v>
      </c>
      <c r="O215" s="24">
        <v>0</v>
      </c>
      <c r="P215" s="24">
        <v>0</v>
      </c>
      <c r="Q215" s="28">
        <v>75280</v>
      </c>
      <c r="R215" s="28">
        <v>3100</v>
      </c>
      <c r="T215" s="24" t="s">
        <v>105</v>
      </c>
      <c r="U215" s="28">
        <v>54.65</v>
      </c>
      <c r="V215" s="28">
        <v>1</v>
      </c>
      <c r="W215" s="28">
        <v>1.2</v>
      </c>
      <c r="X215" s="28">
        <v>6.4000000000000001E-2</v>
      </c>
      <c r="Y215" s="28">
        <f t="shared" si="18"/>
        <v>1.2</v>
      </c>
      <c r="Z215" s="28">
        <f t="shared" si="19"/>
        <v>6.4000000000000001E-2</v>
      </c>
      <c r="AA215" s="28">
        <v>0.1</v>
      </c>
      <c r="AB215" s="29">
        <v>0.41338575057255</v>
      </c>
      <c r="AC215">
        <f t="shared" si="20"/>
        <v>232</v>
      </c>
      <c r="AD215">
        <f t="shared" si="21"/>
        <v>1</v>
      </c>
      <c r="AE215">
        <f t="shared" si="22"/>
        <v>0</v>
      </c>
      <c r="AF215">
        <f>'TP Factor'!$D$4</f>
        <v>0.98096512680287296</v>
      </c>
      <c r="AG215">
        <f t="shared" si="23"/>
        <v>0</v>
      </c>
    </row>
    <row r="216" spans="1:33">
      <c r="A216" s="24" t="s">
        <v>72</v>
      </c>
      <c r="B216" s="24">
        <v>0</v>
      </c>
      <c r="D216" s="25">
        <v>0</v>
      </c>
      <c r="E216" s="24" t="s">
        <v>74</v>
      </c>
      <c r="F216" s="24">
        <v>0</v>
      </c>
      <c r="G216" s="26">
        <v>4</v>
      </c>
      <c r="H216" s="24" t="s">
        <v>159</v>
      </c>
      <c r="I216" s="24" t="s">
        <v>76</v>
      </c>
      <c r="J216" s="24">
        <v>0</v>
      </c>
      <c r="K216" s="27">
        <v>1729.7060664600001</v>
      </c>
      <c r="L216" s="27">
        <v>50194.513248299998</v>
      </c>
      <c r="M216" s="25">
        <v>0</v>
      </c>
      <c r="N216" s="25">
        <v>0</v>
      </c>
      <c r="O216" s="24">
        <v>0</v>
      </c>
      <c r="P216" s="24">
        <v>0</v>
      </c>
      <c r="Q216" s="28">
        <v>75281</v>
      </c>
      <c r="R216" s="28">
        <v>3100</v>
      </c>
      <c r="T216" s="24" t="s">
        <v>109</v>
      </c>
      <c r="U216" s="28">
        <v>54.65</v>
      </c>
      <c r="V216" s="28">
        <v>1</v>
      </c>
      <c r="W216" s="28">
        <v>1.2</v>
      </c>
      <c r="X216" s="28">
        <v>6.4000000000000001E-2</v>
      </c>
      <c r="Y216" s="28">
        <f t="shared" si="18"/>
        <v>1.2</v>
      </c>
      <c r="Z216" s="28">
        <f t="shared" si="19"/>
        <v>6.4000000000000001E-2</v>
      </c>
      <c r="AA216" s="28">
        <v>0.41099999999999998</v>
      </c>
      <c r="AB216" s="29">
        <v>5.4707375636670701</v>
      </c>
      <c r="AC216">
        <f t="shared" si="20"/>
        <v>12631</v>
      </c>
      <c r="AD216">
        <f t="shared" si="21"/>
        <v>33</v>
      </c>
      <c r="AE216">
        <f t="shared" si="22"/>
        <v>1.8</v>
      </c>
      <c r="AF216">
        <f>'TP Factor'!$D$4</f>
        <v>0.98096512680287296</v>
      </c>
      <c r="AG216">
        <f t="shared" si="23"/>
        <v>1.8</v>
      </c>
    </row>
    <row r="217" spans="1:33">
      <c r="A217" s="24" t="s">
        <v>72</v>
      </c>
      <c r="B217" s="24">
        <v>0</v>
      </c>
      <c r="D217" s="25">
        <v>0</v>
      </c>
      <c r="E217" s="24" t="s">
        <v>74</v>
      </c>
      <c r="F217" s="24">
        <v>0</v>
      </c>
      <c r="G217" s="26">
        <v>4</v>
      </c>
      <c r="H217" s="24" t="s">
        <v>159</v>
      </c>
      <c r="I217" s="24" t="s">
        <v>76</v>
      </c>
      <c r="J217" s="24">
        <v>0</v>
      </c>
      <c r="K217" s="27">
        <v>614.36194479300002</v>
      </c>
      <c r="L217" s="27">
        <v>3835.0654706</v>
      </c>
      <c r="M217" s="25">
        <v>0</v>
      </c>
      <c r="N217" s="25">
        <v>0</v>
      </c>
      <c r="O217" s="24">
        <v>0</v>
      </c>
      <c r="P217" s="24">
        <v>0</v>
      </c>
      <c r="Q217" s="28">
        <v>75282</v>
      </c>
      <c r="R217" s="28">
        <v>3100</v>
      </c>
      <c r="T217" s="24" t="s">
        <v>105</v>
      </c>
      <c r="U217" s="28">
        <v>54.65</v>
      </c>
      <c r="V217" s="28">
        <v>1</v>
      </c>
      <c r="W217" s="28">
        <v>1.2</v>
      </c>
      <c r="X217" s="28">
        <v>6.4000000000000001E-2</v>
      </c>
      <c r="Y217" s="28">
        <f t="shared" si="18"/>
        <v>1.2</v>
      </c>
      <c r="Z217" s="28">
        <f t="shared" si="19"/>
        <v>6.4000000000000001E-2</v>
      </c>
      <c r="AA217" s="28">
        <v>0.1</v>
      </c>
      <c r="AB217" s="29">
        <v>0.94691042240678203</v>
      </c>
      <c r="AC217">
        <f t="shared" si="20"/>
        <v>532</v>
      </c>
      <c r="AD217">
        <f t="shared" si="21"/>
        <v>1</v>
      </c>
      <c r="AE217">
        <f t="shared" si="22"/>
        <v>0.1</v>
      </c>
      <c r="AF217">
        <f>'TP Factor'!$D$4</f>
        <v>0.98096512680287296</v>
      </c>
      <c r="AG217">
        <f t="shared" si="23"/>
        <v>0.1</v>
      </c>
    </row>
    <row r="218" spans="1:33">
      <c r="A218" s="24" t="s">
        <v>72</v>
      </c>
      <c r="B218" s="24">
        <v>0</v>
      </c>
      <c r="D218" s="25">
        <v>0</v>
      </c>
      <c r="E218" s="24" t="s">
        <v>74</v>
      </c>
      <c r="F218" s="24">
        <v>0</v>
      </c>
      <c r="G218" s="26">
        <v>3</v>
      </c>
      <c r="H218" s="24" t="s">
        <v>159</v>
      </c>
      <c r="I218" s="24" t="s">
        <v>76</v>
      </c>
      <c r="J218" s="24">
        <v>0</v>
      </c>
      <c r="K218" s="27">
        <v>29.0001077989</v>
      </c>
      <c r="L218" s="27">
        <v>26.6798886825</v>
      </c>
      <c r="M218" s="25">
        <v>0</v>
      </c>
      <c r="N218" s="25">
        <v>0</v>
      </c>
      <c r="O218" s="24">
        <v>0</v>
      </c>
      <c r="P218" s="24">
        <v>0</v>
      </c>
      <c r="Q218" s="28">
        <v>75283</v>
      </c>
      <c r="R218" s="28">
        <v>4110</v>
      </c>
      <c r="T218" s="24" t="s">
        <v>220</v>
      </c>
      <c r="U218" s="28">
        <v>54.65</v>
      </c>
      <c r="V218" s="28">
        <v>1</v>
      </c>
      <c r="W218" s="28">
        <v>0.7</v>
      </c>
      <c r="X218" s="28">
        <v>0.09</v>
      </c>
      <c r="Y218" s="28">
        <f t="shared" si="18"/>
        <v>0.7</v>
      </c>
      <c r="Z218" s="28">
        <f t="shared" si="19"/>
        <v>0.09</v>
      </c>
      <c r="AA218" s="28">
        <v>0.41299999999999998</v>
      </c>
      <c r="AB218" s="29">
        <v>6.5874914295359103E-3</v>
      </c>
      <c r="AC218">
        <f t="shared" si="20"/>
        <v>15</v>
      </c>
      <c r="AD218">
        <f t="shared" si="21"/>
        <v>0</v>
      </c>
      <c r="AE218">
        <f t="shared" si="22"/>
        <v>0</v>
      </c>
      <c r="AF218">
        <f>'TP Factor'!$D$4</f>
        <v>0.98096512680287296</v>
      </c>
      <c r="AG218">
        <f t="shared" si="23"/>
        <v>0</v>
      </c>
    </row>
    <row r="219" spans="1:33">
      <c r="A219" s="24" t="s">
        <v>72</v>
      </c>
      <c r="B219" s="24">
        <v>0</v>
      </c>
      <c r="D219" s="25">
        <v>0</v>
      </c>
      <c r="E219" s="24" t="s">
        <v>74</v>
      </c>
      <c r="F219" s="24">
        <v>0</v>
      </c>
      <c r="G219" s="26">
        <v>3</v>
      </c>
      <c r="H219" s="24" t="s">
        <v>159</v>
      </c>
      <c r="I219" s="24" t="s">
        <v>76</v>
      </c>
      <c r="J219" s="24">
        <v>0</v>
      </c>
      <c r="K219" s="27">
        <v>86.847610538699996</v>
      </c>
      <c r="L219" s="27">
        <v>118.970840377</v>
      </c>
      <c r="M219" s="25">
        <v>0</v>
      </c>
      <c r="N219" s="25">
        <v>0</v>
      </c>
      <c r="O219" s="24">
        <v>0</v>
      </c>
      <c r="P219" s="24">
        <v>0</v>
      </c>
      <c r="Q219" s="28">
        <v>75284</v>
      </c>
      <c r="R219" s="28">
        <v>4110</v>
      </c>
      <c r="T219" s="24" t="s">
        <v>221</v>
      </c>
      <c r="U219" s="28">
        <v>54.65</v>
      </c>
      <c r="V219" s="28">
        <v>1</v>
      </c>
      <c r="W219" s="28">
        <v>0.7</v>
      </c>
      <c r="X219" s="28">
        <v>0.09</v>
      </c>
      <c r="Y219" s="28">
        <f t="shared" si="18"/>
        <v>0.7</v>
      </c>
      <c r="Z219" s="28">
        <f t="shared" si="19"/>
        <v>0.09</v>
      </c>
      <c r="AA219" s="28">
        <v>0.10199999999999999</v>
      </c>
      <c r="AB219" s="29">
        <v>2.9374917734242102E-2</v>
      </c>
      <c r="AC219">
        <f t="shared" si="20"/>
        <v>17</v>
      </c>
      <c r="AD219">
        <f t="shared" si="21"/>
        <v>0</v>
      </c>
      <c r="AE219">
        <f t="shared" si="22"/>
        <v>0</v>
      </c>
      <c r="AF219">
        <f>'TP Factor'!$D$4</f>
        <v>0.98096512680287296</v>
      </c>
      <c r="AG219">
        <f t="shared" si="23"/>
        <v>0</v>
      </c>
    </row>
    <row r="220" spans="1:33">
      <c r="A220" s="24" t="s">
        <v>72</v>
      </c>
      <c r="B220" s="24">
        <v>0</v>
      </c>
      <c r="D220" s="25">
        <v>0</v>
      </c>
      <c r="E220" s="24" t="s">
        <v>74</v>
      </c>
      <c r="F220" s="24">
        <v>0</v>
      </c>
      <c r="G220" s="26">
        <v>3</v>
      </c>
      <c r="H220" s="24" t="s">
        <v>159</v>
      </c>
      <c r="I220" s="24" t="s">
        <v>76</v>
      </c>
      <c r="J220" s="24">
        <v>0</v>
      </c>
      <c r="K220" s="27">
        <v>31.7440910268</v>
      </c>
      <c r="L220" s="27">
        <v>30.465571085499999</v>
      </c>
      <c r="M220" s="25">
        <v>0</v>
      </c>
      <c r="N220" s="25">
        <v>0</v>
      </c>
      <c r="O220" s="24">
        <v>0</v>
      </c>
      <c r="P220" s="24">
        <v>0</v>
      </c>
      <c r="Q220" s="28">
        <v>75285</v>
      </c>
      <c r="R220" s="28">
        <v>4110</v>
      </c>
      <c r="T220" s="24" t="s">
        <v>220</v>
      </c>
      <c r="U220" s="28">
        <v>54.65</v>
      </c>
      <c r="V220" s="28">
        <v>1</v>
      </c>
      <c r="W220" s="28">
        <v>0.7</v>
      </c>
      <c r="X220" s="28">
        <v>0.09</v>
      </c>
      <c r="Y220" s="28">
        <f t="shared" si="18"/>
        <v>0.7</v>
      </c>
      <c r="Z220" s="28">
        <f t="shared" si="19"/>
        <v>0.09</v>
      </c>
      <c r="AA220" s="28">
        <v>0.41299999999999998</v>
      </c>
      <c r="AB220" s="29">
        <v>7.5222102156718498E-3</v>
      </c>
      <c r="AC220">
        <f t="shared" si="20"/>
        <v>17</v>
      </c>
      <c r="AD220">
        <f t="shared" si="21"/>
        <v>0</v>
      </c>
      <c r="AE220">
        <f t="shared" si="22"/>
        <v>0</v>
      </c>
      <c r="AF220">
        <f>'TP Factor'!$D$4</f>
        <v>0.98096512680287296</v>
      </c>
      <c r="AG220">
        <f t="shared" si="23"/>
        <v>0</v>
      </c>
    </row>
    <row r="221" spans="1:33">
      <c r="A221" s="24" t="s">
        <v>72</v>
      </c>
      <c r="B221" s="24">
        <v>0</v>
      </c>
      <c r="D221" s="25">
        <v>0</v>
      </c>
      <c r="E221" s="24" t="s">
        <v>74</v>
      </c>
      <c r="F221" s="24">
        <v>0</v>
      </c>
      <c r="G221" s="26">
        <v>3</v>
      </c>
      <c r="H221" s="24" t="s">
        <v>159</v>
      </c>
      <c r="I221" s="24" t="s">
        <v>76</v>
      </c>
      <c r="J221" s="24">
        <v>0</v>
      </c>
      <c r="K221" s="27">
        <v>319.03029246</v>
      </c>
      <c r="L221" s="27">
        <v>2696.03175065</v>
      </c>
      <c r="M221" s="25">
        <v>0</v>
      </c>
      <c r="N221" s="25">
        <v>0</v>
      </c>
      <c r="O221" s="24">
        <v>0</v>
      </c>
      <c r="P221" s="24">
        <v>0</v>
      </c>
      <c r="Q221" s="28">
        <v>75286</v>
      </c>
      <c r="R221" s="28">
        <v>4110</v>
      </c>
      <c r="T221" s="24" t="s">
        <v>220</v>
      </c>
      <c r="U221" s="28">
        <v>54.65</v>
      </c>
      <c r="V221" s="28">
        <v>1</v>
      </c>
      <c r="W221" s="28">
        <v>0.7</v>
      </c>
      <c r="X221" s="28">
        <v>0.09</v>
      </c>
      <c r="Y221" s="28">
        <f t="shared" si="18"/>
        <v>0.7</v>
      </c>
      <c r="Z221" s="28">
        <f t="shared" si="19"/>
        <v>0.09</v>
      </c>
      <c r="AA221" s="28">
        <v>0.41299999999999998</v>
      </c>
      <c r="AB221" s="29">
        <v>0.66567315320700204</v>
      </c>
      <c r="AC221">
        <f t="shared" si="20"/>
        <v>1544</v>
      </c>
      <c r="AD221">
        <f t="shared" si="21"/>
        <v>2</v>
      </c>
      <c r="AE221">
        <f t="shared" si="22"/>
        <v>0.3</v>
      </c>
      <c r="AF221">
        <f>'TP Factor'!$D$4</f>
        <v>0.98096512680287296</v>
      </c>
      <c r="AG221">
        <f t="shared" si="23"/>
        <v>0.3</v>
      </c>
    </row>
    <row r="222" spans="1:33">
      <c r="A222" s="24" t="s">
        <v>72</v>
      </c>
      <c r="B222" s="24">
        <v>0</v>
      </c>
      <c r="D222" s="25">
        <v>0</v>
      </c>
      <c r="E222" s="24" t="s">
        <v>74</v>
      </c>
      <c r="F222" s="24">
        <v>0</v>
      </c>
      <c r="G222" s="26">
        <v>3</v>
      </c>
      <c r="H222" s="24" t="s">
        <v>159</v>
      </c>
      <c r="I222" s="24" t="s">
        <v>76</v>
      </c>
      <c r="J222" s="24">
        <v>0</v>
      </c>
      <c r="K222" s="27">
        <v>75.057647273699999</v>
      </c>
      <c r="L222" s="27">
        <v>200.22556228600001</v>
      </c>
      <c r="M222" s="25">
        <v>0</v>
      </c>
      <c r="N222" s="25">
        <v>0</v>
      </c>
      <c r="O222" s="24">
        <v>0</v>
      </c>
      <c r="P222" s="24">
        <v>0</v>
      </c>
      <c r="Q222" s="28">
        <v>75287</v>
      </c>
      <c r="R222" s="28">
        <v>4110</v>
      </c>
      <c r="T222" s="24" t="s">
        <v>225</v>
      </c>
      <c r="U222" s="28">
        <v>54.65</v>
      </c>
      <c r="V222" s="28">
        <v>1</v>
      </c>
      <c r="W222" s="28">
        <v>0.7</v>
      </c>
      <c r="X222" s="28">
        <v>0.09</v>
      </c>
      <c r="Y222" s="28">
        <f t="shared" si="18"/>
        <v>0.7</v>
      </c>
      <c r="Z222" s="28">
        <f t="shared" si="19"/>
        <v>0.09</v>
      </c>
      <c r="AA222" s="28">
        <v>0.309</v>
      </c>
      <c r="AB222" s="29">
        <v>4.9437488967240699E-2</v>
      </c>
      <c r="AC222">
        <f t="shared" si="20"/>
        <v>86</v>
      </c>
      <c r="AD222">
        <f t="shared" si="21"/>
        <v>0</v>
      </c>
      <c r="AE222">
        <f t="shared" si="22"/>
        <v>0</v>
      </c>
      <c r="AF222">
        <f>'TP Factor'!$D$4</f>
        <v>0.98096512680287296</v>
      </c>
      <c r="AG222">
        <f t="shared" si="23"/>
        <v>0</v>
      </c>
    </row>
    <row r="223" spans="1:33">
      <c r="A223" s="24" t="s">
        <v>72</v>
      </c>
      <c r="B223" s="24">
        <v>0</v>
      </c>
      <c r="D223" s="25">
        <v>0</v>
      </c>
      <c r="E223" s="24" t="s">
        <v>74</v>
      </c>
      <c r="F223" s="24">
        <v>0</v>
      </c>
      <c r="G223" s="26">
        <v>3</v>
      </c>
      <c r="H223" s="24" t="s">
        <v>159</v>
      </c>
      <c r="I223" s="24" t="s">
        <v>76</v>
      </c>
      <c r="J223" s="24">
        <v>0</v>
      </c>
      <c r="K223" s="27">
        <v>835.76185724100003</v>
      </c>
      <c r="L223" s="27">
        <v>27587.035093800001</v>
      </c>
      <c r="M223" s="25">
        <v>0</v>
      </c>
      <c r="N223" s="25">
        <v>0</v>
      </c>
      <c r="O223" s="24">
        <v>0</v>
      </c>
      <c r="P223" s="24">
        <v>0</v>
      </c>
      <c r="Q223" s="28">
        <v>75288</v>
      </c>
      <c r="R223" s="28">
        <v>4110</v>
      </c>
      <c r="T223" s="24" t="s">
        <v>221</v>
      </c>
      <c r="U223" s="28">
        <v>54.65</v>
      </c>
      <c r="V223" s="28">
        <v>1</v>
      </c>
      <c r="W223" s="28">
        <v>0.7</v>
      </c>
      <c r="X223" s="28">
        <v>0.09</v>
      </c>
      <c r="Y223" s="28">
        <f t="shared" si="18"/>
        <v>0.7</v>
      </c>
      <c r="Z223" s="28">
        <f t="shared" si="19"/>
        <v>0.09</v>
      </c>
      <c r="AA223" s="28">
        <v>0.10199999999999999</v>
      </c>
      <c r="AB223" s="29">
        <v>6.8114739419522303</v>
      </c>
      <c r="AC223">
        <f t="shared" si="20"/>
        <v>3903</v>
      </c>
      <c r="AD223">
        <f t="shared" si="21"/>
        <v>6</v>
      </c>
      <c r="AE223">
        <f t="shared" si="22"/>
        <v>0.8</v>
      </c>
      <c r="AF223">
        <f>'TP Factor'!$D$4</f>
        <v>0.98096512680287296</v>
      </c>
      <c r="AG223">
        <f t="shared" si="23"/>
        <v>0.8</v>
      </c>
    </row>
    <row r="224" spans="1:33">
      <c r="A224" s="24" t="s">
        <v>72</v>
      </c>
      <c r="B224" s="24">
        <v>0</v>
      </c>
      <c r="D224" s="25">
        <v>0</v>
      </c>
      <c r="E224" s="24" t="s">
        <v>74</v>
      </c>
      <c r="F224" s="24">
        <v>0</v>
      </c>
      <c r="G224" s="26">
        <v>29</v>
      </c>
      <c r="H224" s="24" t="s">
        <v>159</v>
      </c>
      <c r="I224" s="24" t="s">
        <v>76</v>
      </c>
      <c r="J224" s="24">
        <v>0</v>
      </c>
      <c r="K224" s="27">
        <v>41.431530339600002</v>
      </c>
      <c r="L224" s="27">
        <v>17.303062777899999</v>
      </c>
      <c r="M224" s="25">
        <v>0</v>
      </c>
      <c r="N224" s="25">
        <v>0</v>
      </c>
      <c r="O224" s="24">
        <v>0</v>
      </c>
      <c r="P224" s="24">
        <v>0</v>
      </c>
      <c r="Q224" s="28">
        <v>75314</v>
      </c>
      <c r="R224" s="28">
        <v>1200</v>
      </c>
      <c r="T224" s="24" t="s">
        <v>151</v>
      </c>
      <c r="U224" s="28">
        <v>54.65</v>
      </c>
      <c r="V224" s="28">
        <v>1</v>
      </c>
      <c r="W224" s="28">
        <v>2.23</v>
      </c>
      <c r="X224" s="28">
        <v>0.316</v>
      </c>
      <c r="Y224" s="28">
        <f t="shared" si="18"/>
        <v>2.23</v>
      </c>
      <c r="Z224" s="28">
        <f t="shared" si="19"/>
        <v>0.316</v>
      </c>
      <c r="AA224" s="28">
        <v>0.30399999999999999</v>
      </c>
      <c r="AB224" s="29">
        <v>4.27227570290214E-3</v>
      </c>
      <c r="AC224">
        <f t="shared" si="20"/>
        <v>7</v>
      </c>
      <c r="AD224">
        <f t="shared" si="21"/>
        <v>0</v>
      </c>
      <c r="AE224">
        <f t="shared" si="22"/>
        <v>0</v>
      </c>
      <c r="AF224">
        <f>'TP Factor'!$D$4</f>
        <v>0.98096512680287296</v>
      </c>
      <c r="AG224">
        <f t="shared" si="23"/>
        <v>0</v>
      </c>
    </row>
    <row r="225" spans="1:33">
      <c r="A225" s="24" t="s">
        <v>72</v>
      </c>
      <c r="B225" s="24">
        <v>0</v>
      </c>
      <c r="D225" s="25">
        <v>0</v>
      </c>
      <c r="E225" s="24" t="s">
        <v>74</v>
      </c>
      <c r="F225" s="24">
        <v>0</v>
      </c>
      <c r="G225" s="26">
        <v>29</v>
      </c>
      <c r="H225" s="24" t="s">
        <v>159</v>
      </c>
      <c r="I225" s="24" t="s">
        <v>76</v>
      </c>
      <c r="J225" s="24">
        <v>0</v>
      </c>
      <c r="K225" s="27">
        <v>1051.9967466799999</v>
      </c>
      <c r="L225" s="27">
        <v>22349.821115300001</v>
      </c>
      <c r="M225" s="25">
        <v>0</v>
      </c>
      <c r="N225" s="25">
        <v>0</v>
      </c>
      <c r="O225" s="24">
        <v>0</v>
      </c>
      <c r="P225" s="24">
        <v>0</v>
      </c>
      <c r="Q225" s="28">
        <v>75315</v>
      </c>
      <c r="R225" s="28">
        <v>1200</v>
      </c>
      <c r="T225" s="24" t="s">
        <v>151</v>
      </c>
      <c r="U225" s="28">
        <v>54.65</v>
      </c>
      <c r="V225" s="28">
        <v>1</v>
      </c>
      <c r="W225" s="28">
        <v>2.23</v>
      </c>
      <c r="X225" s="28">
        <v>0.316</v>
      </c>
      <c r="Y225" s="28">
        <f t="shared" si="18"/>
        <v>2.23</v>
      </c>
      <c r="Z225" s="28">
        <f t="shared" si="19"/>
        <v>0.316</v>
      </c>
      <c r="AA225" s="28">
        <v>0.30399999999999999</v>
      </c>
      <c r="AB225" s="29">
        <v>5.5183635034865199</v>
      </c>
      <c r="AC225">
        <f t="shared" si="20"/>
        <v>9424</v>
      </c>
      <c r="AD225">
        <f t="shared" si="21"/>
        <v>46</v>
      </c>
      <c r="AE225">
        <f t="shared" si="22"/>
        <v>6.6</v>
      </c>
      <c r="AF225">
        <f>'TP Factor'!$D$4</f>
        <v>0.98096512680287296</v>
      </c>
      <c r="AG225">
        <f t="shared" si="23"/>
        <v>6.5</v>
      </c>
    </row>
    <row r="226" spans="1:33">
      <c r="A226" s="24" t="s">
        <v>72</v>
      </c>
      <c r="B226" s="24">
        <v>0</v>
      </c>
      <c r="D226" s="25">
        <v>0</v>
      </c>
      <c r="E226" s="24" t="s">
        <v>74</v>
      </c>
      <c r="F226" s="24">
        <v>0</v>
      </c>
      <c r="G226" s="26">
        <v>29</v>
      </c>
      <c r="H226" s="24" t="s">
        <v>159</v>
      </c>
      <c r="I226" s="24" t="s">
        <v>76</v>
      </c>
      <c r="J226" s="24">
        <v>0</v>
      </c>
      <c r="K226" s="27">
        <v>1285.30251208</v>
      </c>
      <c r="L226" s="27">
        <v>19234.775242700001</v>
      </c>
      <c r="M226" s="25">
        <v>0</v>
      </c>
      <c r="N226" s="25">
        <v>0</v>
      </c>
      <c r="O226" s="24">
        <v>0</v>
      </c>
      <c r="P226" s="24">
        <v>0</v>
      </c>
      <c r="Q226" s="28">
        <v>75316</v>
      </c>
      <c r="R226" s="28">
        <v>1200</v>
      </c>
      <c r="T226" s="24" t="s">
        <v>156</v>
      </c>
      <c r="U226" s="28">
        <v>54.65</v>
      </c>
      <c r="V226" s="28">
        <v>1</v>
      </c>
      <c r="W226" s="28">
        <v>2.23</v>
      </c>
      <c r="X226" s="28">
        <v>0.316</v>
      </c>
      <c r="Y226" s="28">
        <f t="shared" si="18"/>
        <v>2.23</v>
      </c>
      <c r="Z226" s="28">
        <f t="shared" si="19"/>
        <v>0.316</v>
      </c>
      <c r="AA226" s="28">
        <v>0.22</v>
      </c>
      <c r="AB226" s="29">
        <v>1.59633176966733</v>
      </c>
      <c r="AC226">
        <f t="shared" si="20"/>
        <v>1973</v>
      </c>
      <c r="AD226">
        <f t="shared" si="21"/>
        <v>10</v>
      </c>
      <c r="AE226">
        <f t="shared" si="22"/>
        <v>1.4</v>
      </c>
      <c r="AF226">
        <f>'TP Factor'!$D$4</f>
        <v>0.98096512680287296</v>
      </c>
      <c r="AG226">
        <f t="shared" si="23"/>
        <v>1.4</v>
      </c>
    </row>
    <row r="227" spans="1:33">
      <c r="A227" s="24" t="s">
        <v>72</v>
      </c>
      <c r="B227" s="24">
        <v>0</v>
      </c>
      <c r="D227" s="25">
        <v>0</v>
      </c>
      <c r="E227" s="24" t="s">
        <v>74</v>
      </c>
      <c r="F227" s="24">
        <v>0</v>
      </c>
      <c r="G227" s="26">
        <v>29</v>
      </c>
      <c r="H227" s="24" t="s">
        <v>159</v>
      </c>
      <c r="I227" s="24" t="s">
        <v>76</v>
      </c>
      <c r="J227" s="24">
        <v>0</v>
      </c>
      <c r="K227" s="27">
        <v>1086.65130836</v>
      </c>
      <c r="L227" s="27">
        <v>6750.2430536399997</v>
      </c>
      <c r="M227" s="25">
        <v>0</v>
      </c>
      <c r="N227" s="25">
        <v>0</v>
      </c>
      <c r="O227" s="24">
        <v>0</v>
      </c>
      <c r="P227" s="24">
        <v>0</v>
      </c>
      <c r="Q227" s="28">
        <v>75317</v>
      </c>
      <c r="R227" s="28">
        <v>1200</v>
      </c>
      <c r="T227" s="24" t="s">
        <v>151</v>
      </c>
      <c r="U227" s="28">
        <v>54.65</v>
      </c>
      <c r="V227" s="28">
        <v>1</v>
      </c>
      <c r="W227" s="28">
        <v>2.23</v>
      </c>
      <c r="X227" s="28">
        <v>0.316</v>
      </c>
      <c r="Y227" s="28">
        <f t="shared" si="18"/>
        <v>2.23</v>
      </c>
      <c r="Z227" s="28">
        <f t="shared" si="19"/>
        <v>0.316</v>
      </c>
      <c r="AA227" s="28">
        <v>0.30399999999999999</v>
      </c>
      <c r="AB227" s="29">
        <v>1.6666923107281</v>
      </c>
      <c r="AC227">
        <f t="shared" si="20"/>
        <v>2846</v>
      </c>
      <c r="AD227">
        <f t="shared" si="21"/>
        <v>14</v>
      </c>
      <c r="AE227">
        <f t="shared" si="22"/>
        <v>2</v>
      </c>
      <c r="AF227">
        <f>'TP Factor'!$D$4</f>
        <v>0.98096512680287296</v>
      </c>
      <c r="AG227">
        <f t="shared" si="23"/>
        <v>2</v>
      </c>
    </row>
    <row r="228" spans="1:33">
      <c r="A228" s="24" t="s">
        <v>72</v>
      </c>
      <c r="B228" s="24">
        <v>0</v>
      </c>
      <c r="D228" s="25">
        <v>0</v>
      </c>
      <c r="E228" s="24" t="s">
        <v>74</v>
      </c>
      <c r="F228" s="24">
        <v>0</v>
      </c>
      <c r="G228" s="26">
        <v>29</v>
      </c>
      <c r="H228" s="24" t="s">
        <v>159</v>
      </c>
      <c r="I228" s="24" t="s">
        <v>76</v>
      </c>
      <c r="J228" s="24">
        <v>0</v>
      </c>
      <c r="K228" s="27">
        <v>1975.51600925</v>
      </c>
      <c r="L228" s="27">
        <v>48278.410838600001</v>
      </c>
      <c r="M228" s="25">
        <v>0</v>
      </c>
      <c r="N228" s="25">
        <v>0</v>
      </c>
      <c r="O228" s="24">
        <v>0</v>
      </c>
      <c r="P228" s="24">
        <v>0</v>
      </c>
      <c r="Q228" s="28">
        <v>75318</v>
      </c>
      <c r="R228" s="28">
        <v>1200</v>
      </c>
      <c r="T228" s="24" t="s">
        <v>153</v>
      </c>
      <c r="U228" s="28">
        <v>54.65</v>
      </c>
      <c r="V228" s="28">
        <v>1</v>
      </c>
      <c r="W228" s="28">
        <v>2.23</v>
      </c>
      <c r="X228" s="28">
        <v>0.316</v>
      </c>
      <c r="Y228" s="28">
        <f t="shared" si="18"/>
        <v>2.23</v>
      </c>
      <c r="Z228" s="28">
        <f t="shared" si="19"/>
        <v>0.316</v>
      </c>
      <c r="AA228" s="28">
        <v>0.38900000000000001</v>
      </c>
      <c r="AB228" s="29">
        <v>11.9203496459</v>
      </c>
      <c r="AC228">
        <f t="shared" si="20"/>
        <v>26048</v>
      </c>
      <c r="AD228">
        <f t="shared" si="21"/>
        <v>128</v>
      </c>
      <c r="AE228">
        <f t="shared" si="22"/>
        <v>18.100000000000001</v>
      </c>
      <c r="AF228">
        <f>'TP Factor'!$D$4</f>
        <v>0.98096512680287296</v>
      </c>
      <c r="AG228">
        <f t="shared" si="23"/>
        <v>17.8</v>
      </c>
    </row>
    <row r="229" spans="1:33">
      <c r="A229" s="24" t="s">
        <v>72</v>
      </c>
      <c r="B229" s="24">
        <v>0</v>
      </c>
      <c r="D229" s="25">
        <v>0</v>
      </c>
      <c r="E229" s="24" t="s">
        <v>74</v>
      </c>
      <c r="F229" s="24">
        <v>0</v>
      </c>
      <c r="G229" s="26">
        <v>29</v>
      </c>
      <c r="H229" s="24" t="s">
        <v>159</v>
      </c>
      <c r="I229" s="24" t="s">
        <v>76</v>
      </c>
      <c r="J229" s="24">
        <v>0</v>
      </c>
      <c r="K229" s="27">
        <v>3186.2554273699998</v>
      </c>
      <c r="L229" s="27">
        <v>93453.665481400007</v>
      </c>
      <c r="M229" s="25">
        <v>0</v>
      </c>
      <c r="N229" s="25">
        <v>0</v>
      </c>
      <c r="O229" s="24">
        <v>0</v>
      </c>
      <c r="P229" s="24">
        <v>0</v>
      </c>
      <c r="Q229" s="28">
        <v>75320</v>
      </c>
      <c r="R229" s="28">
        <v>1200</v>
      </c>
      <c r="T229" s="24" t="s">
        <v>151</v>
      </c>
      <c r="U229" s="28">
        <v>54.65</v>
      </c>
      <c r="V229" s="28">
        <v>1</v>
      </c>
      <c r="W229" s="28">
        <v>2.23</v>
      </c>
      <c r="X229" s="28">
        <v>0.316</v>
      </c>
      <c r="Y229" s="28">
        <f t="shared" si="18"/>
        <v>2.23</v>
      </c>
      <c r="Z229" s="28">
        <f t="shared" si="19"/>
        <v>0.316</v>
      </c>
      <c r="AA229" s="28">
        <v>0.30399999999999999</v>
      </c>
      <c r="AB229" s="29">
        <v>0.49854548143201199</v>
      </c>
      <c r="AC229">
        <f t="shared" si="20"/>
        <v>851</v>
      </c>
      <c r="AD229">
        <f t="shared" si="21"/>
        <v>4</v>
      </c>
      <c r="AE229">
        <f t="shared" si="22"/>
        <v>0.6</v>
      </c>
      <c r="AF229">
        <f>'TP Factor'!$D$4</f>
        <v>0.98096512680287296</v>
      </c>
      <c r="AG229">
        <f t="shared" si="23"/>
        <v>0.6</v>
      </c>
    </row>
    <row r="230" spans="1:33">
      <c r="A230" s="24" t="s">
        <v>72</v>
      </c>
      <c r="B230" s="24">
        <v>0</v>
      </c>
      <c r="D230" s="25">
        <v>0</v>
      </c>
      <c r="E230" s="24" t="s">
        <v>74</v>
      </c>
      <c r="F230" s="24">
        <v>0</v>
      </c>
      <c r="G230" s="26">
        <v>29</v>
      </c>
      <c r="H230" s="24" t="s">
        <v>159</v>
      </c>
      <c r="I230" s="24" t="s">
        <v>76</v>
      </c>
      <c r="J230" s="24">
        <v>0</v>
      </c>
      <c r="K230" s="27">
        <v>331.64842744499998</v>
      </c>
      <c r="L230" s="27">
        <v>1476.6230875399999</v>
      </c>
      <c r="M230" s="25">
        <v>0</v>
      </c>
      <c r="N230" s="25">
        <v>0</v>
      </c>
      <c r="O230" s="24">
        <v>0</v>
      </c>
      <c r="P230" s="24">
        <v>0</v>
      </c>
      <c r="Q230" s="28">
        <v>75321</v>
      </c>
      <c r="R230" s="28">
        <v>1200</v>
      </c>
      <c r="T230" s="24" t="s">
        <v>152</v>
      </c>
      <c r="U230" s="28">
        <v>54.65</v>
      </c>
      <c r="V230" s="28">
        <v>1</v>
      </c>
      <c r="W230" s="28">
        <v>2.23</v>
      </c>
      <c r="X230" s="28">
        <v>0.316</v>
      </c>
      <c r="Y230" s="28">
        <f t="shared" si="18"/>
        <v>2.23</v>
      </c>
      <c r="Z230" s="28">
        <f t="shared" si="19"/>
        <v>0.316</v>
      </c>
      <c r="AA230" s="28">
        <v>0.47299999999999998</v>
      </c>
      <c r="AB230" s="29">
        <v>0.36459097548770703</v>
      </c>
      <c r="AC230">
        <f t="shared" si="20"/>
        <v>969</v>
      </c>
      <c r="AD230">
        <f t="shared" si="21"/>
        <v>5</v>
      </c>
      <c r="AE230">
        <f t="shared" si="22"/>
        <v>0.7</v>
      </c>
      <c r="AF230">
        <f>'TP Factor'!$D$4</f>
        <v>0.98096512680287296</v>
      </c>
      <c r="AG230">
        <f t="shared" si="23"/>
        <v>0.7</v>
      </c>
    </row>
    <row r="231" spans="1:33">
      <c r="A231" s="24" t="s">
        <v>72</v>
      </c>
      <c r="B231" s="24">
        <v>0</v>
      </c>
      <c r="D231" s="25">
        <v>0</v>
      </c>
      <c r="E231" s="24" t="s">
        <v>74</v>
      </c>
      <c r="F231" s="24">
        <v>0</v>
      </c>
      <c r="G231" s="26">
        <v>29</v>
      </c>
      <c r="H231" s="24" t="s">
        <v>159</v>
      </c>
      <c r="I231" s="24" t="s">
        <v>76</v>
      </c>
      <c r="J231" s="24">
        <v>0</v>
      </c>
      <c r="K231" s="27">
        <v>7206.8610662199999</v>
      </c>
      <c r="L231" s="27">
        <v>408813.84370700002</v>
      </c>
      <c r="M231" s="25">
        <v>0</v>
      </c>
      <c r="N231" s="25">
        <v>0</v>
      </c>
      <c r="O231" s="24">
        <v>0</v>
      </c>
      <c r="P231" s="24">
        <v>0</v>
      </c>
      <c r="Q231" s="28">
        <v>75322</v>
      </c>
      <c r="R231" s="28">
        <v>1200</v>
      </c>
      <c r="T231" s="24" t="s">
        <v>156</v>
      </c>
      <c r="U231" s="28">
        <v>54.65</v>
      </c>
      <c r="V231" s="28">
        <v>1</v>
      </c>
      <c r="W231" s="28">
        <v>2.23</v>
      </c>
      <c r="X231" s="28">
        <v>0.316</v>
      </c>
      <c r="Y231" s="28">
        <f t="shared" si="18"/>
        <v>2.23</v>
      </c>
      <c r="Z231" s="28">
        <f t="shared" si="19"/>
        <v>0.316</v>
      </c>
      <c r="AA231" s="28">
        <v>0.22</v>
      </c>
      <c r="AB231" s="29">
        <v>71.000114293099998</v>
      </c>
      <c r="AC231">
        <f t="shared" si="20"/>
        <v>87745</v>
      </c>
      <c r="AD231">
        <f t="shared" si="21"/>
        <v>431</v>
      </c>
      <c r="AE231">
        <f t="shared" si="22"/>
        <v>61.1</v>
      </c>
      <c r="AF231">
        <f>'TP Factor'!$D$4</f>
        <v>0.98096512680287296</v>
      </c>
      <c r="AG231">
        <f t="shared" si="23"/>
        <v>59.9</v>
      </c>
    </row>
    <row r="232" spans="1:33">
      <c r="A232" s="24" t="s">
        <v>72</v>
      </c>
      <c r="B232" s="24">
        <v>0</v>
      </c>
      <c r="D232" s="25">
        <v>0</v>
      </c>
      <c r="E232" s="24" t="s">
        <v>74</v>
      </c>
      <c r="F232" s="24">
        <v>0</v>
      </c>
      <c r="G232" s="26">
        <v>29</v>
      </c>
      <c r="H232" s="24" t="s">
        <v>159</v>
      </c>
      <c r="I232" s="24" t="s">
        <v>76</v>
      </c>
      <c r="J232" s="24">
        <v>0</v>
      </c>
      <c r="K232" s="27">
        <v>1067.6080461900001</v>
      </c>
      <c r="L232" s="27">
        <v>61687.783235399998</v>
      </c>
      <c r="M232" s="25">
        <v>0</v>
      </c>
      <c r="N232" s="25">
        <v>0</v>
      </c>
      <c r="O232" s="24">
        <v>0</v>
      </c>
      <c r="P232" s="24">
        <v>0</v>
      </c>
      <c r="Q232" s="28">
        <v>75325</v>
      </c>
      <c r="R232" s="28">
        <v>1200</v>
      </c>
      <c r="T232" s="24" t="s">
        <v>151</v>
      </c>
      <c r="U232" s="28">
        <v>54.65</v>
      </c>
      <c r="V232" s="28">
        <v>1</v>
      </c>
      <c r="W232" s="28">
        <v>2.23</v>
      </c>
      <c r="X232" s="28">
        <v>0.316</v>
      </c>
      <c r="Y232" s="28">
        <f t="shared" si="18"/>
        <v>2.23</v>
      </c>
      <c r="Z232" s="28">
        <f t="shared" si="19"/>
        <v>0.316</v>
      </c>
      <c r="AA232" s="28">
        <v>0.30399999999999999</v>
      </c>
      <c r="AB232" s="29">
        <v>15.231238873800001</v>
      </c>
      <c r="AC232">
        <f t="shared" si="20"/>
        <v>26011</v>
      </c>
      <c r="AD232">
        <f t="shared" si="21"/>
        <v>128</v>
      </c>
      <c r="AE232">
        <f t="shared" si="22"/>
        <v>18.100000000000001</v>
      </c>
      <c r="AF232">
        <f>'TP Factor'!$D$4</f>
        <v>0.98096512680287296</v>
      </c>
      <c r="AG232">
        <f t="shared" si="23"/>
        <v>17.8</v>
      </c>
    </row>
    <row r="233" spans="1:33">
      <c r="A233" s="24" t="s">
        <v>72</v>
      </c>
      <c r="B233" s="24">
        <v>0</v>
      </c>
      <c r="D233" s="25">
        <v>0</v>
      </c>
      <c r="E233" s="24" t="s">
        <v>74</v>
      </c>
      <c r="F233" s="24">
        <v>0</v>
      </c>
      <c r="G233" s="26">
        <v>29</v>
      </c>
      <c r="H233" s="24" t="s">
        <v>159</v>
      </c>
      <c r="I233" s="24" t="s">
        <v>76</v>
      </c>
      <c r="J233" s="24">
        <v>0</v>
      </c>
      <c r="K233" s="27">
        <v>504.50559748500001</v>
      </c>
      <c r="L233" s="27">
        <v>9071.6547126200003</v>
      </c>
      <c r="M233" s="25">
        <v>0</v>
      </c>
      <c r="N233" s="25">
        <v>0</v>
      </c>
      <c r="O233" s="24">
        <v>0</v>
      </c>
      <c r="P233" s="24">
        <v>0</v>
      </c>
      <c r="Q233" s="28">
        <v>75328</v>
      </c>
      <c r="R233" s="28">
        <v>1200</v>
      </c>
      <c r="T233" s="24" t="s">
        <v>151</v>
      </c>
      <c r="U233" s="28">
        <v>54.65</v>
      </c>
      <c r="V233" s="28">
        <v>1</v>
      </c>
      <c r="W233" s="28">
        <v>2.23</v>
      </c>
      <c r="X233" s="28">
        <v>0.316</v>
      </c>
      <c r="Y233" s="28">
        <f t="shared" si="18"/>
        <v>2.23</v>
      </c>
      <c r="Z233" s="28">
        <f t="shared" si="19"/>
        <v>0.316</v>
      </c>
      <c r="AA233" s="28">
        <v>0.30399999999999999</v>
      </c>
      <c r="AB233" s="29">
        <v>2.2398692877372399</v>
      </c>
      <c r="AC233">
        <f t="shared" si="20"/>
        <v>3825</v>
      </c>
      <c r="AD233">
        <f t="shared" si="21"/>
        <v>19</v>
      </c>
      <c r="AE233">
        <f t="shared" si="22"/>
        <v>2.7</v>
      </c>
      <c r="AF233">
        <f>'TP Factor'!$D$4</f>
        <v>0.98096512680287296</v>
      </c>
      <c r="AG233">
        <f t="shared" si="23"/>
        <v>2.6</v>
      </c>
    </row>
    <row r="234" spans="1:33">
      <c r="A234" s="24" t="s">
        <v>72</v>
      </c>
      <c r="B234" s="24">
        <v>0</v>
      </c>
      <c r="D234" s="25">
        <v>0</v>
      </c>
      <c r="E234" s="24" t="s">
        <v>74</v>
      </c>
      <c r="F234" s="24">
        <v>0</v>
      </c>
      <c r="G234" s="26">
        <v>29</v>
      </c>
      <c r="H234" s="24" t="s">
        <v>159</v>
      </c>
      <c r="I234" s="24" t="s">
        <v>76</v>
      </c>
      <c r="J234" s="24">
        <v>0</v>
      </c>
      <c r="K234" s="27">
        <v>402.31117982900003</v>
      </c>
      <c r="L234" s="27">
        <v>1970.8227492999999</v>
      </c>
      <c r="M234" s="25">
        <v>0</v>
      </c>
      <c r="N234" s="25">
        <v>0</v>
      </c>
      <c r="O234" s="24">
        <v>0</v>
      </c>
      <c r="P234" s="24">
        <v>0</v>
      </c>
      <c r="Q234" s="28">
        <v>75329</v>
      </c>
      <c r="R234" s="28">
        <v>1200</v>
      </c>
      <c r="T234" s="24" t="s">
        <v>152</v>
      </c>
      <c r="U234" s="28">
        <v>54.65</v>
      </c>
      <c r="V234" s="28">
        <v>1</v>
      </c>
      <c r="W234" s="28">
        <v>2.23</v>
      </c>
      <c r="X234" s="28">
        <v>0.316</v>
      </c>
      <c r="Y234" s="28">
        <f t="shared" si="18"/>
        <v>2.23</v>
      </c>
      <c r="Z234" s="28">
        <f t="shared" si="19"/>
        <v>0.316</v>
      </c>
      <c r="AA234" s="28">
        <v>0.47299999999999998</v>
      </c>
      <c r="AB234" s="29">
        <v>0.48661304307855102</v>
      </c>
      <c r="AC234">
        <f t="shared" si="20"/>
        <v>1293</v>
      </c>
      <c r="AD234">
        <f t="shared" si="21"/>
        <v>6</v>
      </c>
      <c r="AE234">
        <f t="shared" si="22"/>
        <v>0.9</v>
      </c>
      <c r="AF234">
        <f>'TP Factor'!$D$4</f>
        <v>0.98096512680287296</v>
      </c>
      <c r="AG234">
        <f t="shared" si="23"/>
        <v>0.9</v>
      </c>
    </row>
    <row r="235" spans="1:33">
      <c r="A235" s="24" t="s">
        <v>72</v>
      </c>
      <c r="B235" s="24">
        <v>0</v>
      </c>
      <c r="D235" s="25">
        <v>0</v>
      </c>
      <c r="E235" s="24" t="s">
        <v>74</v>
      </c>
      <c r="F235" s="24">
        <v>0</v>
      </c>
      <c r="G235" s="26">
        <v>29</v>
      </c>
      <c r="H235" s="24" t="s">
        <v>159</v>
      </c>
      <c r="I235" s="24" t="s">
        <v>76</v>
      </c>
      <c r="J235" s="24">
        <v>0</v>
      </c>
      <c r="K235" s="27">
        <v>203.06315056099999</v>
      </c>
      <c r="L235" s="27">
        <v>349.35743934099997</v>
      </c>
      <c r="M235" s="25">
        <v>0</v>
      </c>
      <c r="N235" s="25">
        <v>0</v>
      </c>
      <c r="O235" s="24">
        <v>0</v>
      </c>
      <c r="P235" s="24">
        <v>0</v>
      </c>
      <c r="Q235" s="28">
        <v>75333</v>
      </c>
      <c r="R235" s="28">
        <v>1200</v>
      </c>
      <c r="T235" s="24" t="s">
        <v>226</v>
      </c>
      <c r="U235" s="28">
        <v>54.65</v>
      </c>
      <c r="V235" s="28">
        <v>1</v>
      </c>
      <c r="W235" s="28">
        <v>2.23</v>
      </c>
      <c r="X235" s="28">
        <v>0.316</v>
      </c>
      <c r="Y235" s="28">
        <f t="shared" si="18"/>
        <v>2.23</v>
      </c>
      <c r="Z235" s="28">
        <f t="shared" si="19"/>
        <v>0.316</v>
      </c>
      <c r="AA235" s="28">
        <v>0.34699999999999998</v>
      </c>
      <c r="AB235" s="29">
        <v>8.6259325854027E-2</v>
      </c>
      <c r="AC235">
        <f t="shared" si="20"/>
        <v>168</v>
      </c>
      <c r="AD235">
        <f t="shared" si="21"/>
        <v>1</v>
      </c>
      <c r="AE235">
        <f t="shared" si="22"/>
        <v>0.1</v>
      </c>
      <c r="AF235">
        <f>'TP Factor'!$D$4</f>
        <v>0.98096512680287296</v>
      </c>
      <c r="AG235">
        <f t="shared" si="23"/>
        <v>0.1</v>
      </c>
    </row>
    <row r="236" spans="1:33">
      <c r="A236" s="24" t="s">
        <v>72</v>
      </c>
      <c r="B236" s="24">
        <v>0</v>
      </c>
      <c r="D236" s="25">
        <v>0</v>
      </c>
      <c r="E236" s="24" t="s">
        <v>74</v>
      </c>
      <c r="F236" s="24">
        <v>0</v>
      </c>
      <c r="G236" s="26">
        <v>29</v>
      </c>
      <c r="H236" s="24" t="s">
        <v>159</v>
      </c>
      <c r="I236" s="24" t="s">
        <v>76</v>
      </c>
      <c r="J236" s="24">
        <v>0</v>
      </c>
      <c r="K236" s="27">
        <v>300.938042435</v>
      </c>
      <c r="L236" s="27">
        <v>578.51866282699996</v>
      </c>
      <c r="M236" s="25">
        <v>0</v>
      </c>
      <c r="N236" s="25">
        <v>0</v>
      </c>
      <c r="O236" s="24">
        <v>0</v>
      </c>
      <c r="P236" s="24">
        <v>0</v>
      </c>
      <c r="Q236" s="28">
        <v>75334</v>
      </c>
      <c r="R236" s="28">
        <v>1200</v>
      </c>
      <c r="T236" s="24" t="s">
        <v>156</v>
      </c>
      <c r="U236" s="28">
        <v>54.65</v>
      </c>
      <c r="V236" s="28">
        <v>1</v>
      </c>
      <c r="W236" s="28">
        <v>2.23</v>
      </c>
      <c r="X236" s="28">
        <v>0.316</v>
      </c>
      <c r="Y236" s="28">
        <f t="shared" si="18"/>
        <v>2.23</v>
      </c>
      <c r="Z236" s="28">
        <f t="shared" si="19"/>
        <v>0.316</v>
      </c>
      <c r="AA236" s="28">
        <v>0.22</v>
      </c>
      <c r="AB236" s="29">
        <v>0.14284115993023799</v>
      </c>
      <c r="AC236">
        <f t="shared" si="20"/>
        <v>177</v>
      </c>
      <c r="AD236">
        <f t="shared" si="21"/>
        <v>1</v>
      </c>
      <c r="AE236">
        <f t="shared" si="22"/>
        <v>0.1</v>
      </c>
      <c r="AF236">
        <f>'TP Factor'!$D$4</f>
        <v>0.98096512680287296</v>
      </c>
      <c r="AG236">
        <f t="shared" si="23"/>
        <v>0.1</v>
      </c>
    </row>
    <row r="237" spans="1:33">
      <c r="A237" s="24" t="s">
        <v>72</v>
      </c>
      <c r="B237" s="24">
        <v>0</v>
      </c>
      <c r="D237" s="25">
        <v>0</v>
      </c>
      <c r="E237" s="24" t="s">
        <v>74</v>
      </c>
      <c r="F237" s="24">
        <v>0</v>
      </c>
      <c r="G237" s="26">
        <v>29</v>
      </c>
      <c r="H237" s="24" t="s">
        <v>159</v>
      </c>
      <c r="I237" s="24" t="s">
        <v>76</v>
      </c>
      <c r="J237" s="24">
        <v>0</v>
      </c>
      <c r="K237" s="27">
        <v>150.77935657500001</v>
      </c>
      <c r="L237" s="27">
        <v>674.64477273600005</v>
      </c>
      <c r="M237" s="25">
        <v>0</v>
      </c>
      <c r="N237" s="25">
        <v>0</v>
      </c>
      <c r="O237" s="24">
        <v>0</v>
      </c>
      <c r="P237" s="24">
        <v>0</v>
      </c>
      <c r="Q237" s="28">
        <v>75335</v>
      </c>
      <c r="R237" s="28">
        <v>1200</v>
      </c>
      <c r="T237" s="24" t="s">
        <v>151</v>
      </c>
      <c r="U237" s="28">
        <v>54.65</v>
      </c>
      <c r="V237" s="28">
        <v>1</v>
      </c>
      <c r="W237" s="28">
        <v>2.23</v>
      </c>
      <c r="X237" s="28">
        <v>0.316</v>
      </c>
      <c r="Y237" s="28">
        <f t="shared" si="18"/>
        <v>2.23</v>
      </c>
      <c r="Z237" s="28">
        <f t="shared" si="19"/>
        <v>0.316</v>
      </c>
      <c r="AA237" s="28">
        <v>0.30399999999999999</v>
      </c>
      <c r="AB237" s="29">
        <v>0.16657559857257401</v>
      </c>
      <c r="AC237">
        <f t="shared" si="20"/>
        <v>284</v>
      </c>
      <c r="AD237">
        <f t="shared" si="21"/>
        <v>1</v>
      </c>
      <c r="AE237">
        <f t="shared" si="22"/>
        <v>0.2</v>
      </c>
      <c r="AF237">
        <f>'TP Factor'!$D$4</f>
        <v>0.98096512680287296</v>
      </c>
      <c r="AG237">
        <f t="shared" si="23"/>
        <v>0.2</v>
      </c>
    </row>
    <row r="238" spans="1:33">
      <c r="A238" s="24" t="s">
        <v>72</v>
      </c>
      <c r="B238" s="24">
        <v>0</v>
      </c>
      <c r="D238" s="25">
        <v>0</v>
      </c>
      <c r="E238" s="24" t="s">
        <v>74</v>
      </c>
      <c r="F238" s="24">
        <v>0</v>
      </c>
      <c r="G238" s="26">
        <v>29</v>
      </c>
      <c r="H238" s="24" t="s">
        <v>159</v>
      </c>
      <c r="I238" s="24" t="s">
        <v>76</v>
      </c>
      <c r="J238" s="24">
        <v>0</v>
      </c>
      <c r="K238" s="27">
        <v>1215.1903658900001</v>
      </c>
      <c r="L238" s="27">
        <v>50653.640414599999</v>
      </c>
      <c r="M238" s="25">
        <v>0</v>
      </c>
      <c r="N238" s="25">
        <v>0</v>
      </c>
      <c r="O238" s="24">
        <v>0</v>
      </c>
      <c r="P238" s="24">
        <v>0</v>
      </c>
      <c r="Q238" s="28">
        <v>75336</v>
      </c>
      <c r="R238" s="28">
        <v>1200</v>
      </c>
      <c r="T238" s="24" t="s">
        <v>151</v>
      </c>
      <c r="U238" s="28">
        <v>54.65</v>
      </c>
      <c r="V238" s="28">
        <v>1</v>
      </c>
      <c r="W238" s="28">
        <v>2.23</v>
      </c>
      <c r="X238" s="28">
        <v>0.316</v>
      </c>
      <c r="Y238" s="28">
        <f t="shared" si="18"/>
        <v>2.23</v>
      </c>
      <c r="Z238" s="28">
        <f t="shared" si="19"/>
        <v>0.316</v>
      </c>
      <c r="AA238" s="28">
        <v>0.30399999999999999</v>
      </c>
      <c r="AB238" s="29">
        <v>12.506820614</v>
      </c>
      <c r="AC238">
        <f t="shared" si="20"/>
        <v>21358</v>
      </c>
      <c r="AD238">
        <f t="shared" si="21"/>
        <v>105</v>
      </c>
      <c r="AE238">
        <f t="shared" si="22"/>
        <v>14.9</v>
      </c>
      <c r="AF238">
        <f>'TP Factor'!$D$4</f>
        <v>0.98096512680287296</v>
      </c>
      <c r="AG238">
        <f t="shared" si="23"/>
        <v>14.6</v>
      </c>
    </row>
    <row r="239" spans="1:33">
      <c r="A239" s="24" t="s">
        <v>72</v>
      </c>
      <c r="B239" s="24">
        <v>0</v>
      </c>
      <c r="D239" s="25">
        <v>0</v>
      </c>
      <c r="E239" s="24" t="s">
        <v>74</v>
      </c>
      <c r="F239" s="24">
        <v>0</v>
      </c>
      <c r="G239" s="26">
        <v>30.5</v>
      </c>
      <c r="H239" s="24" t="s">
        <v>159</v>
      </c>
      <c r="I239" s="24" t="s">
        <v>76</v>
      </c>
      <c r="J239" s="24">
        <v>0</v>
      </c>
      <c r="K239" s="27">
        <v>28.324823484100001</v>
      </c>
      <c r="L239" s="27">
        <v>29.954014395200002</v>
      </c>
      <c r="M239" s="25">
        <v>0</v>
      </c>
      <c r="N239" s="25">
        <v>0</v>
      </c>
      <c r="O239" s="24">
        <v>0</v>
      </c>
      <c r="P239" s="24">
        <v>0</v>
      </c>
      <c r="Q239" s="28">
        <v>75344</v>
      </c>
      <c r="R239" s="28">
        <v>2210</v>
      </c>
      <c r="T239" s="24" t="s">
        <v>84</v>
      </c>
      <c r="U239" s="28">
        <v>54.65</v>
      </c>
      <c r="V239" s="28">
        <v>1</v>
      </c>
      <c r="W239" s="28">
        <v>1.92</v>
      </c>
      <c r="X239" s="28">
        <v>0.50600000000000001</v>
      </c>
      <c r="Y239" s="28">
        <f t="shared" si="18"/>
        <v>1.92</v>
      </c>
      <c r="Z239" s="28">
        <f t="shared" si="19"/>
        <v>0.50600000000000001</v>
      </c>
      <c r="AA239" s="28">
        <v>0.251</v>
      </c>
      <c r="AB239" s="29">
        <v>7.3958958285499001E-3</v>
      </c>
      <c r="AC239">
        <f t="shared" si="20"/>
        <v>10</v>
      </c>
      <c r="AD239">
        <f t="shared" si="21"/>
        <v>0</v>
      </c>
      <c r="AE239">
        <f t="shared" si="22"/>
        <v>0</v>
      </c>
      <c r="AF239">
        <f>'TP Factor'!$D$4</f>
        <v>0.98096512680287296</v>
      </c>
      <c r="AG239">
        <f t="shared" si="23"/>
        <v>0</v>
      </c>
    </row>
    <row r="240" spans="1:33">
      <c r="A240" s="24" t="s">
        <v>72</v>
      </c>
      <c r="B240" s="24">
        <v>0</v>
      </c>
      <c r="D240" s="25">
        <v>0</v>
      </c>
      <c r="E240" s="24" t="s">
        <v>74</v>
      </c>
      <c r="F240" s="24">
        <v>0</v>
      </c>
      <c r="G240" s="26">
        <v>0</v>
      </c>
      <c r="H240" s="24" t="s">
        <v>159</v>
      </c>
      <c r="I240" s="24" t="s">
        <v>76</v>
      </c>
      <c r="J240" s="24">
        <v>0</v>
      </c>
      <c r="K240" s="27">
        <v>426.14635039699999</v>
      </c>
      <c r="L240" s="27">
        <v>6771.5357433400004</v>
      </c>
      <c r="M240" s="25">
        <v>0</v>
      </c>
      <c r="N240" s="25">
        <v>0</v>
      </c>
      <c r="O240" s="24">
        <v>0</v>
      </c>
      <c r="P240" s="24">
        <v>0</v>
      </c>
      <c r="Q240" s="28">
        <v>75345</v>
      </c>
      <c r="R240" s="28">
        <v>6110</v>
      </c>
      <c r="T240" s="24" t="s">
        <v>231</v>
      </c>
      <c r="U240" s="28">
        <v>54.65</v>
      </c>
      <c r="V240" s="28">
        <v>1</v>
      </c>
      <c r="W240" s="28">
        <v>0</v>
      </c>
      <c r="X240" s="28">
        <v>0</v>
      </c>
      <c r="Y240" s="28">
        <f t="shared" si="18"/>
        <v>0</v>
      </c>
      <c r="Z240" s="28">
        <f t="shared" si="19"/>
        <v>0</v>
      </c>
      <c r="AA240" s="28">
        <v>0.30299999999999999</v>
      </c>
      <c r="AB240" s="29">
        <v>0.57115720656665903</v>
      </c>
      <c r="AC240">
        <f t="shared" si="20"/>
        <v>972</v>
      </c>
      <c r="AD240">
        <f t="shared" si="21"/>
        <v>0</v>
      </c>
      <c r="AE240">
        <f t="shared" si="22"/>
        <v>0</v>
      </c>
      <c r="AF240">
        <f>'TP Factor'!$D$4</f>
        <v>0.98096512680287296</v>
      </c>
      <c r="AG240">
        <f t="shared" si="23"/>
        <v>0</v>
      </c>
    </row>
    <row r="241" spans="1:33">
      <c r="A241" s="24" t="s">
        <v>72</v>
      </c>
      <c r="B241" s="24">
        <v>0</v>
      </c>
      <c r="D241" s="25">
        <v>0</v>
      </c>
      <c r="E241" s="24" t="s">
        <v>74</v>
      </c>
      <c r="F241" s="24">
        <v>0</v>
      </c>
      <c r="G241" s="26">
        <v>0</v>
      </c>
      <c r="H241" s="24" t="s">
        <v>159</v>
      </c>
      <c r="I241" s="24" t="s">
        <v>76</v>
      </c>
      <c r="J241" s="24">
        <v>0</v>
      </c>
      <c r="K241" s="27">
        <v>105.790271675</v>
      </c>
      <c r="L241" s="27">
        <v>770.058917898</v>
      </c>
      <c r="M241" s="25">
        <v>0</v>
      </c>
      <c r="N241" s="25">
        <v>0</v>
      </c>
      <c r="O241" s="24">
        <v>0</v>
      </c>
      <c r="P241" s="24">
        <v>0</v>
      </c>
      <c r="Q241" s="28">
        <v>75346</v>
      </c>
      <c r="R241" s="28">
        <v>6110</v>
      </c>
      <c r="T241" s="24" t="s">
        <v>232</v>
      </c>
      <c r="U241" s="28">
        <v>54.65</v>
      </c>
      <c r="V241" s="28">
        <v>1</v>
      </c>
      <c r="W241" s="28">
        <v>0</v>
      </c>
      <c r="X241" s="28">
        <v>0</v>
      </c>
      <c r="Y241" s="28">
        <f t="shared" si="18"/>
        <v>0</v>
      </c>
      <c r="Z241" s="28">
        <f t="shared" si="19"/>
        <v>0</v>
      </c>
      <c r="AA241" s="28">
        <v>0.191</v>
      </c>
      <c r="AB241" s="29">
        <v>0.189749077442113</v>
      </c>
      <c r="AC241">
        <f t="shared" si="20"/>
        <v>204</v>
      </c>
      <c r="AD241">
        <f t="shared" si="21"/>
        <v>0</v>
      </c>
      <c r="AE241">
        <f t="shared" si="22"/>
        <v>0</v>
      </c>
      <c r="AF241">
        <f>'TP Factor'!$D$4</f>
        <v>0.98096512680287296</v>
      </c>
      <c r="AG241">
        <f t="shared" si="23"/>
        <v>0</v>
      </c>
    </row>
    <row r="242" spans="1:33">
      <c r="A242" s="24" t="s">
        <v>72</v>
      </c>
      <c r="B242" s="24">
        <v>0</v>
      </c>
      <c r="D242" s="25">
        <v>0</v>
      </c>
      <c r="E242" s="24" t="s">
        <v>74</v>
      </c>
      <c r="F242" s="24">
        <v>0</v>
      </c>
      <c r="G242" s="26">
        <v>3</v>
      </c>
      <c r="H242" s="24" t="s">
        <v>159</v>
      </c>
      <c r="I242" s="24" t="s">
        <v>76</v>
      </c>
      <c r="J242" s="24">
        <v>0</v>
      </c>
      <c r="K242" s="27">
        <v>46.374864611100001</v>
      </c>
      <c r="L242" s="27">
        <v>61.864886209200002</v>
      </c>
      <c r="M242" s="25">
        <v>0</v>
      </c>
      <c r="N242" s="25">
        <v>0</v>
      </c>
      <c r="O242" s="24">
        <v>0</v>
      </c>
      <c r="P242" s="24">
        <v>0</v>
      </c>
      <c r="Q242" s="28">
        <v>75352</v>
      </c>
      <c r="R242" s="28">
        <v>3300</v>
      </c>
      <c r="T242" s="24" t="s">
        <v>197</v>
      </c>
      <c r="U242" s="28">
        <v>54.65</v>
      </c>
      <c r="V242" s="28">
        <v>1</v>
      </c>
      <c r="W242" s="28">
        <v>1.2</v>
      </c>
      <c r="X242" s="28">
        <v>6.4000000000000001E-2</v>
      </c>
      <c r="Y242" s="28">
        <f t="shared" si="18"/>
        <v>1.2</v>
      </c>
      <c r="Z242" s="28">
        <f t="shared" si="19"/>
        <v>6.4000000000000001E-2</v>
      </c>
      <c r="AA242" s="28">
        <v>0.06</v>
      </c>
      <c r="AB242" s="29">
        <v>1.52749681409703E-2</v>
      </c>
      <c r="AC242">
        <f t="shared" si="20"/>
        <v>5</v>
      </c>
      <c r="AD242">
        <f t="shared" si="21"/>
        <v>0</v>
      </c>
      <c r="AE242">
        <f t="shared" si="22"/>
        <v>0</v>
      </c>
      <c r="AF242">
        <f>'TP Factor'!$D$4</f>
        <v>0.98096512680287296</v>
      </c>
      <c r="AG242">
        <f t="shared" si="23"/>
        <v>0</v>
      </c>
    </row>
    <row r="243" spans="1:33">
      <c r="A243" s="24" t="s">
        <v>72</v>
      </c>
      <c r="B243" s="24">
        <v>0</v>
      </c>
      <c r="D243" s="25">
        <v>0</v>
      </c>
      <c r="E243" s="24" t="s">
        <v>74</v>
      </c>
      <c r="F243" s="24">
        <v>0</v>
      </c>
      <c r="G243" s="26">
        <v>3</v>
      </c>
      <c r="H243" s="24" t="s">
        <v>159</v>
      </c>
      <c r="I243" s="24" t="s">
        <v>76</v>
      </c>
      <c r="J243" s="24">
        <v>0</v>
      </c>
      <c r="K243" s="27">
        <v>302.56293637499999</v>
      </c>
      <c r="L243" s="27">
        <v>663.42459737599995</v>
      </c>
      <c r="M243" s="25">
        <v>0</v>
      </c>
      <c r="N243" s="25">
        <v>0</v>
      </c>
      <c r="O243" s="24">
        <v>0</v>
      </c>
      <c r="P243" s="24">
        <v>0</v>
      </c>
      <c r="Q243" s="28">
        <v>75353</v>
      </c>
      <c r="R243" s="28">
        <v>3300</v>
      </c>
      <c r="T243" s="24" t="s">
        <v>197</v>
      </c>
      <c r="U243" s="28">
        <v>54.65</v>
      </c>
      <c r="V243" s="28">
        <v>1</v>
      </c>
      <c r="W243" s="28">
        <v>1.2</v>
      </c>
      <c r="X243" s="28">
        <v>6.4000000000000001E-2</v>
      </c>
      <c r="Y243" s="28">
        <f t="shared" si="18"/>
        <v>1.2</v>
      </c>
      <c r="Z243" s="28">
        <f t="shared" si="19"/>
        <v>6.4000000000000001E-2</v>
      </c>
      <c r="AA243" s="28">
        <v>0.06</v>
      </c>
      <c r="AB243" s="29">
        <v>0.16380520224390799</v>
      </c>
      <c r="AC243">
        <f t="shared" si="20"/>
        <v>55</v>
      </c>
      <c r="AD243">
        <f t="shared" si="21"/>
        <v>0</v>
      </c>
      <c r="AE243">
        <f t="shared" si="22"/>
        <v>0</v>
      </c>
      <c r="AF243">
        <f>'TP Factor'!$D$4</f>
        <v>0.98096512680287296</v>
      </c>
      <c r="AG243">
        <f t="shared" si="23"/>
        <v>0</v>
      </c>
    </row>
    <row r="244" spans="1:33">
      <c r="A244" s="24" t="s">
        <v>72</v>
      </c>
      <c r="B244" s="24">
        <v>0</v>
      </c>
      <c r="D244" s="25">
        <v>0</v>
      </c>
      <c r="E244" s="24" t="s">
        <v>74</v>
      </c>
      <c r="F244" s="24">
        <v>0</v>
      </c>
      <c r="G244" s="26">
        <v>3</v>
      </c>
      <c r="H244" s="24" t="s">
        <v>159</v>
      </c>
      <c r="I244" s="24" t="s">
        <v>76</v>
      </c>
      <c r="J244" s="24">
        <v>0</v>
      </c>
      <c r="K244" s="27">
        <v>47.363616935899998</v>
      </c>
      <c r="L244" s="27">
        <v>77.065812754199996</v>
      </c>
      <c r="M244" s="25">
        <v>0</v>
      </c>
      <c r="N244" s="25">
        <v>0</v>
      </c>
      <c r="O244" s="24">
        <v>0</v>
      </c>
      <c r="P244" s="24">
        <v>0</v>
      </c>
      <c r="Q244" s="28">
        <v>75354</v>
      </c>
      <c r="R244" s="28">
        <v>3300</v>
      </c>
      <c r="T244" s="24" t="s">
        <v>197</v>
      </c>
      <c r="U244" s="28">
        <v>54.65</v>
      </c>
      <c r="V244" s="28">
        <v>1</v>
      </c>
      <c r="W244" s="28">
        <v>1.2</v>
      </c>
      <c r="X244" s="28">
        <v>6.4000000000000001E-2</v>
      </c>
      <c r="Y244" s="28">
        <f t="shared" si="18"/>
        <v>1.2</v>
      </c>
      <c r="Z244" s="28">
        <f t="shared" si="19"/>
        <v>6.4000000000000001E-2</v>
      </c>
      <c r="AA244" s="28">
        <v>0.06</v>
      </c>
      <c r="AB244" s="29">
        <v>1.90282065568864E-2</v>
      </c>
      <c r="AC244">
        <f t="shared" si="20"/>
        <v>6</v>
      </c>
      <c r="AD244">
        <f t="shared" si="21"/>
        <v>0</v>
      </c>
      <c r="AE244">
        <f t="shared" si="22"/>
        <v>0</v>
      </c>
      <c r="AF244">
        <f>'TP Factor'!$D$4</f>
        <v>0.98096512680287296</v>
      </c>
      <c r="AG244">
        <f t="shared" si="23"/>
        <v>0</v>
      </c>
    </row>
    <row r="245" spans="1:33">
      <c r="A245" s="24" t="s">
        <v>72</v>
      </c>
      <c r="B245" s="24">
        <v>0</v>
      </c>
      <c r="D245" s="25">
        <v>0</v>
      </c>
      <c r="E245" s="24" t="s">
        <v>74</v>
      </c>
      <c r="F245" s="24">
        <v>0</v>
      </c>
      <c r="G245" s="26">
        <v>3</v>
      </c>
      <c r="H245" s="24" t="s">
        <v>159</v>
      </c>
      <c r="I245" s="24" t="s">
        <v>76</v>
      </c>
      <c r="J245" s="24">
        <v>0</v>
      </c>
      <c r="K245" s="27">
        <v>705.61114295699997</v>
      </c>
      <c r="L245" s="27">
        <v>19736.720415100001</v>
      </c>
      <c r="M245" s="25">
        <v>0</v>
      </c>
      <c r="N245" s="25">
        <v>0</v>
      </c>
      <c r="O245" s="24">
        <v>0</v>
      </c>
      <c r="P245" s="24">
        <v>0</v>
      </c>
      <c r="Q245" s="28">
        <v>75355</v>
      </c>
      <c r="R245" s="28">
        <v>3300</v>
      </c>
      <c r="T245" s="24" t="s">
        <v>197</v>
      </c>
      <c r="U245" s="28">
        <v>54.65</v>
      </c>
      <c r="V245" s="28">
        <v>1</v>
      </c>
      <c r="W245" s="28">
        <v>1.2</v>
      </c>
      <c r="X245" s="28">
        <v>6.4000000000000001E-2</v>
      </c>
      <c r="Y245" s="28">
        <f t="shared" si="18"/>
        <v>1.2</v>
      </c>
      <c r="Z245" s="28">
        <f t="shared" si="19"/>
        <v>6.4000000000000001E-2</v>
      </c>
      <c r="AA245" s="28">
        <v>0.06</v>
      </c>
      <c r="AB245" s="29">
        <v>4.8731647861282896</v>
      </c>
      <c r="AC245">
        <f t="shared" si="20"/>
        <v>1642</v>
      </c>
      <c r="AD245">
        <f t="shared" si="21"/>
        <v>4</v>
      </c>
      <c r="AE245">
        <f t="shared" si="22"/>
        <v>0.2</v>
      </c>
      <c r="AF245">
        <f>'TP Factor'!$D$4</f>
        <v>0.98096512680287296</v>
      </c>
      <c r="AG245">
        <f t="shared" si="23"/>
        <v>0.2</v>
      </c>
    </row>
    <row r="246" spans="1:33">
      <c r="A246" s="24" t="s">
        <v>72</v>
      </c>
      <c r="B246" s="24">
        <v>0</v>
      </c>
      <c r="D246" s="25">
        <v>0</v>
      </c>
      <c r="E246" s="24" t="s">
        <v>74</v>
      </c>
      <c r="F246" s="24">
        <v>0</v>
      </c>
      <c r="G246" s="26">
        <v>3</v>
      </c>
      <c r="H246" s="24" t="s">
        <v>159</v>
      </c>
      <c r="I246" s="24" t="s">
        <v>76</v>
      </c>
      <c r="J246" s="24">
        <v>0</v>
      </c>
      <c r="K246" s="27">
        <v>1275.29313329</v>
      </c>
      <c r="L246" s="27">
        <v>20698.1497858</v>
      </c>
      <c r="M246" s="25">
        <v>0</v>
      </c>
      <c r="N246" s="25">
        <v>0</v>
      </c>
      <c r="O246" s="24">
        <v>0</v>
      </c>
      <c r="P246" s="24">
        <v>0</v>
      </c>
      <c r="Q246" s="28">
        <v>75374</v>
      </c>
      <c r="R246" s="28">
        <v>4340</v>
      </c>
      <c r="T246" s="24" t="s">
        <v>83</v>
      </c>
      <c r="U246" s="28">
        <v>54.65</v>
      </c>
      <c r="V246" s="28">
        <v>1</v>
      </c>
      <c r="W246" s="28">
        <v>0.7</v>
      </c>
      <c r="X246" s="28">
        <v>0.09</v>
      </c>
      <c r="Y246" s="28">
        <f t="shared" si="18"/>
        <v>0.7</v>
      </c>
      <c r="Z246" s="28">
        <f t="shared" si="19"/>
        <v>0.09</v>
      </c>
      <c r="AA246" s="28">
        <v>0.41299999999999998</v>
      </c>
      <c r="AB246" s="29">
        <v>3.2035578751192999E-4</v>
      </c>
      <c r="AC246">
        <f t="shared" si="20"/>
        <v>1</v>
      </c>
      <c r="AD246">
        <f t="shared" si="21"/>
        <v>0</v>
      </c>
      <c r="AE246">
        <f t="shared" si="22"/>
        <v>0</v>
      </c>
      <c r="AF246">
        <f>'TP Factor'!$D$4</f>
        <v>0.98096512680287296</v>
      </c>
      <c r="AG246">
        <f t="shared" si="23"/>
        <v>0</v>
      </c>
    </row>
    <row r="247" spans="1:33">
      <c r="A247" s="24" t="s">
        <v>72</v>
      </c>
      <c r="B247" s="24">
        <v>0</v>
      </c>
      <c r="D247" s="25">
        <v>0</v>
      </c>
      <c r="E247" s="24" t="s">
        <v>74</v>
      </c>
      <c r="F247" s="24">
        <v>0</v>
      </c>
      <c r="G247" s="26">
        <v>105</v>
      </c>
      <c r="H247" s="24" t="s">
        <v>159</v>
      </c>
      <c r="I247" s="24" t="s">
        <v>76</v>
      </c>
      <c r="J247" s="24">
        <v>0</v>
      </c>
      <c r="K247" s="27">
        <v>505.53069017799999</v>
      </c>
      <c r="L247" s="27">
        <v>13503.4782865</v>
      </c>
      <c r="M247" s="25">
        <v>0</v>
      </c>
      <c r="N247" s="25">
        <v>0</v>
      </c>
      <c r="O247" s="24">
        <v>0</v>
      </c>
      <c r="P247" s="24">
        <v>0</v>
      </c>
      <c r="Q247" s="28">
        <v>75375</v>
      </c>
      <c r="R247" s="28">
        <v>1400</v>
      </c>
      <c r="T247" s="24" t="s">
        <v>127</v>
      </c>
      <c r="U247" s="28">
        <v>54.65</v>
      </c>
      <c r="V247" s="28">
        <v>1</v>
      </c>
      <c r="W247" s="28">
        <v>1.93</v>
      </c>
      <c r="X247" s="28">
        <v>0.497</v>
      </c>
      <c r="Y247" s="28">
        <f t="shared" si="18"/>
        <v>1.93</v>
      </c>
      <c r="Z247" s="28">
        <f t="shared" si="19"/>
        <v>0.497</v>
      </c>
      <c r="AA247" s="28">
        <v>0.88700000000000001</v>
      </c>
      <c r="AB247" s="29">
        <v>0.96051613371067301</v>
      </c>
      <c r="AC247">
        <f t="shared" si="20"/>
        <v>4786</v>
      </c>
      <c r="AD247">
        <f t="shared" si="21"/>
        <v>20</v>
      </c>
      <c r="AE247">
        <f t="shared" si="22"/>
        <v>5.2</v>
      </c>
      <c r="AF247">
        <f>'TP Factor'!$D$4</f>
        <v>0.98096512680287296</v>
      </c>
      <c r="AG247">
        <f t="shared" si="23"/>
        <v>5.0999999999999996</v>
      </c>
    </row>
    <row r="248" spans="1:33">
      <c r="A248" s="24" t="s">
        <v>72</v>
      </c>
      <c r="B248" s="24">
        <v>0</v>
      </c>
      <c r="D248" s="25">
        <v>0</v>
      </c>
      <c r="E248" s="24" t="s">
        <v>74</v>
      </c>
      <c r="F248" s="24">
        <v>0</v>
      </c>
      <c r="G248" s="26">
        <v>105</v>
      </c>
      <c r="H248" s="24" t="s">
        <v>159</v>
      </c>
      <c r="I248" s="24" t="s">
        <v>76</v>
      </c>
      <c r="J248" s="24">
        <v>0</v>
      </c>
      <c r="K248" s="27">
        <v>403.73454807799999</v>
      </c>
      <c r="L248" s="27">
        <v>6621.5698974400002</v>
      </c>
      <c r="M248" s="25">
        <v>0</v>
      </c>
      <c r="N248" s="25">
        <v>0</v>
      </c>
      <c r="O248" s="24">
        <v>0</v>
      </c>
      <c r="P248" s="24">
        <v>0</v>
      </c>
      <c r="Q248" s="28">
        <v>75376</v>
      </c>
      <c r="R248" s="28">
        <v>1400</v>
      </c>
      <c r="T248" s="24" t="s">
        <v>129</v>
      </c>
      <c r="U248" s="28">
        <v>54.65</v>
      </c>
      <c r="V248" s="28">
        <v>1</v>
      </c>
      <c r="W248" s="28">
        <v>1.93</v>
      </c>
      <c r="X248" s="28">
        <v>0.497</v>
      </c>
      <c r="Y248" s="28">
        <f t="shared" si="18"/>
        <v>1.93</v>
      </c>
      <c r="Z248" s="28">
        <f t="shared" si="19"/>
        <v>0.497</v>
      </c>
      <c r="AA248" s="28">
        <v>0.88600000000000001</v>
      </c>
      <c r="AB248" s="29">
        <v>1.62365769343993</v>
      </c>
      <c r="AC248">
        <f t="shared" si="20"/>
        <v>8081</v>
      </c>
      <c r="AD248">
        <f t="shared" si="21"/>
        <v>34</v>
      </c>
      <c r="AE248">
        <f t="shared" si="22"/>
        <v>8.9</v>
      </c>
      <c r="AF248">
        <f>'TP Factor'!$D$4</f>
        <v>0.98096512680287296</v>
      </c>
      <c r="AG248">
        <f t="shared" si="23"/>
        <v>8.6999999999999993</v>
      </c>
    </row>
    <row r="249" spans="1:33">
      <c r="A249" s="24" t="s">
        <v>72</v>
      </c>
      <c r="B249" s="24">
        <v>0</v>
      </c>
      <c r="D249" s="25">
        <v>0</v>
      </c>
      <c r="E249" s="24" t="s">
        <v>74</v>
      </c>
      <c r="F249" s="24">
        <v>0</v>
      </c>
      <c r="G249" s="26">
        <v>0</v>
      </c>
      <c r="H249" s="24" t="s">
        <v>159</v>
      </c>
      <c r="I249" s="24" t="s">
        <v>76</v>
      </c>
      <c r="J249" s="24">
        <v>0</v>
      </c>
      <c r="K249" s="27">
        <v>48.552998540499999</v>
      </c>
      <c r="L249" s="27">
        <v>99.999333114899997</v>
      </c>
      <c r="M249" s="25">
        <v>0</v>
      </c>
      <c r="N249" s="25">
        <v>0</v>
      </c>
      <c r="O249" s="24">
        <v>0</v>
      </c>
      <c r="P249" s="24">
        <v>0</v>
      </c>
      <c r="Q249" s="28">
        <v>75377</v>
      </c>
      <c r="R249" s="28">
        <v>6300</v>
      </c>
      <c r="T249" s="24" t="s">
        <v>126</v>
      </c>
      <c r="U249" s="28">
        <v>54.65</v>
      </c>
      <c r="V249" s="28">
        <v>1</v>
      </c>
      <c r="W249" s="28">
        <v>0</v>
      </c>
      <c r="X249" s="28">
        <v>0</v>
      </c>
      <c r="Y249" s="28">
        <f t="shared" si="18"/>
        <v>0</v>
      </c>
      <c r="Z249" s="28">
        <f t="shared" si="19"/>
        <v>0</v>
      </c>
      <c r="AA249" s="28">
        <v>0.30299999999999999</v>
      </c>
      <c r="AB249" s="29">
        <v>2.4690697847782699E-2</v>
      </c>
      <c r="AC249">
        <f t="shared" si="20"/>
        <v>42</v>
      </c>
      <c r="AD249">
        <f t="shared" si="21"/>
        <v>0</v>
      </c>
      <c r="AE249">
        <f t="shared" si="22"/>
        <v>0</v>
      </c>
      <c r="AF249">
        <f>'TP Factor'!$D$4</f>
        <v>0.98096512680287296</v>
      </c>
      <c r="AG249">
        <f t="shared" si="23"/>
        <v>0</v>
      </c>
    </row>
    <row r="250" spans="1:33">
      <c r="A250" s="24" t="s">
        <v>72</v>
      </c>
      <c r="B250" s="24">
        <v>0</v>
      </c>
      <c r="D250" s="25">
        <v>0</v>
      </c>
      <c r="E250" s="24" t="s">
        <v>74</v>
      </c>
      <c r="F250" s="24">
        <v>0</v>
      </c>
      <c r="G250" s="26">
        <v>0</v>
      </c>
      <c r="H250" s="24" t="s">
        <v>159</v>
      </c>
      <c r="I250" s="24" t="s">
        <v>76</v>
      </c>
      <c r="J250" s="24">
        <v>0</v>
      </c>
      <c r="K250" s="27">
        <v>48.524627965100002</v>
      </c>
      <c r="L250" s="27">
        <v>79.902106300200003</v>
      </c>
      <c r="M250" s="25">
        <v>0</v>
      </c>
      <c r="N250" s="25">
        <v>0</v>
      </c>
      <c r="O250" s="24">
        <v>0</v>
      </c>
      <c r="P250" s="24">
        <v>0</v>
      </c>
      <c r="Q250" s="28">
        <v>75378</v>
      </c>
      <c r="R250" s="28">
        <v>6300</v>
      </c>
      <c r="T250" s="24" t="s">
        <v>126</v>
      </c>
      <c r="U250" s="28">
        <v>54.65</v>
      </c>
      <c r="V250" s="28">
        <v>1</v>
      </c>
      <c r="W250" s="28">
        <v>0</v>
      </c>
      <c r="X250" s="28">
        <v>0</v>
      </c>
      <c r="Y250" s="28">
        <f t="shared" si="18"/>
        <v>0</v>
      </c>
      <c r="Z250" s="28">
        <f t="shared" si="19"/>
        <v>0</v>
      </c>
      <c r="AA250" s="28">
        <v>0.30299999999999999</v>
      </c>
      <c r="AB250" s="29">
        <v>1.9728520548228701E-2</v>
      </c>
      <c r="AC250">
        <f t="shared" si="20"/>
        <v>34</v>
      </c>
      <c r="AD250">
        <f t="shared" si="21"/>
        <v>0</v>
      </c>
      <c r="AE250">
        <f t="shared" si="22"/>
        <v>0</v>
      </c>
      <c r="AF250">
        <f>'TP Factor'!$D$4</f>
        <v>0.98096512680287296</v>
      </c>
      <c r="AG250">
        <f t="shared" si="23"/>
        <v>0</v>
      </c>
    </row>
    <row r="251" spans="1:33">
      <c r="A251" s="24" t="s">
        <v>72</v>
      </c>
      <c r="B251" s="24">
        <v>0</v>
      </c>
      <c r="D251" s="25">
        <v>0</v>
      </c>
      <c r="E251" s="24" t="s">
        <v>74</v>
      </c>
      <c r="F251" s="24">
        <v>0</v>
      </c>
      <c r="G251" s="26">
        <v>0</v>
      </c>
      <c r="H251" s="24" t="s">
        <v>159</v>
      </c>
      <c r="I251" s="24" t="s">
        <v>76</v>
      </c>
      <c r="J251" s="24">
        <v>0</v>
      </c>
      <c r="K251" s="27">
        <v>455.89761774300001</v>
      </c>
      <c r="L251" s="27">
        <v>8203.9176487500008</v>
      </c>
      <c r="M251" s="25">
        <v>0</v>
      </c>
      <c r="N251" s="25">
        <v>0</v>
      </c>
      <c r="O251" s="24">
        <v>0</v>
      </c>
      <c r="P251" s="24">
        <v>0</v>
      </c>
      <c r="Q251" s="28">
        <v>75379</v>
      </c>
      <c r="R251" s="28">
        <v>6300</v>
      </c>
      <c r="T251" s="24" t="s">
        <v>126</v>
      </c>
      <c r="U251" s="28">
        <v>54.65</v>
      </c>
      <c r="V251" s="28">
        <v>1</v>
      </c>
      <c r="W251" s="28">
        <v>0</v>
      </c>
      <c r="X251" s="28">
        <v>0</v>
      </c>
      <c r="Y251" s="28">
        <f t="shared" si="18"/>
        <v>0</v>
      </c>
      <c r="Z251" s="28">
        <f t="shared" si="19"/>
        <v>0</v>
      </c>
      <c r="AA251" s="28">
        <v>0.30299999999999999</v>
      </c>
      <c r="AB251" s="29">
        <v>2.0256180590213102</v>
      </c>
      <c r="AC251">
        <f t="shared" si="20"/>
        <v>3448</v>
      </c>
      <c r="AD251">
        <f t="shared" si="21"/>
        <v>0</v>
      </c>
      <c r="AE251">
        <f t="shared" si="22"/>
        <v>0</v>
      </c>
      <c r="AF251">
        <f>'TP Factor'!$D$4</f>
        <v>0.98096512680287296</v>
      </c>
      <c r="AG251">
        <f t="shared" si="23"/>
        <v>0</v>
      </c>
    </row>
    <row r="252" spans="1:33">
      <c r="A252" s="24" t="s">
        <v>72</v>
      </c>
      <c r="B252" s="24">
        <v>0</v>
      </c>
      <c r="D252" s="25">
        <v>0</v>
      </c>
      <c r="E252" s="24" t="s">
        <v>74</v>
      </c>
      <c r="F252" s="24">
        <v>0</v>
      </c>
      <c r="G252" s="26">
        <v>0</v>
      </c>
      <c r="H252" s="24" t="s">
        <v>159</v>
      </c>
      <c r="I252" s="24" t="s">
        <v>76</v>
      </c>
      <c r="J252" s="24">
        <v>0</v>
      </c>
      <c r="K252" s="27">
        <v>396.86311455100002</v>
      </c>
      <c r="L252" s="27">
        <v>6715.3066650500004</v>
      </c>
      <c r="M252" s="25">
        <v>0</v>
      </c>
      <c r="N252" s="25">
        <v>0</v>
      </c>
      <c r="O252" s="24">
        <v>0</v>
      </c>
      <c r="P252" s="24">
        <v>0</v>
      </c>
      <c r="Q252" s="28">
        <v>75380</v>
      </c>
      <c r="R252" s="28">
        <v>6300</v>
      </c>
      <c r="T252" s="24" t="s">
        <v>183</v>
      </c>
      <c r="U252" s="28">
        <v>54.65</v>
      </c>
      <c r="V252" s="28">
        <v>1</v>
      </c>
      <c r="W252" s="28">
        <v>0</v>
      </c>
      <c r="X252" s="28">
        <v>0</v>
      </c>
      <c r="Y252" s="28">
        <f t="shared" si="18"/>
        <v>0</v>
      </c>
      <c r="Z252" s="28">
        <f t="shared" si="19"/>
        <v>0</v>
      </c>
      <c r="AA252" s="28">
        <v>0.30299999999999999</v>
      </c>
      <c r="AB252" s="29">
        <v>1.65806708516954</v>
      </c>
      <c r="AC252">
        <f t="shared" si="20"/>
        <v>2822</v>
      </c>
      <c r="AD252">
        <f t="shared" si="21"/>
        <v>0</v>
      </c>
      <c r="AE252">
        <f t="shared" si="22"/>
        <v>0</v>
      </c>
      <c r="AF252">
        <f>'TP Factor'!$D$4</f>
        <v>0.98096512680287296</v>
      </c>
      <c r="AG252">
        <f t="shared" si="23"/>
        <v>0</v>
      </c>
    </row>
    <row r="253" spans="1:33">
      <c r="A253" s="24" t="s">
        <v>72</v>
      </c>
      <c r="B253" s="24">
        <v>0</v>
      </c>
      <c r="D253" s="25">
        <v>0</v>
      </c>
      <c r="E253" s="24" t="s">
        <v>74</v>
      </c>
      <c r="F253" s="24">
        <v>0</v>
      </c>
      <c r="G253" s="26">
        <v>0</v>
      </c>
      <c r="H253" s="24" t="s">
        <v>159</v>
      </c>
      <c r="I253" s="24" t="s">
        <v>76</v>
      </c>
      <c r="J253" s="24">
        <v>0</v>
      </c>
      <c r="K253" s="27">
        <v>70.675942829099995</v>
      </c>
      <c r="L253" s="27">
        <v>67.091023293099994</v>
      </c>
      <c r="M253" s="25">
        <v>0</v>
      </c>
      <c r="N253" s="25">
        <v>0</v>
      </c>
      <c r="O253" s="24">
        <v>0</v>
      </c>
      <c r="P253" s="24">
        <v>0</v>
      </c>
      <c r="Q253" s="28">
        <v>75381</v>
      </c>
      <c r="R253" s="28">
        <v>6300</v>
      </c>
      <c r="T253" s="24" t="s">
        <v>126</v>
      </c>
      <c r="U253" s="28">
        <v>54.65</v>
      </c>
      <c r="V253" s="28">
        <v>1</v>
      </c>
      <c r="W253" s="28">
        <v>0</v>
      </c>
      <c r="X253" s="28">
        <v>0</v>
      </c>
      <c r="Y253" s="28">
        <f t="shared" si="18"/>
        <v>0</v>
      </c>
      <c r="Z253" s="28">
        <f t="shared" si="19"/>
        <v>0</v>
      </c>
      <c r="AA253" s="28">
        <v>0.30299999999999999</v>
      </c>
      <c r="AB253" s="29">
        <v>1.65653561651374E-2</v>
      </c>
      <c r="AC253">
        <f t="shared" si="20"/>
        <v>28</v>
      </c>
      <c r="AD253">
        <f t="shared" si="21"/>
        <v>0</v>
      </c>
      <c r="AE253">
        <f t="shared" si="22"/>
        <v>0</v>
      </c>
      <c r="AF253">
        <f>'TP Factor'!$D$4</f>
        <v>0.98096512680287296</v>
      </c>
      <c r="AG253">
        <f t="shared" si="23"/>
        <v>0</v>
      </c>
    </row>
    <row r="254" spans="1:33">
      <c r="A254" s="24" t="s">
        <v>72</v>
      </c>
      <c r="B254" s="24">
        <v>0</v>
      </c>
      <c r="D254" s="25">
        <v>0</v>
      </c>
      <c r="E254" s="24" t="s">
        <v>74</v>
      </c>
      <c r="F254" s="24">
        <v>0</v>
      </c>
      <c r="G254" s="26">
        <v>30.5</v>
      </c>
      <c r="H254" s="24" t="s">
        <v>159</v>
      </c>
      <c r="I254" s="24" t="s">
        <v>76</v>
      </c>
      <c r="J254" s="24">
        <v>0</v>
      </c>
      <c r="K254" s="27">
        <v>458.99832156399998</v>
      </c>
      <c r="L254" s="27">
        <v>8137.6779402900002</v>
      </c>
      <c r="M254" s="25">
        <v>0</v>
      </c>
      <c r="N254" s="25">
        <v>0</v>
      </c>
      <c r="O254" s="24">
        <v>0</v>
      </c>
      <c r="P254" s="24">
        <v>0</v>
      </c>
      <c r="Q254" s="28">
        <v>75395</v>
      </c>
      <c r="R254" s="28">
        <v>2210</v>
      </c>
      <c r="T254" s="24" t="s">
        <v>84</v>
      </c>
      <c r="U254" s="28">
        <v>54.65</v>
      </c>
      <c r="V254" s="28">
        <v>1</v>
      </c>
      <c r="W254" s="28">
        <v>1.92</v>
      </c>
      <c r="X254" s="28">
        <v>0.50600000000000001</v>
      </c>
      <c r="Y254" s="28">
        <f t="shared" si="18"/>
        <v>1.92</v>
      </c>
      <c r="Z254" s="28">
        <f t="shared" si="19"/>
        <v>0.50600000000000001</v>
      </c>
      <c r="AA254" s="28">
        <v>0.251</v>
      </c>
      <c r="AB254" s="29">
        <v>2.0092616943392101</v>
      </c>
      <c r="AC254">
        <f t="shared" si="20"/>
        <v>2833</v>
      </c>
      <c r="AD254">
        <f t="shared" si="21"/>
        <v>12</v>
      </c>
      <c r="AE254">
        <f t="shared" si="22"/>
        <v>3.2</v>
      </c>
      <c r="AF254">
        <f>'TP Factor'!$D$4</f>
        <v>0.98096512680287296</v>
      </c>
      <c r="AG254">
        <f t="shared" si="23"/>
        <v>3.1</v>
      </c>
    </row>
    <row r="255" spans="1:33">
      <c r="A255" s="24" t="s">
        <v>72</v>
      </c>
      <c r="B255" s="24">
        <v>0</v>
      </c>
      <c r="D255" s="25">
        <v>0</v>
      </c>
      <c r="E255" s="24" t="s">
        <v>74</v>
      </c>
      <c r="F255" s="24">
        <v>0</v>
      </c>
      <c r="G255" s="26">
        <v>98</v>
      </c>
      <c r="H255" s="24" t="s">
        <v>159</v>
      </c>
      <c r="I255" s="24" t="s">
        <v>76</v>
      </c>
      <c r="J255" s="24">
        <v>0</v>
      </c>
      <c r="K255" s="27">
        <v>565.56898389000003</v>
      </c>
      <c r="L255" s="27">
        <v>6798.7762743200001</v>
      </c>
      <c r="M255" s="25">
        <v>0</v>
      </c>
      <c r="N255" s="25">
        <v>0</v>
      </c>
      <c r="O255" s="24">
        <v>0</v>
      </c>
      <c r="P255" s="24">
        <v>0</v>
      </c>
      <c r="Q255" s="28">
        <v>75400</v>
      </c>
      <c r="R255" s="28">
        <v>1700</v>
      </c>
      <c r="T255" s="24" t="s">
        <v>82</v>
      </c>
      <c r="U255" s="28">
        <v>54.65</v>
      </c>
      <c r="V255" s="28">
        <v>1</v>
      </c>
      <c r="W255" s="28">
        <v>1.8</v>
      </c>
      <c r="X255" s="28">
        <v>0.47799999999999998</v>
      </c>
      <c r="Y255" s="28">
        <f t="shared" si="18"/>
        <v>1.8</v>
      </c>
      <c r="Z255" s="28">
        <f t="shared" si="19"/>
        <v>0.47799999999999998</v>
      </c>
      <c r="AA255" s="28">
        <v>0.74099999999999999</v>
      </c>
      <c r="AB255" s="29">
        <v>1.6786760478307301</v>
      </c>
      <c r="AC255">
        <f t="shared" si="20"/>
        <v>6988</v>
      </c>
      <c r="AD255">
        <f t="shared" si="21"/>
        <v>28</v>
      </c>
      <c r="AE255">
        <f t="shared" si="22"/>
        <v>7.4</v>
      </c>
      <c r="AF255">
        <f>'TP Factor'!$D$4</f>
        <v>0.98096512680287296</v>
      </c>
      <c r="AG255">
        <f t="shared" si="23"/>
        <v>7.3</v>
      </c>
    </row>
    <row r="256" spans="1:33">
      <c r="A256" s="24" t="s">
        <v>72</v>
      </c>
      <c r="B256" s="24">
        <v>0</v>
      </c>
      <c r="D256" s="25">
        <v>0</v>
      </c>
      <c r="E256" s="24" t="s">
        <v>74</v>
      </c>
      <c r="F256" s="24">
        <v>0</v>
      </c>
      <c r="G256" s="26">
        <v>98</v>
      </c>
      <c r="H256" s="24" t="s">
        <v>159</v>
      </c>
      <c r="I256" s="24" t="s">
        <v>76</v>
      </c>
      <c r="J256" s="24">
        <v>0</v>
      </c>
      <c r="K256" s="27">
        <v>822.66952199900004</v>
      </c>
      <c r="L256" s="27">
        <v>41492.237529899998</v>
      </c>
      <c r="M256" s="25">
        <v>0</v>
      </c>
      <c r="N256" s="25">
        <v>0</v>
      </c>
      <c r="O256" s="24">
        <v>0</v>
      </c>
      <c r="P256" s="24">
        <v>0</v>
      </c>
      <c r="Q256" s="28">
        <v>75401</v>
      </c>
      <c r="R256" s="28">
        <v>1700</v>
      </c>
      <c r="T256" s="24" t="s">
        <v>102</v>
      </c>
      <c r="U256" s="28">
        <v>54.65</v>
      </c>
      <c r="V256" s="28">
        <v>1</v>
      </c>
      <c r="W256" s="28">
        <v>1.8</v>
      </c>
      <c r="X256" s="28">
        <v>0.47799999999999998</v>
      </c>
      <c r="Y256" s="28">
        <f t="shared" si="18"/>
        <v>1.8</v>
      </c>
      <c r="Z256" s="28">
        <f t="shared" si="19"/>
        <v>0.47799999999999998</v>
      </c>
      <c r="AA256" s="28">
        <v>0.69599999999999995</v>
      </c>
      <c r="AB256" s="29">
        <v>10.2447878273</v>
      </c>
      <c r="AC256">
        <f t="shared" si="20"/>
        <v>40055</v>
      </c>
      <c r="AD256">
        <f t="shared" si="21"/>
        <v>159</v>
      </c>
      <c r="AE256">
        <f t="shared" si="22"/>
        <v>42.2</v>
      </c>
      <c r="AF256">
        <f>'TP Factor'!$D$4</f>
        <v>0.98096512680287296</v>
      </c>
      <c r="AG256">
        <f t="shared" si="23"/>
        <v>41.4</v>
      </c>
    </row>
    <row r="257" spans="1:33">
      <c r="A257" s="24" t="s">
        <v>72</v>
      </c>
      <c r="B257" s="24">
        <v>0</v>
      </c>
      <c r="D257" s="25">
        <v>0</v>
      </c>
      <c r="E257" s="24" t="s">
        <v>74</v>
      </c>
      <c r="F257" s="24">
        <v>0</v>
      </c>
      <c r="G257" s="26">
        <v>98</v>
      </c>
      <c r="H257" s="24" t="s">
        <v>159</v>
      </c>
      <c r="I257" s="24" t="s">
        <v>76</v>
      </c>
      <c r="J257" s="24">
        <v>0</v>
      </c>
      <c r="K257" s="27">
        <v>109.475396495</v>
      </c>
      <c r="L257" s="27">
        <v>467.78069144699998</v>
      </c>
      <c r="M257" s="25">
        <v>0</v>
      </c>
      <c r="N257" s="25">
        <v>0</v>
      </c>
      <c r="O257" s="24">
        <v>0</v>
      </c>
      <c r="P257" s="24">
        <v>0</v>
      </c>
      <c r="Q257" s="28">
        <v>75402</v>
      </c>
      <c r="R257" s="28">
        <v>1700</v>
      </c>
      <c r="T257" s="24" t="s">
        <v>82</v>
      </c>
      <c r="U257" s="28">
        <v>54.65</v>
      </c>
      <c r="V257" s="28">
        <v>1</v>
      </c>
      <c r="W257" s="28">
        <v>1.8</v>
      </c>
      <c r="X257" s="28">
        <v>0.47799999999999998</v>
      </c>
      <c r="Y257" s="28">
        <f t="shared" si="18"/>
        <v>1.8</v>
      </c>
      <c r="Z257" s="28">
        <f t="shared" si="19"/>
        <v>0.47799999999999998</v>
      </c>
      <c r="AA257" s="28">
        <v>0.74099999999999999</v>
      </c>
      <c r="AB257" s="29">
        <v>0.11549905850652099</v>
      </c>
      <c r="AC257">
        <f t="shared" si="20"/>
        <v>481</v>
      </c>
      <c r="AD257">
        <f t="shared" si="21"/>
        <v>2</v>
      </c>
      <c r="AE257">
        <f t="shared" si="22"/>
        <v>0.5</v>
      </c>
      <c r="AF257">
        <f>'TP Factor'!$D$4</f>
        <v>0.98096512680287296</v>
      </c>
      <c r="AG257">
        <f t="shared" si="23"/>
        <v>0.5</v>
      </c>
    </row>
    <row r="258" spans="1:33">
      <c r="A258" s="24" t="s">
        <v>72</v>
      </c>
      <c r="B258" s="24">
        <v>0</v>
      </c>
      <c r="D258" s="25">
        <v>0</v>
      </c>
      <c r="E258" s="24" t="s">
        <v>74</v>
      </c>
      <c r="F258" s="24">
        <v>0</v>
      </c>
      <c r="G258" s="26">
        <v>98</v>
      </c>
      <c r="H258" s="24" t="s">
        <v>159</v>
      </c>
      <c r="I258" s="24" t="s">
        <v>76</v>
      </c>
      <c r="J258" s="24">
        <v>0</v>
      </c>
      <c r="K258" s="27">
        <v>573.06127615100002</v>
      </c>
      <c r="L258" s="27">
        <v>1278.6364131099999</v>
      </c>
      <c r="M258" s="25">
        <v>0</v>
      </c>
      <c r="N258" s="25">
        <v>0</v>
      </c>
      <c r="O258" s="24">
        <v>0</v>
      </c>
      <c r="P258" s="24">
        <v>0</v>
      </c>
      <c r="Q258" s="28">
        <v>75403</v>
      </c>
      <c r="R258" s="28">
        <v>1700</v>
      </c>
      <c r="T258" s="24" t="s">
        <v>102</v>
      </c>
      <c r="U258" s="28">
        <v>54.65</v>
      </c>
      <c r="V258" s="28">
        <v>1</v>
      </c>
      <c r="W258" s="28">
        <v>1.8</v>
      </c>
      <c r="X258" s="28">
        <v>0.47799999999999998</v>
      </c>
      <c r="Y258" s="28">
        <f t="shared" si="18"/>
        <v>1.8</v>
      </c>
      <c r="Z258" s="28">
        <f t="shared" si="19"/>
        <v>0.47799999999999998</v>
      </c>
      <c r="AA258" s="28">
        <v>0.69599999999999995</v>
      </c>
      <c r="AB258" s="29">
        <v>0.31570581830881</v>
      </c>
      <c r="AC258">
        <f t="shared" si="20"/>
        <v>1234</v>
      </c>
      <c r="AD258">
        <f t="shared" si="21"/>
        <v>5</v>
      </c>
      <c r="AE258">
        <f t="shared" si="22"/>
        <v>1.3</v>
      </c>
      <c r="AF258">
        <f>'TP Factor'!$D$4</f>
        <v>0.98096512680287296</v>
      </c>
      <c r="AG258">
        <f t="shared" si="23"/>
        <v>1.3</v>
      </c>
    </row>
    <row r="259" spans="1:33">
      <c r="A259" s="24" t="s">
        <v>72</v>
      </c>
      <c r="B259" s="24">
        <v>0</v>
      </c>
      <c r="D259" s="25">
        <v>0</v>
      </c>
      <c r="E259" s="24" t="s">
        <v>74</v>
      </c>
      <c r="F259" s="24">
        <v>0</v>
      </c>
      <c r="G259" s="26">
        <v>0</v>
      </c>
      <c r="H259" s="24" t="s">
        <v>159</v>
      </c>
      <c r="I259" s="24" t="s">
        <v>76</v>
      </c>
      <c r="J259" s="24">
        <v>0</v>
      </c>
      <c r="K259" s="27">
        <v>126.938796865</v>
      </c>
      <c r="L259" s="27">
        <v>405.30095706899999</v>
      </c>
      <c r="M259" s="25">
        <v>0</v>
      </c>
      <c r="N259" s="25">
        <v>0</v>
      </c>
      <c r="O259" s="24">
        <v>0</v>
      </c>
      <c r="P259" s="24">
        <v>0</v>
      </c>
      <c r="Q259" s="28">
        <v>75404</v>
      </c>
      <c r="R259" s="28">
        <v>6300</v>
      </c>
      <c r="T259" s="24" t="s">
        <v>183</v>
      </c>
      <c r="U259" s="28">
        <v>54.65</v>
      </c>
      <c r="V259" s="28">
        <v>1</v>
      </c>
      <c r="W259" s="28">
        <v>0</v>
      </c>
      <c r="X259" s="28">
        <v>0</v>
      </c>
      <c r="Y259" s="28">
        <f t="shared" ref="Y259:Y322" si="24">W259</f>
        <v>0</v>
      </c>
      <c r="Z259" s="28">
        <f t="shared" ref="Z259:Z322" si="25">X259</f>
        <v>0</v>
      </c>
      <c r="AA259" s="28">
        <v>0.30299999999999999</v>
      </c>
      <c r="AB259" s="29">
        <v>0.100072276346362</v>
      </c>
      <c r="AC259">
        <f t="shared" ref="AC259:AC322" si="26">ROUND(AB259*AA259*U259*102.79,0)</f>
        <v>170</v>
      </c>
      <c r="AD259">
        <f t="shared" ref="AD259:AD322" si="27">ROUND(Y259*AC259*0.002205,0)</f>
        <v>0</v>
      </c>
      <c r="AE259">
        <f t="shared" ref="AE259:AE322" si="28">ROUND(Z259*AC259*0.002205,1)</f>
        <v>0</v>
      </c>
      <c r="AF259">
        <f>'TP Factor'!$D$4</f>
        <v>0.98096512680287296</v>
      </c>
      <c r="AG259">
        <f t="shared" ref="AG259:AG322" si="29">ROUND(AE259*AF259,1)</f>
        <v>0</v>
      </c>
    </row>
    <row r="260" spans="1:33">
      <c r="A260" s="24" t="s">
        <v>72</v>
      </c>
      <c r="B260" s="24">
        <v>0</v>
      </c>
      <c r="D260" s="25">
        <v>0</v>
      </c>
      <c r="E260" s="24" t="s">
        <v>74</v>
      </c>
      <c r="F260" s="24">
        <v>0</v>
      </c>
      <c r="G260" s="26">
        <v>0</v>
      </c>
      <c r="H260" s="24" t="s">
        <v>159</v>
      </c>
      <c r="I260" s="24" t="s">
        <v>76</v>
      </c>
      <c r="J260" s="24">
        <v>0</v>
      </c>
      <c r="K260" s="27">
        <v>175.17622589999999</v>
      </c>
      <c r="L260" s="27">
        <v>1257.0249175900001</v>
      </c>
      <c r="M260" s="25">
        <v>0</v>
      </c>
      <c r="N260" s="25">
        <v>0</v>
      </c>
      <c r="O260" s="24">
        <v>0</v>
      </c>
      <c r="P260" s="24">
        <v>0</v>
      </c>
      <c r="Q260" s="28">
        <v>75405</v>
      </c>
      <c r="R260" s="28">
        <v>6300</v>
      </c>
      <c r="T260" s="24" t="s">
        <v>126</v>
      </c>
      <c r="U260" s="28">
        <v>54.65</v>
      </c>
      <c r="V260" s="28">
        <v>1</v>
      </c>
      <c r="W260" s="28">
        <v>0</v>
      </c>
      <c r="X260" s="28">
        <v>0</v>
      </c>
      <c r="Y260" s="28">
        <f t="shared" si="24"/>
        <v>0</v>
      </c>
      <c r="Z260" s="28">
        <f t="shared" si="25"/>
        <v>0</v>
      </c>
      <c r="AA260" s="28">
        <v>0.30299999999999999</v>
      </c>
      <c r="AB260" s="29">
        <v>0.31037022358111999</v>
      </c>
      <c r="AC260">
        <f t="shared" si="26"/>
        <v>528</v>
      </c>
      <c r="AD260">
        <f t="shared" si="27"/>
        <v>0</v>
      </c>
      <c r="AE260">
        <f t="shared" si="28"/>
        <v>0</v>
      </c>
      <c r="AF260">
        <f>'TP Factor'!$D$4</f>
        <v>0.98096512680287296</v>
      </c>
      <c r="AG260">
        <f t="shared" si="29"/>
        <v>0</v>
      </c>
    </row>
    <row r="261" spans="1:33">
      <c r="A261" s="24" t="s">
        <v>72</v>
      </c>
      <c r="B261" s="24">
        <v>0</v>
      </c>
      <c r="D261" s="25">
        <v>0</v>
      </c>
      <c r="E261" s="24" t="s">
        <v>74</v>
      </c>
      <c r="F261" s="24">
        <v>0</v>
      </c>
      <c r="G261" s="26">
        <v>0</v>
      </c>
      <c r="H261" s="24" t="s">
        <v>159</v>
      </c>
      <c r="I261" s="24" t="s">
        <v>76</v>
      </c>
      <c r="J261" s="24">
        <v>0</v>
      </c>
      <c r="K261" s="27">
        <v>546.61215812299997</v>
      </c>
      <c r="L261" s="27">
        <v>12543.8849209</v>
      </c>
      <c r="M261" s="25">
        <v>0</v>
      </c>
      <c r="N261" s="25">
        <v>0</v>
      </c>
      <c r="O261" s="24">
        <v>0</v>
      </c>
      <c r="P261" s="24">
        <v>0</v>
      </c>
      <c r="Q261" s="28">
        <v>75406</v>
      </c>
      <c r="R261" s="28">
        <v>6300</v>
      </c>
      <c r="T261" s="24" t="s">
        <v>183</v>
      </c>
      <c r="U261" s="28">
        <v>54.65</v>
      </c>
      <c r="V261" s="28">
        <v>1</v>
      </c>
      <c r="W261" s="28">
        <v>0</v>
      </c>
      <c r="X261" s="28">
        <v>0</v>
      </c>
      <c r="Y261" s="28">
        <f t="shared" si="24"/>
        <v>0</v>
      </c>
      <c r="Z261" s="28">
        <f t="shared" si="25"/>
        <v>0</v>
      </c>
      <c r="AA261" s="28">
        <v>0.30299999999999999</v>
      </c>
      <c r="AB261" s="29">
        <v>3.0971928642486799</v>
      </c>
      <c r="AC261">
        <f t="shared" si="26"/>
        <v>5272</v>
      </c>
      <c r="AD261">
        <f t="shared" si="27"/>
        <v>0</v>
      </c>
      <c r="AE261">
        <f t="shared" si="28"/>
        <v>0</v>
      </c>
      <c r="AF261">
        <f>'TP Factor'!$D$4</f>
        <v>0.98096512680287296</v>
      </c>
      <c r="AG261">
        <f t="shared" si="29"/>
        <v>0</v>
      </c>
    </row>
    <row r="262" spans="1:33">
      <c r="A262" s="24" t="s">
        <v>72</v>
      </c>
      <c r="B262" s="24">
        <v>0</v>
      </c>
      <c r="D262" s="25">
        <v>0</v>
      </c>
      <c r="E262" s="24" t="s">
        <v>74</v>
      </c>
      <c r="F262" s="24">
        <v>0</v>
      </c>
      <c r="G262" s="26">
        <v>0</v>
      </c>
      <c r="H262" s="24" t="s">
        <v>159</v>
      </c>
      <c r="I262" s="24" t="s">
        <v>76</v>
      </c>
      <c r="J262" s="24">
        <v>0</v>
      </c>
      <c r="K262" s="27">
        <v>62.6934660999</v>
      </c>
      <c r="L262" s="27">
        <v>182.12354765800001</v>
      </c>
      <c r="M262" s="25">
        <v>0</v>
      </c>
      <c r="N262" s="25">
        <v>0</v>
      </c>
      <c r="O262" s="24">
        <v>0</v>
      </c>
      <c r="P262" s="24">
        <v>0</v>
      </c>
      <c r="Q262" s="28">
        <v>75616</v>
      </c>
      <c r="R262" s="28">
        <v>6460</v>
      </c>
      <c r="T262" s="24" t="s">
        <v>88</v>
      </c>
      <c r="U262" s="28">
        <v>54.65</v>
      </c>
      <c r="V262" s="28">
        <v>1</v>
      </c>
      <c r="W262" s="28">
        <v>0</v>
      </c>
      <c r="X262" s="28">
        <v>0</v>
      </c>
      <c r="Y262" s="28">
        <f t="shared" si="24"/>
        <v>0</v>
      </c>
      <c r="Z262" s="28">
        <f t="shared" si="25"/>
        <v>0</v>
      </c>
      <c r="AA262" s="28">
        <v>0.30299999999999999</v>
      </c>
      <c r="AB262" s="29">
        <v>4.4967836158089101E-2</v>
      </c>
      <c r="AC262">
        <f t="shared" si="26"/>
        <v>77</v>
      </c>
      <c r="AD262">
        <f t="shared" si="27"/>
        <v>0</v>
      </c>
      <c r="AE262">
        <f t="shared" si="28"/>
        <v>0</v>
      </c>
      <c r="AF262">
        <f>'TP Factor'!$D$4</f>
        <v>0.98096512680287296</v>
      </c>
      <c r="AG262">
        <f t="shared" si="29"/>
        <v>0</v>
      </c>
    </row>
    <row r="263" spans="1:33">
      <c r="A263" s="24" t="s">
        <v>72</v>
      </c>
      <c r="B263" s="24">
        <v>0</v>
      </c>
      <c r="D263" s="25">
        <v>0</v>
      </c>
      <c r="E263" s="24" t="s">
        <v>74</v>
      </c>
      <c r="F263" s="24">
        <v>0</v>
      </c>
      <c r="G263" s="26">
        <v>0</v>
      </c>
      <c r="H263" s="24" t="s">
        <v>159</v>
      </c>
      <c r="I263" s="24" t="s">
        <v>76</v>
      </c>
      <c r="J263" s="24">
        <v>0</v>
      </c>
      <c r="K263" s="27">
        <v>60.8958319129</v>
      </c>
      <c r="L263" s="27">
        <v>193.67574732700001</v>
      </c>
      <c r="M263" s="25">
        <v>0</v>
      </c>
      <c r="N263" s="25">
        <v>0</v>
      </c>
      <c r="O263" s="24">
        <v>0</v>
      </c>
      <c r="P263" s="24">
        <v>0</v>
      </c>
      <c r="Q263" s="28">
        <v>75617</v>
      </c>
      <c r="R263" s="28">
        <v>6460</v>
      </c>
      <c r="T263" s="24" t="s">
        <v>201</v>
      </c>
      <c r="U263" s="28">
        <v>54.65</v>
      </c>
      <c r="V263" s="28">
        <v>1</v>
      </c>
      <c r="W263" s="28">
        <v>0</v>
      </c>
      <c r="X263" s="28">
        <v>0</v>
      </c>
      <c r="Y263" s="28">
        <f t="shared" si="24"/>
        <v>0</v>
      </c>
      <c r="Z263" s="28">
        <f t="shared" si="25"/>
        <v>0</v>
      </c>
      <c r="AA263" s="28">
        <v>0.191</v>
      </c>
      <c r="AB263" s="29">
        <v>4.78201660808849E-2</v>
      </c>
      <c r="AC263">
        <f t="shared" si="26"/>
        <v>51</v>
      </c>
      <c r="AD263">
        <f t="shared" si="27"/>
        <v>0</v>
      </c>
      <c r="AE263">
        <f t="shared" si="28"/>
        <v>0</v>
      </c>
      <c r="AF263">
        <f>'TP Factor'!$D$4</f>
        <v>0.98096512680287296</v>
      </c>
      <c r="AG263">
        <f t="shared" si="29"/>
        <v>0</v>
      </c>
    </row>
    <row r="264" spans="1:33">
      <c r="A264" s="24" t="s">
        <v>72</v>
      </c>
      <c r="B264" s="24">
        <v>0</v>
      </c>
      <c r="D264" s="25">
        <v>0</v>
      </c>
      <c r="E264" s="24" t="s">
        <v>74</v>
      </c>
      <c r="F264" s="24">
        <v>0</v>
      </c>
      <c r="G264" s="26">
        <v>0</v>
      </c>
      <c r="H264" s="24" t="s">
        <v>159</v>
      </c>
      <c r="I264" s="24" t="s">
        <v>76</v>
      </c>
      <c r="J264" s="24">
        <v>0</v>
      </c>
      <c r="K264" s="27">
        <v>98.780677414300001</v>
      </c>
      <c r="L264" s="27">
        <v>349.52175619899998</v>
      </c>
      <c r="M264" s="25">
        <v>0</v>
      </c>
      <c r="N264" s="25">
        <v>0</v>
      </c>
      <c r="O264" s="24">
        <v>0</v>
      </c>
      <c r="P264" s="24">
        <v>0</v>
      </c>
      <c r="Q264" s="28">
        <v>75618</v>
      </c>
      <c r="R264" s="28">
        <v>6460</v>
      </c>
      <c r="T264" s="24" t="s">
        <v>201</v>
      </c>
      <c r="U264" s="28">
        <v>54.65</v>
      </c>
      <c r="V264" s="28">
        <v>1</v>
      </c>
      <c r="W264" s="28">
        <v>0</v>
      </c>
      <c r="X264" s="28">
        <v>0</v>
      </c>
      <c r="Y264" s="28">
        <f t="shared" si="24"/>
        <v>0</v>
      </c>
      <c r="Z264" s="28">
        <f t="shared" si="25"/>
        <v>0</v>
      </c>
      <c r="AA264" s="28">
        <v>0.191</v>
      </c>
      <c r="AB264" s="29">
        <v>8.6299853456862002E-2</v>
      </c>
      <c r="AC264">
        <f t="shared" si="26"/>
        <v>93</v>
      </c>
      <c r="AD264">
        <f t="shared" si="27"/>
        <v>0</v>
      </c>
      <c r="AE264">
        <f t="shared" si="28"/>
        <v>0</v>
      </c>
      <c r="AF264">
        <f>'TP Factor'!$D$4</f>
        <v>0.98096512680287296</v>
      </c>
      <c r="AG264">
        <f t="shared" si="29"/>
        <v>0</v>
      </c>
    </row>
    <row r="265" spans="1:33">
      <c r="A265" s="24" t="s">
        <v>72</v>
      </c>
      <c r="B265" s="24">
        <v>0</v>
      </c>
      <c r="D265" s="25">
        <v>0</v>
      </c>
      <c r="E265" s="24" t="s">
        <v>74</v>
      </c>
      <c r="F265" s="24">
        <v>0</v>
      </c>
      <c r="G265" s="26">
        <v>0</v>
      </c>
      <c r="H265" s="24" t="s">
        <v>159</v>
      </c>
      <c r="I265" s="24" t="s">
        <v>76</v>
      </c>
      <c r="J265" s="24">
        <v>0</v>
      </c>
      <c r="K265" s="27">
        <v>8.9399633395099993</v>
      </c>
      <c r="L265" s="27">
        <v>2.0972794984199998</v>
      </c>
      <c r="M265" s="25">
        <v>0</v>
      </c>
      <c r="N265" s="25">
        <v>0</v>
      </c>
      <c r="O265" s="24">
        <v>0</v>
      </c>
      <c r="P265" s="24">
        <v>0</v>
      </c>
      <c r="Q265" s="28">
        <v>75619</v>
      </c>
      <c r="R265" s="28">
        <v>6460</v>
      </c>
      <c r="T265" s="24" t="s">
        <v>88</v>
      </c>
      <c r="U265" s="28">
        <v>54.65</v>
      </c>
      <c r="V265" s="28">
        <v>1</v>
      </c>
      <c r="W265" s="28">
        <v>0</v>
      </c>
      <c r="X265" s="28">
        <v>0</v>
      </c>
      <c r="Y265" s="28">
        <f t="shared" si="24"/>
        <v>0</v>
      </c>
      <c r="Z265" s="28">
        <f t="shared" si="25"/>
        <v>0</v>
      </c>
      <c r="AA265" s="28">
        <v>0.30299999999999999</v>
      </c>
      <c r="AB265" s="29">
        <v>5.1783586700327995E-4</v>
      </c>
      <c r="AC265">
        <f t="shared" si="26"/>
        <v>1</v>
      </c>
      <c r="AD265">
        <f t="shared" si="27"/>
        <v>0</v>
      </c>
      <c r="AE265">
        <f t="shared" si="28"/>
        <v>0</v>
      </c>
      <c r="AF265">
        <f>'TP Factor'!$D$4</f>
        <v>0.98096512680287296</v>
      </c>
      <c r="AG265">
        <f t="shared" si="29"/>
        <v>0</v>
      </c>
    </row>
    <row r="266" spans="1:33">
      <c r="A266" s="24" t="s">
        <v>72</v>
      </c>
      <c r="B266" s="24">
        <v>0</v>
      </c>
      <c r="D266" s="25">
        <v>0</v>
      </c>
      <c r="E266" s="24" t="s">
        <v>74</v>
      </c>
      <c r="F266" s="24">
        <v>0</v>
      </c>
      <c r="G266" s="26">
        <v>0</v>
      </c>
      <c r="H266" s="24" t="s">
        <v>159</v>
      </c>
      <c r="I266" s="24" t="s">
        <v>76</v>
      </c>
      <c r="J266" s="24">
        <v>0</v>
      </c>
      <c r="K266" s="27">
        <v>257.11328470299998</v>
      </c>
      <c r="L266" s="27">
        <v>729.85772619199997</v>
      </c>
      <c r="M266" s="25">
        <v>0</v>
      </c>
      <c r="N266" s="25">
        <v>0</v>
      </c>
      <c r="O266" s="24">
        <v>0</v>
      </c>
      <c r="P266" s="24">
        <v>0</v>
      </c>
      <c r="Q266" s="28">
        <v>75620</v>
      </c>
      <c r="R266" s="28">
        <v>6460</v>
      </c>
      <c r="T266" s="24" t="s">
        <v>201</v>
      </c>
      <c r="U266" s="28">
        <v>54.65</v>
      </c>
      <c r="V266" s="28">
        <v>1</v>
      </c>
      <c r="W266" s="28">
        <v>0</v>
      </c>
      <c r="X266" s="28">
        <v>0</v>
      </c>
      <c r="Y266" s="28">
        <f t="shared" si="24"/>
        <v>0</v>
      </c>
      <c r="Z266" s="28">
        <f t="shared" si="25"/>
        <v>0</v>
      </c>
      <c r="AA266" s="28">
        <v>0.191</v>
      </c>
      <c r="AB266" s="29">
        <v>0.180207961967431</v>
      </c>
      <c r="AC266">
        <f t="shared" si="26"/>
        <v>193</v>
      </c>
      <c r="AD266">
        <f t="shared" si="27"/>
        <v>0</v>
      </c>
      <c r="AE266">
        <f t="shared" si="28"/>
        <v>0</v>
      </c>
      <c r="AF266">
        <f>'TP Factor'!$D$4</f>
        <v>0.98096512680287296</v>
      </c>
      <c r="AG266">
        <f t="shared" si="29"/>
        <v>0</v>
      </c>
    </row>
    <row r="267" spans="1:33">
      <c r="A267" s="24" t="s">
        <v>72</v>
      </c>
      <c r="B267" s="24">
        <v>0</v>
      </c>
      <c r="D267" s="25">
        <v>0</v>
      </c>
      <c r="E267" s="24" t="s">
        <v>74</v>
      </c>
      <c r="F267" s="24">
        <v>0</v>
      </c>
      <c r="G267" s="26">
        <v>0</v>
      </c>
      <c r="H267" s="24" t="s">
        <v>159</v>
      </c>
      <c r="I267" s="24" t="s">
        <v>76</v>
      </c>
      <c r="J267" s="24">
        <v>0</v>
      </c>
      <c r="K267" s="27">
        <v>19.172837315399999</v>
      </c>
      <c r="L267" s="27">
        <v>15.8538077715</v>
      </c>
      <c r="M267" s="25">
        <v>0</v>
      </c>
      <c r="N267" s="25">
        <v>0</v>
      </c>
      <c r="O267" s="24">
        <v>0</v>
      </c>
      <c r="P267" s="24">
        <v>0</v>
      </c>
      <c r="Q267" s="28">
        <v>75621</v>
      </c>
      <c r="R267" s="28">
        <v>6460</v>
      </c>
      <c r="T267" s="24" t="s">
        <v>88</v>
      </c>
      <c r="U267" s="28">
        <v>54.65</v>
      </c>
      <c r="V267" s="28">
        <v>1</v>
      </c>
      <c r="W267" s="28">
        <v>0</v>
      </c>
      <c r="X267" s="28">
        <v>0</v>
      </c>
      <c r="Y267" s="28">
        <f t="shared" si="24"/>
        <v>0</v>
      </c>
      <c r="Z267" s="28">
        <f t="shared" si="25"/>
        <v>0</v>
      </c>
      <c r="AA267" s="28">
        <v>0.30299999999999999</v>
      </c>
      <c r="AB267" s="29">
        <v>3.9144399129366096E-3</v>
      </c>
      <c r="AC267">
        <f t="shared" si="26"/>
        <v>7</v>
      </c>
      <c r="AD267">
        <f t="shared" si="27"/>
        <v>0</v>
      </c>
      <c r="AE267">
        <f t="shared" si="28"/>
        <v>0</v>
      </c>
      <c r="AF267">
        <f>'TP Factor'!$D$4</f>
        <v>0.98096512680287296</v>
      </c>
      <c r="AG267">
        <f t="shared" si="29"/>
        <v>0</v>
      </c>
    </row>
    <row r="268" spans="1:33">
      <c r="A268" s="24" t="s">
        <v>72</v>
      </c>
      <c r="B268" s="24">
        <v>0</v>
      </c>
      <c r="D268" s="25">
        <v>0</v>
      </c>
      <c r="E268" s="24" t="s">
        <v>74</v>
      </c>
      <c r="F268" s="24">
        <v>0</v>
      </c>
      <c r="G268" s="26">
        <v>0</v>
      </c>
      <c r="H268" s="24" t="s">
        <v>159</v>
      </c>
      <c r="I268" s="24" t="s">
        <v>76</v>
      </c>
      <c r="J268" s="24">
        <v>0</v>
      </c>
      <c r="K268" s="27">
        <v>63.922703052800003</v>
      </c>
      <c r="L268" s="27">
        <v>14.2586550284</v>
      </c>
      <c r="M268" s="25">
        <v>0</v>
      </c>
      <c r="N268" s="25">
        <v>0</v>
      </c>
      <c r="O268" s="24">
        <v>0</v>
      </c>
      <c r="P268" s="24">
        <v>0</v>
      </c>
      <c r="Q268" s="28">
        <v>75622</v>
      </c>
      <c r="R268" s="28">
        <v>6460</v>
      </c>
      <c r="T268" s="24" t="s">
        <v>201</v>
      </c>
      <c r="U268" s="28">
        <v>54.65</v>
      </c>
      <c r="V268" s="28">
        <v>1</v>
      </c>
      <c r="W268" s="28">
        <v>0</v>
      </c>
      <c r="X268" s="28">
        <v>0</v>
      </c>
      <c r="Y268" s="28">
        <f t="shared" si="24"/>
        <v>0</v>
      </c>
      <c r="Z268" s="28">
        <f t="shared" si="25"/>
        <v>0</v>
      </c>
      <c r="AA268" s="28">
        <v>0.191</v>
      </c>
      <c r="AB268" s="29">
        <v>3.5205824933125102E-3</v>
      </c>
      <c r="AC268">
        <f t="shared" si="26"/>
        <v>4</v>
      </c>
      <c r="AD268">
        <f t="shared" si="27"/>
        <v>0</v>
      </c>
      <c r="AE268">
        <f t="shared" si="28"/>
        <v>0</v>
      </c>
      <c r="AF268">
        <f>'TP Factor'!$D$4</f>
        <v>0.98096512680287296</v>
      </c>
      <c r="AG268">
        <f t="shared" si="29"/>
        <v>0</v>
      </c>
    </row>
    <row r="269" spans="1:33">
      <c r="A269" s="24" t="s">
        <v>72</v>
      </c>
      <c r="B269" s="24">
        <v>0</v>
      </c>
      <c r="D269" s="25">
        <v>0</v>
      </c>
      <c r="E269" s="24" t="s">
        <v>74</v>
      </c>
      <c r="F269" s="24">
        <v>0</v>
      </c>
      <c r="G269" s="26">
        <v>0</v>
      </c>
      <c r="H269" s="24" t="s">
        <v>159</v>
      </c>
      <c r="I269" s="24" t="s">
        <v>76</v>
      </c>
      <c r="J269" s="24">
        <v>0</v>
      </c>
      <c r="K269" s="27">
        <v>103.945112936</v>
      </c>
      <c r="L269" s="27">
        <v>137.03733393799999</v>
      </c>
      <c r="M269" s="25">
        <v>0</v>
      </c>
      <c r="N269" s="25">
        <v>0</v>
      </c>
      <c r="O269" s="24">
        <v>0</v>
      </c>
      <c r="P269" s="24">
        <v>0</v>
      </c>
      <c r="Q269" s="28">
        <v>75623</v>
      </c>
      <c r="R269" s="28">
        <v>6460</v>
      </c>
      <c r="T269" s="24" t="s">
        <v>88</v>
      </c>
      <c r="U269" s="28">
        <v>54.65</v>
      </c>
      <c r="V269" s="28">
        <v>1</v>
      </c>
      <c r="W269" s="28">
        <v>0</v>
      </c>
      <c r="X269" s="28">
        <v>0</v>
      </c>
      <c r="Y269" s="28">
        <f t="shared" si="24"/>
        <v>0</v>
      </c>
      <c r="Z269" s="28">
        <f t="shared" si="25"/>
        <v>0</v>
      </c>
      <c r="AA269" s="28">
        <v>0.30299999999999999</v>
      </c>
      <c r="AB269" s="29">
        <v>3.3835662719020602E-2</v>
      </c>
      <c r="AC269">
        <f t="shared" si="26"/>
        <v>58</v>
      </c>
      <c r="AD269">
        <f t="shared" si="27"/>
        <v>0</v>
      </c>
      <c r="AE269">
        <f t="shared" si="28"/>
        <v>0</v>
      </c>
      <c r="AF269">
        <f>'TP Factor'!$D$4</f>
        <v>0.98096512680287296</v>
      </c>
      <c r="AG269">
        <f t="shared" si="29"/>
        <v>0</v>
      </c>
    </row>
    <row r="270" spans="1:33">
      <c r="A270" s="24" t="s">
        <v>72</v>
      </c>
      <c r="B270" s="24">
        <v>0</v>
      </c>
      <c r="D270" s="25">
        <v>0</v>
      </c>
      <c r="E270" s="24" t="s">
        <v>74</v>
      </c>
      <c r="F270" s="24">
        <v>0</v>
      </c>
      <c r="G270" s="26">
        <v>0</v>
      </c>
      <c r="H270" s="24" t="s">
        <v>159</v>
      </c>
      <c r="I270" s="24" t="s">
        <v>76</v>
      </c>
      <c r="J270" s="24">
        <v>0</v>
      </c>
      <c r="K270" s="27">
        <v>219.981295577</v>
      </c>
      <c r="L270" s="27">
        <v>692.51446693800006</v>
      </c>
      <c r="M270" s="25">
        <v>0</v>
      </c>
      <c r="N270" s="25">
        <v>0</v>
      </c>
      <c r="O270" s="24">
        <v>0</v>
      </c>
      <c r="P270" s="24">
        <v>0</v>
      </c>
      <c r="Q270" s="28">
        <v>75624</v>
      </c>
      <c r="R270" s="28">
        <v>6460</v>
      </c>
      <c r="T270" s="24" t="s">
        <v>88</v>
      </c>
      <c r="U270" s="28">
        <v>54.65</v>
      </c>
      <c r="V270" s="28">
        <v>1</v>
      </c>
      <c r="W270" s="28">
        <v>0</v>
      </c>
      <c r="X270" s="28">
        <v>0</v>
      </c>
      <c r="Y270" s="28">
        <f t="shared" si="24"/>
        <v>0</v>
      </c>
      <c r="Z270" s="28">
        <f t="shared" si="25"/>
        <v>0</v>
      </c>
      <c r="AA270" s="28">
        <v>0.30299999999999999</v>
      </c>
      <c r="AB270" s="29">
        <v>0.17098761630760401</v>
      </c>
      <c r="AC270">
        <f t="shared" si="26"/>
        <v>291</v>
      </c>
      <c r="AD270">
        <f t="shared" si="27"/>
        <v>0</v>
      </c>
      <c r="AE270">
        <f t="shared" si="28"/>
        <v>0</v>
      </c>
      <c r="AF270">
        <f>'TP Factor'!$D$4</f>
        <v>0.98096512680287296</v>
      </c>
      <c r="AG270">
        <f t="shared" si="29"/>
        <v>0</v>
      </c>
    </row>
    <row r="271" spans="1:33">
      <c r="A271" s="24" t="s">
        <v>72</v>
      </c>
      <c r="B271" s="24">
        <v>0</v>
      </c>
      <c r="D271" s="25">
        <v>0</v>
      </c>
      <c r="E271" s="24" t="s">
        <v>74</v>
      </c>
      <c r="F271" s="24">
        <v>0</v>
      </c>
      <c r="G271" s="26">
        <v>0</v>
      </c>
      <c r="H271" s="24" t="s">
        <v>159</v>
      </c>
      <c r="I271" s="24" t="s">
        <v>76</v>
      </c>
      <c r="J271" s="24">
        <v>0</v>
      </c>
      <c r="K271" s="27">
        <v>77.130738499900005</v>
      </c>
      <c r="L271" s="27">
        <v>218.52429867000001</v>
      </c>
      <c r="M271" s="25">
        <v>0</v>
      </c>
      <c r="N271" s="25">
        <v>0</v>
      </c>
      <c r="O271" s="24">
        <v>0</v>
      </c>
      <c r="P271" s="24">
        <v>0</v>
      </c>
      <c r="Q271" s="28">
        <v>75625</v>
      </c>
      <c r="R271" s="28">
        <v>6460</v>
      </c>
      <c r="T271" s="24" t="s">
        <v>88</v>
      </c>
      <c r="U271" s="28">
        <v>54.65</v>
      </c>
      <c r="V271" s="28">
        <v>1</v>
      </c>
      <c r="W271" s="28">
        <v>0</v>
      </c>
      <c r="X271" s="28">
        <v>0</v>
      </c>
      <c r="Y271" s="28">
        <f t="shared" si="24"/>
        <v>0</v>
      </c>
      <c r="Z271" s="28">
        <f t="shared" si="25"/>
        <v>0</v>
      </c>
      <c r="AA271" s="28">
        <v>0.30299999999999999</v>
      </c>
      <c r="AB271" s="29">
        <v>5.3955478898042197E-2</v>
      </c>
      <c r="AC271">
        <f t="shared" si="26"/>
        <v>92</v>
      </c>
      <c r="AD271">
        <f t="shared" si="27"/>
        <v>0</v>
      </c>
      <c r="AE271">
        <f t="shared" si="28"/>
        <v>0</v>
      </c>
      <c r="AF271">
        <f>'TP Factor'!$D$4</f>
        <v>0.98096512680287296</v>
      </c>
      <c r="AG271">
        <f t="shared" si="29"/>
        <v>0</v>
      </c>
    </row>
    <row r="272" spans="1:33">
      <c r="A272" s="24" t="s">
        <v>72</v>
      </c>
      <c r="B272" s="24">
        <v>0</v>
      </c>
      <c r="D272" s="25">
        <v>0</v>
      </c>
      <c r="E272" s="24" t="s">
        <v>74</v>
      </c>
      <c r="F272" s="24">
        <v>0</v>
      </c>
      <c r="G272" s="26">
        <v>0</v>
      </c>
      <c r="H272" s="24" t="s">
        <v>159</v>
      </c>
      <c r="I272" s="24" t="s">
        <v>76</v>
      </c>
      <c r="J272" s="24">
        <v>0</v>
      </c>
      <c r="K272" s="27">
        <v>107.16831397</v>
      </c>
      <c r="L272" s="27">
        <v>325.215497105</v>
      </c>
      <c r="M272" s="25">
        <v>0</v>
      </c>
      <c r="N272" s="25">
        <v>0</v>
      </c>
      <c r="O272" s="24">
        <v>0</v>
      </c>
      <c r="P272" s="24">
        <v>0</v>
      </c>
      <c r="Q272" s="28">
        <v>75628</v>
      </c>
      <c r="R272" s="28">
        <v>6460</v>
      </c>
      <c r="T272" s="24" t="s">
        <v>88</v>
      </c>
      <c r="U272" s="28">
        <v>54.65</v>
      </c>
      <c r="V272" s="28">
        <v>1</v>
      </c>
      <c r="W272" s="28">
        <v>0</v>
      </c>
      <c r="X272" s="28">
        <v>0</v>
      </c>
      <c r="Y272" s="28">
        <f t="shared" si="24"/>
        <v>0</v>
      </c>
      <c r="Z272" s="28">
        <f t="shared" si="25"/>
        <v>0</v>
      </c>
      <c r="AA272" s="28">
        <v>0.30299999999999999</v>
      </c>
      <c r="AB272" s="29">
        <v>8.0298449949301298E-2</v>
      </c>
      <c r="AC272">
        <f t="shared" si="26"/>
        <v>137</v>
      </c>
      <c r="AD272">
        <f t="shared" si="27"/>
        <v>0</v>
      </c>
      <c r="AE272">
        <f t="shared" si="28"/>
        <v>0</v>
      </c>
      <c r="AF272">
        <f>'TP Factor'!$D$4</f>
        <v>0.98096512680287296</v>
      </c>
      <c r="AG272">
        <f t="shared" si="29"/>
        <v>0</v>
      </c>
    </row>
    <row r="273" spans="1:33">
      <c r="A273" s="24" t="s">
        <v>72</v>
      </c>
      <c r="B273" s="24">
        <v>0</v>
      </c>
      <c r="D273" s="25">
        <v>0</v>
      </c>
      <c r="E273" s="24" t="s">
        <v>74</v>
      </c>
      <c r="F273" s="24">
        <v>0</v>
      </c>
      <c r="G273" s="26">
        <v>0</v>
      </c>
      <c r="H273" s="24" t="s">
        <v>159</v>
      </c>
      <c r="I273" s="24" t="s">
        <v>76</v>
      </c>
      <c r="J273" s="24">
        <v>0</v>
      </c>
      <c r="K273" s="27">
        <v>146.295462461</v>
      </c>
      <c r="L273" s="27">
        <v>1210.2804100000001</v>
      </c>
      <c r="M273" s="25">
        <v>0</v>
      </c>
      <c r="N273" s="25">
        <v>0</v>
      </c>
      <c r="O273" s="24">
        <v>0</v>
      </c>
      <c r="P273" s="24">
        <v>0</v>
      </c>
      <c r="Q273" s="28">
        <v>75629</v>
      </c>
      <c r="R273" s="28">
        <v>6460</v>
      </c>
      <c r="T273" s="24" t="s">
        <v>201</v>
      </c>
      <c r="U273" s="28">
        <v>54.65</v>
      </c>
      <c r="V273" s="28">
        <v>1</v>
      </c>
      <c r="W273" s="28">
        <v>0</v>
      </c>
      <c r="X273" s="28">
        <v>0</v>
      </c>
      <c r="Y273" s="28">
        <f t="shared" si="24"/>
        <v>0</v>
      </c>
      <c r="Z273" s="28">
        <f t="shared" si="25"/>
        <v>0</v>
      </c>
      <c r="AA273" s="28">
        <v>0.191</v>
      </c>
      <c r="AB273" s="29">
        <v>0.29882455348144898</v>
      </c>
      <c r="AC273">
        <f t="shared" si="26"/>
        <v>321</v>
      </c>
      <c r="AD273">
        <f t="shared" si="27"/>
        <v>0</v>
      </c>
      <c r="AE273">
        <f t="shared" si="28"/>
        <v>0</v>
      </c>
      <c r="AF273">
        <f>'TP Factor'!$D$4</f>
        <v>0.98096512680287296</v>
      </c>
      <c r="AG273">
        <f t="shared" si="29"/>
        <v>0</v>
      </c>
    </row>
    <row r="274" spans="1:33">
      <c r="A274" s="24" t="s">
        <v>72</v>
      </c>
      <c r="B274" s="24">
        <v>0</v>
      </c>
      <c r="D274" s="25">
        <v>0</v>
      </c>
      <c r="E274" s="24" t="s">
        <v>74</v>
      </c>
      <c r="F274" s="24">
        <v>0</v>
      </c>
      <c r="G274" s="26">
        <v>0</v>
      </c>
      <c r="H274" s="24" t="s">
        <v>159</v>
      </c>
      <c r="I274" s="24" t="s">
        <v>76</v>
      </c>
      <c r="J274" s="24">
        <v>0</v>
      </c>
      <c r="K274" s="27">
        <v>227.977283564</v>
      </c>
      <c r="L274" s="27">
        <v>1416.58766937</v>
      </c>
      <c r="M274" s="25">
        <v>0</v>
      </c>
      <c r="N274" s="25">
        <v>0</v>
      </c>
      <c r="O274" s="24">
        <v>0</v>
      </c>
      <c r="P274" s="24">
        <v>0</v>
      </c>
      <c r="Q274" s="28">
        <v>75630</v>
      </c>
      <c r="R274" s="28">
        <v>6460</v>
      </c>
      <c r="T274" s="24" t="s">
        <v>88</v>
      </c>
      <c r="U274" s="28">
        <v>54.65</v>
      </c>
      <c r="V274" s="28">
        <v>1</v>
      </c>
      <c r="W274" s="28">
        <v>0</v>
      </c>
      <c r="X274" s="28">
        <v>0</v>
      </c>
      <c r="Y274" s="28">
        <f t="shared" si="24"/>
        <v>0</v>
      </c>
      <c r="Z274" s="28">
        <f t="shared" si="25"/>
        <v>0</v>
      </c>
      <c r="AA274" s="28">
        <v>0.30299999999999999</v>
      </c>
      <c r="AB274" s="29">
        <v>0.349767291154997</v>
      </c>
      <c r="AC274">
        <f t="shared" si="26"/>
        <v>595</v>
      </c>
      <c r="AD274">
        <f t="shared" si="27"/>
        <v>0</v>
      </c>
      <c r="AE274">
        <f t="shared" si="28"/>
        <v>0</v>
      </c>
      <c r="AF274">
        <f>'TP Factor'!$D$4</f>
        <v>0.98096512680287296</v>
      </c>
      <c r="AG274">
        <f t="shared" si="29"/>
        <v>0</v>
      </c>
    </row>
    <row r="275" spans="1:33">
      <c r="A275" s="24" t="s">
        <v>72</v>
      </c>
      <c r="B275" s="24">
        <v>0</v>
      </c>
      <c r="D275" s="25">
        <v>0</v>
      </c>
      <c r="E275" s="24" t="s">
        <v>74</v>
      </c>
      <c r="F275" s="24">
        <v>0</v>
      </c>
      <c r="G275" s="26">
        <v>0</v>
      </c>
      <c r="H275" s="24" t="s">
        <v>159</v>
      </c>
      <c r="I275" s="24" t="s">
        <v>76</v>
      </c>
      <c r="J275" s="24">
        <v>0</v>
      </c>
      <c r="K275" s="27">
        <v>7858.0419566600003</v>
      </c>
      <c r="L275" s="27">
        <v>243489.98328300001</v>
      </c>
      <c r="M275" s="25">
        <v>0</v>
      </c>
      <c r="N275" s="25">
        <v>0</v>
      </c>
      <c r="O275" s="24">
        <v>0</v>
      </c>
      <c r="P275" s="24">
        <v>0</v>
      </c>
      <c r="Q275" s="28">
        <v>75631</v>
      </c>
      <c r="R275" s="28">
        <v>6460</v>
      </c>
      <c r="T275" s="24" t="s">
        <v>88</v>
      </c>
      <c r="U275" s="28">
        <v>54.65</v>
      </c>
      <c r="V275" s="28">
        <v>1</v>
      </c>
      <c r="W275" s="28">
        <v>0</v>
      </c>
      <c r="X275" s="28">
        <v>0</v>
      </c>
      <c r="Y275" s="28">
        <f t="shared" si="24"/>
        <v>0</v>
      </c>
      <c r="Z275" s="28">
        <f t="shared" si="25"/>
        <v>0</v>
      </c>
      <c r="AA275" s="28">
        <v>0.30299999999999999</v>
      </c>
      <c r="AB275" s="29">
        <v>58.953336599499998</v>
      </c>
      <c r="AC275">
        <f t="shared" si="26"/>
        <v>100344</v>
      </c>
      <c r="AD275">
        <f t="shared" si="27"/>
        <v>0</v>
      </c>
      <c r="AE275">
        <f t="shared" si="28"/>
        <v>0</v>
      </c>
      <c r="AF275">
        <f>'TP Factor'!$D$4</f>
        <v>0.98096512680287296</v>
      </c>
      <c r="AG275">
        <f t="shared" si="29"/>
        <v>0</v>
      </c>
    </row>
    <row r="276" spans="1:33">
      <c r="A276" s="24" t="s">
        <v>72</v>
      </c>
      <c r="B276" s="24">
        <v>0</v>
      </c>
      <c r="D276" s="25">
        <v>0</v>
      </c>
      <c r="E276" s="24" t="s">
        <v>74</v>
      </c>
      <c r="F276" s="24">
        <v>0</v>
      </c>
      <c r="G276" s="26">
        <v>0</v>
      </c>
      <c r="H276" s="24" t="s">
        <v>159</v>
      </c>
      <c r="I276" s="24" t="s">
        <v>76</v>
      </c>
      <c r="J276" s="24">
        <v>0</v>
      </c>
      <c r="K276" s="27">
        <v>411.56678183499997</v>
      </c>
      <c r="L276" s="27">
        <v>1286.41225695</v>
      </c>
      <c r="M276" s="25">
        <v>0</v>
      </c>
      <c r="N276" s="25">
        <v>0</v>
      </c>
      <c r="O276" s="24">
        <v>0</v>
      </c>
      <c r="P276" s="24">
        <v>0</v>
      </c>
      <c r="Q276" s="28">
        <v>75632</v>
      </c>
      <c r="R276" s="28">
        <v>6460</v>
      </c>
      <c r="T276" s="24" t="s">
        <v>230</v>
      </c>
      <c r="U276" s="28">
        <v>54.65</v>
      </c>
      <c r="V276" s="28">
        <v>1</v>
      </c>
      <c r="W276" s="28">
        <v>0</v>
      </c>
      <c r="X276" s="28">
        <v>0</v>
      </c>
      <c r="Y276" s="28">
        <f t="shared" si="24"/>
        <v>0</v>
      </c>
      <c r="Z276" s="28">
        <f t="shared" si="25"/>
        <v>0</v>
      </c>
      <c r="AA276" s="28">
        <v>0.26600000000000001</v>
      </c>
      <c r="AB276" s="29">
        <v>0.31762599814454101</v>
      </c>
      <c r="AC276">
        <f t="shared" si="26"/>
        <v>475</v>
      </c>
      <c r="AD276">
        <f t="shared" si="27"/>
        <v>0</v>
      </c>
      <c r="AE276">
        <f t="shared" si="28"/>
        <v>0</v>
      </c>
      <c r="AF276">
        <f>'TP Factor'!$D$4</f>
        <v>0.98096512680287296</v>
      </c>
      <c r="AG276">
        <f t="shared" si="29"/>
        <v>0</v>
      </c>
    </row>
    <row r="277" spans="1:33">
      <c r="A277" s="24" t="s">
        <v>72</v>
      </c>
      <c r="B277" s="24">
        <v>0</v>
      </c>
      <c r="D277" s="25">
        <v>0</v>
      </c>
      <c r="E277" s="24" t="s">
        <v>74</v>
      </c>
      <c r="F277" s="24">
        <v>0</v>
      </c>
      <c r="G277" s="26">
        <v>0</v>
      </c>
      <c r="H277" s="24" t="s">
        <v>159</v>
      </c>
      <c r="I277" s="24" t="s">
        <v>76</v>
      </c>
      <c r="J277" s="24">
        <v>0</v>
      </c>
      <c r="K277" s="27">
        <v>123.27099866</v>
      </c>
      <c r="L277" s="27">
        <v>82.058099043599995</v>
      </c>
      <c r="M277" s="25">
        <v>0</v>
      </c>
      <c r="N277" s="25">
        <v>0</v>
      </c>
      <c r="O277" s="24">
        <v>0</v>
      </c>
      <c r="P277" s="24">
        <v>0</v>
      </c>
      <c r="Q277" s="28">
        <v>75633</v>
      </c>
      <c r="R277" s="28">
        <v>6460</v>
      </c>
      <c r="T277" s="24" t="s">
        <v>201</v>
      </c>
      <c r="U277" s="28">
        <v>54.65</v>
      </c>
      <c r="V277" s="28">
        <v>1</v>
      </c>
      <c r="W277" s="28">
        <v>0</v>
      </c>
      <c r="X277" s="28">
        <v>0</v>
      </c>
      <c r="Y277" s="28">
        <f t="shared" si="24"/>
        <v>0</v>
      </c>
      <c r="Z277" s="28">
        <f t="shared" si="25"/>
        <v>0</v>
      </c>
      <c r="AA277" s="28">
        <v>0.191</v>
      </c>
      <c r="AB277" s="29">
        <v>2.0260850924229599E-2</v>
      </c>
      <c r="AC277">
        <f t="shared" si="26"/>
        <v>22</v>
      </c>
      <c r="AD277">
        <f t="shared" si="27"/>
        <v>0</v>
      </c>
      <c r="AE277">
        <f t="shared" si="28"/>
        <v>0</v>
      </c>
      <c r="AF277">
        <f>'TP Factor'!$D$4</f>
        <v>0.98096512680287296</v>
      </c>
      <c r="AG277">
        <f t="shared" si="29"/>
        <v>0</v>
      </c>
    </row>
    <row r="278" spans="1:33">
      <c r="A278" s="24" t="s">
        <v>72</v>
      </c>
      <c r="B278" s="24">
        <v>0</v>
      </c>
      <c r="D278" s="25">
        <v>0</v>
      </c>
      <c r="E278" s="24" t="s">
        <v>74</v>
      </c>
      <c r="F278" s="24">
        <v>0</v>
      </c>
      <c r="G278" s="26">
        <v>0</v>
      </c>
      <c r="H278" s="24" t="s">
        <v>159</v>
      </c>
      <c r="I278" s="24" t="s">
        <v>76</v>
      </c>
      <c r="J278" s="24">
        <v>0</v>
      </c>
      <c r="K278" s="27">
        <v>222.982749633</v>
      </c>
      <c r="L278" s="27">
        <v>1274.2632837000001</v>
      </c>
      <c r="M278" s="25">
        <v>0</v>
      </c>
      <c r="N278" s="25">
        <v>0</v>
      </c>
      <c r="O278" s="24">
        <v>0</v>
      </c>
      <c r="P278" s="24">
        <v>0</v>
      </c>
      <c r="Q278" s="28">
        <v>75634</v>
      </c>
      <c r="R278" s="28">
        <v>6460</v>
      </c>
      <c r="T278" s="24" t="s">
        <v>88</v>
      </c>
      <c r="U278" s="28">
        <v>54.65</v>
      </c>
      <c r="V278" s="28">
        <v>1</v>
      </c>
      <c r="W278" s="28">
        <v>0</v>
      </c>
      <c r="X278" s="28">
        <v>0</v>
      </c>
      <c r="Y278" s="28">
        <f t="shared" si="24"/>
        <v>0</v>
      </c>
      <c r="Z278" s="28">
        <f t="shared" si="25"/>
        <v>0</v>
      </c>
      <c r="AA278" s="28">
        <v>0.30299999999999999</v>
      </c>
      <c r="AB278" s="29">
        <v>0.31462641805513097</v>
      </c>
      <c r="AC278">
        <f t="shared" si="26"/>
        <v>536</v>
      </c>
      <c r="AD278">
        <f t="shared" si="27"/>
        <v>0</v>
      </c>
      <c r="AE278">
        <f t="shared" si="28"/>
        <v>0</v>
      </c>
      <c r="AF278">
        <f>'TP Factor'!$D$4</f>
        <v>0.98096512680287296</v>
      </c>
      <c r="AG278">
        <f t="shared" si="29"/>
        <v>0</v>
      </c>
    </row>
    <row r="279" spans="1:33">
      <c r="A279" s="24" t="s">
        <v>72</v>
      </c>
      <c r="B279" s="24">
        <v>0</v>
      </c>
      <c r="D279" s="25">
        <v>0</v>
      </c>
      <c r="E279" s="24" t="s">
        <v>74</v>
      </c>
      <c r="F279" s="24">
        <v>0</v>
      </c>
      <c r="G279" s="26">
        <v>0</v>
      </c>
      <c r="H279" s="24" t="s">
        <v>159</v>
      </c>
      <c r="I279" s="24" t="s">
        <v>76</v>
      </c>
      <c r="J279" s="24">
        <v>0</v>
      </c>
      <c r="K279" s="27">
        <v>177.94159089600001</v>
      </c>
      <c r="L279" s="27">
        <v>1192.6185793</v>
      </c>
      <c r="M279" s="25">
        <v>0</v>
      </c>
      <c r="N279" s="25">
        <v>0</v>
      </c>
      <c r="O279" s="24">
        <v>0</v>
      </c>
      <c r="P279" s="24">
        <v>0</v>
      </c>
      <c r="Q279" s="28">
        <v>75407</v>
      </c>
      <c r="R279" s="28">
        <v>6300</v>
      </c>
      <c r="T279" s="24" t="s">
        <v>126</v>
      </c>
      <c r="U279" s="28">
        <v>54.65</v>
      </c>
      <c r="V279" s="28">
        <v>1</v>
      </c>
      <c r="W279" s="28">
        <v>0</v>
      </c>
      <c r="X279" s="28">
        <v>0</v>
      </c>
      <c r="Y279" s="28">
        <f t="shared" si="24"/>
        <v>0</v>
      </c>
      <c r="Z279" s="28">
        <f t="shared" si="25"/>
        <v>0</v>
      </c>
      <c r="AA279" s="28">
        <v>0.30299999999999999</v>
      </c>
      <c r="AB279" s="29">
        <v>0.29446778193480999</v>
      </c>
      <c r="AC279">
        <f t="shared" si="26"/>
        <v>501</v>
      </c>
      <c r="AD279">
        <f t="shared" si="27"/>
        <v>0</v>
      </c>
      <c r="AE279">
        <f t="shared" si="28"/>
        <v>0</v>
      </c>
      <c r="AF279">
        <f>'TP Factor'!$D$4</f>
        <v>0.98096512680287296</v>
      </c>
      <c r="AG279">
        <f t="shared" si="29"/>
        <v>0</v>
      </c>
    </row>
    <row r="280" spans="1:33">
      <c r="A280" s="24" t="s">
        <v>72</v>
      </c>
      <c r="B280" s="24">
        <v>0</v>
      </c>
      <c r="D280" s="25">
        <v>0</v>
      </c>
      <c r="E280" s="24" t="s">
        <v>74</v>
      </c>
      <c r="F280" s="24">
        <v>0</v>
      </c>
      <c r="G280" s="26">
        <v>29</v>
      </c>
      <c r="H280" s="24" t="s">
        <v>159</v>
      </c>
      <c r="I280" s="24" t="s">
        <v>76</v>
      </c>
      <c r="J280" s="24">
        <v>0</v>
      </c>
      <c r="K280" s="27">
        <v>1160.63566797</v>
      </c>
      <c r="L280" s="27">
        <v>48128.341212899999</v>
      </c>
      <c r="M280" s="25">
        <v>0</v>
      </c>
      <c r="N280" s="25">
        <v>0</v>
      </c>
      <c r="O280" s="24">
        <v>0</v>
      </c>
      <c r="P280" s="24">
        <v>0</v>
      </c>
      <c r="Q280" s="28">
        <v>75408</v>
      </c>
      <c r="R280" s="28">
        <v>1200</v>
      </c>
      <c r="T280" s="24" t="s">
        <v>151</v>
      </c>
      <c r="U280" s="28">
        <v>54.65</v>
      </c>
      <c r="V280" s="28">
        <v>1</v>
      </c>
      <c r="W280" s="28">
        <v>2.23</v>
      </c>
      <c r="X280" s="28">
        <v>0.316</v>
      </c>
      <c r="Y280" s="28">
        <f t="shared" si="24"/>
        <v>2.23</v>
      </c>
      <c r="Z280" s="28">
        <f t="shared" si="25"/>
        <v>0.316</v>
      </c>
      <c r="AA280" s="28">
        <v>0.30399999999999999</v>
      </c>
      <c r="AB280" s="29">
        <v>11.8833006203</v>
      </c>
      <c r="AC280">
        <f t="shared" si="26"/>
        <v>20293</v>
      </c>
      <c r="AD280">
        <f t="shared" si="27"/>
        <v>100</v>
      </c>
      <c r="AE280">
        <f t="shared" si="28"/>
        <v>14.1</v>
      </c>
      <c r="AF280">
        <f>'TP Factor'!$D$4</f>
        <v>0.98096512680287296</v>
      </c>
      <c r="AG280">
        <f t="shared" si="29"/>
        <v>13.8</v>
      </c>
    </row>
    <row r="281" spans="1:33">
      <c r="A281" s="24" t="s">
        <v>72</v>
      </c>
      <c r="B281" s="24">
        <v>0</v>
      </c>
      <c r="D281" s="25">
        <v>0</v>
      </c>
      <c r="E281" s="24" t="s">
        <v>74</v>
      </c>
      <c r="F281" s="24">
        <v>0</v>
      </c>
      <c r="G281" s="26">
        <v>29</v>
      </c>
      <c r="H281" s="24" t="s">
        <v>159</v>
      </c>
      <c r="I281" s="24" t="s">
        <v>76</v>
      </c>
      <c r="J281" s="24">
        <v>0</v>
      </c>
      <c r="K281" s="27">
        <v>31.583741505100001</v>
      </c>
      <c r="L281" s="27">
        <v>47.0382678673</v>
      </c>
      <c r="M281" s="25">
        <v>0</v>
      </c>
      <c r="N281" s="25">
        <v>0</v>
      </c>
      <c r="O281" s="24">
        <v>0</v>
      </c>
      <c r="P281" s="24">
        <v>0</v>
      </c>
      <c r="Q281" s="28">
        <v>75409</v>
      </c>
      <c r="R281" s="28">
        <v>1200</v>
      </c>
      <c r="T281" s="24" t="s">
        <v>153</v>
      </c>
      <c r="U281" s="28">
        <v>54.65</v>
      </c>
      <c r="V281" s="28">
        <v>1</v>
      </c>
      <c r="W281" s="28">
        <v>2.23</v>
      </c>
      <c r="X281" s="28">
        <v>0.316</v>
      </c>
      <c r="Y281" s="28">
        <f t="shared" si="24"/>
        <v>2.23</v>
      </c>
      <c r="Z281" s="28">
        <f t="shared" si="25"/>
        <v>0.316</v>
      </c>
      <c r="AA281" s="28">
        <v>0.38900000000000001</v>
      </c>
      <c r="AB281" s="29">
        <v>1.16141539018094E-2</v>
      </c>
      <c r="AC281">
        <f t="shared" si="26"/>
        <v>25</v>
      </c>
      <c r="AD281">
        <f t="shared" si="27"/>
        <v>0</v>
      </c>
      <c r="AE281">
        <f t="shared" si="28"/>
        <v>0</v>
      </c>
      <c r="AF281">
        <f>'TP Factor'!$D$4</f>
        <v>0.98096512680287296</v>
      </c>
      <c r="AG281">
        <f t="shared" si="29"/>
        <v>0</v>
      </c>
    </row>
    <row r="282" spans="1:33">
      <c r="A282" s="24" t="s">
        <v>72</v>
      </c>
      <c r="B282" s="24">
        <v>0</v>
      </c>
      <c r="D282" s="25">
        <v>0</v>
      </c>
      <c r="E282" s="24" t="s">
        <v>74</v>
      </c>
      <c r="F282" s="24">
        <v>0</v>
      </c>
      <c r="G282" s="26">
        <v>15.7</v>
      </c>
      <c r="H282" s="24" t="s">
        <v>159</v>
      </c>
      <c r="I282" s="24" t="s">
        <v>76</v>
      </c>
      <c r="J282" s="24">
        <v>0</v>
      </c>
      <c r="K282" s="27">
        <v>109.301503181</v>
      </c>
      <c r="L282" s="27">
        <v>270.51769708400002</v>
      </c>
      <c r="M282" s="25">
        <v>0</v>
      </c>
      <c r="N282" s="25">
        <v>0</v>
      </c>
      <c r="O282" s="24">
        <v>0</v>
      </c>
      <c r="P282" s="24">
        <v>0</v>
      </c>
      <c r="Q282" s="28">
        <v>75431</v>
      </c>
      <c r="R282" s="28">
        <v>2240</v>
      </c>
      <c r="T282" s="24" t="s">
        <v>188</v>
      </c>
      <c r="U282" s="28">
        <v>54.65</v>
      </c>
      <c r="V282" s="28">
        <v>1</v>
      </c>
      <c r="W282" s="28">
        <v>1.59</v>
      </c>
      <c r="X282" s="28">
        <v>0.25</v>
      </c>
      <c r="Y282" s="28">
        <f t="shared" si="24"/>
        <v>1.59</v>
      </c>
      <c r="Z282" s="28">
        <f t="shared" si="25"/>
        <v>0.25</v>
      </c>
      <c r="AA282" s="28">
        <v>0.30199999999999999</v>
      </c>
      <c r="AB282" s="29">
        <v>6.67931404413903E-2</v>
      </c>
      <c r="AC282">
        <f t="shared" si="26"/>
        <v>113</v>
      </c>
      <c r="AD282">
        <f t="shared" si="27"/>
        <v>0</v>
      </c>
      <c r="AE282">
        <f t="shared" si="28"/>
        <v>0.1</v>
      </c>
      <c r="AF282">
        <f>'TP Factor'!$D$4</f>
        <v>0.98096512680287296</v>
      </c>
      <c r="AG282">
        <f t="shared" si="29"/>
        <v>0.1</v>
      </c>
    </row>
    <row r="283" spans="1:33">
      <c r="A283" s="24" t="s">
        <v>72</v>
      </c>
      <c r="B283" s="24">
        <v>0</v>
      </c>
      <c r="D283" s="25">
        <v>0</v>
      </c>
      <c r="E283" s="24" t="s">
        <v>74</v>
      </c>
      <c r="F283" s="24">
        <v>0</v>
      </c>
      <c r="G283" s="26">
        <v>15.7</v>
      </c>
      <c r="H283" s="24" t="s">
        <v>159</v>
      </c>
      <c r="I283" s="24" t="s">
        <v>76</v>
      </c>
      <c r="J283" s="24">
        <v>0</v>
      </c>
      <c r="K283" s="27">
        <v>61.702529511999998</v>
      </c>
      <c r="L283" s="27">
        <v>200.628308358</v>
      </c>
      <c r="M283" s="25">
        <v>0</v>
      </c>
      <c r="N283" s="25">
        <v>0</v>
      </c>
      <c r="O283" s="24">
        <v>0</v>
      </c>
      <c r="P283" s="24">
        <v>0</v>
      </c>
      <c r="Q283" s="28">
        <v>75432</v>
      </c>
      <c r="R283" s="28">
        <v>2240</v>
      </c>
      <c r="T283" s="24" t="s">
        <v>188</v>
      </c>
      <c r="U283" s="28">
        <v>54.65</v>
      </c>
      <c r="V283" s="28">
        <v>1</v>
      </c>
      <c r="W283" s="28">
        <v>1.59</v>
      </c>
      <c r="X283" s="28">
        <v>0.25</v>
      </c>
      <c r="Y283" s="28">
        <f t="shared" si="24"/>
        <v>1.59</v>
      </c>
      <c r="Z283" s="28">
        <f t="shared" si="25"/>
        <v>0.25</v>
      </c>
      <c r="AA283" s="28">
        <v>0.30199999999999999</v>
      </c>
      <c r="AB283" s="29">
        <v>4.9536859262161399E-2</v>
      </c>
      <c r="AC283">
        <f t="shared" si="26"/>
        <v>84</v>
      </c>
      <c r="AD283">
        <f t="shared" si="27"/>
        <v>0</v>
      </c>
      <c r="AE283">
        <f t="shared" si="28"/>
        <v>0</v>
      </c>
      <c r="AF283">
        <f>'TP Factor'!$D$4</f>
        <v>0.98096512680287296</v>
      </c>
      <c r="AG283">
        <f t="shared" si="29"/>
        <v>0</v>
      </c>
    </row>
    <row r="284" spans="1:33">
      <c r="A284" s="24" t="s">
        <v>72</v>
      </c>
      <c r="B284" s="24">
        <v>0</v>
      </c>
      <c r="D284" s="25">
        <v>0</v>
      </c>
      <c r="E284" s="24" t="s">
        <v>74</v>
      </c>
      <c r="F284" s="24">
        <v>0</v>
      </c>
      <c r="G284" s="26">
        <v>15.7</v>
      </c>
      <c r="H284" s="24" t="s">
        <v>159</v>
      </c>
      <c r="I284" s="24" t="s">
        <v>76</v>
      </c>
      <c r="J284" s="24">
        <v>0</v>
      </c>
      <c r="K284" s="27">
        <v>78.292065482400005</v>
      </c>
      <c r="L284" s="27">
        <v>240.31230669300001</v>
      </c>
      <c r="M284" s="25">
        <v>0</v>
      </c>
      <c r="N284" s="25">
        <v>0</v>
      </c>
      <c r="O284" s="24">
        <v>0</v>
      </c>
      <c r="P284" s="24">
        <v>0</v>
      </c>
      <c r="Q284" s="28">
        <v>75433</v>
      </c>
      <c r="R284" s="28">
        <v>2240</v>
      </c>
      <c r="T284" s="24" t="s">
        <v>186</v>
      </c>
      <c r="U284" s="28">
        <v>54.65</v>
      </c>
      <c r="V284" s="28">
        <v>1</v>
      </c>
      <c r="W284" s="28">
        <v>1.59</v>
      </c>
      <c r="X284" s="28">
        <v>0.25</v>
      </c>
      <c r="Y284" s="28">
        <f t="shared" si="24"/>
        <v>1.59</v>
      </c>
      <c r="Z284" s="28">
        <f t="shared" si="25"/>
        <v>0.25</v>
      </c>
      <c r="AA284" s="28">
        <v>0.26800000000000002</v>
      </c>
      <c r="AB284" s="29">
        <v>5.9335180840383701E-2</v>
      </c>
      <c r="AC284">
        <f t="shared" si="26"/>
        <v>89</v>
      </c>
      <c r="AD284">
        <f t="shared" si="27"/>
        <v>0</v>
      </c>
      <c r="AE284">
        <f t="shared" si="28"/>
        <v>0</v>
      </c>
      <c r="AF284">
        <f>'TP Factor'!$D$4</f>
        <v>0.98096512680287296</v>
      </c>
      <c r="AG284">
        <f t="shared" si="29"/>
        <v>0</v>
      </c>
    </row>
    <row r="285" spans="1:33">
      <c r="A285" s="24" t="s">
        <v>72</v>
      </c>
      <c r="B285" s="24">
        <v>0</v>
      </c>
      <c r="D285" s="25">
        <v>0</v>
      </c>
      <c r="E285" s="24" t="s">
        <v>74</v>
      </c>
      <c r="F285" s="24">
        <v>0</v>
      </c>
      <c r="G285" s="26">
        <v>15.7</v>
      </c>
      <c r="H285" s="24" t="s">
        <v>159</v>
      </c>
      <c r="I285" s="24" t="s">
        <v>76</v>
      </c>
      <c r="J285" s="24">
        <v>0</v>
      </c>
      <c r="K285" s="27">
        <v>474.46202320700002</v>
      </c>
      <c r="L285" s="27">
        <v>3496.4534050399998</v>
      </c>
      <c r="M285" s="25">
        <v>0</v>
      </c>
      <c r="N285" s="25">
        <v>0</v>
      </c>
      <c r="O285" s="24">
        <v>0</v>
      </c>
      <c r="P285" s="24">
        <v>0</v>
      </c>
      <c r="Q285" s="28">
        <v>75434</v>
      </c>
      <c r="R285" s="28">
        <v>2240</v>
      </c>
      <c r="T285" s="24" t="s">
        <v>188</v>
      </c>
      <c r="U285" s="28">
        <v>54.65</v>
      </c>
      <c r="V285" s="28">
        <v>1</v>
      </c>
      <c r="W285" s="28">
        <v>1.59</v>
      </c>
      <c r="X285" s="28">
        <v>0.25</v>
      </c>
      <c r="Y285" s="28">
        <f t="shared" si="24"/>
        <v>1.59</v>
      </c>
      <c r="Z285" s="28">
        <f t="shared" si="25"/>
        <v>0.25</v>
      </c>
      <c r="AA285" s="28">
        <v>0.30199999999999999</v>
      </c>
      <c r="AB285" s="29">
        <v>0.86330445454762195</v>
      </c>
      <c r="AC285">
        <f t="shared" si="26"/>
        <v>1465</v>
      </c>
      <c r="AD285">
        <f t="shared" si="27"/>
        <v>5</v>
      </c>
      <c r="AE285">
        <f t="shared" si="28"/>
        <v>0.8</v>
      </c>
      <c r="AF285">
        <f>'TP Factor'!$D$4</f>
        <v>0.98096512680287296</v>
      </c>
      <c r="AG285">
        <f t="shared" si="29"/>
        <v>0.8</v>
      </c>
    </row>
    <row r="286" spans="1:33">
      <c r="A286" s="24" t="s">
        <v>72</v>
      </c>
      <c r="B286" s="24">
        <v>0</v>
      </c>
      <c r="D286" s="25">
        <v>0</v>
      </c>
      <c r="E286" s="24" t="s">
        <v>74</v>
      </c>
      <c r="F286" s="24">
        <v>0</v>
      </c>
      <c r="G286" s="26">
        <v>15.7</v>
      </c>
      <c r="H286" s="24" t="s">
        <v>159</v>
      </c>
      <c r="I286" s="24" t="s">
        <v>76</v>
      </c>
      <c r="J286" s="24">
        <v>0</v>
      </c>
      <c r="K286" s="27">
        <v>450.97571088199999</v>
      </c>
      <c r="L286" s="27">
        <v>3683.0727154800002</v>
      </c>
      <c r="M286" s="25">
        <v>0</v>
      </c>
      <c r="N286" s="25">
        <v>0</v>
      </c>
      <c r="O286" s="24">
        <v>0</v>
      </c>
      <c r="P286" s="24">
        <v>0</v>
      </c>
      <c r="Q286" s="28">
        <v>75435</v>
      </c>
      <c r="R286" s="28">
        <v>2240</v>
      </c>
      <c r="T286" s="24" t="s">
        <v>188</v>
      </c>
      <c r="U286" s="28">
        <v>54.65</v>
      </c>
      <c r="V286" s="28">
        <v>1</v>
      </c>
      <c r="W286" s="28">
        <v>1.59</v>
      </c>
      <c r="X286" s="28">
        <v>0.25</v>
      </c>
      <c r="Y286" s="28">
        <f t="shared" si="24"/>
        <v>1.59</v>
      </c>
      <c r="Z286" s="28">
        <f t="shared" si="25"/>
        <v>0.25</v>
      </c>
      <c r="AA286" s="28">
        <v>0.30199999999999999</v>
      </c>
      <c r="AB286" s="29">
        <v>0.90938233320638495</v>
      </c>
      <c r="AC286">
        <f t="shared" si="26"/>
        <v>1543</v>
      </c>
      <c r="AD286">
        <f t="shared" si="27"/>
        <v>5</v>
      </c>
      <c r="AE286">
        <f t="shared" si="28"/>
        <v>0.9</v>
      </c>
      <c r="AF286">
        <f>'TP Factor'!$D$4</f>
        <v>0.98096512680287296</v>
      </c>
      <c r="AG286">
        <f t="shared" si="29"/>
        <v>0.9</v>
      </c>
    </row>
    <row r="287" spans="1:33">
      <c r="A287" s="24" t="s">
        <v>72</v>
      </c>
      <c r="B287" s="24">
        <v>0</v>
      </c>
      <c r="D287" s="25">
        <v>0</v>
      </c>
      <c r="E287" s="24" t="s">
        <v>74</v>
      </c>
      <c r="F287" s="24">
        <v>0</v>
      </c>
      <c r="G287" s="26">
        <v>15.7</v>
      </c>
      <c r="H287" s="24" t="s">
        <v>159</v>
      </c>
      <c r="I287" s="24" t="s">
        <v>76</v>
      </c>
      <c r="J287" s="24">
        <v>0</v>
      </c>
      <c r="K287" s="27">
        <v>602.31320694299995</v>
      </c>
      <c r="L287" s="27">
        <v>14365.5939805</v>
      </c>
      <c r="M287" s="25">
        <v>0</v>
      </c>
      <c r="N287" s="25">
        <v>0</v>
      </c>
      <c r="O287" s="24">
        <v>0</v>
      </c>
      <c r="P287" s="24">
        <v>0</v>
      </c>
      <c r="Q287" s="28">
        <v>75436</v>
      </c>
      <c r="R287" s="28">
        <v>2240</v>
      </c>
      <c r="T287" s="24" t="s">
        <v>186</v>
      </c>
      <c r="U287" s="28">
        <v>54.65</v>
      </c>
      <c r="V287" s="28">
        <v>1</v>
      </c>
      <c r="W287" s="28">
        <v>1.59</v>
      </c>
      <c r="X287" s="28">
        <v>0.25</v>
      </c>
      <c r="Y287" s="28">
        <f t="shared" si="24"/>
        <v>1.59</v>
      </c>
      <c r="Z287" s="28">
        <f t="shared" si="25"/>
        <v>0.25</v>
      </c>
      <c r="AA287" s="28">
        <v>0.26800000000000002</v>
      </c>
      <c r="AB287" s="29">
        <v>3.5469887558413302</v>
      </c>
      <c r="AC287">
        <f t="shared" si="26"/>
        <v>5340</v>
      </c>
      <c r="AD287">
        <f t="shared" si="27"/>
        <v>19</v>
      </c>
      <c r="AE287">
        <f t="shared" si="28"/>
        <v>2.9</v>
      </c>
      <c r="AF287">
        <f>'TP Factor'!$D$4</f>
        <v>0.98096512680287296</v>
      </c>
      <c r="AG287">
        <f t="shared" si="29"/>
        <v>2.8</v>
      </c>
    </row>
    <row r="288" spans="1:33">
      <c r="A288" s="24" t="s">
        <v>72</v>
      </c>
      <c r="B288" s="24">
        <v>0</v>
      </c>
      <c r="D288" s="25">
        <v>0</v>
      </c>
      <c r="E288" s="24" t="s">
        <v>74</v>
      </c>
      <c r="F288" s="24">
        <v>0</v>
      </c>
      <c r="G288" s="26">
        <v>102.5</v>
      </c>
      <c r="H288" s="24" t="s">
        <v>159</v>
      </c>
      <c r="I288" s="24" t="s">
        <v>76</v>
      </c>
      <c r="J288" s="24">
        <v>0</v>
      </c>
      <c r="K288" s="27">
        <v>126.181314327</v>
      </c>
      <c r="L288" s="27">
        <v>510.29913636499998</v>
      </c>
      <c r="M288" s="25">
        <v>0</v>
      </c>
      <c r="N288" s="25">
        <v>0</v>
      </c>
      <c r="O288" s="24">
        <v>0</v>
      </c>
      <c r="P288" s="24">
        <v>0</v>
      </c>
      <c r="Q288" s="28">
        <v>75485</v>
      </c>
      <c r="R288" s="28">
        <v>1300</v>
      </c>
      <c r="T288" s="24" t="s">
        <v>80</v>
      </c>
      <c r="U288" s="28">
        <v>54.65</v>
      </c>
      <c r="V288" s="28">
        <v>1</v>
      </c>
      <c r="W288" s="28">
        <v>2.1</v>
      </c>
      <c r="X288" s="28">
        <v>0.51600000000000001</v>
      </c>
      <c r="Y288" s="28">
        <f t="shared" si="24"/>
        <v>2.1</v>
      </c>
      <c r="Z288" s="28">
        <f t="shared" si="25"/>
        <v>0.51600000000000001</v>
      </c>
      <c r="AA288" s="28">
        <v>0.63100000000000001</v>
      </c>
      <c r="AB288" s="29">
        <v>0.125869962632563</v>
      </c>
      <c r="AC288">
        <f t="shared" si="26"/>
        <v>446</v>
      </c>
      <c r="AD288">
        <f t="shared" si="27"/>
        <v>2</v>
      </c>
      <c r="AE288">
        <f t="shared" si="28"/>
        <v>0.5</v>
      </c>
      <c r="AF288">
        <f>'TP Factor'!$D$4</f>
        <v>0.98096512680287296</v>
      </c>
      <c r="AG288">
        <f t="shared" si="29"/>
        <v>0.5</v>
      </c>
    </row>
    <row r="289" spans="1:33">
      <c r="A289" s="24" t="s">
        <v>72</v>
      </c>
      <c r="B289" s="24">
        <v>0</v>
      </c>
      <c r="D289" s="25">
        <v>0</v>
      </c>
      <c r="E289" s="24" t="s">
        <v>74</v>
      </c>
      <c r="F289" s="24">
        <v>0</v>
      </c>
      <c r="G289" s="26">
        <v>102.5</v>
      </c>
      <c r="H289" s="24" t="s">
        <v>159</v>
      </c>
      <c r="I289" s="24" t="s">
        <v>76</v>
      </c>
      <c r="J289" s="24">
        <v>0</v>
      </c>
      <c r="K289" s="27">
        <v>1284.7049506599999</v>
      </c>
      <c r="L289" s="27">
        <v>50167.560135300002</v>
      </c>
      <c r="M289" s="25">
        <v>0</v>
      </c>
      <c r="N289" s="25">
        <v>0</v>
      </c>
      <c r="O289" s="24">
        <v>0</v>
      </c>
      <c r="P289" s="24">
        <v>0</v>
      </c>
      <c r="Q289" s="28">
        <v>75486</v>
      </c>
      <c r="R289" s="28">
        <v>1300</v>
      </c>
      <c r="T289" s="24" t="s">
        <v>80</v>
      </c>
      <c r="U289" s="28">
        <v>54.65</v>
      </c>
      <c r="V289" s="28">
        <v>1</v>
      </c>
      <c r="W289" s="28">
        <v>2.1</v>
      </c>
      <c r="X289" s="28">
        <v>0.51600000000000001</v>
      </c>
      <c r="Y289" s="28">
        <f t="shared" si="24"/>
        <v>2.1</v>
      </c>
      <c r="Z289" s="28">
        <f t="shared" si="25"/>
        <v>0.51600000000000001</v>
      </c>
      <c r="AA289" s="28">
        <v>0.63100000000000001</v>
      </c>
      <c r="AB289" s="29">
        <v>12.386793575900001</v>
      </c>
      <c r="AC289">
        <f t="shared" si="26"/>
        <v>43907</v>
      </c>
      <c r="AD289">
        <f t="shared" si="27"/>
        <v>203</v>
      </c>
      <c r="AE289">
        <f t="shared" si="28"/>
        <v>50</v>
      </c>
      <c r="AF289">
        <f>'TP Factor'!$D$4</f>
        <v>0.98096512680287296</v>
      </c>
      <c r="AG289">
        <f t="shared" si="29"/>
        <v>49</v>
      </c>
    </row>
    <row r="290" spans="1:33">
      <c r="A290" s="24" t="s">
        <v>72</v>
      </c>
      <c r="B290" s="24">
        <v>0</v>
      </c>
      <c r="D290" s="25">
        <v>0</v>
      </c>
      <c r="E290" s="24" t="s">
        <v>74</v>
      </c>
      <c r="F290" s="24">
        <v>0</v>
      </c>
      <c r="G290" s="26">
        <v>102.5</v>
      </c>
      <c r="H290" s="24" t="s">
        <v>159</v>
      </c>
      <c r="I290" s="24" t="s">
        <v>76</v>
      </c>
      <c r="J290" s="24">
        <v>0</v>
      </c>
      <c r="K290" s="27">
        <v>922.80544767599997</v>
      </c>
      <c r="L290" s="27">
        <v>4671.7218887600002</v>
      </c>
      <c r="M290" s="25">
        <v>0</v>
      </c>
      <c r="N290" s="25">
        <v>0</v>
      </c>
      <c r="O290" s="24">
        <v>0</v>
      </c>
      <c r="P290" s="24">
        <v>0</v>
      </c>
      <c r="Q290" s="28">
        <v>75487</v>
      </c>
      <c r="R290" s="28">
        <v>1300</v>
      </c>
      <c r="T290" s="24" t="s">
        <v>94</v>
      </c>
      <c r="U290" s="28">
        <v>54.65</v>
      </c>
      <c r="V290" s="28">
        <v>1</v>
      </c>
      <c r="W290" s="28">
        <v>2.1</v>
      </c>
      <c r="X290" s="28">
        <v>0.51600000000000001</v>
      </c>
      <c r="Y290" s="28">
        <f t="shared" si="24"/>
        <v>2.1</v>
      </c>
      <c r="Z290" s="28">
        <f t="shared" si="25"/>
        <v>0.51600000000000001</v>
      </c>
      <c r="AA290" s="28">
        <v>0.66200000000000003</v>
      </c>
      <c r="AB290" s="29">
        <v>1.15348720701629</v>
      </c>
      <c r="AC290">
        <f t="shared" si="26"/>
        <v>4290</v>
      </c>
      <c r="AD290">
        <f t="shared" si="27"/>
        <v>20</v>
      </c>
      <c r="AE290">
        <f t="shared" si="28"/>
        <v>4.9000000000000004</v>
      </c>
      <c r="AF290">
        <f>'TP Factor'!$D$4</f>
        <v>0.98096512680287296</v>
      </c>
      <c r="AG290">
        <f t="shared" si="29"/>
        <v>4.8</v>
      </c>
    </row>
    <row r="291" spans="1:33">
      <c r="A291" s="24" t="s">
        <v>72</v>
      </c>
      <c r="B291" s="24">
        <v>0</v>
      </c>
      <c r="D291" s="25">
        <v>0</v>
      </c>
      <c r="E291" s="24" t="s">
        <v>74</v>
      </c>
      <c r="F291" s="24">
        <v>0</v>
      </c>
      <c r="G291" s="26">
        <v>102.5</v>
      </c>
      <c r="H291" s="24" t="s">
        <v>159</v>
      </c>
      <c r="I291" s="24" t="s">
        <v>76</v>
      </c>
      <c r="J291" s="24">
        <v>0</v>
      </c>
      <c r="K291" s="27">
        <v>588.49106726900004</v>
      </c>
      <c r="L291" s="27">
        <v>3877.1361772700002</v>
      </c>
      <c r="M291" s="25">
        <v>0</v>
      </c>
      <c r="N291" s="25">
        <v>0</v>
      </c>
      <c r="O291" s="24">
        <v>0</v>
      </c>
      <c r="P291" s="24">
        <v>0</v>
      </c>
      <c r="Q291" s="28">
        <v>75488</v>
      </c>
      <c r="R291" s="28">
        <v>1300</v>
      </c>
      <c r="T291" s="24" t="s">
        <v>94</v>
      </c>
      <c r="U291" s="28">
        <v>54.65</v>
      </c>
      <c r="V291" s="28">
        <v>1</v>
      </c>
      <c r="W291" s="28">
        <v>2.1</v>
      </c>
      <c r="X291" s="28">
        <v>0.51600000000000001</v>
      </c>
      <c r="Y291" s="28">
        <f t="shared" si="24"/>
        <v>2.1</v>
      </c>
      <c r="Z291" s="28">
        <f t="shared" si="25"/>
        <v>0.51600000000000001</v>
      </c>
      <c r="AA291" s="28">
        <v>0.66200000000000003</v>
      </c>
      <c r="AB291" s="29">
        <v>0.95729745442979597</v>
      </c>
      <c r="AC291">
        <f t="shared" si="26"/>
        <v>3560</v>
      </c>
      <c r="AD291">
        <f t="shared" si="27"/>
        <v>16</v>
      </c>
      <c r="AE291">
        <f t="shared" si="28"/>
        <v>4.0999999999999996</v>
      </c>
      <c r="AF291">
        <f>'TP Factor'!$D$4</f>
        <v>0.98096512680287296</v>
      </c>
      <c r="AG291">
        <f t="shared" si="29"/>
        <v>4</v>
      </c>
    </row>
    <row r="292" spans="1:33">
      <c r="A292" s="24" t="s">
        <v>72</v>
      </c>
      <c r="B292" s="24">
        <v>0</v>
      </c>
      <c r="D292" s="25">
        <v>0</v>
      </c>
      <c r="E292" s="24" t="s">
        <v>74</v>
      </c>
      <c r="F292" s="24">
        <v>0</v>
      </c>
      <c r="G292" s="26">
        <v>102.5</v>
      </c>
      <c r="H292" s="24" t="s">
        <v>159</v>
      </c>
      <c r="I292" s="24" t="s">
        <v>76</v>
      </c>
      <c r="J292" s="24">
        <v>0</v>
      </c>
      <c r="K292" s="27">
        <v>2213.0474243100002</v>
      </c>
      <c r="L292" s="27">
        <v>147844.24958900001</v>
      </c>
      <c r="M292" s="25">
        <v>0</v>
      </c>
      <c r="N292" s="25">
        <v>0</v>
      </c>
      <c r="O292" s="24">
        <v>0</v>
      </c>
      <c r="P292" s="24">
        <v>0</v>
      </c>
      <c r="Q292" s="28">
        <v>75489</v>
      </c>
      <c r="R292" s="28">
        <v>1300</v>
      </c>
      <c r="T292" s="24" t="s">
        <v>80</v>
      </c>
      <c r="U292" s="28">
        <v>54.65</v>
      </c>
      <c r="V292" s="28">
        <v>1</v>
      </c>
      <c r="W292" s="28">
        <v>2.1</v>
      </c>
      <c r="X292" s="28">
        <v>0.51600000000000001</v>
      </c>
      <c r="Y292" s="28">
        <f t="shared" si="24"/>
        <v>2.1</v>
      </c>
      <c r="Z292" s="28">
        <f t="shared" si="25"/>
        <v>0.51600000000000001</v>
      </c>
      <c r="AA292" s="28">
        <v>0.63100000000000001</v>
      </c>
      <c r="AB292" s="29">
        <v>30.3158359078</v>
      </c>
      <c r="AC292">
        <f t="shared" si="26"/>
        <v>107458</v>
      </c>
      <c r="AD292">
        <f t="shared" si="27"/>
        <v>498</v>
      </c>
      <c r="AE292">
        <f t="shared" si="28"/>
        <v>122.3</v>
      </c>
      <c r="AF292">
        <f>'TP Factor'!$D$4</f>
        <v>0.98096512680287296</v>
      </c>
      <c r="AG292">
        <f t="shared" si="29"/>
        <v>120</v>
      </c>
    </row>
    <row r="293" spans="1:33">
      <c r="A293" s="24" t="s">
        <v>72</v>
      </c>
      <c r="B293" s="24">
        <v>0</v>
      </c>
      <c r="D293" s="25">
        <v>0</v>
      </c>
      <c r="E293" s="24" t="s">
        <v>74</v>
      </c>
      <c r="F293" s="24">
        <v>0</v>
      </c>
      <c r="G293" s="26">
        <v>102.5</v>
      </c>
      <c r="H293" s="24" t="s">
        <v>159</v>
      </c>
      <c r="I293" s="24" t="s">
        <v>76</v>
      </c>
      <c r="J293" s="24">
        <v>0</v>
      </c>
      <c r="K293" s="27">
        <v>3410.5955988800001</v>
      </c>
      <c r="L293" s="27">
        <v>45342.4953006</v>
      </c>
      <c r="M293" s="25">
        <v>0</v>
      </c>
      <c r="N293" s="25">
        <v>0</v>
      </c>
      <c r="O293" s="24">
        <v>0</v>
      </c>
      <c r="P293" s="24">
        <v>0</v>
      </c>
      <c r="Q293" s="28">
        <v>75490</v>
      </c>
      <c r="R293" s="28">
        <v>1300</v>
      </c>
      <c r="T293" s="24" t="s">
        <v>80</v>
      </c>
      <c r="U293" s="28">
        <v>54.65</v>
      </c>
      <c r="V293" s="28">
        <v>1</v>
      </c>
      <c r="W293" s="28">
        <v>2.1</v>
      </c>
      <c r="X293" s="28">
        <v>0.51600000000000001</v>
      </c>
      <c r="Y293" s="28">
        <f t="shared" si="24"/>
        <v>2.1</v>
      </c>
      <c r="Z293" s="28">
        <f t="shared" si="25"/>
        <v>0.51600000000000001</v>
      </c>
      <c r="AA293" s="28">
        <v>0.63100000000000001</v>
      </c>
      <c r="AB293" s="29">
        <v>11.066867456500001</v>
      </c>
      <c r="AC293">
        <f t="shared" si="26"/>
        <v>39228</v>
      </c>
      <c r="AD293">
        <f t="shared" si="27"/>
        <v>182</v>
      </c>
      <c r="AE293">
        <f t="shared" si="28"/>
        <v>44.6</v>
      </c>
      <c r="AF293">
        <f>'TP Factor'!$D$4</f>
        <v>0.98096512680287296</v>
      </c>
      <c r="AG293">
        <f t="shared" si="29"/>
        <v>43.8</v>
      </c>
    </row>
    <row r="294" spans="1:33">
      <c r="A294" s="24" t="s">
        <v>72</v>
      </c>
      <c r="B294" s="24">
        <v>0</v>
      </c>
      <c r="D294" s="25">
        <v>0</v>
      </c>
      <c r="E294" s="24" t="s">
        <v>74</v>
      </c>
      <c r="F294" s="24">
        <v>0</v>
      </c>
      <c r="G294" s="26">
        <v>3</v>
      </c>
      <c r="H294" s="24" t="s">
        <v>159</v>
      </c>
      <c r="I294" s="24" t="s">
        <v>76</v>
      </c>
      <c r="J294" s="24">
        <v>0</v>
      </c>
      <c r="K294" s="27">
        <v>156.91543062</v>
      </c>
      <c r="L294" s="27">
        <v>1161.6627754000001</v>
      </c>
      <c r="M294" s="25">
        <v>0</v>
      </c>
      <c r="N294" s="25">
        <v>0</v>
      </c>
      <c r="O294" s="24">
        <v>0</v>
      </c>
      <c r="P294" s="24">
        <v>0</v>
      </c>
      <c r="Q294" s="28">
        <v>75491</v>
      </c>
      <c r="R294" s="28">
        <v>4340</v>
      </c>
      <c r="T294" s="24" t="s">
        <v>99</v>
      </c>
      <c r="U294" s="28">
        <v>54.65</v>
      </c>
      <c r="V294" s="28">
        <v>1</v>
      </c>
      <c r="W294" s="28">
        <v>0.7</v>
      </c>
      <c r="X294" s="28">
        <v>0.09</v>
      </c>
      <c r="Y294" s="28">
        <f t="shared" si="24"/>
        <v>0.7</v>
      </c>
      <c r="Z294" s="28">
        <f t="shared" si="25"/>
        <v>0.09</v>
      </c>
      <c r="AA294" s="28">
        <v>0.10199999999999999</v>
      </c>
      <c r="AB294" s="29">
        <v>0.28682441326572899</v>
      </c>
      <c r="AC294">
        <f t="shared" si="26"/>
        <v>164</v>
      </c>
      <c r="AD294">
        <f t="shared" si="27"/>
        <v>0</v>
      </c>
      <c r="AE294">
        <f t="shared" si="28"/>
        <v>0</v>
      </c>
      <c r="AF294">
        <f>'TP Factor'!$D$4</f>
        <v>0.98096512680287296</v>
      </c>
      <c r="AG294">
        <f t="shared" si="29"/>
        <v>0</v>
      </c>
    </row>
    <row r="295" spans="1:33">
      <c r="A295" s="24" t="s">
        <v>72</v>
      </c>
      <c r="B295" s="24">
        <v>0</v>
      </c>
      <c r="D295" s="25">
        <v>0</v>
      </c>
      <c r="E295" s="24" t="s">
        <v>74</v>
      </c>
      <c r="F295" s="24">
        <v>0</v>
      </c>
      <c r="G295" s="26">
        <v>3</v>
      </c>
      <c r="H295" s="24" t="s">
        <v>159</v>
      </c>
      <c r="I295" s="24" t="s">
        <v>76</v>
      </c>
      <c r="J295" s="24">
        <v>0</v>
      </c>
      <c r="K295" s="27">
        <v>40.0521011612</v>
      </c>
      <c r="L295" s="27">
        <v>32.881631039600002</v>
      </c>
      <c r="M295" s="25">
        <v>0</v>
      </c>
      <c r="N295" s="25">
        <v>0</v>
      </c>
      <c r="O295" s="24">
        <v>0</v>
      </c>
      <c r="P295" s="24">
        <v>0</v>
      </c>
      <c r="Q295" s="28">
        <v>75492</v>
      </c>
      <c r="R295" s="28">
        <v>4200</v>
      </c>
      <c r="T295" s="24" t="s">
        <v>219</v>
      </c>
      <c r="U295" s="28">
        <v>54.65</v>
      </c>
      <c r="V295" s="28">
        <v>1</v>
      </c>
      <c r="W295" s="28">
        <v>0.7</v>
      </c>
      <c r="X295" s="28">
        <v>0.09</v>
      </c>
      <c r="Y295" s="28">
        <f t="shared" si="24"/>
        <v>0.7</v>
      </c>
      <c r="Z295" s="28">
        <f t="shared" si="25"/>
        <v>0.09</v>
      </c>
      <c r="AA295" s="28">
        <v>0.10199999999999999</v>
      </c>
      <c r="AB295" s="29">
        <v>8.1187529384848193E-3</v>
      </c>
      <c r="AC295">
        <f t="shared" si="26"/>
        <v>5</v>
      </c>
      <c r="AD295">
        <f t="shared" si="27"/>
        <v>0</v>
      </c>
      <c r="AE295">
        <f t="shared" si="28"/>
        <v>0</v>
      </c>
      <c r="AF295">
        <f>'TP Factor'!$D$4</f>
        <v>0.98096512680287296</v>
      </c>
      <c r="AG295">
        <f t="shared" si="29"/>
        <v>0</v>
      </c>
    </row>
    <row r="296" spans="1:33">
      <c r="A296" s="24" t="s">
        <v>72</v>
      </c>
      <c r="B296" s="24">
        <v>0</v>
      </c>
      <c r="D296" s="25">
        <v>0</v>
      </c>
      <c r="E296" s="24" t="s">
        <v>74</v>
      </c>
      <c r="F296" s="24">
        <v>0</v>
      </c>
      <c r="G296" s="26">
        <v>3</v>
      </c>
      <c r="H296" s="24" t="s">
        <v>159</v>
      </c>
      <c r="I296" s="24" t="s">
        <v>76</v>
      </c>
      <c r="J296" s="24">
        <v>0</v>
      </c>
      <c r="K296" s="27">
        <v>75.686012336199994</v>
      </c>
      <c r="L296" s="27">
        <v>120.768644821</v>
      </c>
      <c r="M296" s="25">
        <v>0</v>
      </c>
      <c r="N296" s="25">
        <v>0</v>
      </c>
      <c r="O296" s="24">
        <v>0</v>
      </c>
      <c r="P296" s="24">
        <v>0</v>
      </c>
      <c r="Q296" s="28">
        <v>75493</v>
      </c>
      <c r="R296" s="28">
        <v>4200</v>
      </c>
      <c r="T296" s="24" t="s">
        <v>219</v>
      </c>
      <c r="U296" s="28">
        <v>54.65</v>
      </c>
      <c r="V296" s="28">
        <v>1</v>
      </c>
      <c r="W296" s="28">
        <v>0.7</v>
      </c>
      <c r="X296" s="28">
        <v>0.09</v>
      </c>
      <c r="Y296" s="28">
        <f t="shared" si="24"/>
        <v>0.7</v>
      </c>
      <c r="Z296" s="28">
        <f t="shared" si="25"/>
        <v>0.09</v>
      </c>
      <c r="AA296" s="28">
        <v>0.10199999999999999</v>
      </c>
      <c r="AB296" s="29">
        <v>2.9818859401751399E-2</v>
      </c>
      <c r="AC296">
        <f t="shared" si="26"/>
        <v>17</v>
      </c>
      <c r="AD296">
        <f t="shared" si="27"/>
        <v>0</v>
      </c>
      <c r="AE296">
        <f t="shared" si="28"/>
        <v>0</v>
      </c>
      <c r="AF296">
        <f>'TP Factor'!$D$4</f>
        <v>0.98096512680287296</v>
      </c>
      <c r="AG296">
        <f t="shared" si="29"/>
        <v>0</v>
      </c>
    </row>
    <row r="297" spans="1:33">
      <c r="A297" s="24" t="s">
        <v>72</v>
      </c>
      <c r="B297" s="24">
        <v>0</v>
      </c>
      <c r="D297" s="25">
        <v>0</v>
      </c>
      <c r="E297" s="24" t="s">
        <v>74</v>
      </c>
      <c r="F297" s="24">
        <v>0</v>
      </c>
      <c r="G297" s="26">
        <v>3</v>
      </c>
      <c r="H297" s="24" t="s">
        <v>159</v>
      </c>
      <c r="I297" s="24" t="s">
        <v>76</v>
      </c>
      <c r="J297" s="24">
        <v>0</v>
      </c>
      <c r="K297" s="27">
        <v>489.00012400600002</v>
      </c>
      <c r="L297" s="27">
        <v>10777.1311019</v>
      </c>
      <c r="M297" s="25">
        <v>0</v>
      </c>
      <c r="N297" s="25">
        <v>0</v>
      </c>
      <c r="O297" s="24">
        <v>0</v>
      </c>
      <c r="P297" s="24">
        <v>0</v>
      </c>
      <c r="Q297" s="28">
        <v>75494</v>
      </c>
      <c r="R297" s="28">
        <v>4200</v>
      </c>
      <c r="T297" s="24" t="s">
        <v>218</v>
      </c>
      <c r="U297" s="28">
        <v>54.65</v>
      </c>
      <c r="V297" s="28">
        <v>1</v>
      </c>
      <c r="W297" s="28">
        <v>0.7</v>
      </c>
      <c r="X297" s="28">
        <v>0.09</v>
      </c>
      <c r="Y297" s="28">
        <f t="shared" si="24"/>
        <v>0.7</v>
      </c>
      <c r="Z297" s="28">
        <f t="shared" si="25"/>
        <v>0.09</v>
      </c>
      <c r="AA297" s="28">
        <v>0.41299999999999998</v>
      </c>
      <c r="AB297" s="29">
        <v>2.6609649614218802</v>
      </c>
      <c r="AC297">
        <f t="shared" si="26"/>
        <v>6173</v>
      </c>
      <c r="AD297">
        <f t="shared" si="27"/>
        <v>10</v>
      </c>
      <c r="AE297">
        <f t="shared" si="28"/>
        <v>1.2</v>
      </c>
      <c r="AF297">
        <f>'TP Factor'!$D$4</f>
        <v>0.98096512680287296</v>
      </c>
      <c r="AG297">
        <f t="shared" si="29"/>
        <v>1.2</v>
      </c>
    </row>
    <row r="298" spans="1:33">
      <c r="A298" s="24" t="s">
        <v>72</v>
      </c>
      <c r="B298" s="24">
        <v>0</v>
      </c>
      <c r="D298" s="25">
        <v>0</v>
      </c>
      <c r="E298" s="24" t="s">
        <v>74</v>
      </c>
      <c r="F298" s="24">
        <v>0</v>
      </c>
      <c r="G298" s="26">
        <v>3</v>
      </c>
      <c r="H298" s="24" t="s">
        <v>159</v>
      </c>
      <c r="I298" s="24" t="s">
        <v>76</v>
      </c>
      <c r="J298" s="24">
        <v>0</v>
      </c>
      <c r="K298" s="27">
        <v>1103.3822179599999</v>
      </c>
      <c r="L298" s="27">
        <v>28596.503770200001</v>
      </c>
      <c r="M298" s="25">
        <v>0</v>
      </c>
      <c r="N298" s="25">
        <v>0</v>
      </c>
      <c r="O298" s="24">
        <v>0</v>
      </c>
      <c r="P298" s="24">
        <v>0</v>
      </c>
      <c r="Q298" s="28">
        <v>75495</v>
      </c>
      <c r="R298" s="28">
        <v>4200</v>
      </c>
      <c r="T298" s="24" t="s">
        <v>219</v>
      </c>
      <c r="U298" s="28">
        <v>54.65</v>
      </c>
      <c r="V298" s="28">
        <v>1</v>
      </c>
      <c r="W298" s="28">
        <v>0.7</v>
      </c>
      <c r="X298" s="28">
        <v>0.09</v>
      </c>
      <c r="Y298" s="28">
        <f t="shared" si="24"/>
        <v>0.7</v>
      </c>
      <c r="Z298" s="28">
        <f t="shared" si="25"/>
        <v>0.09</v>
      </c>
      <c r="AA298" s="28">
        <v>0.10199999999999999</v>
      </c>
      <c r="AB298" s="29">
        <v>7.0607200330071498</v>
      </c>
      <c r="AC298">
        <f t="shared" si="26"/>
        <v>4046</v>
      </c>
      <c r="AD298">
        <f t="shared" si="27"/>
        <v>6</v>
      </c>
      <c r="AE298">
        <f t="shared" si="28"/>
        <v>0.8</v>
      </c>
      <c r="AF298">
        <f>'TP Factor'!$D$4</f>
        <v>0.98096512680287296</v>
      </c>
      <c r="AG298">
        <f t="shared" si="29"/>
        <v>0.8</v>
      </c>
    </row>
    <row r="299" spans="1:33">
      <c r="A299" s="24" t="s">
        <v>72</v>
      </c>
      <c r="B299" s="24">
        <v>0</v>
      </c>
      <c r="D299" s="25">
        <v>0</v>
      </c>
      <c r="E299" s="24" t="s">
        <v>74</v>
      </c>
      <c r="F299" s="24">
        <v>0</v>
      </c>
      <c r="G299" s="26">
        <v>13</v>
      </c>
      <c r="H299" s="24" t="s">
        <v>159</v>
      </c>
      <c r="I299" s="24" t="s">
        <v>76</v>
      </c>
      <c r="J299" s="24">
        <v>0</v>
      </c>
      <c r="K299" s="27">
        <v>314.33037749599998</v>
      </c>
      <c r="L299" s="27">
        <v>4786.7397232399999</v>
      </c>
      <c r="M299" s="25">
        <v>0</v>
      </c>
      <c r="N299" s="25">
        <v>0</v>
      </c>
      <c r="O299" s="24">
        <v>0</v>
      </c>
      <c r="P299" s="24">
        <v>0</v>
      </c>
      <c r="Q299" s="28">
        <v>75497</v>
      </c>
      <c r="R299" s="28">
        <v>1100</v>
      </c>
      <c r="T299" s="24" t="s">
        <v>93</v>
      </c>
      <c r="U299" s="28">
        <v>54.65</v>
      </c>
      <c r="V299" s="28">
        <v>1</v>
      </c>
      <c r="W299" s="28">
        <v>1.85</v>
      </c>
      <c r="X299" s="28">
        <v>0.22</v>
      </c>
      <c r="Y299" s="28">
        <f t="shared" si="24"/>
        <v>1.85</v>
      </c>
      <c r="Z299" s="28">
        <f t="shared" si="25"/>
        <v>0.22</v>
      </c>
      <c r="AA299" s="28">
        <v>0.17399999999999999</v>
      </c>
      <c r="AB299" s="29">
        <v>1.1818867143018601</v>
      </c>
      <c r="AC299">
        <f t="shared" si="26"/>
        <v>1155</v>
      </c>
      <c r="AD299">
        <f t="shared" si="27"/>
        <v>5</v>
      </c>
      <c r="AE299">
        <f t="shared" si="28"/>
        <v>0.6</v>
      </c>
      <c r="AF299">
        <f>'TP Factor'!$D$4</f>
        <v>0.98096512680287296</v>
      </c>
      <c r="AG299">
        <f t="shared" si="29"/>
        <v>0.6</v>
      </c>
    </row>
    <row r="300" spans="1:33">
      <c r="A300" s="24" t="s">
        <v>72</v>
      </c>
      <c r="B300" s="24">
        <v>0</v>
      </c>
      <c r="D300" s="25">
        <v>0</v>
      </c>
      <c r="E300" s="24" t="s">
        <v>74</v>
      </c>
      <c r="F300" s="24">
        <v>0</v>
      </c>
      <c r="G300" s="26">
        <v>34</v>
      </c>
      <c r="H300" s="24" t="s">
        <v>159</v>
      </c>
      <c r="I300" s="24" t="s">
        <v>76</v>
      </c>
      <c r="J300" s="24">
        <v>0</v>
      </c>
      <c r="K300" s="27">
        <v>284.17337207899999</v>
      </c>
      <c r="L300" s="27">
        <v>5588.1355676200001</v>
      </c>
      <c r="M300" s="25">
        <v>0</v>
      </c>
      <c r="N300" s="25">
        <v>0</v>
      </c>
      <c r="O300" s="24">
        <v>0</v>
      </c>
      <c r="P300" s="24">
        <v>0</v>
      </c>
      <c r="Q300" s="28">
        <v>75514</v>
      </c>
      <c r="R300" s="28">
        <v>7400</v>
      </c>
      <c r="T300" s="24" t="s">
        <v>233</v>
      </c>
      <c r="U300" s="28">
        <v>54.65</v>
      </c>
      <c r="V300" s="28">
        <v>1</v>
      </c>
      <c r="W300" s="28">
        <v>1.38</v>
      </c>
      <c r="X300" s="28">
        <v>0.109</v>
      </c>
      <c r="Y300" s="28">
        <f t="shared" si="24"/>
        <v>1.38</v>
      </c>
      <c r="Z300" s="28">
        <f t="shared" si="25"/>
        <v>0.109</v>
      </c>
      <c r="AA300" s="28">
        <v>0.223</v>
      </c>
      <c r="AB300" s="29">
        <v>1.3797581060151001</v>
      </c>
      <c r="AC300">
        <f t="shared" si="26"/>
        <v>1728</v>
      </c>
      <c r="AD300">
        <f t="shared" si="27"/>
        <v>5</v>
      </c>
      <c r="AE300">
        <f t="shared" si="28"/>
        <v>0.4</v>
      </c>
      <c r="AF300">
        <f>'TP Factor'!$D$4</f>
        <v>0.98096512680287296</v>
      </c>
      <c r="AG300">
        <f t="shared" si="29"/>
        <v>0.4</v>
      </c>
    </row>
    <row r="301" spans="1:33">
      <c r="A301" s="24" t="s">
        <v>72</v>
      </c>
      <c r="B301" s="24">
        <v>0</v>
      </c>
      <c r="D301" s="25">
        <v>0</v>
      </c>
      <c r="E301" s="24" t="s">
        <v>74</v>
      </c>
      <c r="F301" s="24">
        <v>0</v>
      </c>
      <c r="G301" s="26">
        <v>73.5</v>
      </c>
      <c r="H301" s="24" t="s">
        <v>159</v>
      </c>
      <c r="I301" s="24" t="s">
        <v>76</v>
      </c>
      <c r="J301" s="24">
        <v>0</v>
      </c>
      <c r="K301" s="27">
        <v>450.654264205</v>
      </c>
      <c r="L301" s="27">
        <v>2597.1026853799999</v>
      </c>
      <c r="M301" s="25">
        <v>0</v>
      </c>
      <c r="N301" s="25">
        <v>0</v>
      </c>
      <c r="O301" s="24">
        <v>0</v>
      </c>
      <c r="P301" s="24">
        <v>0</v>
      </c>
      <c r="Q301" s="28">
        <v>75543</v>
      </c>
      <c r="R301" s="28">
        <v>1550</v>
      </c>
      <c r="T301" s="24" t="s">
        <v>166</v>
      </c>
      <c r="U301" s="28">
        <v>54.65</v>
      </c>
      <c r="V301" s="28">
        <v>1</v>
      </c>
      <c r="W301" s="28">
        <v>1.55</v>
      </c>
      <c r="X301" s="28">
        <v>0.15</v>
      </c>
      <c r="Y301" s="28">
        <f t="shared" si="24"/>
        <v>1.55</v>
      </c>
      <c r="Z301" s="28">
        <f t="shared" si="25"/>
        <v>0.15</v>
      </c>
      <c r="AA301" s="28">
        <v>0.57699999999999996</v>
      </c>
      <c r="AB301" s="29">
        <v>0.64124699922104</v>
      </c>
      <c r="AC301">
        <f t="shared" si="26"/>
        <v>2078</v>
      </c>
      <c r="AD301">
        <f t="shared" si="27"/>
        <v>7</v>
      </c>
      <c r="AE301">
        <f t="shared" si="28"/>
        <v>0.7</v>
      </c>
      <c r="AF301">
        <f>'TP Factor'!$D$4</f>
        <v>0.98096512680287296</v>
      </c>
      <c r="AG301">
        <f t="shared" si="29"/>
        <v>0.7</v>
      </c>
    </row>
    <row r="302" spans="1:33">
      <c r="A302" s="24" t="s">
        <v>72</v>
      </c>
      <c r="B302" s="24">
        <v>0</v>
      </c>
      <c r="D302" s="25">
        <v>0</v>
      </c>
      <c r="E302" s="24" t="s">
        <v>74</v>
      </c>
      <c r="F302" s="24">
        <v>0</v>
      </c>
      <c r="G302" s="26">
        <v>73.5</v>
      </c>
      <c r="H302" s="24" t="s">
        <v>159</v>
      </c>
      <c r="I302" s="24" t="s">
        <v>76</v>
      </c>
      <c r="J302" s="24">
        <v>0</v>
      </c>
      <c r="K302" s="27">
        <v>69.745663060200002</v>
      </c>
      <c r="L302" s="27">
        <v>227.36817367500001</v>
      </c>
      <c r="M302" s="25">
        <v>0</v>
      </c>
      <c r="N302" s="25">
        <v>0</v>
      </c>
      <c r="O302" s="24">
        <v>0</v>
      </c>
      <c r="P302" s="24">
        <v>0</v>
      </c>
      <c r="Q302" s="28">
        <v>75544</v>
      </c>
      <c r="R302" s="28">
        <v>1550</v>
      </c>
      <c r="T302" s="24" t="s">
        <v>167</v>
      </c>
      <c r="U302" s="28">
        <v>54.65</v>
      </c>
      <c r="V302" s="28">
        <v>1</v>
      </c>
      <c r="W302" s="28">
        <v>1.55</v>
      </c>
      <c r="X302" s="28">
        <v>0.15</v>
      </c>
      <c r="Y302" s="28">
        <f t="shared" si="24"/>
        <v>1.55</v>
      </c>
      <c r="Z302" s="28">
        <f t="shared" si="25"/>
        <v>0.15</v>
      </c>
      <c r="AA302" s="28">
        <v>0.60899999999999999</v>
      </c>
      <c r="AB302" s="29">
        <v>5.6139250383060002E-2</v>
      </c>
      <c r="AC302">
        <f t="shared" si="26"/>
        <v>192</v>
      </c>
      <c r="AD302">
        <f t="shared" si="27"/>
        <v>1</v>
      </c>
      <c r="AE302">
        <f t="shared" si="28"/>
        <v>0.1</v>
      </c>
      <c r="AF302">
        <f>'TP Factor'!$D$4</f>
        <v>0.98096512680287296</v>
      </c>
      <c r="AG302">
        <f t="shared" si="29"/>
        <v>0.1</v>
      </c>
    </row>
    <row r="303" spans="1:33">
      <c r="A303" s="24" t="s">
        <v>72</v>
      </c>
      <c r="B303" s="24">
        <v>0</v>
      </c>
      <c r="D303" s="25">
        <v>0</v>
      </c>
      <c r="E303" s="24" t="s">
        <v>74</v>
      </c>
      <c r="F303" s="24">
        <v>0</v>
      </c>
      <c r="G303" s="26">
        <v>73.5</v>
      </c>
      <c r="H303" s="24" t="s">
        <v>159</v>
      </c>
      <c r="I303" s="24" t="s">
        <v>76</v>
      </c>
      <c r="J303" s="24">
        <v>0</v>
      </c>
      <c r="K303" s="27">
        <v>313.548585914</v>
      </c>
      <c r="L303" s="27">
        <v>5211.3021360000002</v>
      </c>
      <c r="M303" s="25">
        <v>0</v>
      </c>
      <c r="N303" s="25">
        <v>0</v>
      </c>
      <c r="O303" s="24">
        <v>0</v>
      </c>
      <c r="P303" s="24">
        <v>0</v>
      </c>
      <c r="Q303" s="28">
        <v>75545</v>
      </c>
      <c r="R303" s="28">
        <v>1550</v>
      </c>
      <c r="T303" s="24" t="s">
        <v>217</v>
      </c>
      <c r="U303" s="28">
        <v>54.65</v>
      </c>
      <c r="V303" s="28">
        <v>1</v>
      </c>
      <c r="W303" s="28">
        <v>1.55</v>
      </c>
      <c r="X303" s="28">
        <v>0.15</v>
      </c>
      <c r="Y303" s="28">
        <f t="shared" si="24"/>
        <v>1.55</v>
      </c>
      <c r="Z303" s="28">
        <f t="shared" si="25"/>
        <v>0.15</v>
      </c>
      <c r="AA303" s="28">
        <v>0.59299999999999997</v>
      </c>
      <c r="AB303" s="29">
        <v>1.2867154506743199</v>
      </c>
      <c r="AC303">
        <f t="shared" si="26"/>
        <v>4286</v>
      </c>
      <c r="AD303">
        <f t="shared" si="27"/>
        <v>15</v>
      </c>
      <c r="AE303">
        <f t="shared" si="28"/>
        <v>1.4</v>
      </c>
      <c r="AF303">
        <f>'TP Factor'!$D$4</f>
        <v>0.98096512680287296</v>
      </c>
      <c r="AG303">
        <f t="shared" si="29"/>
        <v>1.4</v>
      </c>
    </row>
    <row r="304" spans="1:33">
      <c r="A304" s="24" t="s">
        <v>72</v>
      </c>
      <c r="B304" s="24">
        <v>0</v>
      </c>
      <c r="D304" s="25">
        <v>0</v>
      </c>
      <c r="E304" s="24" t="s">
        <v>74</v>
      </c>
      <c r="F304" s="24">
        <v>0</v>
      </c>
      <c r="G304" s="26">
        <v>102.5</v>
      </c>
      <c r="H304" s="24" t="s">
        <v>159</v>
      </c>
      <c r="I304" s="24" t="s">
        <v>76</v>
      </c>
      <c r="J304" s="24">
        <v>0</v>
      </c>
      <c r="K304" s="27">
        <v>997.54162183899996</v>
      </c>
      <c r="L304" s="27">
        <v>22308.048959299998</v>
      </c>
      <c r="M304" s="25">
        <v>0</v>
      </c>
      <c r="N304" s="25">
        <v>0</v>
      </c>
      <c r="O304" s="24">
        <v>0</v>
      </c>
      <c r="P304" s="24">
        <v>0</v>
      </c>
      <c r="Q304" s="28">
        <v>75592</v>
      </c>
      <c r="R304" s="28">
        <v>1300</v>
      </c>
      <c r="T304" s="24" t="s">
        <v>94</v>
      </c>
      <c r="U304" s="28">
        <v>54.65</v>
      </c>
      <c r="V304" s="28">
        <v>1</v>
      </c>
      <c r="W304" s="28">
        <v>2.1</v>
      </c>
      <c r="X304" s="28">
        <v>0.51600000000000001</v>
      </c>
      <c r="Y304" s="28">
        <f t="shared" si="24"/>
        <v>2.1</v>
      </c>
      <c r="Z304" s="28">
        <f t="shared" si="25"/>
        <v>0.51600000000000001</v>
      </c>
      <c r="AA304" s="28">
        <v>0.66200000000000003</v>
      </c>
      <c r="AB304" s="29">
        <v>5.5080489065819602</v>
      </c>
      <c r="AC304">
        <f t="shared" si="26"/>
        <v>20483</v>
      </c>
      <c r="AD304">
        <f t="shared" si="27"/>
        <v>95</v>
      </c>
      <c r="AE304">
        <f t="shared" si="28"/>
        <v>23.3</v>
      </c>
      <c r="AF304">
        <f>'TP Factor'!$D$4</f>
        <v>0.98096512680287296</v>
      </c>
      <c r="AG304">
        <f t="shared" si="29"/>
        <v>22.9</v>
      </c>
    </row>
    <row r="305" spans="1:33">
      <c r="A305" s="24" t="s">
        <v>72</v>
      </c>
      <c r="B305" s="24">
        <v>0</v>
      </c>
      <c r="D305" s="25">
        <v>0</v>
      </c>
      <c r="E305" s="24" t="s">
        <v>74</v>
      </c>
      <c r="F305" s="24">
        <v>0</v>
      </c>
      <c r="G305" s="26">
        <v>102.5</v>
      </c>
      <c r="H305" s="24" t="s">
        <v>159</v>
      </c>
      <c r="I305" s="24" t="s">
        <v>76</v>
      </c>
      <c r="J305" s="24">
        <v>0</v>
      </c>
      <c r="K305" s="27">
        <v>262.64295916899999</v>
      </c>
      <c r="L305" s="27">
        <v>1792.6186281600001</v>
      </c>
      <c r="M305" s="25">
        <v>0</v>
      </c>
      <c r="N305" s="25">
        <v>0</v>
      </c>
      <c r="O305" s="24">
        <v>0</v>
      </c>
      <c r="P305" s="24">
        <v>0</v>
      </c>
      <c r="Q305" s="28">
        <v>75593</v>
      </c>
      <c r="R305" s="28">
        <v>1300</v>
      </c>
      <c r="T305" s="24" t="s">
        <v>80</v>
      </c>
      <c r="U305" s="28">
        <v>54.65</v>
      </c>
      <c r="V305" s="28">
        <v>1</v>
      </c>
      <c r="W305" s="28">
        <v>2.1</v>
      </c>
      <c r="X305" s="28">
        <v>0.51600000000000001</v>
      </c>
      <c r="Y305" s="28">
        <f t="shared" si="24"/>
        <v>2.1</v>
      </c>
      <c r="Z305" s="28">
        <f t="shared" si="25"/>
        <v>0.51600000000000001</v>
      </c>
      <c r="AA305" s="28">
        <v>0.63100000000000001</v>
      </c>
      <c r="AB305" s="29">
        <v>0.44261280574200002</v>
      </c>
      <c r="AC305">
        <f t="shared" si="26"/>
        <v>1569</v>
      </c>
      <c r="AD305">
        <f t="shared" si="27"/>
        <v>7</v>
      </c>
      <c r="AE305">
        <f t="shared" si="28"/>
        <v>1.8</v>
      </c>
      <c r="AF305">
        <f>'TP Factor'!$D$4</f>
        <v>0.98096512680287296</v>
      </c>
      <c r="AG305">
        <f t="shared" si="29"/>
        <v>1.8</v>
      </c>
    </row>
    <row r="306" spans="1:33">
      <c r="A306" s="24" t="s">
        <v>72</v>
      </c>
      <c r="B306" s="24">
        <v>0</v>
      </c>
      <c r="D306" s="25">
        <v>0</v>
      </c>
      <c r="E306" s="24" t="s">
        <v>74</v>
      </c>
      <c r="F306" s="24">
        <v>0</v>
      </c>
      <c r="G306" s="26">
        <v>102.5</v>
      </c>
      <c r="H306" s="24" t="s">
        <v>159</v>
      </c>
      <c r="I306" s="24" t="s">
        <v>76</v>
      </c>
      <c r="J306" s="24">
        <v>0</v>
      </c>
      <c r="K306" s="27">
        <v>68.9296277121</v>
      </c>
      <c r="L306" s="27">
        <v>254.21625975500001</v>
      </c>
      <c r="M306" s="25">
        <v>0</v>
      </c>
      <c r="N306" s="25">
        <v>0</v>
      </c>
      <c r="O306" s="24">
        <v>0</v>
      </c>
      <c r="P306" s="24">
        <v>0</v>
      </c>
      <c r="Q306" s="28">
        <v>75594</v>
      </c>
      <c r="R306" s="28">
        <v>1300</v>
      </c>
      <c r="T306" s="24" t="s">
        <v>111</v>
      </c>
      <c r="U306" s="28">
        <v>54.65</v>
      </c>
      <c r="V306" s="28">
        <v>1</v>
      </c>
      <c r="W306" s="28">
        <v>2.1</v>
      </c>
      <c r="X306" s="28">
        <v>0.51600000000000001</v>
      </c>
      <c r="Y306" s="28">
        <f t="shared" si="24"/>
        <v>2.1</v>
      </c>
      <c r="Z306" s="28">
        <f t="shared" si="25"/>
        <v>0.51600000000000001</v>
      </c>
      <c r="AA306" s="28">
        <v>0.69199999999999995</v>
      </c>
      <c r="AB306" s="29">
        <v>6.2768045791554303E-2</v>
      </c>
      <c r="AC306">
        <f t="shared" si="26"/>
        <v>244</v>
      </c>
      <c r="AD306">
        <f t="shared" si="27"/>
        <v>1</v>
      </c>
      <c r="AE306">
        <f t="shared" si="28"/>
        <v>0.3</v>
      </c>
      <c r="AF306">
        <f>'TP Factor'!$D$4</f>
        <v>0.98096512680287296</v>
      </c>
      <c r="AG306">
        <f t="shared" si="29"/>
        <v>0.3</v>
      </c>
    </row>
    <row r="307" spans="1:33">
      <c r="A307" s="24" t="s">
        <v>72</v>
      </c>
      <c r="B307" s="24">
        <v>0</v>
      </c>
      <c r="D307" s="25">
        <v>0</v>
      </c>
      <c r="E307" s="24" t="s">
        <v>74</v>
      </c>
      <c r="F307" s="24">
        <v>0</v>
      </c>
      <c r="G307" s="26">
        <v>102.5</v>
      </c>
      <c r="H307" s="24" t="s">
        <v>159</v>
      </c>
      <c r="I307" s="24" t="s">
        <v>76</v>
      </c>
      <c r="J307" s="24">
        <v>0</v>
      </c>
      <c r="K307" s="27">
        <v>711.03511379500003</v>
      </c>
      <c r="L307" s="27">
        <v>11603.7526315</v>
      </c>
      <c r="M307" s="25">
        <v>0</v>
      </c>
      <c r="N307" s="25">
        <v>0</v>
      </c>
      <c r="O307" s="24">
        <v>0</v>
      </c>
      <c r="P307" s="24">
        <v>0</v>
      </c>
      <c r="Q307" s="28">
        <v>75595</v>
      </c>
      <c r="R307" s="28">
        <v>1300</v>
      </c>
      <c r="T307" s="24" t="s">
        <v>80</v>
      </c>
      <c r="U307" s="28">
        <v>54.65</v>
      </c>
      <c r="V307" s="28">
        <v>1</v>
      </c>
      <c r="W307" s="28">
        <v>2.1</v>
      </c>
      <c r="X307" s="28">
        <v>0.51600000000000001</v>
      </c>
      <c r="Y307" s="28">
        <f t="shared" si="24"/>
        <v>2.1</v>
      </c>
      <c r="Z307" s="28">
        <f t="shared" si="25"/>
        <v>0.51600000000000001</v>
      </c>
      <c r="AA307" s="28">
        <v>0.63100000000000001</v>
      </c>
      <c r="AB307" s="29">
        <v>2.86506573369509</v>
      </c>
      <c r="AC307">
        <f t="shared" si="26"/>
        <v>10156</v>
      </c>
      <c r="AD307">
        <f t="shared" si="27"/>
        <v>47</v>
      </c>
      <c r="AE307">
        <f t="shared" si="28"/>
        <v>11.6</v>
      </c>
      <c r="AF307">
        <f>'TP Factor'!$D$4</f>
        <v>0.98096512680287296</v>
      </c>
      <c r="AG307">
        <f t="shared" si="29"/>
        <v>11.4</v>
      </c>
    </row>
    <row r="308" spans="1:33">
      <c r="A308" s="24" t="s">
        <v>72</v>
      </c>
      <c r="B308" s="24">
        <v>0</v>
      </c>
      <c r="D308" s="25">
        <v>0</v>
      </c>
      <c r="E308" s="24" t="s">
        <v>74</v>
      </c>
      <c r="F308" s="24">
        <v>0</v>
      </c>
      <c r="G308" s="26">
        <v>105</v>
      </c>
      <c r="H308" s="24" t="s">
        <v>159</v>
      </c>
      <c r="I308" s="24" t="s">
        <v>76</v>
      </c>
      <c r="J308" s="24">
        <v>0</v>
      </c>
      <c r="K308" s="27">
        <v>1386.7966652299999</v>
      </c>
      <c r="L308" s="27">
        <v>74168.371066899999</v>
      </c>
      <c r="M308" s="25">
        <v>0</v>
      </c>
      <c r="N308" s="25">
        <v>0</v>
      </c>
      <c r="O308" s="24">
        <v>0</v>
      </c>
      <c r="P308" s="24">
        <v>0</v>
      </c>
      <c r="Q308" s="28">
        <v>75603</v>
      </c>
      <c r="R308" s="28">
        <v>1400</v>
      </c>
      <c r="T308" s="24" t="s">
        <v>127</v>
      </c>
      <c r="U308" s="28">
        <v>54.65</v>
      </c>
      <c r="V308" s="28">
        <v>1</v>
      </c>
      <c r="W308" s="28">
        <v>1.93</v>
      </c>
      <c r="X308" s="28">
        <v>0.497</v>
      </c>
      <c r="Y308" s="28">
        <f t="shared" si="24"/>
        <v>1.93</v>
      </c>
      <c r="Z308" s="28">
        <f t="shared" si="25"/>
        <v>0.497</v>
      </c>
      <c r="AA308" s="28">
        <v>0.88700000000000001</v>
      </c>
      <c r="AB308" s="29">
        <v>18.312811240799999</v>
      </c>
      <c r="AC308">
        <f t="shared" si="26"/>
        <v>91247</v>
      </c>
      <c r="AD308">
        <f t="shared" si="27"/>
        <v>388</v>
      </c>
      <c r="AE308">
        <f t="shared" si="28"/>
        <v>100</v>
      </c>
      <c r="AF308">
        <f>'TP Factor'!$D$4</f>
        <v>0.98096512680287296</v>
      </c>
      <c r="AG308">
        <f t="shared" si="29"/>
        <v>98.1</v>
      </c>
    </row>
    <row r="309" spans="1:33">
      <c r="A309" s="24" t="s">
        <v>72</v>
      </c>
      <c r="B309" s="24">
        <v>0</v>
      </c>
      <c r="D309" s="25">
        <v>0</v>
      </c>
      <c r="E309" s="24" t="s">
        <v>74</v>
      </c>
      <c r="F309" s="24">
        <v>0</v>
      </c>
      <c r="G309" s="26">
        <v>105</v>
      </c>
      <c r="H309" s="24" t="s">
        <v>159</v>
      </c>
      <c r="I309" s="24" t="s">
        <v>76</v>
      </c>
      <c r="J309" s="24">
        <v>0</v>
      </c>
      <c r="K309" s="27">
        <v>340.42428084300002</v>
      </c>
      <c r="L309" s="27">
        <v>1885.7185419899999</v>
      </c>
      <c r="M309" s="25">
        <v>0</v>
      </c>
      <c r="N309" s="25">
        <v>0</v>
      </c>
      <c r="O309" s="24">
        <v>0</v>
      </c>
      <c r="P309" s="24">
        <v>0</v>
      </c>
      <c r="Q309" s="28">
        <v>75604</v>
      </c>
      <c r="R309" s="28">
        <v>1400</v>
      </c>
      <c r="T309" s="24" t="s">
        <v>127</v>
      </c>
      <c r="U309" s="28">
        <v>54.65</v>
      </c>
      <c r="V309" s="28">
        <v>1</v>
      </c>
      <c r="W309" s="28">
        <v>1.93</v>
      </c>
      <c r="X309" s="28">
        <v>0.497</v>
      </c>
      <c r="Y309" s="28">
        <f t="shared" si="24"/>
        <v>1.93</v>
      </c>
      <c r="Z309" s="28">
        <f t="shared" si="25"/>
        <v>0.497</v>
      </c>
      <c r="AA309" s="28">
        <v>0.88700000000000001</v>
      </c>
      <c r="AB309" s="29">
        <v>0.46560055436886399</v>
      </c>
      <c r="AC309">
        <f t="shared" si="26"/>
        <v>2320</v>
      </c>
      <c r="AD309">
        <f t="shared" si="27"/>
        <v>10</v>
      </c>
      <c r="AE309">
        <f t="shared" si="28"/>
        <v>2.5</v>
      </c>
      <c r="AF309">
        <f>'TP Factor'!$D$4</f>
        <v>0.98096512680287296</v>
      </c>
      <c r="AG309">
        <f t="shared" si="29"/>
        <v>2.5</v>
      </c>
    </row>
    <row r="310" spans="1:33">
      <c r="A310" s="24" t="s">
        <v>72</v>
      </c>
      <c r="B310" s="24">
        <v>0</v>
      </c>
      <c r="D310" s="25">
        <v>0</v>
      </c>
      <c r="E310" s="24" t="s">
        <v>74</v>
      </c>
      <c r="F310" s="24">
        <v>0</v>
      </c>
      <c r="G310" s="26">
        <v>105</v>
      </c>
      <c r="H310" s="24" t="s">
        <v>159</v>
      </c>
      <c r="I310" s="24" t="s">
        <v>76</v>
      </c>
      <c r="J310" s="24">
        <v>0</v>
      </c>
      <c r="K310" s="27">
        <v>175.68536284199999</v>
      </c>
      <c r="L310" s="27">
        <v>1774.2918883100001</v>
      </c>
      <c r="M310" s="25">
        <v>0</v>
      </c>
      <c r="N310" s="25">
        <v>0</v>
      </c>
      <c r="O310" s="24">
        <v>0</v>
      </c>
      <c r="P310" s="24">
        <v>0</v>
      </c>
      <c r="Q310" s="28">
        <v>75605</v>
      </c>
      <c r="R310" s="28">
        <v>1400</v>
      </c>
      <c r="T310" s="24" t="s">
        <v>150</v>
      </c>
      <c r="U310" s="28">
        <v>54.65</v>
      </c>
      <c r="V310" s="28">
        <v>1</v>
      </c>
      <c r="W310" s="28">
        <v>1.93</v>
      </c>
      <c r="X310" s="28">
        <v>0.497</v>
      </c>
      <c r="Y310" s="28">
        <f t="shared" si="24"/>
        <v>1.93</v>
      </c>
      <c r="Z310" s="28">
        <f t="shared" si="25"/>
        <v>0.497</v>
      </c>
      <c r="AA310" s="28">
        <v>0.9</v>
      </c>
      <c r="AB310" s="29">
        <v>0.43808798261061299</v>
      </c>
      <c r="AC310">
        <f t="shared" si="26"/>
        <v>2215</v>
      </c>
      <c r="AD310">
        <f t="shared" si="27"/>
        <v>9</v>
      </c>
      <c r="AE310">
        <f t="shared" si="28"/>
        <v>2.4</v>
      </c>
      <c r="AF310">
        <f>'TP Factor'!$D$4</f>
        <v>0.98096512680287296</v>
      </c>
      <c r="AG310">
        <f t="shared" si="29"/>
        <v>2.4</v>
      </c>
    </row>
    <row r="311" spans="1:33">
      <c r="A311" s="24" t="s">
        <v>72</v>
      </c>
      <c r="B311" s="24">
        <v>0</v>
      </c>
      <c r="D311" s="25">
        <v>0</v>
      </c>
      <c r="E311" s="24" t="s">
        <v>74</v>
      </c>
      <c r="F311" s="24">
        <v>0</v>
      </c>
      <c r="G311" s="26">
        <v>105</v>
      </c>
      <c r="H311" s="24" t="s">
        <v>159</v>
      </c>
      <c r="I311" s="24" t="s">
        <v>76</v>
      </c>
      <c r="J311" s="24">
        <v>0</v>
      </c>
      <c r="K311" s="27">
        <v>86.253140817499997</v>
      </c>
      <c r="L311" s="27">
        <v>205.81308803900001</v>
      </c>
      <c r="M311" s="25">
        <v>0</v>
      </c>
      <c r="N311" s="25">
        <v>0</v>
      </c>
      <c r="O311" s="24">
        <v>0</v>
      </c>
      <c r="P311" s="24">
        <v>0</v>
      </c>
      <c r="Q311" s="28">
        <v>75606</v>
      </c>
      <c r="R311" s="28">
        <v>1400</v>
      </c>
      <c r="T311" s="24" t="s">
        <v>127</v>
      </c>
      <c r="U311" s="28">
        <v>54.65</v>
      </c>
      <c r="V311" s="28">
        <v>1</v>
      </c>
      <c r="W311" s="28">
        <v>1.93</v>
      </c>
      <c r="X311" s="28">
        <v>0.497</v>
      </c>
      <c r="Y311" s="28">
        <f t="shared" si="24"/>
        <v>1.93</v>
      </c>
      <c r="Z311" s="28">
        <f t="shared" si="25"/>
        <v>0.497</v>
      </c>
      <c r="AA311" s="28">
        <v>0.88700000000000001</v>
      </c>
      <c r="AB311" s="29">
        <v>5.0817014878196898E-2</v>
      </c>
      <c r="AC311">
        <f t="shared" si="26"/>
        <v>253</v>
      </c>
      <c r="AD311">
        <f t="shared" si="27"/>
        <v>1</v>
      </c>
      <c r="AE311">
        <f t="shared" si="28"/>
        <v>0.3</v>
      </c>
      <c r="AF311">
        <f>'TP Factor'!$D$4</f>
        <v>0.98096512680287296</v>
      </c>
      <c r="AG311">
        <f t="shared" si="29"/>
        <v>0.3</v>
      </c>
    </row>
    <row r="312" spans="1:33">
      <c r="A312" s="24" t="s">
        <v>72</v>
      </c>
      <c r="B312" s="24">
        <v>0</v>
      </c>
      <c r="D312" s="25">
        <v>0</v>
      </c>
      <c r="E312" s="24" t="s">
        <v>74</v>
      </c>
      <c r="F312" s="24">
        <v>0</v>
      </c>
      <c r="G312" s="26">
        <v>105</v>
      </c>
      <c r="H312" s="24" t="s">
        <v>159</v>
      </c>
      <c r="I312" s="24" t="s">
        <v>76</v>
      </c>
      <c r="J312" s="24">
        <v>0</v>
      </c>
      <c r="K312" s="27">
        <v>426.83097074400001</v>
      </c>
      <c r="L312" s="27">
        <v>2141.4016681600001</v>
      </c>
      <c r="M312" s="25">
        <v>0</v>
      </c>
      <c r="N312" s="25">
        <v>0</v>
      </c>
      <c r="O312" s="24">
        <v>0</v>
      </c>
      <c r="P312" s="24">
        <v>0</v>
      </c>
      <c r="Q312" s="28">
        <v>75607</v>
      </c>
      <c r="R312" s="28">
        <v>1400</v>
      </c>
      <c r="T312" s="24" t="s">
        <v>150</v>
      </c>
      <c r="U312" s="28">
        <v>54.65</v>
      </c>
      <c r="V312" s="28">
        <v>1</v>
      </c>
      <c r="W312" s="28">
        <v>1.93</v>
      </c>
      <c r="X312" s="28">
        <v>0.497</v>
      </c>
      <c r="Y312" s="28">
        <f t="shared" si="24"/>
        <v>1.93</v>
      </c>
      <c r="Z312" s="28">
        <f t="shared" si="25"/>
        <v>0.497</v>
      </c>
      <c r="AA312" s="28">
        <v>0.9</v>
      </c>
      <c r="AB312" s="29">
        <v>0.52873046146428604</v>
      </c>
      <c r="AC312">
        <f t="shared" si="26"/>
        <v>2673</v>
      </c>
      <c r="AD312">
        <f t="shared" si="27"/>
        <v>11</v>
      </c>
      <c r="AE312">
        <f t="shared" si="28"/>
        <v>2.9</v>
      </c>
      <c r="AF312">
        <f>'TP Factor'!$D$4</f>
        <v>0.98096512680287296</v>
      </c>
      <c r="AG312">
        <f t="shared" si="29"/>
        <v>2.8</v>
      </c>
    </row>
    <row r="313" spans="1:33">
      <c r="A313" s="24" t="s">
        <v>72</v>
      </c>
      <c r="B313" s="24">
        <v>0</v>
      </c>
      <c r="D313" s="25">
        <v>0</v>
      </c>
      <c r="E313" s="24" t="s">
        <v>74</v>
      </c>
      <c r="F313" s="24">
        <v>0</v>
      </c>
      <c r="G313" s="26">
        <v>105</v>
      </c>
      <c r="H313" s="24" t="s">
        <v>159</v>
      </c>
      <c r="I313" s="24" t="s">
        <v>76</v>
      </c>
      <c r="J313" s="24">
        <v>0</v>
      </c>
      <c r="K313" s="27">
        <v>170.67802349499999</v>
      </c>
      <c r="L313" s="27">
        <v>639.51613757500002</v>
      </c>
      <c r="M313" s="25">
        <v>0</v>
      </c>
      <c r="N313" s="25">
        <v>0</v>
      </c>
      <c r="O313" s="24">
        <v>0</v>
      </c>
      <c r="P313" s="24">
        <v>0</v>
      </c>
      <c r="Q313" s="28">
        <v>75608</v>
      </c>
      <c r="R313" s="28">
        <v>1400</v>
      </c>
      <c r="T313" s="24" t="s">
        <v>127</v>
      </c>
      <c r="U313" s="28">
        <v>54.65</v>
      </c>
      <c r="V313" s="28">
        <v>1</v>
      </c>
      <c r="W313" s="28">
        <v>1.93</v>
      </c>
      <c r="X313" s="28">
        <v>0.497</v>
      </c>
      <c r="Y313" s="28">
        <f t="shared" si="24"/>
        <v>1.93</v>
      </c>
      <c r="Z313" s="28">
        <f t="shared" si="25"/>
        <v>0.497</v>
      </c>
      <c r="AA313" s="28">
        <v>0.88700000000000001</v>
      </c>
      <c r="AB313" s="29">
        <v>0.15790205005343999</v>
      </c>
      <c r="AC313">
        <f t="shared" si="26"/>
        <v>787</v>
      </c>
      <c r="AD313">
        <f t="shared" si="27"/>
        <v>3</v>
      </c>
      <c r="AE313">
        <f t="shared" si="28"/>
        <v>0.9</v>
      </c>
      <c r="AF313">
        <f>'TP Factor'!$D$4</f>
        <v>0.98096512680287296</v>
      </c>
      <c r="AG313">
        <f t="shared" si="29"/>
        <v>0.9</v>
      </c>
    </row>
    <row r="314" spans="1:33">
      <c r="A314" s="24" t="s">
        <v>72</v>
      </c>
      <c r="B314" s="24">
        <v>0</v>
      </c>
      <c r="D314" s="25">
        <v>0</v>
      </c>
      <c r="E314" s="24" t="s">
        <v>74</v>
      </c>
      <c r="F314" s="24">
        <v>0</v>
      </c>
      <c r="G314" s="26">
        <v>0</v>
      </c>
      <c r="H314" s="24" t="s">
        <v>159</v>
      </c>
      <c r="I314" s="24" t="s">
        <v>76</v>
      </c>
      <c r="J314" s="24">
        <v>0</v>
      </c>
      <c r="K314" s="27">
        <v>100.421644163</v>
      </c>
      <c r="L314" s="27">
        <v>160.694159267</v>
      </c>
      <c r="M314" s="25">
        <v>0</v>
      </c>
      <c r="N314" s="25">
        <v>0</v>
      </c>
      <c r="O314" s="24">
        <v>0</v>
      </c>
      <c r="P314" s="24">
        <v>0</v>
      </c>
      <c r="Q314" s="28">
        <v>75614</v>
      </c>
      <c r="R314" s="28">
        <v>6460</v>
      </c>
      <c r="T314" s="24" t="s">
        <v>201</v>
      </c>
      <c r="U314" s="28">
        <v>54.65</v>
      </c>
      <c r="V314" s="28">
        <v>1</v>
      </c>
      <c r="W314" s="28">
        <v>0</v>
      </c>
      <c r="X314" s="28">
        <v>0</v>
      </c>
      <c r="Y314" s="28">
        <f t="shared" si="24"/>
        <v>0</v>
      </c>
      <c r="Z314" s="28">
        <f t="shared" si="25"/>
        <v>0</v>
      </c>
      <c r="AA314" s="28">
        <v>0.191</v>
      </c>
      <c r="AB314" s="29">
        <v>3.9676742909218403E-2</v>
      </c>
      <c r="AC314">
        <f t="shared" si="26"/>
        <v>43</v>
      </c>
      <c r="AD314">
        <f t="shared" si="27"/>
        <v>0</v>
      </c>
      <c r="AE314">
        <f t="shared" si="28"/>
        <v>0</v>
      </c>
      <c r="AF314">
        <f>'TP Factor'!$D$4</f>
        <v>0.98096512680287296</v>
      </c>
      <c r="AG314">
        <f t="shared" si="29"/>
        <v>0</v>
      </c>
    </row>
    <row r="315" spans="1:33">
      <c r="A315" s="24" t="s">
        <v>72</v>
      </c>
      <c r="B315" s="24">
        <v>0</v>
      </c>
      <c r="D315" s="25">
        <v>0</v>
      </c>
      <c r="E315" s="24" t="s">
        <v>74</v>
      </c>
      <c r="F315" s="24">
        <v>0</v>
      </c>
      <c r="G315" s="26">
        <v>0</v>
      </c>
      <c r="H315" s="24" t="s">
        <v>159</v>
      </c>
      <c r="I315" s="24" t="s">
        <v>76</v>
      </c>
      <c r="J315" s="24">
        <v>0</v>
      </c>
      <c r="K315" s="27">
        <v>114.63504358100001</v>
      </c>
      <c r="L315" s="27">
        <v>201.915473241</v>
      </c>
      <c r="M315" s="25">
        <v>0</v>
      </c>
      <c r="N315" s="25">
        <v>0</v>
      </c>
      <c r="O315" s="24">
        <v>0</v>
      </c>
      <c r="P315" s="24">
        <v>0</v>
      </c>
      <c r="Q315" s="28">
        <v>75615</v>
      </c>
      <c r="R315" s="28">
        <v>6460</v>
      </c>
      <c r="T315" s="24" t="s">
        <v>88</v>
      </c>
      <c r="U315" s="28">
        <v>54.65</v>
      </c>
      <c r="V315" s="28">
        <v>1</v>
      </c>
      <c r="W315" s="28">
        <v>0</v>
      </c>
      <c r="X315" s="28">
        <v>0</v>
      </c>
      <c r="Y315" s="28">
        <f t="shared" si="24"/>
        <v>0</v>
      </c>
      <c r="Z315" s="28">
        <f t="shared" si="25"/>
        <v>0</v>
      </c>
      <c r="AA315" s="28">
        <v>0.30299999999999999</v>
      </c>
      <c r="AB315" s="29">
        <v>4.9854633549101003E-2</v>
      </c>
      <c r="AC315">
        <f t="shared" si="26"/>
        <v>85</v>
      </c>
      <c r="AD315">
        <f t="shared" si="27"/>
        <v>0</v>
      </c>
      <c r="AE315">
        <f t="shared" si="28"/>
        <v>0</v>
      </c>
      <c r="AF315">
        <f>'TP Factor'!$D$4</f>
        <v>0.98096512680287296</v>
      </c>
      <c r="AG315">
        <f t="shared" si="29"/>
        <v>0</v>
      </c>
    </row>
    <row r="316" spans="1:33">
      <c r="A316" s="24" t="s">
        <v>72</v>
      </c>
      <c r="B316" s="24">
        <v>0</v>
      </c>
      <c r="D316" s="25">
        <v>0</v>
      </c>
      <c r="E316" s="24" t="s">
        <v>74</v>
      </c>
      <c r="F316" s="24">
        <v>0</v>
      </c>
      <c r="G316" s="26">
        <v>0</v>
      </c>
      <c r="H316" s="24" t="s">
        <v>159</v>
      </c>
      <c r="I316" s="24" t="s">
        <v>76</v>
      </c>
      <c r="J316" s="24">
        <v>0</v>
      </c>
      <c r="K316" s="27">
        <v>878.35923096399995</v>
      </c>
      <c r="L316" s="27">
        <v>11223.540839400001</v>
      </c>
      <c r="M316" s="25">
        <v>0</v>
      </c>
      <c r="N316" s="25">
        <v>0</v>
      </c>
      <c r="O316" s="24">
        <v>0</v>
      </c>
      <c r="P316" s="24">
        <v>0</v>
      </c>
      <c r="Q316" s="28">
        <v>75635</v>
      </c>
      <c r="R316" s="28">
        <v>6460</v>
      </c>
      <c r="T316" s="24" t="s">
        <v>201</v>
      </c>
      <c r="U316" s="28">
        <v>54.65</v>
      </c>
      <c r="V316" s="28">
        <v>1</v>
      </c>
      <c r="W316" s="28">
        <v>0</v>
      </c>
      <c r="X316" s="28">
        <v>0</v>
      </c>
      <c r="Y316" s="28">
        <f t="shared" si="24"/>
        <v>0</v>
      </c>
      <c r="Z316" s="28">
        <f t="shared" si="25"/>
        <v>0</v>
      </c>
      <c r="AA316" s="28">
        <v>0.191</v>
      </c>
      <c r="AB316" s="29">
        <v>2.77118584014175</v>
      </c>
      <c r="AC316">
        <f t="shared" si="26"/>
        <v>2973</v>
      </c>
      <c r="AD316">
        <f t="shared" si="27"/>
        <v>0</v>
      </c>
      <c r="AE316">
        <f t="shared" si="28"/>
        <v>0</v>
      </c>
      <c r="AF316">
        <f>'TP Factor'!$D$4</f>
        <v>0.98096512680287296</v>
      </c>
      <c r="AG316">
        <f t="shared" si="29"/>
        <v>0</v>
      </c>
    </row>
    <row r="317" spans="1:33">
      <c r="A317" s="24" t="s">
        <v>72</v>
      </c>
      <c r="B317" s="24">
        <v>0</v>
      </c>
      <c r="D317" s="25">
        <v>0</v>
      </c>
      <c r="E317" s="24" t="s">
        <v>74</v>
      </c>
      <c r="F317" s="24">
        <v>0</v>
      </c>
      <c r="G317" s="26">
        <v>0</v>
      </c>
      <c r="H317" s="24" t="s">
        <v>159</v>
      </c>
      <c r="I317" s="24" t="s">
        <v>76</v>
      </c>
      <c r="J317" s="24">
        <v>0</v>
      </c>
      <c r="K317" s="27">
        <v>1267.00199219</v>
      </c>
      <c r="L317" s="27">
        <v>46832.254780900003</v>
      </c>
      <c r="M317" s="25">
        <v>0</v>
      </c>
      <c r="N317" s="25">
        <v>0</v>
      </c>
      <c r="O317" s="24">
        <v>0</v>
      </c>
      <c r="P317" s="24">
        <v>0</v>
      </c>
      <c r="Q317" s="28">
        <v>75636</v>
      </c>
      <c r="R317" s="28">
        <v>6460</v>
      </c>
      <c r="T317" s="24" t="s">
        <v>88</v>
      </c>
      <c r="U317" s="28">
        <v>54.65</v>
      </c>
      <c r="V317" s="28">
        <v>1</v>
      </c>
      <c r="W317" s="28">
        <v>0</v>
      </c>
      <c r="X317" s="28">
        <v>0</v>
      </c>
      <c r="Y317" s="28">
        <f t="shared" si="24"/>
        <v>0</v>
      </c>
      <c r="Z317" s="28">
        <f t="shared" si="25"/>
        <v>0</v>
      </c>
      <c r="AA317" s="28">
        <v>0.30299999999999999</v>
      </c>
      <c r="AB317" s="29">
        <v>11.563277150599999</v>
      </c>
      <c r="AC317">
        <f t="shared" si="26"/>
        <v>19682</v>
      </c>
      <c r="AD317">
        <f t="shared" si="27"/>
        <v>0</v>
      </c>
      <c r="AE317">
        <f t="shared" si="28"/>
        <v>0</v>
      </c>
      <c r="AF317">
        <f>'TP Factor'!$D$4</f>
        <v>0.98096512680287296</v>
      </c>
      <c r="AG317">
        <f t="shared" si="29"/>
        <v>0</v>
      </c>
    </row>
    <row r="318" spans="1:33">
      <c r="A318" s="24" t="s">
        <v>72</v>
      </c>
      <c r="B318" s="24">
        <v>0</v>
      </c>
      <c r="D318" s="25">
        <v>0</v>
      </c>
      <c r="E318" s="24" t="s">
        <v>74</v>
      </c>
      <c r="F318" s="24">
        <v>0</v>
      </c>
      <c r="G318" s="26">
        <v>0</v>
      </c>
      <c r="H318" s="24" t="s">
        <v>159</v>
      </c>
      <c r="I318" s="24" t="s">
        <v>76</v>
      </c>
      <c r="J318" s="24">
        <v>0</v>
      </c>
      <c r="K318" s="27">
        <v>77.165636521400003</v>
      </c>
      <c r="L318" s="27">
        <v>84.7456877921</v>
      </c>
      <c r="M318" s="25">
        <v>0</v>
      </c>
      <c r="N318" s="25">
        <v>0</v>
      </c>
      <c r="O318" s="24">
        <v>0</v>
      </c>
      <c r="P318" s="24">
        <v>0</v>
      </c>
      <c r="Q318" s="28">
        <v>75637</v>
      </c>
      <c r="R318" s="28">
        <v>6460</v>
      </c>
      <c r="T318" s="24" t="s">
        <v>201</v>
      </c>
      <c r="U318" s="28">
        <v>54.65</v>
      </c>
      <c r="V318" s="28">
        <v>1</v>
      </c>
      <c r="W318" s="28">
        <v>0</v>
      </c>
      <c r="X318" s="28">
        <v>0</v>
      </c>
      <c r="Y318" s="28">
        <f t="shared" si="24"/>
        <v>0</v>
      </c>
      <c r="Z318" s="28">
        <f t="shared" si="25"/>
        <v>0</v>
      </c>
      <c r="AA318" s="28">
        <v>0.191</v>
      </c>
      <c r="AB318" s="29">
        <v>2.09244198056407E-2</v>
      </c>
      <c r="AC318">
        <f t="shared" si="26"/>
        <v>22</v>
      </c>
      <c r="AD318">
        <f t="shared" si="27"/>
        <v>0</v>
      </c>
      <c r="AE318">
        <f t="shared" si="28"/>
        <v>0</v>
      </c>
      <c r="AF318">
        <f>'TP Factor'!$D$4</f>
        <v>0.98096512680287296</v>
      </c>
      <c r="AG318">
        <f t="shared" si="29"/>
        <v>0</v>
      </c>
    </row>
    <row r="319" spans="1:33">
      <c r="A319" s="24" t="s">
        <v>72</v>
      </c>
      <c r="B319" s="24">
        <v>0</v>
      </c>
      <c r="D319" s="25">
        <v>0</v>
      </c>
      <c r="E319" s="24" t="s">
        <v>74</v>
      </c>
      <c r="F319" s="24">
        <v>0</v>
      </c>
      <c r="G319" s="26">
        <v>0</v>
      </c>
      <c r="H319" s="24" t="s">
        <v>159</v>
      </c>
      <c r="I319" s="24" t="s">
        <v>76</v>
      </c>
      <c r="J319" s="24">
        <v>0</v>
      </c>
      <c r="K319" s="27">
        <v>207.258308873</v>
      </c>
      <c r="L319" s="27">
        <v>501.12487889200003</v>
      </c>
      <c r="M319" s="25">
        <v>0</v>
      </c>
      <c r="N319" s="25">
        <v>0</v>
      </c>
      <c r="O319" s="24">
        <v>0</v>
      </c>
      <c r="P319" s="24">
        <v>0</v>
      </c>
      <c r="Q319" s="28">
        <v>75638</v>
      </c>
      <c r="R319" s="28">
        <v>6460</v>
      </c>
      <c r="T319" s="24" t="s">
        <v>234</v>
      </c>
      <c r="U319" s="28">
        <v>54.65</v>
      </c>
      <c r="V319" s="28">
        <v>1</v>
      </c>
      <c r="W319" s="28">
        <v>0</v>
      </c>
      <c r="X319" s="28">
        <v>0</v>
      </c>
      <c r="Y319" s="28">
        <f t="shared" si="24"/>
        <v>0</v>
      </c>
      <c r="Z319" s="28">
        <f t="shared" si="25"/>
        <v>0</v>
      </c>
      <c r="AA319" s="28">
        <v>0.247</v>
      </c>
      <c r="AB319" s="29">
        <v>0.123731995323103</v>
      </c>
      <c r="AC319">
        <f t="shared" si="26"/>
        <v>172</v>
      </c>
      <c r="AD319">
        <f t="shared" si="27"/>
        <v>0</v>
      </c>
      <c r="AE319">
        <f t="shared" si="28"/>
        <v>0</v>
      </c>
      <c r="AF319">
        <f>'TP Factor'!$D$4</f>
        <v>0.98096512680287296</v>
      </c>
      <c r="AG319">
        <f t="shared" si="29"/>
        <v>0</v>
      </c>
    </row>
    <row r="320" spans="1:33">
      <c r="A320" s="24" t="s">
        <v>72</v>
      </c>
      <c r="B320" s="24">
        <v>0</v>
      </c>
      <c r="D320" s="25">
        <v>0</v>
      </c>
      <c r="E320" s="24" t="s">
        <v>74</v>
      </c>
      <c r="F320" s="24">
        <v>0</v>
      </c>
      <c r="G320" s="26">
        <v>0</v>
      </c>
      <c r="H320" s="24" t="s">
        <v>159</v>
      </c>
      <c r="I320" s="24" t="s">
        <v>76</v>
      </c>
      <c r="J320" s="24">
        <v>0</v>
      </c>
      <c r="K320" s="27">
        <v>1370.5168468500001</v>
      </c>
      <c r="L320" s="27">
        <v>16603.256457799998</v>
      </c>
      <c r="M320" s="25">
        <v>0</v>
      </c>
      <c r="N320" s="25">
        <v>0</v>
      </c>
      <c r="O320" s="24">
        <v>0</v>
      </c>
      <c r="P320" s="24">
        <v>0</v>
      </c>
      <c r="Q320" s="28">
        <v>75639</v>
      </c>
      <c r="R320" s="28">
        <v>6460</v>
      </c>
      <c r="T320" s="24" t="s">
        <v>201</v>
      </c>
      <c r="U320" s="28">
        <v>54.65</v>
      </c>
      <c r="V320" s="28">
        <v>1</v>
      </c>
      <c r="W320" s="28">
        <v>0</v>
      </c>
      <c r="X320" s="28">
        <v>0</v>
      </c>
      <c r="Y320" s="28">
        <f t="shared" si="24"/>
        <v>0</v>
      </c>
      <c r="Z320" s="28">
        <f t="shared" si="25"/>
        <v>0</v>
      </c>
      <c r="AA320" s="28">
        <v>0.191</v>
      </c>
      <c r="AB320" s="29">
        <v>4.0994839639211698</v>
      </c>
      <c r="AC320">
        <f t="shared" si="26"/>
        <v>4398</v>
      </c>
      <c r="AD320">
        <f t="shared" si="27"/>
        <v>0</v>
      </c>
      <c r="AE320">
        <f t="shared" si="28"/>
        <v>0</v>
      </c>
      <c r="AF320">
        <f>'TP Factor'!$D$4</f>
        <v>0.98096512680287296</v>
      </c>
      <c r="AG320">
        <f t="shared" si="29"/>
        <v>0</v>
      </c>
    </row>
    <row r="321" spans="1:33">
      <c r="A321" s="24" t="s">
        <v>72</v>
      </c>
      <c r="B321" s="24">
        <v>0</v>
      </c>
      <c r="D321" s="25">
        <v>0</v>
      </c>
      <c r="E321" s="24" t="s">
        <v>74</v>
      </c>
      <c r="F321" s="24">
        <v>0</v>
      </c>
      <c r="G321" s="26">
        <v>0</v>
      </c>
      <c r="H321" s="24" t="s">
        <v>159</v>
      </c>
      <c r="I321" s="24" t="s">
        <v>76</v>
      </c>
      <c r="J321" s="24">
        <v>0</v>
      </c>
      <c r="K321" s="27">
        <v>4126.2175982700001</v>
      </c>
      <c r="L321" s="27">
        <v>459922.58840200002</v>
      </c>
      <c r="M321" s="25">
        <v>0</v>
      </c>
      <c r="N321" s="25">
        <v>0</v>
      </c>
      <c r="O321" s="24">
        <v>0</v>
      </c>
      <c r="P321" s="24">
        <v>0</v>
      </c>
      <c r="Q321" s="28">
        <v>75640</v>
      </c>
      <c r="R321" s="28">
        <v>6460</v>
      </c>
      <c r="T321" s="24" t="s">
        <v>88</v>
      </c>
      <c r="U321" s="28">
        <v>54.65</v>
      </c>
      <c r="V321" s="28">
        <v>1</v>
      </c>
      <c r="W321" s="28">
        <v>0</v>
      </c>
      <c r="X321" s="28">
        <v>0</v>
      </c>
      <c r="Y321" s="28">
        <f t="shared" si="24"/>
        <v>0</v>
      </c>
      <c r="Z321" s="28">
        <f t="shared" si="25"/>
        <v>0</v>
      </c>
      <c r="AA321" s="28">
        <v>0.30299999999999999</v>
      </c>
      <c r="AB321" s="29">
        <v>113.558768374</v>
      </c>
      <c r="AC321">
        <f t="shared" si="26"/>
        <v>193288</v>
      </c>
      <c r="AD321">
        <f t="shared" si="27"/>
        <v>0</v>
      </c>
      <c r="AE321">
        <f t="shared" si="28"/>
        <v>0</v>
      </c>
      <c r="AF321">
        <f>'TP Factor'!$D$4</f>
        <v>0.98096512680287296</v>
      </c>
      <c r="AG321">
        <f t="shared" si="29"/>
        <v>0</v>
      </c>
    </row>
    <row r="322" spans="1:33">
      <c r="A322" s="24" t="s">
        <v>72</v>
      </c>
      <c r="B322" s="24">
        <v>0</v>
      </c>
      <c r="D322" s="25">
        <v>0</v>
      </c>
      <c r="E322" s="24" t="s">
        <v>74</v>
      </c>
      <c r="F322" s="24">
        <v>0</v>
      </c>
      <c r="G322" s="26">
        <v>0</v>
      </c>
      <c r="H322" s="24" t="s">
        <v>159</v>
      </c>
      <c r="I322" s="24" t="s">
        <v>76</v>
      </c>
      <c r="J322" s="24">
        <v>0</v>
      </c>
      <c r="K322" s="27">
        <v>672.33291068100004</v>
      </c>
      <c r="L322" s="27">
        <v>21492.596516400001</v>
      </c>
      <c r="M322" s="25">
        <v>0</v>
      </c>
      <c r="N322" s="25">
        <v>0</v>
      </c>
      <c r="O322" s="24">
        <v>0</v>
      </c>
      <c r="P322" s="24">
        <v>0</v>
      </c>
      <c r="Q322" s="28">
        <v>75643</v>
      </c>
      <c r="R322" s="28">
        <v>6110</v>
      </c>
      <c r="T322" s="24" t="s">
        <v>231</v>
      </c>
      <c r="U322" s="28">
        <v>54.65</v>
      </c>
      <c r="V322" s="28">
        <v>1</v>
      </c>
      <c r="W322" s="28">
        <v>0</v>
      </c>
      <c r="X322" s="28">
        <v>0</v>
      </c>
      <c r="Y322" s="28">
        <f t="shared" si="24"/>
        <v>0</v>
      </c>
      <c r="Z322" s="28">
        <f t="shared" si="25"/>
        <v>0</v>
      </c>
      <c r="AA322" s="28">
        <v>0.30299999999999999</v>
      </c>
      <c r="AB322" s="29">
        <v>5.3067038240336801</v>
      </c>
      <c r="AC322">
        <f t="shared" si="26"/>
        <v>9033</v>
      </c>
      <c r="AD322">
        <f t="shared" si="27"/>
        <v>0</v>
      </c>
      <c r="AE322">
        <f t="shared" si="28"/>
        <v>0</v>
      </c>
      <c r="AF322">
        <f>'TP Factor'!$D$4</f>
        <v>0.98096512680287296</v>
      </c>
      <c r="AG322">
        <f t="shared" si="29"/>
        <v>0</v>
      </c>
    </row>
    <row r="323" spans="1:33">
      <c r="A323" s="24" t="s">
        <v>72</v>
      </c>
      <c r="B323" s="24">
        <v>0</v>
      </c>
      <c r="D323" s="25">
        <v>0</v>
      </c>
      <c r="E323" s="24" t="s">
        <v>74</v>
      </c>
      <c r="F323" s="24">
        <v>0</v>
      </c>
      <c r="G323" s="26">
        <v>102.5</v>
      </c>
      <c r="H323" s="24" t="s">
        <v>159</v>
      </c>
      <c r="I323" s="24" t="s">
        <v>76</v>
      </c>
      <c r="J323" s="24">
        <v>0</v>
      </c>
      <c r="K323" s="27">
        <v>290.44349467000001</v>
      </c>
      <c r="L323" s="27">
        <v>2422.0054815399999</v>
      </c>
      <c r="M323" s="25">
        <v>0</v>
      </c>
      <c r="N323" s="25">
        <v>0</v>
      </c>
      <c r="O323" s="24">
        <v>0</v>
      </c>
      <c r="P323" s="24">
        <v>0</v>
      </c>
      <c r="Q323" s="28">
        <v>75655</v>
      </c>
      <c r="R323" s="28">
        <v>1300</v>
      </c>
      <c r="T323" s="24" t="s">
        <v>80</v>
      </c>
      <c r="U323" s="28">
        <v>54.65</v>
      </c>
      <c r="V323" s="28">
        <v>1</v>
      </c>
      <c r="W323" s="28">
        <v>2.1</v>
      </c>
      <c r="X323" s="28">
        <v>0.51600000000000001</v>
      </c>
      <c r="Y323" s="28">
        <f t="shared" ref="Y323:Y324" si="30">W323</f>
        <v>2.1</v>
      </c>
      <c r="Z323" s="28">
        <f t="shared" ref="Z323:Z324" si="31">X323</f>
        <v>0.51600000000000001</v>
      </c>
      <c r="AA323" s="28">
        <v>0.63100000000000001</v>
      </c>
      <c r="AB323" s="29">
        <v>0.59801407188650402</v>
      </c>
      <c r="AC323">
        <f t="shared" ref="AC323:AC386" si="32">ROUND(AB323*AA323*U323*102.79,0)</f>
        <v>2120</v>
      </c>
      <c r="AD323">
        <f t="shared" ref="AD323:AD386" si="33">ROUND(Y323*AC323*0.002205,0)</f>
        <v>10</v>
      </c>
      <c r="AE323">
        <f t="shared" ref="AE323:AE386" si="34">ROUND(Z323*AC323*0.002205,1)</f>
        <v>2.4</v>
      </c>
      <c r="AF323">
        <f>'TP Factor'!$D$4</f>
        <v>0.98096512680287296</v>
      </c>
      <c r="AG323">
        <f t="shared" ref="AG323:AG386" si="35">ROUND(AE323*AF323,1)</f>
        <v>2.4</v>
      </c>
    </row>
    <row r="324" spans="1:33">
      <c r="A324" s="24" t="s">
        <v>72</v>
      </c>
      <c r="B324" s="24">
        <v>0</v>
      </c>
      <c r="D324" s="25">
        <v>0</v>
      </c>
      <c r="E324" s="24" t="s">
        <v>74</v>
      </c>
      <c r="F324" s="24">
        <v>0</v>
      </c>
      <c r="G324" s="26">
        <v>102.5</v>
      </c>
      <c r="H324" s="24" t="s">
        <v>159</v>
      </c>
      <c r="I324" s="24" t="s">
        <v>76</v>
      </c>
      <c r="J324" s="24">
        <v>0</v>
      </c>
      <c r="K324" s="27">
        <v>160.20213138599999</v>
      </c>
      <c r="L324" s="27">
        <v>873.92611808900006</v>
      </c>
      <c r="M324" s="25">
        <v>0</v>
      </c>
      <c r="N324" s="25">
        <v>0</v>
      </c>
      <c r="O324" s="24">
        <v>0</v>
      </c>
      <c r="P324" s="24">
        <v>0</v>
      </c>
      <c r="Q324" s="28">
        <v>75656</v>
      </c>
      <c r="R324" s="28">
        <v>1300</v>
      </c>
      <c r="T324" s="24" t="s">
        <v>80</v>
      </c>
      <c r="U324" s="28">
        <v>54.65</v>
      </c>
      <c r="V324" s="28">
        <v>1</v>
      </c>
      <c r="W324" s="28">
        <v>2.1</v>
      </c>
      <c r="X324" s="28">
        <v>0.51600000000000001</v>
      </c>
      <c r="Y324" s="28">
        <f t="shared" si="30"/>
        <v>2.1</v>
      </c>
      <c r="Z324" s="28">
        <f t="shared" si="31"/>
        <v>0.51600000000000001</v>
      </c>
      <c r="AA324" s="28">
        <v>0.63100000000000001</v>
      </c>
      <c r="AB324" s="29">
        <v>0.21577994138901299</v>
      </c>
      <c r="AC324">
        <f t="shared" si="32"/>
        <v>765</v>
      </c>
      <c r="AD324">
        <f t="shared" si="33"/>
        <v>4</v>
      </c>
      <c r="AE324">
        <f t="shared" si="34"/>
        <v>0.9</v>
      </c>
      <c r="AF324">
        <f>'TP Factor'!$D$4</f>
        <v>0.98096512680287296</v>
      </c>
      <c r="AG324">
        <f t="shared" si="35"/>
        <v>0.9</v>
      </c>
    </row>
    <row r="325" spans="1:33">
      <c r="A325" s="24" t="s">
        <v>72</v>
      </c>
      <c r="B325" s="24">
        <v>27</v>
      </c>
      <c r="C325" s="24" t="s">
        <v>73</v>
      </c>
      <c r="D325" s="25">
        <v>33.090000000000003</v>
      </c>
      <c r="E325" s="24" t="s">
        <v>74</v>
      </c>
      <c r="F325" s="24">
        <v>3456</v>
      </c>
      <c r="G325" s="26">
        <v>0</v>
      </c>
      <c r="H325" s="24" t="s">
        <v>159</v>
      </c>
      <c r="I325" s="24" t="s">
        <v>76</v>
      </c>
      <c r="J325" s="24">
        <v>17184702</v>
      </c>
      <c r="K325" s="27">
        <v>32972.410711500001</v>
      </c>
      <c r="L325" s="27">
        <v>33767905.926100001</v>
      </c>
      <c r="M325" s="25">
        <v>0</v>
      </c>
      <c r="N325" s="25">
        <v>0</v>
      </c>
      <c r="O325" s="24">
        <v>24225</v>
      </c>
      <c r="P325" s="24">
        <v>0</v>
      </c>
      <c r="Q325" s="28">
        <v>0</v>
      </c>
      <c r="R325" s="28">
        <v>0</v>
      </c>
      <c r="U325" s="28">
        <v>0</v>
      </c>
      <c r="V325" s="28">
        <v>0</v>
      </c>
      <c r="W325" s="28">
        <v>0</v>
      </c>
      <c r="X325" s="28">
        <v>0</v>
      </c>
      <c r="Y325" s="28">
        <f>W325*0.7</f>
        <v>0</v>
      </c>
      <c r="Z325" s="28">
        <f>X325*0.5</f>
        <v>0</v>
      </c>
      <c r="AA325" s="28">
        <v>0</v>
      </c>
      <c r="AB325" s="29">
        <v>3.7632835443858799</v>
      </c>
      <c r="AC325">
        <f t="shared" si="32"/>
        <v>0</v>
      </c>
      <c r="AD325">
        <f t="shared" si="33"/>
        <v>0</v>
      </c>
      <c r="AE325">
        <f t="shared" si="34"/>
        <v>0</v>
      </c>
      <c r="AF325">
        <f>'TP Factor'!$D$4</f>
        <v>0.98096512680287296</v>
      </c>
      <c r="AG325">
        <f t="shared" si="35"/>
        <v>0</v>
      </c>
    </row>
    <row r="326" spans="1:33">
      <c r="A326" s="24" t="s">
        <v>72</v>
      </c>
      <c r="B326" s="24">
        <v>27</v>
      </c>
      <c r="C326" s="24" t="s">
        <v>73</v>
      </c>
      <c r="D326" s="25">
        <v>33.090000000000003</v>
      </c>
      <c r="E326" s="24" t="s">
        <v>74</v>
      </c>
      <c r="F326" s="24">
        <v>1234</v>
      </c>
      <c r="G326" s="26">
        <v>102.5</v>
      </c>
      <c r="H326" s="24" t="s">
        <v>159</v>
      </c>
      <c r="I326" s="24" t="s">
        <v>76</v>
      </c>
      <c r="J326" s="24">
        <v>79</v>
      </c>
      <c r="K326" s="27">
        <v>103.936137739</v>
      </c>
      <c r="L326" s="27">
        <v>247.421735713</v>
      </c>
      <c r="M326" s="25">
        <v>0.12</v>
      </c>
      <c r="N326" s="25">
        <v>0.02</v>
      </c>
      <c r="O326" s="24">
        <v>27572</v>
      </c>
      <c r="P326" s="24">
        <v>26970</v>
      </c>
      <c r="Q326" s="28">
        <v>27572</v>
      </c>
      <c r="R326" s="28">
        <v>1300</v>
      </c>
      <c r="S326" s="24" t="s">
        <v>79</v>
      </c>
      <c r="T326" s="24" t="s">
        <v>80</v>
      </c>
      <c r="U326" s="28">
        <v>54.65</v>
      </c>
      <c r="V326" s="28">
        <v>0</v>
      </c>
      <c r="W326" s="28">
        <v>2.42</v>
      </c>
      <c r="X326" s="28">
        <v>0.51600000000000001</v>
      </c>
      <c r="Y326" s="28">
        <f t="shared" ref="Y326:Y389" si="36">W326*0.7</f>
        <v>1.694</v>
      </c>
      <c r="Z326" s="28">
        <f t="shared" ref="Z326:Z389" si="37">X326*0.5</f>
        <v>0.25800000000000001</v>
      </c>
      <c r="AA326" s="28">
        <v>0.63100000000000001</v>
      </c>
      <c r="AB326" s="29">
        <v>1.53445678206583E-2</v>
      </c>
      <c r="AC326">
        <f t="shared" si="32"/>
        <v>54</v>
      </c>
      <c r="AD326">
        <f t="shared" si="33"/>
        <v>0</v>
      </c>
      <c r="AE326">
        <f t="shared" si="34"/>
        <v>0</v>
      </c>
      <c r="AF326">
        <f>'TP Factor'!$D$4</f>
        <v>0.98096512680287296</v>
      </c>
      <c r="AG326">
        <f t="shared" si="35"/>
        <v>0</v>
      </c>
    </row>
    <row r="327" spans="1:33">
      <c r="A327" s="24" t="s">
        <v>72</v>
      </c>
      <c r="B327" s="24">
        <v>27</v>
      </c>
      <c r="C327" s="24" t="s">
        <v>73</v>
      </c>
      <c r="D327" s="25">
        <v>33.090000000000003</v>
      </c>
      <c r="E327" s="24" t="s">
        <v>74</v>
      </c>
      <c r="F327" s="24">
        <v>1234</v>
      </c>
      <c r="G327" s="26">
        <v>102.5</v>
      </c>
      <c r="H327" s="24" t="s">
        <v>159</v>
      </c>
      <c r="I327" s="24" t="s">
        <v>76</v>
      </c>
      <c r="J327" s="24">
        <v>168</v>
      </c>
      <c r="K327" s="27">
        <v>221.85940904899999</v>
      </c>
      <c r="L327" s="27">
        <v>521.91161952699997</v>
      </c>
      <c r="M327" s="25">
        <v>0.25</v>
      </c>
      <c r="N327" s="25">
        <v>0.04</v>
      </c>
      <c r="O327" s="24">
        <v>27663</v>
      </c>
      <c r="P327" s="24">
        <v>27056</v>
      </c>
      <c r="Q327" s="28">
        <v>27663</v>
      </c>
      <c r="R327" s="28">
        <v>1300</v>
      </c>
      <c r="S327" s="24" t="s">
        <v>79</v>
      </c>
      <c r="T327" s="24" t="s">
        <v>80</v>
      </c>
      <c r="U327" s="28">
        <v>54.65</v>
      </c>
      <c r="V327" s="28">
        <v>0</v>
      </c>
      <c r="W327" s="28">
        <v>2.42</v>
      </c>
      <c r="X327" s="28">
        <v>0.51600000000000001</v>
      </c>
      <c r="Y327" s="28">
        <f t="shared" si="36"/>
        <v>1.694</v>
      </c>
      <c r="Z327" s="28">
        <f t="shared" si="37"/>
        <v>0.25800000000000001</v>
      </c>
      <c r="AA327" s="28">
        <v>0.63100000000000001</v>
      </c>
      <c r="AB327" s="29">
        <v>0.12787252490454301</v>
      </c>
      <c r="AC327">
        <f t="shared" si="32"/>
        <v>453</v>
      </c>
      <c r="AD327">
        <f t="shared" si="33"/>
        <v>2</v>
      </c>
      <c r="AE327">
        <f t="shared" si="34"/>
        <v>0.3</v>
      </c>
      <c r="AF327">
        <f>'TP Factor'!$D$4</f>
        <v>0.98096512680287296</v>
      </c>
      <c r="AG327">
        <f t="shared" si="35"/>
        <v>0.3</v>
      </c>
    </row>
    <row r="328" spans="1:33">
      <c r="A328" s="24" t="s">
        <v>72</v>
      </c>
      <c r="B328" s="24">
        <v>27</v>
      </c>
      <c r="C328" s="24" t="s">
        <v>73</v>
      </c>
      <c r="D328" s="25">
        <v>33.090000000000003</v>
      </c>
      <c r="E328" s="24" t="s">
        <v>74</v>
      </c>
      <c r="F328" s="24">
        <v>1234</v>
      </c>
      <c r="G328" s="26">
        <v>105</v>
      </c>
      <c r="H328" s="24" t="s">
        <v>159</v>
      </c>
      <c r="I328" s="24" t="s">
        <v>76</v>
      </c>
      <c r="J328" s="24">
        <v>254</v>
      </c>
      <c r="K328" s="27">
        <v>107.021194694</v>
      </c>
      <c r="L328" s="27">
        <v>561.12569176500006</v>
      </c>
      <c r="M328" s="25">
        <v>0.34</v>
      </c>
      <c r="N328" s="25">
        <v>0.06</v>
      </c>
      <c r="O328" s="24">
        <v>28034</v>
      </c>
      <c r="P328" s="24">
        <v>27409</v>
      </c>
      <c r="Q328" s="28">
        <v>28034</v>
      </c>
      <c r="R328" s="28">
        <v>1400</v>
      </c>
      <c r="S328" s="24" t="s">
        <v>90</v>
      </c>
      <c r="T328" s="24" t="s">
        <v>115</v>
      </c>
      <c r="U328" s="28">
        <v>54.65</v>
      </c>
      <c r="V328" s="28">
        <v>0</v>
      </c>
      <c r="W328" s="28">
        <v>2.83</v>
      </c>
      <c r="X328" s="28">
        <v>0.497</v>
      </c>
      <c r="Y328" s="28">
        <f t="shared" si="36"/>
        <v>1.9809999999999999</v>
      </c>
      <c r="Z328" s="28">
        <f t="shared" si="37"/>
        <v>0.2485</v>
      </c>
      <c r="AA328" s="28">
        <v>0.89</v>
      </c>
      <c r="AB328" s="29">
        <v>0.13865662348749999</v>
      </c>
      <c r="AC328">
        <f t="shared" si="32"/>
        <v>693</v>
      </c>
      <c r="AD328">
        <f t="shared" si="33"/>
        <v>3</v>
      </c>
      <c r="AE328">
        <f t="shared" si="34"/>
        <v>0.4</v>
      </c>
      <c r="AF328">
        <f>'TP Factor'!$D$4</f>
        <v>0.98096512680287296</v>
      </c>
      <c r="AG328">
        <f t="shared" si="35"/>
        <v>0.4</v>
      </c>
    </row>
    <row r="329" spans="1:33">
      <c r="A329" s="24" t="s">
        <v>72</v>
      </c>
      <c r="B329" s="24">
        <v>27</v>
      </c>
      <c r="C329" s="24" t="s">
        <v>73</v>
      </c>
      <c r="D329" s="25">
        <v>33.090000000000003</v>
      </c>
      <c r="E329" s="24" t="s">
        <v>74</v>
      </c>
      <c r="F329" s="24">
        <v>3456</v>
      </c>
      <c r="G329" s="26">
        <v>0</v>
      </c>
      <c r="H329" s="24" t="s">
        <v>159</v>
      </c>
      <c r="I329" s="24" t="s">
        <v>76</v>
      </c>
      <c r="J329" s="24">
        <v>1064</v>
      </c>
      <c r="K329" s="27">
        <v>408.01475625</v>
      </c>
      <c r="L329" s="27">
        <v>2091.5521331199998</v>
      </c>
      <c r="M329" s="25">
        <v>0</v>
      </c>
      <c r="N329" s="25">
        <v>0</v>
      </c>
      <c r="O329" s="24">
        <v>28176</v>
      </c>
      <c r="P329" s="24">
        <v>0</v>
      </c>
      <c r="Q329" s="28">
        <v>0</v>
      </c>
      <c r="R329" s="28">
        <v>0</v>
      </c>
      <c r="U329" s="28">
        <v>0</v>
      </c>
      <c r="V329" s="28">
        <v>0</v>
      </c>
      <c r="W329" s="28">
        <v>0</v>
      </c>
      <c r="X329" s="28">
        <v>0</v>
      </c>
      <c r="Y329" s="28">
        <f t="shared" si="36"/>
        <v>0</v>
      </c>
      <c r="Z329" s="28">
        <f t="shared" si="37"/>
        <v>0</v>
      </c>
      <c r="AA329" s="28">
        <v>0</v>
      </c>
      <c r="AB329" s="29">
        <v>0.49412449030990502</v>
      </c>
      <c r="AC329">
        <f t="shared" si="32"/>
        <v>0</v>
      </c>
      <c r="AD329">
        <f t="shared" si="33"/>
        <v>0</v>
      </c>
      <c r="AE329">
        <f t="shared" si="34"/>
        <v>0</v>
      </c>
      <c r="AF329">
        <f>'TP Factor'!$D$4</f>
        <v>0.98096512680287296</v>
      </c>
      <c r="AG329">
        <f t="shared" si="35"/>
        <v>0</v>
      </c>
    </row>
    <row r="330" spans="1:33">
      <c r="A330" s="24" t="s">
        <v>72</v>
      </c>
      <c r="B330" s="24">
        <v>27</v>
      </c>
      <c r="C330" s="24" t="s">
        <v>73</v>
      </c>
      <c r="D330" s="25">
        <v>33.090000000000003</v>
      </c>
      <c r="E330" s="24" t="s">
        <v>74</v>
      </c>
      <c r="F330" s="24">
        <v>1234</v>
      </c>
      <c r="G330" s="26">
        <v>105</v>
      </c>
      <c r="H330" s="24" t="s">
        <v>159</v>
      </c>
      <c r="I330" s="24" t="s">
        <v>76</v>
      </c>
      <c r="J330" s="24">
        <v>144</v>
      </c>
      <c r="K330" s="27">
        <v>95.3802921801</v>
      </c>
      <c r="L330" s="27">
        <v>318.12614630799999</v>
      </c>
      <c r="M330" s="25">
        <v>0.19</v>
      </c>
      <c r="N330" s="25">
        <v>0.04</v>
      </c>
      <c r="O330" s="24">
        <v>28177</v>
      </c>
      <c r="P330" s="24">
        <v>27549</v>
      </c>
      <c r="Q330" s="28">
        <v>28177</v>
      </c>
      <c r="R330" s="28">
        <v>1400</v>
      </c>
      <c r="S330" s="24" t="s">
        <v>90</v>
      </c>
      <c r="T330" s="24" t="s">
        <v>115</v>
      </c>
      <c r="U330" s="28">
        <v>54.65</v>
      </c>
      <c r="V330" s="28">
        <v>0</v>
      </c>
      <c r="W330" s="28">
        <v>2.83</v>
      </c>
      <c r="X330" s="28">
        <v>0.497</v>
      </c>
      <c r="Y330" s="28">
        <f t="shared" si="36"/>
        <v>1.9809999999999999</v>
      </c>
      <c r="Z330" s="28">
        <f t="shared" si="37"/>
        <v>0.2485</v>
      </c>
      <c r="AA330" s="28">
        <v>0.89</v>
      </c>
      <c r="AB330" s="29">
        <v>4.0966580087880899E-2</v>
      </c>
      <c r="AC330">
        <f t="shared" si="32"/>
        <v>205</v>
      </c>
      <c r="AD330">
        <f t="shared" si="33"/>
        <v>1</v>
      </c>
      <c r="AE330">
        <f t="shared" si="34"/>
        <v>0.1</v>
      </c>
      <c r="AF330">
        <f>'TP Factor'!$D$4</f>
        <v>0.98096512680287296</v>
      </c>
      <c r="AG330">
        <f t="shared" si="35"/>
        <v>0.1</v>
      </c>
    </row>
    <row r="331" spans="1:33">
      <c r="A331" s="24" t="s">
        <v>72</v>
      </c>
      <c r="B331" s="24">
        <v>27</v>
      </c>
      <c r="C331" s="24" t="s">
        <v>73</v>
      </c>
      <c r="D331" s="25">
        <v>33.090000000000003</v>
      </c>
      <c r="E331" s="24" t="s">
        <v>74</v>
      </c>
      <c r="F331" s="24">
        <v>1234</v>
      </c>
      <c r="G331" s="26">
        <v>13</v>
      </c>
      <c r="H331" s="24" t="s">
        <v>159</v>
      </c>
      <c r="I331" s="24" t="s">
        <v>76</v>
      </c>
      <c r="J331" s="24">
        <v>181</v>
      </c>
      <c r="K331" s="27">
        <v>198.03239389399999</v>
      </c>
      <c r="L331" s="27">
        <v>2046.9598274299999</v>
      </c>
      <c r="M331" s="25">
        <v>0.23</v>
      </c>
      <c r="N331" s="25">
        <v>0.02</v>
      </c>
      <c r="O331" s="24">
        <v>28300</v>
      </c>
      <c r="P331" s="24">
        <v>27668</v>
      </c>
      <c r="Q331" s="28">
        <v>28300</v>
      </c>
      <c r="R331" s="28">
        <v>1100</v>
      </c>
      <c r="S331" s="24" t="s">
        <v>79</v>
      </c>
      <c r="T331" s="24" t="s">
        <v>93</v>
      </c>
      <c r="U331" s="28">
        <v>54.65</v>
      </c>
      <c r="V331" s="28">
        <v>0</v>
      </c>
      <c r="W331" s="28">
        <v>1.85</v>
      </c>
      <c r="X331" s="28">
        <v>0.22</v>
      </c>
      <c r="Y331" s="28">
        <f t="shared" si="36"/>
        <v>1.2949999999999999</v>
      </c>
      <c r="Z331" s="28">
        <f t="shared" si="37"/>
        <v>0.11</v>
      </c>
      <c r="AA331" s="28">
        <v>0.17399999999999999</v>
      </c>
      <c r="AB331" s="29">
        <v>0.50439422018003099</v>
      </c>
      <c r="AC331">
        <f t="shared" si="32"/>
        <v>493</v>
      </c>
      <c r="AD331">
        <f t="shared" si="33"/>
        <v>1</v>
      </c>
      <c r="AE331">
        <f t="shared" si="34"/>
        <v>0.1</v>
      </c>
      <c r="AF331">
        <f>'TP Factor'!$D$4</f>
        <v>0.98096512680287296</v>
      </c>
      <c r="AG331">
        <f t="shared" si="35"/>
        <v>0.1</v>
      </c>
    </row>
    <row r="332" spans="1:33">
      <c r="A332" s="24" t="s">
        <v>72</v>
      </c>
      <c r="B332" s="24">
        <v>27</v>
      </c>
      <c r="C332" s="24" t="s">
        <v>73</v>
      </c>
      <c r="D332" s="25">
        <v>33.090000000000003</v>
      </c>
      <c r="E332" s="24" t="s">
        <v>74</v>
      </c>
      <c r="F332" s="24">
        <v>1234</v>
      </c>
      <c r="G332" s="26">
        <v>13</v>
      </c>
      <c r="H332" s="24" t="s">
        <v>159</v>
      </c>
      <c r="I332" s="24" t="s">
        <v>76</v>
      </c>
      <c r="J332" s="24">
        <v>174</v>
      </c>
      <c r="K332" s="27">
        <v>169.81761541399999</v>
      </c>
      <c r="L332" s="27">
        <v>1000.71670812</v>
      </c>
      <c r="M332" s="25">
        <v>0.23</v>
      </c>
      <c r="N332" s="25">
        <v>0.02</v>
      </c>
      <c r="O332" s="24">
        <v>28303</v>
      </c>
      <c r="P332" s="24">
        <v>27671</v>
      </c>
      <c r="Q332" s="28">
        <v>28303</v>
      </c>
      <c r="R332" s="28">
        <v>1100</v>
      </c>
      <c r="S332" s="24" t="s">
        <v>81</v>
      </c>
      <c r="T332" s="24" t="s">
        <v>86</v>
      </c>
      <c r="U332" s="28">
        <v>54.65</v>
      </c>
      <c r="V332" s="28">
        <v>0</v>
      </c>
      <c r="W332" s="28">
        <v>1.85</v>
      </c>
      <c r="X332" s="28">
        <v>0.22</v>
      </c>
      <c r="Y332" s="28">
        <f t="shared" si="36"/>
        <v>1.2949999999999999</v>
      </c>
      <c r="Z332" s="28">
        <f t="shared" si="37"/>
        <v>0.11</v>
      </c>
      <c r="AA332" s="28">
        <v>0.34200000000000003</v>
      </c>
      <c r="AB332" s="29">
        <v>0.24728149476014599</v>
      </c>
      <c r="AC332">
        <f t="shared" si="32"/>
        <v>475</v>
      </c>
      <c r="AD332">
        <f t="shared" si="33"/>
        <v>1</v>
      </c>
      <c r="AE332">
        <f t="shared" si="34"/>
        <v>0.1</v>
      </c>
      <c r="AF332">
        <f>'TP Factor'!$D$4</f>
        <v>0.98096512680287296</v>
      </c>
      <c r="AG332">
        <f t="shared" si="35"/>
        <v>0.1</v>
      </c>
    </row>
    <row r="333" spans="1:33">
      <c r="A333" s="24" t="s">
        <v>72</v>
      </c>
      <c r="B333" s="24">
        <v>27</v>
      </c>
      <c r="C333" s="24" t="s">
        <v>73</v>
      </c>
      <c r="D333" s="25">
        <v>33.090000000000003</v>
      </c>
      <c r="E333" s="24" t="s">
        <v>74</v>
      </c>
      <c r="F333" s="24">
        <v>1234</v>
      </c>
      <c r="G333" s="26">
        <v>13</v>
      </c>
      <c r="H333" s="24" t="s">
        <v>159</v>
      </c>
      <c r="I333" s="24" t="s">
        <v>76</v>
      </c>
      <c r="J333" s="24">
        <v>20</v>
      </c>
      <c r="K333" s="27">
        <v>87.856893129300005</v>
      </c>
      <c r="L333" s="27">
        <v>226.62799861400001</v>
      </c>
      <c r="M333" s="25">
        <v>0.03</v>
      </c>
      <c r="N333" s="25">
        <v>0</v>
      </c>
      <c r="O333" s="24">
        <v>28304</v>
      </c>
      <c r="P333" s="24">
        <v>27672</v>
      </c>
      <c r="Q333" s="28">
        <v>28304</v>
      </c>
      <c r="R333" s="28">
        <v>1100</v>
      </c>
      <c r="S333" s="24" t="s">
        <v>79</v>
      </c>
      <c r="T333" s="24" t="s">
        <v>93</v>
      </c>
      <c r="U333" s="28">
        <v>54.65</v>
      </c>
      <c r="V333" s="28">
        <v>0</v>
      </c>
      <c r="W333" s="28">
        <v>1.85</v>
      </c>
      <c r="X333" s="28">
        <v>0.22</v>
      </c>
      <c r="Y333" s="28">
        <f t="shared" si="36"/>
        <v>1.2949999999999999</v>
      </c>
      <c r="Z333" s="28">
        <f t="shared" si="37"/>
        <v>0.11</v>
      </c>
      <c r="AA333" s="28">
        <v>0.17399999999999999</v>
      </c>
      <c r="AB333" s="29">
        <v>5.6000774043045501E-2</v>
      </c>
      <c r="AC333">
        <f t="shared" si="32"/>
        <v>55</v>
      </c>
      <c r="AD333">
        <f t="shared" si="33"/>
        <v>0</v>
      </c>
      <c r="AE333">
        <f t="shared" si="34"/>
        <v>0</v>
      </c>
      <c r="AF333">
        <f>'TP Factor'!$D$4</f>
        <v>0.98096512680287296</v>
      </c>
      <c r="AG333">
        <f t="shared" si="35"/>
        <v>0</v>
      </c>
    </row>
    <row r="334" spans="1:33">
      <c r="A334" s="24" t="s">
        <v>72</v>
      </c>
      <c r="B334" s="24">
        <v>27</v>
      </c>
      <c r="C334" s="24" t="s">
        <v>73</v>
      </c>
      <c r="D334" s="25">
        <v>33.090000000000003</v>
      </c>
      <c r="E334" s="24" t="s">
        <v>74</v>
      </c>
      <c r="F334" s="24">
        <v>1234</v>
      </c>
      <c r="G334" s="26">
        <v>102.5</v>
      </c>
      <c r="H334" s="24" t="s">
        <v>159</v>
      </c>
      <c r="I334" s="24" t="s">
        <v>76</v>
      </c>
      <c r="J334" s="24">
        <v>285</v>
      </c>
      <c r="K334" s="27">
        <v>138.40556741399999</v>
      </c>
      <c r="L334" s="27">
        <v>886.038160608</v>
      </c>
      <c r="M334" s="25">
        <v>0.42</v>
      </c>
      <c r="N334" s="25">
        <v>7.0000000000000007E-2</v>
      </c>
      <c r="O334" s="24">
        <v>28305</v>
      </c>
      <c r="P334" s="24">
        <v>27673</v>
      </c>
      <c r="Q334" s="28">
        <v>28305</v>
      </c>
      <c r="R334" s="28">
        <v>1300</v>
      </c>
      <c r="S334" s="24" t="s">
        <v>79</v>
      </c>
      <c r="T334" s="24" t="s">
        <v>80</v>
      </c>
      <c r="U334" s="28">
        <v>54.65</v>
      </c>
      <c r="V334" s="28">
        <v>0</v>
      </c>
      <c r="W334" s="28">
        <v>2.42</v>
      </c>
      <c r="X334" s="28">
        <v>0.51600000000000001</v>
      </c>
      <c r="Y334" s="28">
        <f t="shared" si="36"/>
        <v>1.694</v>
      </c>
      <c r="Z334" s="28">
        <f t="shared" si="37"/>
        <v>0.25800000000000001</v>
      </c>
      <c r="AA334" s="28">
        <v>0.63100000000000001</v>
      </c>
      <c r="AB334" s="29">
        <v>0.21894392189251499</v>
      </c>
      <c r="AC334">
        <f t="shared" si="32"/>
        <v>776</v>
      </c>
      <c r="AD334">
        <f t="shared" si="33"/>
        <v>3</v>
      </c>
      <c r="AE334">
        <f t="shared" si="34"/>
        <v>0.4</v>
      </c>
      <c r="AF334">
        <f>'TP Factor'!$D$4</f>
        <v>0.98096512680287296</v>
      </c>
      <c r="AG334">
        <f t="shared" si="35"/>
        <v>0.4</v>
      </c>
    </row>
    <row r="335" spans="1:33">
      <c r="A335" s="24" t="s">
        <v>72</v>
      </c>
      <c r="B335" s="24">
        <v>27</v>
      </c>
      <c r="C335" s="24" t="s">
        <v>73</v>
      </c>
      <c r="D335" s="25">
        <v>33.090000000000003</v>
      </c>
      <c r="E335" s="24" t="s">
        <v>74</v>
      </c>
      <c r="F335" s="24">
        <v>1234</v>
      </c>
      <c r="G335" s="26">
        <v>102.5</v>
      </c>
      <c r="H335" s="24" t="s">
        <v>159</v>
      </c>
      <c r="I335" s="24" t="s">
        <v>76</v>
      </c>
      <c r="J335" s="24">
        <v>332</v>
      </c>
      <c r="K335" s="27">
        <v>276.00699655199998</v>
      </c>
      <c r="L335" s="27">
        <v>1034.8907025200001</v>
      </c>
      <c r="M335" s="25">
        <v>0.49</v>
      </c>
      <c r="N335" s="25">
        <v>0.09</v>
      </c>
      <c r="O335" s="24">
        <v>28306</v>
      </c>
      <c r="P335" s="24">
        <v>27674</v>
      </c>
      <c r="Q335" s="28">
        <v>28306</v>
      </c>
      <c r="R335" s="28">
        <v>1300</v>
      </c>
      <c r="S335" s="24" t="s">
        <v>79</v>
      </c>
      <c r="T335" s="24" t="s">
        <v>80</v>
      </c>
      <c r="U335" s="28">
        <v>54.65</v>
      </c>
      <c r="V335" s="28">
        <v>0</v>
      </c>
      <c r="W335" s="28">
        <v>2.42</v>
      </c>
      <c r="X335" s="28">
        <v>0.51600000000000001</v>
      </c>
      <c r="Y335" s="28">
        <f t="shared" si="36"/>
        <v>1.694</v>
      </c>
      <c r="Z335" s="28">
        <f t="shared" si="37"/>
        <v>0.25800000000000001</v>
      </c>
      <c r="AA335" s="28">
        <v>0.63100000000000001</v>
      </c>
      <c r="AB335" s="29">
        <v>0.25572603889287798</v>
      </c>
      <c r="AC335">
        <f t="shared" si="32"/>
        <v>906</v>
      </c>
      <c r="AD335">
        <f t="shared" si="33"/>
        <v>3</v>
      </c>
      <c r="AE335">
        <f t="shared" si="34"/>
        <v>0.5</v>
      </c>
      <c r="AF335">
        <f>'TP Factor'!$D$4</f>
        <v>0.98096512680287296</v>
      </c>
      <c r="AG335">
        <f t="shared" si="35"/>
        <v>0.5</v>
      </c>
    </row>
    <row r="336" spans="1:33">
      <c r="A336" s="24" t="s">
        <v>72</v>
      </c>
      <c r="B336" s="24">
        <v>27</v>
      </c>
      <c r="C336" s="24" t="s">
        <v>73</v>
      </c>
      <c r="D336" s="25">
        <v>33.090000000000003</v>
      </c>
      <c r="E336" s="24" t="s">
        <v>74</v>
      </c>
      <c r="F336" s="24">
        <v>1234</v>
      </c>
      <c r="G336" s="26">
        <v>102.5</v>
      </c>
      <c r="H336" s="24" t="s">
        <v>159</v>
      </c>
      <c r="I336" s="24" t="s">
        <v>76</v>
      </c>
      <c r="J336" s="24">
        <v>7</v>
      </c>
      <c r="K336" s="27">
        <v>24.3725373077</v>
      </c>
      <c r="L336" s="27">
        <v>21.526842309599999</v>
      </c>
      <c r="M336" s="25">
        <v>0.01</v>
      </c>
      <c r="N336" s="25">
        <v>0</v>
      </c>
      <c r="O336" s="24">
        <v>28322</v>
      </c>
      <c r="P336" s="24">
        <v>27690</v>
      </c>
      <c r="Q336" s="28">
        <v>28322</v>
      </c>
      <c r="R336" s="28">
        <v>1300</v>
      </c>
      <c r="S336" s="24" t="s">
        <v>81</v>
      </c>
      <c r="T336" s="24" t="s">
        <v>94</v>
      </c>
      <c r="U336" s="28">
        <v>54.65</v>
      </c>
      <c r="V336" s="28">
        <v>0</v>
      </c>
      <c r="W336" s="28">
        <v>2.42</v>
      </c>
      <c r="X336" s="28">
        <v>0.51600000000000001</v>
      </c>
      <c r="Y336" s="28">
        <f t="shared" si="36"/>
        <v>1.694</v>
      </c>
      <c r="Z336" s="28">
        <f t="shared" si="37"/>
        <v>0.25800000000000001</v>
      </c>
      <c r="AA336" s="28">
        <v>0.66200000000000003</v>
      </c>
      <c r="AB336" s="29">
        <v>5.3193773037654903E-3</v>
      </c>
      <c r="AC336">
        <f t="shared" si="32"/>
        <v>20</v>
      </c>
      <c r="AD336">
        <f t="shared" si="33"/>
        <v>0</v>
      </c>
      <c r="AE336">
        <f t="shared" si="34"/>
        <v>0</v>
      </c>
      <c r="AF336">
        <f>'TP Factor'!$D$4</f>
        <v>0.98096512680287296</v>
      </c>
      <c r="AG336">
        <f t="shared" si="35"/>
        <v>0</v>
      </c>
    </row>
    <row r="337" spans="1:33">
      <c r="A337" s="24" t="s">
        <v>72</v>
      </c>
      <c r="B337" s="24">
        <v>27</v>
      </c>
      <c r="C337" s="24" t="s">
        <v>73</v>
      </c>
      <c r="D337" s="25">
        <v>33.090000000000003</v>
      </c>
      <c r="E337" s="24" t="s">
        <v>74</v>
      </c>
      <c r="F337" s="24">
        <v>1234</v>
      </c>
      <c r="G337" s="26">
        <v>102.5</v>
      </c>
      <c r="H337" s="24" t="s">
        <v>159</v>
      </c>
      <c r="I337" s="24" t="s">
        <v>76</v>
      </c>
      <c r="J337" s="24">
        <v>118</v>
      </c>
      <c r="K337" s="27">
        <v>123.788641943</v>
      </c>
      <c r="L337" s="27">
        <v>367.67644189999999</v>
      </c>
      <c r="M337" s="25">
        <v>0.17</v>
      </c>
      <c r="N337" s="25">
        <v>0.03</v>
      </c>
      <c r="O337" s="24">
        <v>28341</v>
      </c>
      <c r="P337" s="24">
        <v>27708</v>
      </c>
      <c r="Q337" s="28">
        <v>28341</v>
      </c>
      <c r="R337" s="28">
        <v>1300</v>
      </c>
      <c r="S337" s="24" t="s">
        <v>79</v>
      </c>
      <c r="T337" s="24" t="s">
        <v>80</v>
      </c>
      <c r="U337" s="28">
        <v>54.65</v>
      </c>
      <c r="V337" s="28">
        <v>0</v>
      </c>
      <c r="W337" s="28">
        <v>2.42</v>
      </c>
      <c r="X337" s="28">
        <v>0.51600000000000001</v>
      </c>
      <c r="Y337" s="28">
        <f t="shared" si="36"/>
        <v>1.694</v>
      </c>
      <c r="Z337" s="28">
        <f t="shared" si="37"/>
        <v>0.25800000000000001</v>
      </c>
      <c r="AA337" s="28">
        <v>0.63100000000000001</v>
      </c>
      <c r="AB337" s="29">
        <v>9.0854464024489906E-2</v>
      </c>
      <c r="AC337">
        <f t="shared" si="32"/>
        <v>322</v>
      </c>
      <c r="AD337">
        <f t="shared" si="33"/>
        <v>1</v>
      </c>
      <c r="AE337">
        <f t="shared" si="34"/>
        <v>0.2</v>
      </c>
      <c r="AF337">
        <f>'TP Factor'!$D$4</f>
        <v>0.98096512680287296</v>
      </c>
      <c r="AG337">
        <f t="shared" si="35"/>
        <v>0.2</v>
      </c>
    </row>
    <row r="338" spans="1:33">
      <c r="A338" s="24" t="s">
        <v>72</v>
      </c>
      <c r="B338" s="24">
        <v>27</v>
      </c>
      <c r="C338" s="24" t="s">
        <v>73</v>
      </c>
      <c r="D338" s="25">
        <v>33.090000000000003</v>
      </c>
      <c r="E338" s="24" t="s">
        <v>74</v>
      </c>
      <c r="F338" s="24">
        <v>3456</v>
      </c>
      <c r="G338" s="26">
        <v>0</v>
      </c>
      <c r="H338" s="24" t="s">
        <v>159</v>
      </c>
      <c r="I338" s="24" t="s">
        <v>76</v>
      </c>
      <c r="J338" s="24">
        <v>291</v>
      </c>
      <c r="K338" s="27">
        <v>188.877959941</v>
      </c>
      <c r="L338" s="27">
        <v>572.45946732000004</v>
      </c>
      <c r="M338" s="25">
        <v>0</v>
      </c>
      <c r="N338" s="25">
        <v>0</v>
      </c>
      <c r="O338" s="24">
        <v>28420</v>
      </c>
      <c r="P338" s="24">
        <v>0</v>
      </c>
      <c r="Q338" s="28">
        <v>0</v>
      </c>
      <c r="R338" s="28">
        <v>0</v>
      </c>
      <c r="U338" s="28">
        <v>0</v>
      </c>
      <c r="V338" s="28">
        <v>0</v>
      </c>
      <c r="W338" s="28">
        <v>0</v>
      </c>
      <c r="X338" s="28">
        <v>0</v>
      </c>
      <c r="Y338" s="28">
        <f t="shared" si="36"/>
        <v>0</v>
      </c>
      <c r="Z338" s="28">
        <f t="shared" si="37"/>
        <v>0</v>
      </c>
      <c r="AA338" s="28">
        <v>0</v>
      </c>
      <c r="AB338" s="29">
        <v>0.141457249218401</v>
      </c>
      <c r="AC338">
        <f t="shared" si="32"/>
        <v>0</v>
      </c>
      <c r="AD338">
        <f t="shared" si="33"/>
        <v>0</v>
      </c>
      <c r="AE338">
        <f t="shared" si="34"/>
        <v>0</v>
      </c>
      <c r="AF338">
        <f>'TP Factor'!$D$4</f>
        <v>0.98096512680287296</v>
      </c>
      <c r="AG338">
        <f t="shared" si="35"/>
        <v>0</v>
      </c>
    </row>
    <row r="339" spans="1:33">
      <c r="A339" s="24" t="s">
        <v>72</v>
      </c>
      <c r="B339" s="24">
        <v>27</v>
      </c>
      <c r="C339" s="24" t="s">
        <v>73</v>
      </c>
      <c r="D339" s="25">
        <v>33.090000000000003</v>
      </c>
      <c r="E339" s="24" t="s">
        <v>74</v>
      </c>
      <c r="F339" s="24">
        <v>1234</v>
      </c>
      <c r="G339" s="26">
        <v>105</v>
      </c>
      <c r="H339" s="24" t="s">
        <v>159</v>
      </c>
      <c r="I339" s="24" t="s">
        <v>76</v>
      </c>
      <c r="J339" s="24">
        <v>80</v>
      </c>
      <c r="K339" s="27">
        <v>70.979660023500003</v>
      </c>
      <c r="L339" s="27">
        <v>175.59957898100001</v>
      </c>
      <c r="M339" s="25">
        <v>0.11</v>
      </c>
      <c r="N339" s="25">
        <v>0.02</v>
      </c>
      <c r="O339" s="24">
        <v>28430</v>
      </c>
      <c r="P339" s="24">
        <v>27793</v>
      </c>
      <c r="Q339" s="28">
        <v>28430</v>
      </c>
      <c r="R339" s="28">
        <v>1400</v>
      </c>
      <c r="S339" s="24" t="s">
        <v>130</v>
      </c>
      <c r="T339" s="24" t="s">
        <v>222</v>
      </c>
      <c r="U339" s="28">
        <v>54.65</v>
      </c>
      <c r="V339" s="28">
        <v>0</v>
      </c>
      <c r="W339" s="28">
        <v>2.83</v>
      </c>
      <c r="X339" s="28">
        <v>0.497</v>
      </c>
      <c r="Y339" s="28">
        <f t="shared" si="36"/>
        <v>1.9809999999999999</v>
      </c>
      <c r="Z339" s="28">
        <f t="shared" si="37"/>
        <v>0.2485</v>
      </c>
      <c r="AA339" s="28">
        <v>0.89</v>
      </c>
      <c r="AB339" s="29">
        <v>4.3391427382607803E-2</v>
      </c>
      <c r="AC339">
        <f t="shared" si="32"/>
        <v>217</v>
      </c>
      <c r="AD339">
        <f t="shared" si="33"/>
        <v>1</v>
      </c>
      <c r="AE339">
        <f t="shared" si="34"/>
        <v>0.1</v>
      </c>
      <c r="AF339">
        <f>'TP Factor'!$D$4</f>
        <v>0.98096512680287296</v>
      </c>
      <c r="AG339">
        <f t="shared" si="35"/>
        <v>0.1</v>
      </c>
    </row>
    <row r="340" spans="1:33">
      <c r="A340" s="24" t="s">
        <v>72</v>
      </c>
      <c r="B340" s="24">
        <v>27</v>
      </c>
      <c r="C340" s="24" t="s">
        <v>73</v>
      </c>
      <c r="D340" s="25">
        <v>33.090000000000003</v>
      </c>
      <c r="E340" s="24" t="s">
        <v>74</v>
      </c>
      <c r="F340" s="24">
        <v>1234</v>
      </c>
      <c r="G340" s="26">
        <v>102.5</v>
      </c>
      <c r="H340" s="24" t="s">
        <v>159</v>
      </c>
      <c r="I340" s="24" t="s">
        <v>76</v>
      </c>
      <c r="J340" s="24">
        <v>93</v>
      </c>
      <c r="K340" s="27">
        <v>79.070786034400001</v>
      </c>
      <c r="L340" s="27">
        <v>277.53296418899998</v>
      </c>
      <c r="M340" s="25">
        <v>0.14000000000000001</v>
      </c>
      <c r="N340" s="25">
        <v>0.02</v>
      </c>
      <c r="O340" s="24">
        <v>28456</v>
      </c>
      <c r="P340" s="24">
        <v>27819</v>
      </c>
      <c r="Q340" s="28">
        <v>28456</v>
      </c>
      <c r="R340" s="28">
        <v>1300</v>
      </c>
      <c r="S340" s="24" t="s">
        <v>81</v>
      </c>
      <c r="T340" s="24" t="s">
        <v>94</v>
      </c>
      <c r="U340" s="28">
        <v>54.65</v>
      </c>
      <c r="V340" s="28">
        <v>0</v>
      </c>
      <c r="W340" s="28">
        <v>2.42</v>
      </c>
      <c r="X340" s="28">
        <v>0.51600000000000001</v>
      </c>
      <c r="Y340" s="28">
        <f t="shared" si="36"/>
        <v>1.694</v>
      </c>
      <c r="Z340" s="28">
        <f t="shared" si="37"/>
        <v>0.25800000000000001</v>
      </c>
      <c r="AA340" s="28">
        <v>0.66200000000000003</v>
      </c>
      <c r="AB340" s="29">
        <v>6.8543057460570003E-2</v>
      </c>
      <c r="AC340">
        <f t="shared" si="32"/>
        <v>255</v>
      </c>
      <c r="AD340">
        <f t="shared" si="33"/>
        <v>1</v>
      </c>
      <c r="AE340">
        <f t="shared" si="34"/>
        <v>0.1</v>
      </c>
      <c r="AF340">
        <f>'TP Factor'!$D$4</f>
        <v>0.98096512680287296</v>
      </c>
      <c r="AG340">
        <f t="shared" si="35"/>
        <v>0.1</v>
      </c>
    </row>
    <row r="341" spans="1:33">
      <c r="A341" s="24" t="s">
        <v>72</v>
      </c>
      <c r="B341" s="24">
        <v>27</v>
      </c>
      <c r="C341" s="24" t="s">
        <v>73</v>
      </c>
      <c r="D341" s="25">
        <v>33.090000000000003</v>
      </c>
      <c r="E341" s="24" t="s">
        <v>74</v>
      </c>
      <c r="F341" s="24">
        <v>1234</v>
      </c>
      <c r="G341" s="26">
        <v>29</v>
      </c>
      <c r="H341" s="24" t="s">
        <v>159</v>
      </c>
      <c r="I341" s="24" t="s">
        <v>76</v>
      </c>
      <c r="J341" s="24">
        <v>22</v>
      </c>
      <c r="K341" s="27">
        <v>67.0497875585</v>
      </c>
      <c r="L341" s="27">
        <v>144.84278746999999</v>
      </c>
      <c r="M341" s="25">
        <v>0.03</v>
      </c>
      <c r="N341" s="25">
        <v>0</v>
      </c>
      <c r="O341" s="24">
        <v>28457</v>
      </c>
      <c r="P341" s="24">
        <v>27820</v>
      </c>
      <c r="Q341" s="28">
        <v>28457</v>
      </c>
      <c r="R341" s="28">
        <v>1200</v>
      </c>
      <c r="S341" s="24" t="s">
        <v>81</v>
      </c>
      <c r="T341" s="24" t="s">
        <v>151</v>
      </c>
      <c r="U341" s="28">
        <v>54.65</v>
      </c>
      <c r="V341" s="28">
        <v>0</v>
      </c>
      <c r="W341" s="28">
        <v>2.39</v>
      </c>
      <c r="X341" s="28">
        <v>0.316</v>
      </c>
      <c r="Y341" s="28">
        <f t="shared" si="36"/>
        <v>1.673</v>
      </c>
      <c r="Z341" s="28">
        <f t="shared" si="37"/>
        <v>0.158</v>
      </c>
      <c r="AA341" s="28">
        <v>0.30399999999999999</v>
      </c>
      <c r="AB341" s="29">
        <v>3.5791318476284403E-2</v>
      </c>
      <c r="AC341">
        <f t="shared" si="32"/>
        <v>61</v>
      </c>
      <c r="AD341">
        <f t="shared" si="33"/>
        <v>0</v>
      </c>
      <c r="AE341">
        <f t="shared" si="34"/>
        <v>0</v>
      </c>
      <c r="AF341">
        <f>'TP Factor'!$D$4</f>
        <v>0.98096512680287296</v>
      </c>
      <c r="AG341">
        <f t="shared" si="35"/>
        <v>0</v>
      </c>
    </row>
    <row r="342" spans="1:33">
      <c r="A342" s="24" t="s">
        <v>72</v>
      </c>
      <c r="B342" s="24">
        <v>27</v>
      </c>
      <c r="C342" s="24" t="s">
        <v>73</v>
      </c>
      <c r="D342" s="25">
        <v>33.090000000000003</v>
      </c>
      <c r="E342" s="24" t="s">
        <v>74</v>
      </c>
      <c r="F342" s="24">
        <v>1234</v>
      </c>
      <c r="G342" s="26">
        <v>29</v>
      </c>
      <c r="H342" s="24" t="s">
        <v>159</v>
      </c>
      <c r="I342" s="24" t="s">
        <v>76</v>
      </c>
      <c r="J342" s="24">
        <v>47</v>
      </c>
      <c r="K342" s="27">
        <v>97.227822427500001</v>
      </c>
      <c r="L342" s="27">
        <v>302.77598240899999</v>
      </c>
      <c r="M342" s="25">
        <v>7.0000000000000007E-2</v>
      </c>
      <c r="N342" s="25">
        <v>0.01</v>
      </c>
      <c r="O342" s="24">
        <v>28471</v>
      </c>
      <c r="P342" s="24">
        <v>27833</v>
      </c>
      <c r="Q342" s="28">
        <v>28471</v>
      </c>
      <c r="R342" s="28">
        <v>1200</v>
      </c>
      <c r="S342" s="24" t="s">
        <v>81</v>
      </c>
      <c r="T342" s="24" t="s">
        <v>151</v>
      </c>
      <c r="U342" s="28">
        <v>54.65</v>
      </c>
      <c r="V342" s="28">
        <v>0</v>
      </c>
      <c r="W342" s="28">
        <v>2.39</v>
      </c>
      <c r="X342" s="28">
        <v>0.316</v>
      </c>
      <c r="Y342" s="28">
        <f t="shared" si="36"/>
        <v>1.673</v>
      </c>
      <c r="Z342" s="28">
        <f t="shared" si="37"/>
        <v>0.158</v>
      </c>
      <c r="AA342" s="28">
        <v>0.30399999999999999</v>
      </c>
      <c r="AB342" s="29">
        <v>7.4817275361688002E-2</v>
      </c>
      <c r="AC342">
        <f t="shared" si="32"/>
        <v>128</v>
      </c>
      <c r="AD342">
        <f t="shared" si="33"/>
        <v>0</v>
      </c>
      <c r="AE342">
        <f t="shared" si="34"/>
        <v>0</v>
      </c>
      <c r="AF342">
        <f>'TP Factor'!$D$4</f>
        <v>0.98096512680287296</v>
      </c>
      <c r="AG342">
        <f t="shared" si="35"/>
        <v>0</v>
      </c>
    </row>
    <row r="343" spans="1:33">
      <c r="A343" s="24" t="s">
        <v>72</v>
      </c>
      <c r="B343" s="24">
        <v>27</v>
      </c>
      <c r="C343" s="24" t="s">
        <v>73</v>
      </c>
      <c r="D343" s="25">
        <v>33.090000000000003</v>
      </c>
      <c r="E343" s="24" t="s">
        <v>74</v>
      </c>
      <c r="F343" s="24">
        <v>1234</v>
      </c>
      <c r="G343" s="26">
        <v>13</v>
      </c>
      <c r="H343" s="24" t="s">
        <v>159</v>
      </c>
      <c r="I343" s="24" t="s">
        <v>76</v>
      </c>
      <c r="J343" s="24">
        <v>159</v>
      </c>
      <c r="K343" s="27">
        <v>146.938673709</v>
      </c>
      <c r="L343" s="27">
        <v>915.73480250199998</v>
      </c>
      <c r="M343" s="25">
        <v>0.21</v>
      </c>
      <c r="N343" s="25">
        <v>0.02</v>
      </c>
      <c r="O343" s="24">
        <v>28500</v>
      </c>
      <c r="P343" s="24">
        <v>27862</v>
      </c>
      <c r="Q343" s="28">
        <v>28500</v>
      </c>
      <c r="R343" s="28">
        <v>1100</v>
      </c>
      <c r="S343" s="24" t="s">
        <v>77</v>
      </c>
      <c r="T343" s="24" t="s">
        <v>85</v>
      </c>
      <c r="U343" s="28">
        <v>54.65</v>
      </c>
      <c r="V343" s="28">
        <v>0</v>
      </c>
      <c r="W343" s="28">
        <v>1.85</v>
      </c>
      <c r="X343" s="28">
        <v>0.22</v>
      </c>
      <c r="Y343" s="28">
        <f t="shared" si="36"/>
        <v>1.2949999999999999</v>
      </c>
      <c r="Z343" s="28">
        <f t="shared" si="37"/>
        <v>0.11</v>
      </c>
      <c r="AA343" s="28">
        <v>0.34200000000000003</v>
      </c>
      <c r="AB343" s="29">
        <v>0.22628209255930501</v>
      </c>
      <c r="AC343">
        <f t="shared" si="32"/>
        <v>435</v>
      </c>
      <c r="AD343">
        <f t="shared" si="33"/>
        <v>1</v>
      </c>
      <c r="AE343">
        <f t="shared" si="34"/>
        <v>0.1</v>
      </c>
      <c r="AF343">
        <f>'TP Factor'!$D$4</f>
        <v>0.98096512680287296</v>
      </c>
      <c r="AG343">
        <f t="shared" si="35"/>
        <v>0.1</v>
      </c>
    </row>
    <row r="344" spans="1:33">
      <c r="A344" s="24" t="s">
        <v>72</v>
      </c>
      <c r="B344" s="24">
        <v>27</v>
      </c>
      <c r="C344" s="24" t="s">
        <v>73</v>
      </c>
      <c r="D344" s="25">
        <v>33.090000000000003</v>
      </c>
      <c r="E344" s="24" t="s">
        <v>74</v>
      </c>
      <c r="F344" s="24">
        <v>1234</v>
      </c>
      <c r="G344" s="26">
        <v>102.5</v>
      </c>
      <c r="H344" s="24" t="s">
        <v>159</v>
      </c>
      <c r="I344" s="24" t="s">
        <v>76</v>
      </c>
      <c r="J344" s="24">
        <v>7</v>
      </c>
      <c r="K344" s="27">
        <v>28.198801230400001</v>
      </c>
      <c r="L344" s="27">
        <v>23.2498747924</v>
      </c>
      <c r="M344" s="25">
        <v>0.01</v>
      </c>
      <c r="N344" s="25">
        <v>0</v>
      </c>
      <c r="O344" s="24">
        <v>28554</v>
      </c>
      <c r="P344" s="24">
        <v>27914</v>
      </c>
      <c r="Q344" s="28">
        <v>28554</v>
      </c>
      <c r="R344" s="28">
        <v>1300</v>
      </c>
      <c r="S344" s="24" t="s">
        <v>79</v>
      </c>
      <c r="T344" s="24" t="s">
        <v>80</v>
      </c>
      <c r="U344" s="28">
        <v>54.65</v>
      </c>
      <c r="V344" s="28">
        <v>0</v>
      </c>
      <c r="W344" s="28">
        <v>2.42</v>
      </c>
      <c r="X344" s="28">
        <v>0.51600000000000001</v>
      </c>
      <c r="Y344" s="28">
        <f t="shared" si="36"/>
        <v>1.694</v>
      </c>
      <c r="Z344" s="28">
        <f t="shared" si="37"/>
        <v>0.25800000000000001</v>
      </c>
      <c r="AA344" s="28">
        <v>0.63100000000000001</v>
      </c>
      <c r="AB344" s="29">
        <v>5.7451461984160401E-3</v>
      </c>
      <c r="AC344">
        <f t="shared" si="32"/>
        <v>20</v>
      </c>
      <c r="AD344">
        <f t="shared" si="33"/>
        <v>0</v>
      </c>
      <c r="AE344">
        <f t="shared" si="34"/>
        <v>0</v>
      </c>
      <c r="AF344">
        <f>'TP Factor'!$D$4</f>
        <v>0.98096512680287296</v>
      </c>
      <c r="AG344">
        <f t="shared" si="35"/>
        <v>0</v>
      </c>
    </row>
    <row r="345" spans="1:33">
      <c r="A345" s="24" t="s">
        <v>72</v>
      </c>
      <c r="B345" s="24">
        <v>27</v>
      </c>
      <c r="C345" s="24" t="s">
        <v>73</v>
      </c>
      <c r="D345" s="25">
        <v>33.090000000000003</v>
      </c>
      <c r="E345" s="24" t="s">
        <v>74</v>
      </c>
      <c r="F345" s="24">
        <v>1234</v>
      </c>
      <c r="G345" s="26">
        <v>102.5</v>
      </c>
      <c r="H345" s="24" t="s">
        <v>159</v>
      </c>
      <c r="I345" s="24" t="s">
        <v>76</v>
      </c>
      <c r="J345" s="24">
        <v>15</v>
      </c>
      <c r="K345" s="27">
        <v>27.299708288800002</v>
      </c>
      <c r="L345" s="27">
        <v>42.852020123499997</v>
      </c>
      <c r="M345" s="25">
        <v>0.02</v>
      </c>
      <c r="N345" s="25">
        <v>0</v>
      </c>
      <c r="O345" s="24">
        <v>28555</v>
      </c>
      <c r="P345" s="24">
        <v>27915</v>
      </c>
      <c r="Q345" s="28">
        <v>28555</v>
      </c>
      <c r="R345" s="28">
        <v>1300</v>
      </c>
      <c r="S345" s="24" t="s">
        <v>97</v>
      </c>
      <c r="T345" s="24" t="s">
        <v>111</v>
      </c>
      <c r="U345" s="28">
        <v>54.65</v>
      </c>
      <c r="V345" s="28">
        <v>0</v>
      </c>
      <c r="W345" s="28">
        <v>2.42</v>
      </c>
      <c r="X345" s="28">
        <v>0.51600000000000001</v>
      </c>
      <c r="Y345" s="28">
        <f t="shared" si="36"/>
        <v>1.694</v>
      </c>
      <c r="Z345" s="28">
        <f t="shared" si="37"/>
        <v>0.25800000000000001</v>
      </c>
      <c r="AA345" s="28">
        <v>0.69199999999999995</v>
      </c>
      <c r="AB345" s="29">
        <v>1.05889224209017E-2</v>
      </c>
      <c r="AC345">
        <f t="shared" si="32"/>
        <v>41</v>
      </c>
      <c r="AD345">
        <f t="shared" si="33"/>
        <v>0</v>
      </c>
      <c r="AE345">
        <f t="shared" si="34"/>
        <v>0</v>
      </c>
      <c r="AF345">
        <f>'TP Factor'!$D$4</f>
        <v>0.98096512680287296</v>
      </c>
      <c r="AG345">
        <f t="shared" si="35"/>
        <v>0</v>
      </c>
    </row>
    <row r="346" spans="1:33">
      <c r="A346" s="24" t="s">
        <v>72</v>
      </c>
      <c r="B346" s="24">
        <v>27</v>
      </c>
      <c r="C346" s="24" t="s">
        <v>73</v>
      </c>
      <c r="D346" s="25">
        <v>33.090000000000003</v>
      </c>
      <c r="E346" s="24" t="s">
        <v>74</v>
      </c>
      <c r="F346" s="24">
        <v>1234</v>
      </c>
      <c r="G346" s="26">
        <v>102.5</v>
      </c>
      <c r="H346" s="24" t="s">
        <v>159</v>
      </c>
      <c r="I346" s="24" t="s">
        <v>76</v>
      </c>
      <c r="J346" s="24">
        <v>157</v>
      </c>
      <c r="K346" s="27">
        <v>84.015740980900006</v>
      </c>
      <c r="L346" s="27">
        <v>444.56742610999999</v>
      </c>
      <c r="M346" s="25">
        <v>0.23</v>
      </c>
      <c r="N346" s="25">
        <v>0.04</v>
      </c>
      <c r="O346" s="24">
        <v>28582</v>
      </c>
      <c r="P346" s="24">
        <v>27942</v>
      </c>
      <c r="Q346" s="28">
        <v>28582</v>
      </c>
      <c r="R346" s="28">
        <v>1300</v>
      </c>
      <c r="S346" s="24" t="s">
        <v>97</v>
      </c>
      <c r="T346" s="24" t="s">
        <v>111</v>
      </c>
      <c r="U346" s="28">
        <v>54.65</v>
      </c>
      <c r="V346" s="28">
        <v>0</v>
      </c>
      <c r="W346" s="28">
        <v>2.42</v>
      </c>
      <c r="X346" s="28">
        <v>0.51600000000000001</v>
      </c>
      <c r="Y346" s="28">
        <f t="shared" si="36"/>
        <v>1.694</v>
      </c>
      <c r="Z346" s="28">
        <f t="shared" si="37"/>
        <v>0.25800000000000001</v>
      </c>
      <c r="AA346" s="28">
        <v>0.69199999999999995</v>
      </c>
      <c r="AB346" s="29">
        <v>0.109854564007326</v>
      </c>
      <c r="AC346">
        <f t="shared" si="32"/>
        <v>427</v>
      </c>
      <c r="AD346">
        <f t="shared" si="33"/>
        <v>2</v>
      </c>
      <c r="AE346">
        <f t="shared" si="34"/>
        <v>0.2</v>
      </c>
      <c r="AF346">
        <f>'TP Factor'!$D$4</f>
        <v>0.98096512680287296</v>
      </c>
      <c r="AG346">
        <f t="shared" si="35"/>
        <v>0.2</v>
      </c>
    </row>
    <row r="347" spans="1:33">
      <c r="A347" s="24" t="s">
        <v>72</v>
      </c>
      <c r="B347" s="24">
        <v>27</v>
      </c>
      <c r="C347" s="24" t="s">
        <v>73</v>
      </c>
      <c r="D347" s="25">
        <v>33.090000000000003</v>
      </c>
      <c r="E347" s="24" t="s">
        <v>74</v>
      </c>
      <c r="F347" s="24">
        <v>1234</v>
      </c>
      <c r="G347" s="26">
        <v>102.5</v>
      </c>
      <c r="H347" s="24" t="s">
        <v>159</v>
      </c>
      <c r="I347" s="24" t="s">
        <v>76</v>
      </c>
      <c r="J347" s="24">
        <v>461</v>
      </c>
      <c r="K347" s="27">
        <v>197.74268444800001</v>
      </c>
      <c r="L347" s="27">
        <v>1436.2724770499999</v>
      </c>
      <c r="M347" s="25">
        <v>0.68</v>
      </c>
      <c r="N347" s="25">
        <v>0.12</v>
      </c>
      <c r="O347" s="24">
        <v>28588</v>
      </c>
      <c r="P347" s="24">
        <v>27948</v>
      </c>
      <c r="Q347" s="28">
        <v>28588</v>
      </c>
      <c r="R347" s="28">
        <v>1300</v>
      </c>
      <c r="S347" s="24" t="s">
        <v>79</v>
      </c>
      <c r="T347" s="24" t="s">
        <v>80</v>
      </c>
      <c r="U347" s="28">
        <v>54.65</v>
      </c>
      <c r="V347" s="28">
        <v>0</v>
      </c>
      <c r="W347" s="28">
        <v>2.42</v>
      </c>
      <c r="X347" s="28">
        <v>0.51600000000000001</v>
      </c>
      <c r="Y347" s="28">
        <f t="shared" si="36"/>
        <v>1.694</v>
      </c>
      <c r="Z347" s="28">
        <f t="shared" si="37"/>
        <v>0.25800000000000001</v>
      </c>
      <c r="AA347" s="28">
        <v>0.63100000000000001</v>
      </c>
      <c r="AB347" s="29">
        <v>0.35490923869155599</v>
      </c>
      <c r="AC347">
        <f t="shared" si="32"/>
        <v>1258</v>
      </c>
      <c r="AD347">
        <f t="shared" si="33"/>
        <v>5</v>
      </c>
      <c r="AE347">
        <f t="shared" si="34"/>
        <v>0.7</v>
      </c>
      <c r="AF347">
        <f>'TP Factor'!$D$4</f>
        <v>0.98096512680287296</v>
      </c>
      <c r="AG347">
        <f t="shared" si="35"/>
        <v>0.7</v>
      </c>
    </row>
    <row r="348" spans="1:33">
      <c r="A348" s="24" t="s">
        <v>72</v>
      </c>
      <c r="B348" s="24">
        <v>27</v>
      </c>
      <c r="C348" s="24" t="s">
        <v>73</v>
      </c>
      <c r="D348" s="25">
        <v>33.090000000000003</v>
      </c>
      <c r="E348" s="24" t="s">
        <v>74</v>
      </c>
      <c r="F348" s="24">
        <v>1234</v>
      </c>
      <c r="G348" s="26">
        <v>105</v>
      </c>
      <c r="H348" s="24" t="s">
        <v>159</v>
      </c>
      <c r="I348" s="24" t="s">
        <v>76</v>
      </c>
      <c r="J348" s="24">
        <v>42</v>
      </c>
      <c r="K348" s="27">
        <v>54.8806589155</v>
      </c>
      <c r="L348" s="27">
        <v>92.296896085300006</v>
      </c>
      <c r="M348" s="25">
        <v>0.06</v>
      </c>
      <c r="N348" s="25">
        <v>0.01</v>
      </c>
      <c r="O348" s="24">
        <v>28618</v>
      </c>
      <c r="P348" s="24">
        <v>27976</v>
      </c>
      <c r="Q348" s="28">
        <v>28618</v>
      </c>
      <c r="R348" s="28">
        <v>1400</v>
      </c>
      <c r="S348" s="24" t="s">
        <v>97</v>
      </c>
      <c r="T348" s="24" t="s">
        <v>116</v>
      </c>
      <c r="U348" s="28">
        <v>54.65</v>
      </c>
      <c r="V348" s="28">
        <v>0</v>
      </c>
      <c r="W348" s="28">
        <v>2.83</v>
      </c>
      <c r="X348" s="28">
        <v>0.497</v>
      </c>
      <c r="Y348" s="28">
        <f t="shared" si="36"/>
        <v>1.9809999999999999</v>
      </c>
      <c r="Z348" s="28">
        <f t="shared" si="37"/>
        <v>0.2485</v>
      </c>
      <c r="AA348" s="28">
        <v>0.88800000000000001</v>
      </c>
      <c r="AB348" s="29">
        <v>2.2806968481553801E-2</v>
      </c>
      <c r="AC348">
        <f t="shared" si="32"/>
        <v>114</v>
      </c>
      <c r="AD348">
        <f t="shared" si="33"/>
        <v>0</v>
      </c>
      <c r="AE348">
        <f t="shared" si="34"/>
        <v>0.1</v>
      </c>
      <c r="AF348">
        <f>'TP Factor'!$D$4</f>
        <v>0.98096512680287296</v>
      </c>
      <c r="AG348">
        <f t="shared" si="35"/>
        <v>0.1</v>
      </c>
    </row>
    <row r="349" spans="1:33">
      <c r="A349" s="24" t="s">
        <v>72</v>
      </c>
      <c r="B349" s="24">
        <v>27</v>
      </c>
      <c r="C349" s="24" t="s">
        <v>73</v>
      </c>
      <c r="D349" s="25">
        <v>33.090000000000003</v>
      </c>
      <c r="E349" s="24" t="s">
        <v>74</v>
      </c>
      <c r="F349" s="24">
        <v>1234</v>
      </c>
      <c r="G349" s="26">
        <v>105</v>
      </c>
      <c r="H349" s="24" t="s">
        <v>159</v>
      </c>
      <c r="I349" s="24" t="s">
        <v>76</v>
      </c>
      <c r="J349" s="24">
        <v>123</v>
      </c>
      <c r="K349" s="27">
        <v>73.830732889399997</v>
      </c>
      <c r="L349" s="27">
        <v>272.888789535</v>
      </c>
      <c r="M349" s="25">
        <v>0.17</v>
      </c>
      <c r="N349" s="25">
        <v>0.03</v>
      </c>
      <c r="O349" s="24">
        <v>28619</v>
      </c>
      <c r="P349" s="24">
        <v>27977</v>
      </c>
      <c r="Q349" s="28">
        <v>28619</v>
      </c>
      <c r="R349" s="28">
        <v>1400</v>
      </c>
      <c r="S349" s="24" t="s">
        <v>81</v>
      </c>
      <c r="T349" s="24" t="s">
        <v>127</v>
      </c>
      <c r="U349" s="28">
        <v>54.65</v>
      </c>
      <c r="V349" s="28">
        <v>0</v>
      </c>
      <c r="W349" s="28">
        <v>2.83</v>
      </c>
      <c r="X349" s="28">
        <v>0.497</v>
      </c>
      <c r="Y349" s="28">
        <f t="shared" si="36"/>
        <v>1.9809999999999999</v>
      </c>
      <c r="Z349" s="28">
        <f t="shared" si="37"/>
        <v>0.2485</v>
      </c>
      <c r="AA349" s="28">
        <v>0.88700000000000001</v>
      </c>
      <c r="AB349" s="29">
        <v>6.7432018710748803E-2</v>
      </c>
      <c r="AC349">
        <f t="shared" si="32"/>
        <v>336</v>
      </c>
      <c r="AD349">
        <f t="shared" si="33"/>
        <v>1</v>
      </c>
      <c r="AE349">
        <f t="shared" si="34"/>
        <v>0.2</v>
      </c>
      <c r="AF349">
        <f>'TP Factor'!$D$4</f>
        <v>0.98096512680287296</v>
      </c>
      <c r="AG349">
        <f t="shared" si="35"/>
        <v>0.2</v>
      </c>
    </row>
    <row r="350" spans="1:33">
      <c r="A350" s="24" t="s">
        <v>72</v>
      </c>
      <c r="B350" s="24">
        <v>27</v>
      </c>
      <c r="C350" s="24" t="s">
        <v>73</v>
      </c>
      <c r="D350" s="25">
        <v>33.090000000000003</v>
      </c>
      <c r="E350" s="24" t="s">
        <v>74</v>
      </c>
      <c r="F350" s="24">
        <v>1234</v>
      </c>
      <c r="G350" s="26">
        <v>102.5</v>
      </c>
      <c r="H350" s="24" t="s">
        <v>159</v>
      </c>
      <c r="I350" s="24" t="s">
        <v>76</v>
      </c>
      <c r="J350" s="24">
        <v>233</v>
      </c>
      <c r="K350" s="27">
        <v>108.015489672</v>
      </c>
      <c r="L350" s="27">
        <v>662.02353710299997</v>
      </c>
      <c r="M350" s="25">
        <v>0.34</v>
      </c>
      <c r="N350" s="25">
        <v>0.06</v>
      </c>
      <c r="O350" s="24">
        <v>28660</v>
      </c>
      <c r="P350" s="24">
        <v>28018</v>
      </c>
      <c r="Q350" s="28">
        <v>28660</v>
      </c>
      <c r="R350" s="28">
        <v>1300</v>
      </c>
      <c r="S350" s="24" t="s">
        <v>97</v>
      </c>
      <c r="T350" s="24" t="s">
        <v>111</v>
      </c>
      <c r="U350" s="28">
        <v>54.65</v>
      </c>
      <c r="V350" s="28">
        <v>0</v>
      </c>
      <c r="W350" s="28">
        <v>2.42</v>
      </c>
      <c r="X350" s="28">
        <v>0.51600000000000001</v>
      </c>
      <c r="Y350" s="28">
        <f t="shared" si="36"/>
        <v>1.694</v>
      </c>
      <c r="Z350" s="28">
        <f t="shared" si="37"/>
        <v>0.25800000000000001</v>
      </c>
      <c r="AA350" s="28">
        <v>0.69199999999999995</v>
      </c>
      <c r="AB350" s="29">
        <v>0.16358892431729799</v>
      </c>
      <c r="AC350">
        <f t="shared" si="32"/>
        <v>636</v>
      </c>
      <c r="AD350">
        <f t="shared" si="33"/>
        <v>2</v>
      </c>
      <c r="AE350">
        <f t="shared" si="34"/>
        <v>0.4</v>
      </c>
      <c r="AF350">
        <f>'TP Factor'!$D$4</f>
        <v>0.98096512680287296</v>
      </c>
      <c r="AG350">
        <f t="shared" si="35"/>
        <v>0.4</v>
      </c>
    </row>
    <row r="351" spans="1:33">
      <c r="A351" s="24" t="s">
        <v>72</v>
      </c>
      <c r="B351" s="24">
        <v>27</v>
      </c>
      <c r="C351" s="24" t="s">
        <v>73</v>
      </c>
      <c r="D351" s="25">
        <v>33.090000000000003</v>
      </c>
      <c r="E351" s="24" t="s">
        <v>74</v>
      </c>
      <c r="F351" s="24">
        <v>1234</v>
      </c>
      <c r="G351" s="26">
        <v>102.5</v>
      </c>
      <c r="H351" s="24" t="s">
        <v>159</v>
      </c>
      <c r="I351" s="24" t="s">
        <v>76</v>
      </c>
      <c r="J351" s="24">
        <v>99</v>
      </c>
      <c r="K351" s="27">
        <v>89.575473464200002</v>
      </c>
      <c r="L351" s="27">
        <v>294.893004459</v>
      </c>
      <c r="M351" s="25">
        <v>0.15</v>
      </c>
      <c r="N351" s="25">
        <v>0.03</v>
      </c>
      <c r="O351" s="24">
        <v>28662</v>
      </c>
      <c r="P351" s="24">
        <v>28020</v>
      </c>
      <c r="Q351" s="28">
        <v>28662</v>
      </c>
      <c r="R351" s="28">
        <v>1300</v>
      </c>
      <c r="S351" s="24" t="s">
        <v>81</v>
      </c>
      <c r="T351" s="24" t="s">
        <v>94</v>
      </c>
      <c r="U351" s="28">
        <v>54.65</v>
      </c>
      <c r="V351" s="28">
        <v>0</v>
      </c>
      <c r="W351" s="28">
        <v>2.42</v>
      </c>
      <c r="X351" s="28">
        <v>0.51600000000000001</v>
      </c>
      <c r="Y351" s="28">
        <f t="shared" si="36"/>
        <v>1.694</v>
      </c>
      <c r="Z351" s="28">
        <f t="shared" si="37"/>
        <v>0.25800000000000001</v>
      </c>
      <c r="AA351" s="28">
        <v>0.66200000000000003</v>
      </c>
      <c r="AB351" s="29">
        <v>7.2869356879832994E-2</v>
      </c>
      <c r="AC351">
        <f t="shared" si="32"/>
        <v>271</v>
      </c>
      <c r="AD351">
        <f t="shared" si="33"/>
        <v>1</v>
      </c>
      <c r="AE351">
        <f t="shared" si="34"/>
        <v>0.2</v>
      </c>
      <c r="AF351">
        <f>'TP Factor'!$D$4</f>
        <v>0.98096512680287296</v>
      </c>
      <c r="AG351">
        <f t="shared" si="35"/>
        <v>0.2</v>
      </c>
    </row>
    <row r="352" spans="1:33">
      <c r="A352" s="24" t="s">
        <v>72</v>
      </c>
      <c r="B352" s="24">
        <v>27</v>
      </c>
      <c r="C352" s="24" t="s">
        <v>73</v>
      </c>
      <c r="D352" s="25">
        <v>33.090000000000003</v>
      </c>
      <c r="E352" s="24" t="s">
        <v>74</v>
      </c>
      <c r="F352" s="24">
        <v>1234</v>
      </c>
      <c r="G352" s="26">
        <v>102.5</v>
      </c>
      <c r="H352" s="24" t="s">
        <v>159</v>
      </c>
      <c r="I352" s="24" t="s">
        <v>76</v>
      </c>
      <c r="J352" s="24">
        <v>310</v>
      </c>
      <c r="K352" s="27">
        <v>138.08237734100001</v>
      </c>
      <c r="L352" s="27">
        <v>966.80295760000001</v>
      </c>
      <c r="M352" s="25">
        <v>0.46</v>
      </c>
      <c r="N352" s="25">
        <v>0.08</v>
      </c>
      <c r="O352" s="24">
        <v>28681</v>
      </c>
      <c r="P352" s="24">
        <v>28038</v>
      </c>
      <c r="Q352" s="28">
        <v>28681</v>
      </c>
      <c r="R352" s="28">
        <v>1300</v>
      </c>
      <c r="S352" s="24" t="s">
        <v>79</v>
      </c>
      <c r="T352" s="24" t="s">
        <v>80</v>
      </c>
      <c r="U352" s="28">
        <v>54.65</v>
      </c>
      <c r="V352" s="28">
        <v>0</v>
      </c>
      <c r="W352" s="28">
        <v>2.42</v>
      </c>
      <c r="X352" s="28">
        <v>0.51600000000000001</v>
      </c>
      <c r="Y352" s="28">
        <f t="shared" si="36"/>
        <v>1.694</v>
      </c>
      <c r="Z352" s="28">
        <f t="shared" si="37"/>
        <v>0.25800000000000001</v>
      </c>
      <c r="AA352" s="28">
        <v>0.63100000000000001</v>
      </c>
      <c r="AB352" s="29">
        <v>0.23890125802207199</v>
      </c>
      <c r="AC352">
        <f t="shared" si="32"/>
        <v>847</v>
      </c>
      <c r="AD352">
        <f t="shared" si="33"/>
        <v>3</v>
      </c>
      <c r="AE352">
        <f t="shared" si="34"/>
        <v>0.5</v>
      </c>
      <c r="AF352">
        <f>'TP Factor'!$D$4</f>
        <v>0.98096512680287296</v>
      </c>
      <c r="AG352">
        <f t="shared" si="35"/>
        <v>0.5</v>
      </c>
    </row>
    <row r="353" spans="1:33">
      <c r="A353" s="24" t="s">
        <v>72</v>
      </c>
      <c r="B353" s="24">
        <v>27</v>
      </c>
      <c r="C353" s="24" t="s">
        <v>73</v>
      </c>
      <c r="D353" s="25">
        <v>33.090000000000003</v>
      </c>
      <c r="E353" s="24" t="s">
        <v>74</v>
      </c>
      <c r="F353" s="24">
        <v>1234</v>
      </c>
      <c r="G353" s="26">
        <v>102.5</v>
      </c>
      <c r="H353" s="24" t="s">
        <v>159</v>
      </c>
      <c r="I353" s="24" t="s">
        <v>76</v>
      </c>
      <c r="J353" s="24">
        <v>1060</v>
      </c>
      <c r="K353" s="27">
        <v>376.65171787000003</v>
      </c>
      <c r="L353" s="27">
        <v>2841.0868961800002</v>
      </c>
      <c r="M353" s="25">
        <v>1.56</v>
      </c>
      <c r="N353" s="25">
        <v>0.27</v>
      </c>
      <c r="O353" s="24">
        <v>28683</v>
      </c>
      <c r="P353" s="24">
        <v>28040</v>
      </c>
      <c r="Q353" s="28">
        <v>28683</v>
      </c>
      <c r="R353" s="28">
        <v>1300</v>
      </c>
      <c r="S353" s="24" t="s">
        <v>77</v>
      </c>
      <c r="T353" s="24" t="s">
        <v>120</v>
      </c>
      <c r="U353" s="28">
        <v>54.65</v>
      </c>
      <c r="V353" s="28">
        <v>0</v>
      </c>
      <c r="W353" s="28">
        <v>2.42</v>
      </c>
      <c r="X353" s="28">
        <v>0.51600000000000001</v>
      </c>
      <c r="Y353" s="28">
        <f t="shared" si="36"/>
        <v>1.694</v>
      </c>
      <c r="Z353" s="28">
        <f t="shared" si="37"/>
        <v>0.25800000000000001</v>
      </c>
      <c r="AA353" s="28">
        <v>0.72299999999999998</v>
      </c>
      <c r="AB353" s="29">
        <v>0.70204505305199905</v>
      </c>
      <c r="AC353">
        <f t="shared" si="32"/>
        <v>2851</v>
      </c>
      <c r="AD353">
        <f t="shared" si="33"/>
        <v>11</v>
      </c>
      <c r="AE353">
        <f t="shared" si="34"/>
        <v>1.6</v>
      </c>
      <c r="AF353">
        <f>'TP Factor'!$D$4</f>
        <v>0.98096512680287296</v>
      </c>
      <c r="AG353">
        <f t="shared" si="35"/>
        <v>1.6</v>
      </c>
    </row>
    <row r="354" spans="1:33">
      <c r="A354" s="24" t="s">
        <v>72</v>
      </c>
      <c r="B354" s="24">
        <v>27</v>
      </c>
      <c r="C354" s="24" t="s">
        <v>73</v>
      </c>
      <c r="D354" s="25">
        <v>33.090000000000003</v>
      </c>
      <c r="E354" s="24" t="s">
        <v>74</v>
      </c>
      <c r="F354" s="24">
        <v>1234</v>
      </c>
      <c r="G354" s="26">
        <v>102.5</v>
      </c>
      <c r="H354" s="24" t="s">
        <v>159</v>
      </c>
      <c r="I354" s="24" t="s">
        <v>76</v>
      </c>
      <c r="J354" s="24">
        <v>367</v>
      </c>
      <c r="K354" s="27">
        <v>152.029105751</v>
      </c>
      <c r="L354" s="27">
        <v>983.35684007600003</v>
      </c>
      <c r="M354" s="25">
        <v>0.54</v>
      </c>
      <c r="N354" s="25">
        <v>0.09</v>
      </c>
      <c r="O354" s="24">
        <v>28726</v>
      </c>
      <c r="P354" s="24">
        <v>28082</v>
      </c>
      <c r="Q354" s="28">
        <v>28726</v>
      </c>
      <c r="R354" s="28">
        <v>1300</v>
      </c>
      <c r="S354" s="24" t="s">
        <v>77</v>
      </c>
      <c r="T354" s="24" t="s">
        <v>120</v>
      </c>
      <c r="U354" s="28">
        <v>54.65</v>
      </c>
      <c r="V354" s="28">
        <v>0</v>
      </c>
      <c r="W354" s="28">
        <v>2.42</v>
      </c>
      <c r="X354" s="28">
        <v>0.51600000000000001</v>
      </c>
      <c r="Y354" s="28">
        <f t="shared" si="36"/>
        <v>1.694</v>
      </c>
      <c r="Z354" s="28">
        <f t="shared" si="37"/>
        <v>0.25800000000000001</v>
      </c>
      <c r="AA354" s="28">
        <v>0.72299999999999998</v>
      </c>
      <c r="AB354" s="29">
        <v>0.24299179511607499</v>
      </c>
      <c r="AC354">
        <f t="shared" si="32"/>
        <v>987</v>
      </c>
      <c r="AD354">
        <f t="shared" si="33"/>
        <v>4</v>
      </c>
      <c r="AE354">
        <f t="shared" si="34"/>
        <v>0.6</v>
      </c>
      <c r="AF354">
        <f>'TP Factor'!$D$4</f>
        <v>0.98096512680287296</v>
      </c>
      <c r="AG354">
        <f t="shared" si="35"/>
        <v>0.6</v>
      </c>
    </row>
    <row r="355" spans="1:33">
      <c r="A355" s="24" t="s">
        <v>72</v>
      </c>
      <c r="B355" s="24">
        <v>27</v>
      </c>
      <c r="C355" s="24" t="s">
        <v>73</v>
      </c>
      <c r="D355" s="25">
        <v>33.090000000000003</v>
      </c>
      <c r="E355" s="24" t="s">
        <v>74</v>
      </c>
      <c r="F355" s="24">
        <v>1234</v>
      </c>
      <c r="G355" s="26">
        <v>29</v>
      </c>
      <c r="H355" s="24" t="s">
        <v>159</v>
      </c>
      <c r="I355" s="24" t="s">
        <v>76</v>
      </c>
      <c r="J355" s="24">
        <v>67</v>
      </c>
      <c r="K355" s="27">
        <v>79.006867438900002</v>
      </c>
      <c r="L355" s="27">
        <v>339.54860922400002</v>
      </c>
      <c r="M355" s="25">
        <v>0.1</v>
      </c>
      <c r="N355" s="25">
        <v>0.01</v>
      </c>
      <c r="O355" s="24">
        <v>28727</v>
      </c>
      <c r="P355" s="24">
        <v>28083</v>
      </c>
      <c r="Q355" s="28">
        <v>28727</v>
      </c>
      <c r="R355" s="28">
        <v>1200</v>
      </c>
      <c r="S355" s="24" t="s">
        <v>97</v>
      </c>
      <c r="T355" s="24" t="s">
        <v>153</v>
      </c>
      <c r="U355" s="28">
        <v>54.65</v>
      </c>
      <c r="V355" s="28">
        <v>0</v>
      </c>
      <c r="W355" s="28">
        <v>2.39</v>
      </c>
      <c r="X355" s="28">
        <v>0.316</v>
      </c>
      <c r="Y355" s="28">
        <f t="shared" si="36"/>
        <v>1.673</v>
      </c>
      <c r="Z355" s="28">
        <f t="shared" si="37"/>
        <v>0.158</v>
      </c>
      <c r="AA355" s="28">
        <v>0.38900000000000001</v>
      </c>
      <c r="AB355" s="29">
        <v>8.3903952988215097E-2</v>
      </c>
      <c r="AC355">
        <f t="shared" si="32"/>
        <v>183</v>
      </c>
      <c r="AD355">
        <f t="shared" si="33"/>
        <v>1</v>
      </c>
      <c r="AE355">
        <f t="shared" si="34"/>
        <v>0.1</v>
      </c>
      <c r="AF355">
        <f>'TP Factor'!$D$4</f>
        <v>0.98096512680287296</v>
      </c>
      <c r="AG355">
        <f t="shared" si="35"/>
        <v>0.1</v>
      </c>
    </row>
    <row r="356" spans="1:33">
      <c r="A356" s="24" t="s">
        <v>72</v>
      </c>
      <c r="B356" s="24">
        <v>27</v>
      </c>
      <c r="C356" s="24" t="s">
        <v>73</v>
      </c>
      <c r="D356" s="25">
        <v>33.090000000000003</v>
      </c>
      <c r="E356" s="24" t="s">
        <v>74</v>
      </c>
      <c r="F356" s="24">
        <v>1234</v>
      </c>
      <c r="G356" s="26">
        <v>29</v>
      </c>
      <c r="H356" s="24" t="s">
        <v>159</v>
      </c>
      <c r="I356" s="24" t="s">
        <v>76</v>
      </c>
      <c r="J356" s="24">
        <v>63</v>
      </c>
      <c r="K356" s="27">
        <v>79.1654302293</v>
      </c>
      <c r="L356" s="27">
        <v>359.39260434699997</v>
      </c>
      <c r="M356" s="25">
        <v>0.1</v>
      </c>
      <c r="N356" s="25">
        <v>0.01</v>
      </c>
      <c r="O356" s="24">
        <v>28728</v>
      </c>
      <c r="P356" s="24">
        <v>28084</v>
      </c>
      <c r="Q356" s="28">
        <v>28728</v>
      </c>
      <c r="R356" s="28">
        <v>1200</v>
      </c>
      <c r="S356" s="24" t="s">
        <v>130</v>
      </c>
      <c r="T356" s="24" t="s">
        <v>226</v>
      </c>
      <c r="U356" s="28">
        <v>54.65</v>
      </c>
      <c r="V356" s="28">
        <v>0</v>
      </c>
      <c r="W356" s="28">
        <v>2.39</v>
      </c>
      <c r="X356" s="28">
        <v>0.316</v>
      </c>
      <c r="Y356" s="28">
        <f t="shared" si="36"/>
        <v>1.673</v>
      </c>
      <c r="Z356" s="28">
        <f t="shared" si="37"/>
        <v>0.158</v>
      </c>
      <c r="AA356" s="28">
        <v>0.34699999999999998</v>
      </c>
      <c r="AB356" s="29">
        <v>8.8807491365783101E-2</v>
      </c>
      <c r="AC356">
        <f t="shared" si="32"/>
        <v>173</v>
      </c>
      <c r="AD356">
        <f t="shared" si="33"/>
        <v>1</v>
      </c>
      <c r="AE356">
        <f t="shared" si="34"/>
        <v>0.1</v>
      </c>
      <c r="AF356">
        <f>'TP Factor'!$D$4</f>
        <v>0.98096512680287296</v>
      </c>
      <c r="AG356">
        <f t="shared" si="35"/>
        <v>0.1</v>
      </c>
    </row>
    <row r="357" spans="1:33">
      <c r="A357" s="24" t="s">
        <v>72</v>
      </c>
      <c r="B357" s="24">
        <v>27</v>
      </c>
      <c r="C357" s="24" t="s">
        <v>73</v>
      </c>
      <c r="D357" s="25">
        <v>33.090000000000003</v>
      </c>
      <c r="E357" s="24" t="s">
        <v>74</v>
      </c>
      <c r="F357" s="24">
        <v>1234</v>
      </c>
      <c r="G357" s="26">
        <v>13</v>
      </c>
      <c r="H357" s="24" t="s">
        <v>159</v>
      </c>
      <c r="I357" s="24" t="s">
        <v>76</v>
      </c>
      <c r="J357" s="24">
        <v>6</v>
      </c>
      <c r="K357" s="27">
        <v>36.0539234986</v>
      </c>
      <c r="L357" s="27">
        <v>42.34684558</v>
      </c>
      <c r="M357" s="25">
        <v>0.01</v>
      </c>
      <c r="N357" s="25">
        <v>0</v>
      </c>
      <c r="O357" s="24">
        <v>28770</v>
      </c>
      <c r="P357" s="24">
        <v>28123</v>
      </c>
      <c r="Q357" s="28">
        <v>28770</v>
      </c>
      <c r="R357" s="28">
        <v>1100</v>
      </c>
      <c r="S357" s="24" t="s">
        <v>90</v>
      </c>
      <c r="T357" s="24" t="s">
        <v>158</v>
      </c>
      <c r="U357" s="28">
        <v>54.65</v>
      </c>
      <c r="V357" s="28">
        <v>0</v>
      </c>
      <c r="W357" s="28">
        <v>1.85</v>
      </c>
      <c r="X357" s="28">
        <v>0.22</v>
      </c>
      <c r="Y357" s="28">
        <f t="shared" si="36"/>
        <v>1.2949999999999999</v>
      </c>
      <c r="Z357" s="28">
        <f t="shared" si="37"/>
        <v>0.11</v>
      </c>
      <c r="AA357" s="28">
        <v>0.28599999999999998</v>
      </c>
      <c r="AB357" s="29">
        <v>1.0464091571710301E-2</v>
      </c>
      <c r="AC357">
        <f t="shared" si="32"/>
        <v>17</v>
      </c>
      <c r="AD357">
        <f t="shared" si="33"/>
        <v>0</v>
      </c>
      <c r="AE357">
        <f t="shared" si="34"/>
        <v>0</v>
      </c>
      <c r="AF357">
        <f>'TP Factor'!$D$4</f>
        <v>0.98096512680287296</v>
      </c>
      <c r="AG357">
        <f t="shared" si="35"/>
        <v>0</v>
      </c>
    </row>
    <row r="358" spans="1:33">
      <c r="A358" s="24" t="s">
        <v>72</v>
      </c>
      <c r="B358" s="24">
        <v>27</v>
      </c>
      <c r="C358" s="24" t="s">
        <v>73</v>
      </c>
      <c r="D358" s="25">
        <v>33.090000000000003</v>
      </c>
      <c r="E358" s="24" t="s">
        <v>74</v>
      </c>
      <c r="F358" s="24">
        <v>1234</v>
      </c>
      <c r="G358" s="26">
        <v>29</v>
      </c>
      <c r="H358" s="24" t="s">
        <v>159</v>
      </c>
      <c r="I358" s="24" t="s">
        <v>76</v>
      </c>
      <c r="J358" s="24">
        <v>66</v>
      </c>
      <c r="K358" s="27">
        <v>131.853132937</v>
      </c>
      <c r="L358" s="27">
        <v>586.18928540000002</v>
      </c>
      <c r="M358" s="25">
        <v>0.1</v>
      </c>
      <c r="N358" s="25">
        <v>0.01</v>
      </c>
      <c r="O358" s="24">
        <v>28810</v>
      </c>
      <c r="P358" s="24">
        <v>28162</v>
      </c>
      <c r="Q358" s="28">
        <v>28810</v>
      </c>
      <c r="R358" s="28">
        <v>1200</v>
      </c>
      <c r="S358" s="24" t="s">
        <v>79</v>
      </c>
      <c r="T358" s="24" t="s">
        <v>156</v>
      </c>
      <c r="U358" s="28">
        <v>54.65</v>
      </c>
      <c r="V358" s="28">
        <v>0</v>
      </c>
      <c r="W358" s="28">
        <v>2.39</v>
      </c>
      <c r="X358" s="28">
        <v>0.316</v>
      </c>
      <c r="Y358" s="28">
        <f t="shared" si="36"/>
        <v>1.673</v>
      </c>
      <c r="Z358" s="28">
        <f t="shared" si="37"/>
        <v>0.158</v>
      </c>
      <c r="AA358" s="28">
        <v>0.22</v>
      </c>
      <c r="AB358" s="29">
        <v>0.144850042623236</v>
      </c>
      <c r="AC358">
        <f t="shared" si="32"/>
        <v>179</v>
      </c>
      <c r="AD358">
        <f t="shared" si="33"/>
        <v>1</v>
      </c>
      <c r="AE358">
        <f t="shared" si="34"/>
        <v>0.1</v>
      </c>
      <c r="AF358">
        <f>'TP Factor'!$D$4</f>
        <v>0.98096512680287296</v>
      </c>
      <c r="AG358">
        <f t="shared" si="35"/>
        <v>0.1</v>
      </c>
    </row>
    <row r="359" spans="1:33">
      <c r="A359" s="24" t="s">
        <v>72</v>
      </c>
      <c r="B359" s="24">
        <v>27</v>
      </c>
      <c r="C359" s="24" t="s">
        <v>73</v>
      </c>
      <c r="D359" s="25">
        <v>33.090000000000003</v>
      </c>
      <c r="E359" s="24" t="s">
        <v>74</v>
      </c>
      <c r="F359" s="24">
        <v>1234</v>
      </c>
      <c r="G359" s="26">
        <v>98</v>
      </c>
      <c r="H359" s="24" t="s">
        <v>159</v>
      </c>
      <c r="I359" s="24" t="s">
        <v>76</v>
      </c>
      <c r="J359" s="24">
        <v>514</v>
      </c>
      <c r="K359" s="27">
        <v>251.73571660799999</v>
      </c>
      <c r="L359" s="27">
        <v>1452.1180830799999</v>
      </c>
      <c r="M359" s="25">
        <v>0.65</v>
      </c>
      <c r="N359" s="25">
        <v>0.12</v>
      </c>
      <c r="O359" s="24">
        <v>28814</v>
      </c>
      <c r="P359" s="24">
        <v>28166</v>
      </c>
      <c r="Q359" s="28">
        <v>28814</v>
      </c>
      <c r="R359" s="28">
        <v>1700</v>
      </c>
      <c r="S359" s="24" t="s">
        <v>79</v>
      </c>
      <c r="T359" s="24" t="s">
        <v>102</v>
      </c>
      <c r="U359" s="28">
        <v>54.65</v>
      </c>
      <c r="V359" s="28">
        <v>0</v>
      </c>
      <c r="W359" s="28">
        <v>1.8</v>
      </c>
      <c r="X359" s="28">
        <v>0.47799999999999998</v>
      </c>
      <c r="Y359" s="28">
        <f t="shared" si="36"/>
        <v>1.26</v>
      </c>
      <c r="Z359" s="28">
        <f t="shared" si="37"/>
        <v>0.23899999999999999</v>
      </c>
      <c r="AA359" s="28">
        <v>0.68</v>
      </c>
      <c r="AB359" s="29">
        <v>0.35882475753628201</v>
      </c>
      <c r="AC359">
        <f t="shared" si="32"/>
        <v>1371</v>
      </c>
      <c r="AD359">
        <f t="shared" si="33"/>
        <v>4</v>
      </c>
      <c r="AE359">
        <f t="shared" si="34"/>
        <v>0.7</v>
      </c>
      <c r="AF359">
        <f>'TP Factor'!$D$4</f>
        <v>0.98096512680287296</v>
      </c>
      <c r="AG359">
        <f t="shared" si="35"/>
        <v>0.7</v>
      </c>
    </row>
    <row r="360" spans="1:33">
      <c r="A360" s="24" t="s">
        <v>72</v>
      </c>
      <c r="B360" s="24">
        <v>27</v>
      </c>
      <c r="C360" s="24" t="s">
        <v>73</v>
      </c>
      <c r="D360" s="25">
        <v>33.090000000000003</v>
      </c>
      <c r="E360" s="24" t="s">
        <v>74</v>
      </c>
      <c r="F360" s="24">
        <v>1234</v>
      </c>
      <c r="G360" s="26">
        <v>102.5</v>
      </c>
      <c r="H360" s="24" t="s">
        <v>159</v>
      </c>
      <c r="I360" s="24" t="s">
        <v>76</v>
      </c>
      <c r="J360" s="24">
        <v>91</v>
      </c>
      <c r="K360" s="27">
        <v>63.336984814300003</v>
      </c>
      <c r="L360" s="27">
        <v>258.02680015099997</v>
      </c>
      <c r="M360" s="25">
        <v>0.13</v>
      </c>
      <c r="N360" s="25">
        <v>0.02</v>
      </c>
      <c r="O360" s="24">
        <v>28884</v>
      </c>
      <c r="P360" s="24">
        <v>28230</v>
      </c>
      <c r="Q360" s="28">
        <v>28884</v>
      </c>
      <c r="R360" s="28">
        <v>1300</v>
      </c>
      <c r="S360" s="24" t="s">
        <v>97</v>
      </c>
      <c r="T360" s="24" t="s">
        <v>111</v>
      </c>
      <c r="U360" s="28">
        <v>54.65</v>
      </c>
      <c r="V360" s="28">
        <v>0</v>
      </c>
      <c r="W360" s="28">
        <v>2.42</v>
      </c>
      <c r="X360" s="28">
        <v>0.51600000000000001</v>
      </c>
      <c r="Y360" s="28">
        <f t="shared" si="36"/>
        <v>1.694</v>
      </c>
      <c r="Z360" s="28">
        <f t="shared" si="37"/>
        <v>0.25800000000000001</v>
      </c>
      <c r="AA360" s="28">
        <v>0.69199999999999995</v>
      </c>
      <c r="AB360" s="29">
        <v>6.3759555845400898E-2</v>
      </c>
      <c r="AC360">
        <f t="shared" si="32"/>
        <v>248</v>
      </c>
      <c r="AD360">
        <f t="shared" si="33"/>
        <v>1</v>
      </c>
      <c r="AE360">
        <f t="shared" si="34"/>
        <v>0.1</v>
      </c>
      <c r="AF360">
        <f>'TP Factor'!$D$4</f>
        <v>0.98096512680287296</v>
      </c>
      <c r="AG360">
        <f t="shared" si="35"/>
        <v>0.1</v>
      </c>
    </row>
    <row r="361" spans="1:33">
      <c r="A361" s="24" t="s">
        <v>72</v>
      </c>
      <c r="B361" s="24">
        <v>27</v>
      </c>
      <c r="C361" s="24" t="s">
        <v>73</v>
      </c>
      <c r="D361" s="25">
        <v>33.090000000000003</v>
      </c>
      <c r="E361" s="24" t="s">
        <v>74</v>
      </c>
      <c r="F361" s="24">
        <v>1234</v>
      </c>
      <c r="G361" s="26">
        <v>105</v>
      </c>
      <c r="H361" s="24" t="s">
        <v>159</v>
      </c>
      <c r="I361" s="24" t="s">
        <v>76</v>
      </c>
      <c r="J361" s="24">
        <v>237</v>
      </c>
      <c r="K361" s="27">
        <v>102.313040415</v>
      </c>
      <c r="L361" s="27">
        <v>525.52999136699998</v>
      </c>
      <c r="M361" s="25">
        <v>0.32</v>
      </c>
      <c r="N361" s="25">
        <v>0.06</v>
      </c>
      <c r="O361" s="24">
        <v>28904</v>
      </c>
      <c r="P361" s="24">
        <v>28248</v>
      </c>
      <c r="Q361" s="28">
        <v>28904</v>
      </c>
      <c r="R361" s="28">
        <v>1400</v>
      </c>
      <c r="S361" s="24" t="s">
        <v>97</v>
      </c>
      <c r="T361" s="24" t="s">
        <v>116</v>
      </c>
      <c r="U361" s="28">
        <v>54.65</v>
      </c>
      <c r="V361" s="28">
        <v>0</v>
      </c>
      <c r="W361" s="28">
        <v>2.83</v>
      </c>
      <c r="X361" s="28">
        <v>0.497</v>
      </c>
      <c r="Y361" s="28">
        <f t="shared" si="36"/>
        <v>1.9809999999999999</v>
      </c>
      <c r="Z361" s="28">
        <f t="shared" si="37"/>
        <v>0.2485</v>
      </c>
      <c r="AA361" s="28">
        <v>0.88800000000000001</v>
      </c>
      <c r="AB361" s="29">
        <v>0.12986076953717099</v>
      </c>
      <c r="AC361">
        <f t="shared" si="32"/>
        <v>648</v>
      </c>
      <c r="AD361">
        <f t="shared" si="33"/>
        <v>3</v>
      </c>
      <c r="AE361">
        <f t="shared" si="34"/>
        <v>0.4</v>
      </c>
      <c r="AF361">
        <f>'TP Factor'!$D$4</f>
        <v>0.98096512680287296</v>
      </c>
      <c r="AG361">
        <f t="shared" si="35"/>
        <v>0.4</v>
      </c>
    </row>
    <row r="362" spans="1:33">
      <c r="A362" s="24" t="s">
        <v>72</v>
      </c>
      <c r="B362" s="24">
        <v>27</v>
      </c>
      <c r="C362" s="24" t="s">
        <v>73</v>
      </c>
      <c r="D362" s="25">
        <v>33.090000000000003</v>
      </c>
      <c r="E362" s="24" t="s">
        <v>74</v>
      </c>
      <c r="F362" s="24">
        <v>1234</v>
      </c>
      <c r="G362" s="26">
        <v>102.5</v>
      </c>
      <c r="H362" s="24" t="s">
        <v>159</v>
      </c>
      <c r="I362" s="24" t="s">
        <v>76</v>
      </c>
      <c r="J362" s="24">
        <v>0</v>
      </c>
      <c r="K362" s="27">
        <v>5.8080658427199996</v>
      </c>
      <c r="L362" s="27">
        <v>1.4140295226099999</v>
      </c>
      <c r="M362" s="25">
        <v>0</v>
      </c>
      <c r="N362" s="25">
        <v>0</v>
      </c>
      <c r="O362" s="24">
        <v>28949</v>
      </c>
      <c r="P362" s="24">
        <v>28288</v>
      </c>
      <c r="Q362" s="28">
        <v>28949</v>
      </c>
      <c r="R362" s="28">
        <v>1300</v>
      </c>
      <c r="S362" s="24" t="s">
        <v>81</v>
      </c>
      <c r="T362" s="24" t="s">
        <v>94</v>
      </c>
      <c r="U362" s="28">
        <v>54.65</v>
      </c>
      <c r="V362" s="28">
        <v>0</v>
      </c>
      <c r="W362" s="28">
        <v>2.42</v>
      </c>
      <c r="X362" s="28">
        <v>0.51600000000000001</v>
      </c>
      <c r="Y362" s="28">
        <f t="shared" si="36"/>
        <v>1.694</v>
      </c>
      <c r="Z362" s="28">
        <f t="shared" si="37"/>
        <v>0.25800000000000001</v>
      </c>
      <c r="AA362" s="28">
        <v>0.66200000000000003</v>
      </c>
      <c r="AB362" s="29">
        <v>3.4940833991652998E-4</v>
      </c>
      <c r="AC362">
        <f t="shared" si="32"/>
        <v>1</v>
      </c>
      <c r="AD362">
        <f t="shared" si="33"/>
        <v>0</v>
      </c>
      <c r="AE362">
        <f t="shared" si="34"/>
        <v>0</v>
      </c>
      <c r="AF362">
        <f>'TP Factor'!$D$4</f>
        <v>0.98096512680287296</v>
      </c>
      <c r="AG362">
        <f t="shared" si="35"/>
        <v>0</v>
      </c>
    </row>
    <row r="363" spans="1:33">
      <c r="A363" s="24" t="s">
        <v>72</v>
      </c>
      <c r="B363" s="24">
        <v>27</v>
      </c>
      <c r="C363" s="24" t="s">
        <v>73</v>
      </c>
      <c r="D363" s="25">
        <v>33.090000000000003</v>
      </c>
      <c r="E363" s="24" t="s">
        <v>74</v>
      </c>
      <c r="F363" s="24">
        <v>3456</v>
      </c>
      <c r="G363" s="26">
        <v>0</v>
      </c>
      <c r="H363" s="24" t="s">
        <v>159</v>
      </c>
      <c r="I363" s="24" t="s">
        <v>76</v>
      </c>
      <c r="J363" s="24">
        <v>3164</v>
      </c>
      <c r="K363" s="27">
        <v>763.923175464</v>
      </c>
      <c r="L363" s="27">
        <v>6217.2430766999996</v>
      </c>
      <c r="M363" s="25">
        <v>0</v>
      </c>
      <c r="N363" s="25">
        <v>0</v>
      </c>
      <c r="O363" s="24">
        <v>28951</v>
      </c>
      <c r="P363" s="24">
        <v>0</v>
      </c>
      <c r="Q363" s="28">
        <v>0</v>
      </c>
      <c r="R363" s="28">
        <v>0</v>
      </c>
      <c r="U363" s="28">
        <v>0</v>
      </c>
      <c r="V363" s="28">
        <v>0</v>
      </c>
      <c r="W363" s="28">
        <v>0</v>
      </c>
      <c r="X363" s="28">
        <v>0</v>
      </c>
      <c r="Y363" s="28">
        <f t="shared" si="36"/>
        <v>0</v>
      </c>
      <c r="Z363" s="28">
        <f t="shared" si="37"/>
        <v>0</v>
      </c>
      <c r="AA363" s="28">
        <v>0</v>
      </c>
      <c r="AB363" s="29">
        <v>1.3466080256933399</v>
      </c>
      <c r="AC363">
        <f t="shared" si="32"/>
        <v>0</v>
      </c>
      <c r="AD363">
        <f t="shared" si="33"/>
        <v>0</v>
      </c>
      <c r="AE363">
        <f t="shared" si="34"/>
        <v>0</v>
      </c>
      <c r="AF363">
        <f>'TP Factor'!$D$4</f>
        <v>0.98096512680287296</v>
      </c>
      <c r="AG363">
        <f t="shared" si="35"/>
        <v>0</v>
      </c>
    </row>
    <row r="364" spans="1:33">
      <c r="A364" s="24" t="s">
        <v>72</v>
      </c>
      <c r="B364" s="24">
        <v>27</v>
      </c>
      <c r="C364" s="24" t="s">
        <v>73</v>
      </c>
      <c r="D364" s="25">
        <v>33.090000000000003</v>
      </c>
      <c r="E364" s="24" t="s">
        <v>74</v>
      </c>
      <c r="F364" s="24">
        <v>1234</v>
      </c>
      <c r="G364" s="26">
        <v>102.5</v>
      </c>
      <c r="H364" s="24" t="s">
        <v>159</v>
      </c>
      <c r="I364" s="24" t="s">
        <v>76</v>
      </c>
      <c r="J364" s="24">
        <v>159</v>
      </c>
      <c r="K364" s="27">
        <v>115.540691552</v>
      </c>
      <c r="L364" s="27">
        <v>470.48208611299998</v>
      </c>
      <c r="M364" s="25">
        <v>0.23</v>
      </c>
      <c r="N364" s="25">
        <v>0.04</v>
      </c>
      <c r="O364" s="24">
        <v>28965</v>
      </c>
      <c r="P364" s="24">
        <v>28302</v>
      </c>
      <c r="Q364" s="28">
        <v>28965</v>
      </c>
      <c r="R364" s="28">
        <v>1300</v>
      </c>
      <c r="S364" s="24" t="s">
        <v>81</v>
      </c>
      <c r="T364" s="24" t="s">
        <v>94</v>
      </c>
      <c r="U364" s="28">
        <v>54.65</v>
      </c>
      <c r="V364" s="28">
        <v>0</v>
      </c>
      <c r="W364" s="28">
        <v>2.42</v>
      </c>
      <c r="X364" s="28">
        <v>0.51600000000000001</v>
      </c>
      <c r="Y364" s="28">
        <f t="shared" si="36"/>
        <v>1.694</v>
      </c>
      <c r="Z364" s="28">
        <f t="shared" si="37"/>
        <v>0.25800000000000001</v>
      </c>
      <c r="AA364" s="28">
        <v>0.66200000000000003</v>
      </c>
      <c r="AB364" s="29">
        <v>0.11625848167472499</v>
      </c>
      <c r="AC364">
        <f t="shared" si="32"/>
        <v>432</v>
      </c>
      <c r="AD364">
        <f t="shared" si="33"/>
        <v>2</v>
      </c>
      <c r="AE364">
        <f t="shared" si="34"/>
        <v>0.2</v>
      </c>
      <c r="AF364">
        <f>'TP Factor'!$D$4</f>
        <v>0.98096512680287296</v>
      </c>
      <c r="AG364">
        <f t="shared" si="35"/>
        <v>0.2</v>
      </c>
    </row>
    <row r="365" spans="1:33">
      <c r="A365" s="24" t="s">
        <v>72</v>
      </c>
      <c r="B365" s="24">
        <v>27</v>
      </c>
      <c r="C365" s="24" t="s">
        <v>73</v>
      </c>
      <c r="D365" s="25">
        <v>33.090000000000003</v>
      </c>
      <c r="E365" s="24" t="s">
        <v>74</v>
      </c>
      <c r="F365" s="24">
        <v>1234</v>
      </c>
      <c r="G365" s="26">
        <v>102.5</v>
      </c>
      <c r="H365" s="24" t="s">
        <v>159</v>
      </c>
      <c r="I365" s="24" t="s">
        <v>76</v>
      </c>
      <c r="J365" s="24">
        <v>59</v>
      </c>
      <c r="K365" s="27">
        <v>62.676009965200002</v>
      </c>
      <c r="L365" s="27">
        <v>167.88072183700001</v>
      </c>
      <c r="M365" s="25">
        <v>0.09</v>
      </c>
      <c r="N365" s="25">
        <v>0.02</v>
      </c>
      <c r="O365" s="24">
        <v>28966</v>
      </c>
      <c r="P365" s="24">
        <v>28303</v>
      </c>
      <c r="Q365" s="28">
        <v>28966</v>
      </c>
      <c r="R365" s="28">
        <v>1300</v>
      </c>
      <c r="S365" s="24" t="s">
        <v>97</v>
      </c>
      <c r="T365" s="24" t="s">
        <v>111</v>
      </c>
      <c r="U365" s="28">
        <v>54.65</v>
      </c>
      <c r="V365" s="28">
        <v>0</v>
      </c>
      <c r="W365" s="28">
        <v>2.42</v>
      </c>
      <c r="X365" s="28">
        <v>0.51600000000000001</v>
      </c>
      <c r="Y365" s="28">
        <f t="shared" si="36"/>
        <v>1.694</v>
      </c>
      <c r="Z365" s="28">
        <f t="shared" si="37"/>
        <v>0.25800000000000001</v>
      </c>
      <c r="AA365" s="28">
        <v>0.69199999999999995</v>
      </c>
      <c r="AB365" s="29">
        <v>4.1484063869592802E-2</v>
      </c>
      <c r="AC365">
        <f t="shared" si="32"/>
        <v>161</v>
      </c>
      <c r="AD365">
        <f t="shared" si="33"/>
        <v>1</v>
      </c>
      <c r="AE365">
        <f t="shared" si="34"/>
        <v>0.1</v>
      </c>
      <c r="AF365">
        <f>'TP Factor'!$D$4</f>
        <v>0.98096512680287296</v>
      </c>
      <c r="AG365">
        <f t="shared" si="35"/>
        <v>0.1</v>
      </c>
    </row>
    <row r="366" spans="1:33">
      <c r="A366" s="24" t="s">
        <v>72</v>
      </c>
      <c r="B366" s="24">
        <v>27</v>
      </c>
      <c r="C366" s="24" t="s">
        <v>73</v>
      </c>
      <c r="D366" s="25">
        <v>33.090000000000003</v>
      </c>
      <c r="E366" s="24" t="s">
        <v>74</v>
      </c>
      <c r="F366" s="24">
        <v>1234</v>
      </c>
      <c r="G366" s="26">
        <v>102.5</v>
      </c>
      <c r="H366" s="24" t="s">
        <v>159</v>
      </c>
      <c r="I366" s="24" t="s">
        <v>76</v>
      </c>
      <c r="J366" s="24">
        <v>17</v>
      </c>
      <c r="K366" s="27">
        <v>29.323246593299999</v>
      </c>
      <c r="L366" s="27">
        <v>50.383643819500001</v>
      </c>
      <c r="M366" s="25">
        <v>0.02</v>
      </c>
      <c r="N366" s="25">
        <v>0</v>
      </c>
      <c r="O366" s="24">
        <v>29021</v>
      </c>
      <c r="P366" s="24">
        <v>28355</v>
      </c>
      <c r="Q366" s="28">
        <v>29021</v>
      </c>
      <c r="R366" s="28">
        <v>1300</v>
      </c>
      <c r="S366" s="24" t="s">
        <v>90</v>
      </c>
      <c r="T366" s="24" t="s">
        <v>118</v>
      </c>
      <c r="U366" s="28">
        <v>54.65</v>
      </c>
      <c r="V366" s="28">
        <v>0</v>
      </c>
      <c r="W366" s="28">
        <v>2.42</v>
      </c>
      <c r="X366" s="28">
        <v>0.51600000000000001</v>
      </c>
      <c r="Y366" s="28">
        <f t="shared" si="36"/>
        <v>1.694</v>
      </c>
      <c r="Z366" s="28">
        <f t="shared" si="37"/>
        <v>0.25800000000000001</v>
      </c>
      <c r="AA366" s="28">
        <v>0.67700000000000005</v>
      </c>
      <c r="AB366" s="29">
        <v>1.2450019721708E-2</v>
      </c>
      <c r="AC366">
        <f t="shared" si="32"/>
        <v>47</v>
      </c>
      <c r="AD366">
        <f t="shared" si="33"/>
        <v>0</v>
      </c>
      <c r="AE366">
        <f t="shared" si="34"/>
        <v>0</v>
      </c>
      <c r="AF366">
        <f>'TP Factor'!$D$4</f>
        <v>0.98096512680287296</v>
      </c>
      <c r="AG366">
        <f t="shared" si="35"/>
        <v>0</v>
      </c>
    </row>
    <row r="367" spans="1:33">
      <c r="A367" s="24" t="s">
        <v>72</v>
      </c>
      <c r="B367" s="24">
        <v>27</v>
      </c>
      <c r="C367" s="24" t="s">
        <v>73</v>
      </c>
      <c r="D367" s="25">
        <v>33.090000000000003</v>
      </c>
      <c r="E367" s="24" t="s">
        <v>74</v>
      </c>
      <c r="F367" s="24">
        <v>1234</v>
      </c>
      <c r="G367" s="26">
        <v>73.5</v>
      </c>
      <c r="H367" s="24" t="s">
        <v>159</v>
      </c>
      <c r="I367" s="24" t="s">
        <v>76</v>
      </c>
      <c r="J367" s="24">
        <v>2</v>
      </c>
      <c r="K367" s="27">
        <v>21.2250031174</v>
      </c>
      <c r="L367" s="27">
        <v>6.5302513974799998</v>
      </c>
      <c r="M367" s="25">
        <v>0</v>
      </c>
      <c r="N367" s="25">
        <v>0</v>
      </c>
      <c r="O367" s="24">
        <v>29033</v>
      </c>
      <c r="P367" s="24">
        <v>28367</v>
      </c>
      <c r="Q367" s="28">
        <v>29033</v>
      </c>
      <c r="R367" s="28">
        <v>1550</v>
      </c>
      <c r="S367" s="24" t="s">
        <v>97</v>
      </c>
      <c r="T367" s="24" t="s">
        <v>167</v>
      </c>
      <c r="U367" s="28">
        <v>54.65</v>
      </c>
      <c r="V367" s="28">
        <v>0</v>
      </c>
      <c r="W367" s="28">
        <v>1.79</v>
      </c>
      <c r="X367" s="28">
        <v>0.15</v>
      </c>
      <c r="Y367" s="28">
        <f t="shared" si="36"/>
        <v>1.2529999999999999</v>
      </c>
      <c r="Z367" s="28">
        <f t="shared" si="37"/>
        <v>7.4999999999999997E-2</v>
      </c>
      <c r="AA367" s="28">
        <v>0.82499999999999996</v>
      </c>
      <c r="AB367" s="29">
        <v>1.61365380961598E-3</v>
      </c>
      <c r="AC367">
        <f t="shared" si="32"/>
        <v>7</v>
      </c>
      <c r="AD367">
        <f t="shared" si="33"/>
        <v>0</v>
      </c>
      <c r="AE367">
        <f t="shared" si="34"/>
        <v>0</v>
      </c>
      <c r="AF367">
        <f>'TP Factor'!$D$4</f>
        <v>0.98096512680287296</v>
      </c>
      <c r="AG367">
        <f t="shared" si="35"/>
        <v>0</v>
      </c>
    </row>
    <row r="368" spans="1:33">
      <c r="A368" s="24" t="s">
        <v>72</v>
      </c>
      <c r="B368" s="24">
        <v>27</v>
      </c>
      <c r="C368" s="24" t="s">
        <v>73</v>
      </c>
      <c r="D368" s="25">
        <v>33.090000000000003</v>
      </c>
      <c r="E368" s="24" t="s">
        <v>74</v>
      </c>
      <c r="F368" s="24">
        <v>1234</v>
      </c>
      <c r="G368" s="26">
        <v>73.5</v>
      </c>
      <c r="H368" s="24" t="s">
        <v>159</v>
      </c>
      <c r="I368" s="24" t="s">
        <v>76</v>
      </c>
      <c r="J368" s="24">
        <v>72</v>
      </c>
      <c r="K368" s="27">
        <v>132.81845469000001</v>
      </c>
      <c r="L368" s="27">
        <v>239.731594242</v>
      </c>
      <c r="M368" s="25">
        <v>0.08</v>
      </c>
      <c r="N368" s="25">
        <v>0.01</v>
      </c>
      <c r="O368" s="24">
        <v>29034</v>
      </c>
      <c r="P368" s="24">
        <v>28368</v>
      </c>
      <c r="Q368" s="28">
        <v>29034</v>
      </c>
      <c r="R368" s="28">
        <v>1550</v>
      </c>
      <c r="S368" s="24" t="s">
        <v>90</v>
      </c>
      <c r="T368" s="24" t="s">
        <v>217</v>
      </c>
      <c r="U368" s="28">
        <v>54.65</v>
      </c>
      <c r="V368" s="28">
        <v>0</v>
      </c>
      <c r="W368" s="28">
        <v>1.79</v>
      </c>
      <c r="X368" s="28">
        <v>0.15</v>
      </c>
      <c r="Y368" s="28">
        <f t="shared" si="36"/>
        <v>1.2529999999999999</v>
      </c>
      <c r="Z368" s="28">
        <f t="shared" si="37"/>
        <v>7.4999999999999997E-2</v>
      </c>
      <c r="AA368" s="28">
        <v>0.80900000000000005</v>
      </c>
      <c r="AB368" s="29">
        <v>5.9238730109635103E-2</v>
      </c>
      <c r="AC368">
        <f t="shared" si="32"/>
        <v>269</v>
      </c>
      <c r="AD368">
        <f t="shared" si="33"/>
        <v>1</v>
      </c>
      <c r="AE368">
        <f t="shared" si="34"/>
        <v>0</v>
      </c>
      <c r="AF368">
        <f>'TP Factor'!$D$4</f>
        <v>0.98096512680287296</v>
      </c>
      <c r="AG368">
        <f t="shared" si="35"/>
        <v>0</v>
      </c>
    </row>
    <row r="369" spans="1:33">
      <c r="A369" s="24" t="s">
        <v>72</v>
      </c>
      <c r="B369" s="24">
        <v>27</v>
      </c>
      <c r="C369" s="24" t="s">
        <v>73</v>
      </c>
      <c r="D369" s="25">
        <v>33.090000000000003</v>
      </c>
      <c r="E369" s="24" t="s">
        <v>74</v>
      </c>
      <c r="F369" s="24">
        <v>1234</v>
      </c>
      <c r="G369" s="26">
        <v>29</v>
      </c>
      <c r="H369" s="24" t="s">
        <v>159</v>
      </c>
      <c r="I369" s="24" t="s">
        <v>76</v>
      </c>
      <c r="J369" s="24">
        <v>47</v>
      </c>
      <c r="K369" s="27">
        <v>61.867107100299997</v>
      </c>
      <c r="L369" s="27">
        <v>235.94804375199999</v>
      </c>
      <c r="M369" s="25">
        <v>7.0000000000000007E-2</v>
      </c>
      <c r="N369" s="25">
        <v>0.01</v>
      </c>
      <c r="O369" s="24">
        <v>29044</v>
      </c>
      <c r="P369" s="24">
        <v>28377</v>
      </c>
      <c r="Q369" s="28">
        <v>29044</v>
      </c>
      <c r="R369" s="28">
        <v>1200</v>
      </c>
      <c r="S369" s="24" t="s">
        <v>97</v>
      </c>
      <c r="T369" s="24" t="s">
        <v>153</v>
      </c>
      <c r="U369" s="28">
        <v>54.65</v>
      </c>
      <c r="V369" s="28">
        <v>0</v>
      </c>
      <c r="W369" s="28">
        <v>2.39</v>
      </c>
      <c r="X369" s="28">
        <v>0.316</v>
      </c>
      <c r="Y369" s="28">
        <f t="shared" si="36"/>
        <v>1.673</v>
      </c>
      <c r="Z369" s="28">
        <f t="shared" si="37"/>
        <v>0.158</v>
      </c>
      <c r="AA369" s="28">
        <v>0.38900000000000001</v>
      </c>
      <c r="AB369" s="29">
        <v>5.8304066194373401E-2</v>
      </c>
      <c r="AC369">
        <f t="shared" si="32"/>
        <v>127</v>
      </c>
      <c r="AD369">
        <f t="shared" si="33"/>
        <v>0</v>
      </c>
      <c r="AE369">
        <f t="shared" si="34"/>
        <v>0</v>
      </c>
      <c r="AF369">
        <f>'TP Factor'!$D$4</f>
        <v>0.98096512680287296</v>
      </c>
      <c r="AG369">
        <f t="shared" si="35"/>
        <v>0</v>
      </c>
    </row>
    <row r="370" spans="1:33">
      <c r="A370" s="24" t="s">
        <v>72</v>
      </c>
      <c r="B370" s="24">
        <v>27</v>
      </c>
      <c r="C370" s="24" t="s">
        <v>73</v>
      </c>
      <c r="D370" s="25">
        <v>33.090000000000003</v>
      </c>
      <c r="E370" s="24" t="s">
        <v>74</v>
      </c>
      <c r="F370" s="24">
        <v>1234</v>
      </c>
      <c r="G370" s="26">
        <v>102.5</v>
      </c>
      <c r="H370" s="24" t="s">
        <v>159</v>
      </c>
      <c r="I370" s="24" t="s">
        <v>76</v>
      </c>
      <c r="J370" s="24">
        <v>83</v>
      </c>
      <c r="K370" s="27">
        <v>79.043155494199993</v>
      </c>
      <c r="L370" s="27">
        <v>235.68465104800001</v>
      </c>
      <c r="M370" s="25">
        <v>0.12</v>
      </c>
      <c r="N370" s="25">
        <v>0.02</v>
      </c>
      <c r="O370" s="24">
        <v>29045</v>
      </c>
      <c r="P370" s="24">
        <v>28378</v>
      </c>
      <c r="Q370" s="28">
        <v>29045</v>
      </c>
      <c r="R370" s="28">
        <v>1300</v>
      </c>
      <c r="S370" s="24" t="s">
        <v>97</v>
      </c>
      <c r="T370" s="24" t="s">
        <v>111</v>
      </c>
      <c r="U370" s="28">
        <v>54.65</v>
      </c>
      <c r="V370" s="28">
        <v>0</v>
      </c>
      <c r="W370" s="28">
        <v>2.42</v>
      </c>
      <c r="X370" s="28">
        <v>0.51600000000000001</v>
      </c>
      <c r="Y370" s="28">
        <f t="shared" si="36"/>
        <v>1.694</v>
      </c>
      <c r="Z370" s="28">
        <f t="shared" si="37"/>
        <v>0.25800000000000001</v>
      </c>
      <c r="AA370" s="28">
        <v>0.69199999999999995</v>
      </c>
      <c r="AB370" s="29">
        <v>5.8238140853215402E-2</v>
      </c>
      <c r="AC370">
        <f t="shared" si="32"/>
        <v>226</v>
      </c>
      <c r="AD370">
        <f t="shared" si="33"/>
        <v>1</v>
      </c>
      <c r="AE370">
        <f t="shared" si="34"/>
        <v>0.1</v>
      </c>
      <c r="AF370">
        <f>'TP Factor'!$D$4</f>
        <v>0.98096512680287296</v>
      </c>
      <c r="AG370">
        <f t="shared" si="35"/>
        <v>0.1</v>
      </c>
    </row>
    <row r="371" spans="1:33">
      <c r="A371" s="24" t="s">
        <v>72</v>
      </c>
      <c r="B371" s="24">
        <v>27</v>
      </c>
      <c r="C371" s="24" t="s">
        <v>73</v>
      </c>
      <c r="D371" s="25">
        <v>33.090000000000003</v>
      </c>
      <c r="E371" s="24" t="s">
        <v>74</v>
      </c>
      <c r="F371" s="24">
        <v>1234</v>
      </c>
      <c r="G371" s="26">
        <v>102.5</v>
      </c>
      <c r="H371" s="24" t="s">
        <v>159</v>
      </c>
      <c r="I371" s="24" t="s">
        <v>76</v>
      </c>
      <c r="J371" s="24">
        <v>80</v>
      </c>
      <c r="K371" s="27">
        <v>121.609049801</v>
      </c>
      <c r="L371" s="27">
        <v>236.21904734</v>
      </c>
      <c r="M371" s="25">
        <v>0.12</v>
      </c>
      <c r="N371" s="25">
        <v>0.02</v>
      </c>
      <c r="O371" s="24">
        <v>29046</v>
      </c>
      <c r="P371" s="24">
        <v>28379</v>
      </c>
      <c r="Q371" s="28">
        <v>29046</v>
      </c>
      <c r="R371" s="28">
        <v>1300</v>
      </c>
      <c r="S371" s="24" t="s">
        <v>81</v>
      </c>
      <c r="T371" s="24" t="s">
        <v>94</v>
      </c>
      <c r="U371" s="28">
        <v>54.65</v>
      </c>
      <c r="V371" s="28">
        <v>0</v>
      </c>
      <c r="W371" s="28">
        <v>2.42</v>
      </c>
      <c r="X371" s="28">
        <v>0.51600000000000001</v>
      </c>
      <c r="Y371" s="28">
        <f t="shared" si="36"/>
        <v>1.694</v>
      </c>
      <c r="Z371" s="28">
        <f t="shared" si="37"/>
        <v>0.25800000000000001</v>
      </c>
      <c r="AA371" s="28">
        <v>0.66200000000000003</v>
      </c>
      <c r="AB371" s="29">
        <v>5.8370764309875901E-2</v>
      </c>
      <c r="AC371">
        <f t="shared" si="32"/>
        <v>217</v>
      </c>
      <c r="AD371">
        <f t="shared" si="33"/>
        <v>1</v>
      </c>
      <c r="AE371">
        <f t="shared" si="34"/>
        <v>0.1</v>
      </c>
      <c r="AF371">
        <f>'TP Factor'!$D$4</f>
        <v>0.98096512680287296</v>
      </c>
      <c r="AG371">
        <f t="shared" si="35"/>
        <v>0.1</v>
      </c>
    </row>
    <row r="372" spans="1:33">
      <c r="A372" s="24" t="s">
        <v>72</v>
      </c>
      <c r="B372" s="24">
        <v>27</v>
      </c>
      <c r="C372" s="24" t="s">
        <v>73</v>
      </c>
      <c r="D372" s="25">
        <v>33.090000000000003</v>
      </c>
      <c r="E372" s="24" t="s">
        <v>74</v>
      </c>
      <c r="F372" s="24">
        <v>1234</v>
      </c>
      <c r="G372" s="26">
        <v>102.5</v>
      </c>
      <c r="H372" s="24" t="s">
        <v>159</v>
      </c>
      <c r="I372" s="24" t="s">
        <v>76</v>
      </c>
      <c r="J372" s="24">
        <v>1</v>
      </c>
      <c r="K372" s="27">
        <v>22.555620197700001</v>
      </c>
      <c r="L372" s="27">
        <v>3.0212258707199999</v>
      </c>
      <c r="M372" s="25">
        <v>0</v>
      </c>
      <c r="N372" s="25">
        <v>0</v>
      </c>
      <c r="O372" s="24">
        <v>29047</v>
      </c>
      <c r="P372" s="24">
        <v>28380</v>
      </c>
      <c r="Q372" s="28">
        <v>29047</v>
      </c>
      <c r="R372" s="28">
        <v>1300</v>
      </c>
      <c r="S372" s="24" t="s">
        <v>81</v>
      </c>
      <c r="T372" s="24" t="s">
        <v>94</v>
      </c>
      <c r="U372" s="28">
        <v>54.65</v>
      </c>
      <c r="V372" s="28">
        <v>0</v>
      </c>
      <c r="W372" s="28">
        <v>2.42</v>
      </c>
      <c r="X372" s="28">
        <v>0.51600000000000001</v>
      </c>
      <c r="Y372" s="28">
        <f t="shared" si="36"/>
        <v>1.694</v>
      </c>
      <c r="Z372" s="28">
        <f t="shared" si="37"/>
        <v>0.25800000000000001</v>
      </c>
      <c r="AA372" s="28">
        <v>0.66200000000000003</v>
      </c>
      <c r="AB372" s="29">
        <v>7.4655818537338995E-4</v>
      </c>
      <c r="AC372">
        <f t="shared" si="32"/>
        <v>3</v>
      </c>
      <c r="AD372">
        <f t="shared" si="33"/>
        <v>0</v>
      </c>
      <c r="AE372">
        <f t="shared" si="34"/>
        <v>0</v>
      </c>
      <c r="AF372">
        <f>'TP Factor'!$D$4</f>
        <v>0.98096512680287296</v>
      </c>
      <c r="AG372">
        <f t="shared" si="35"/>
        <v>0</v>
      </c>
    </row>
    <row r="373" spans="1:33">
      <c r="A373" s="24" t="s">
        <v>72</v>
      </c>
      <c r="B373" s="24">
        <v>27</v>
      </c>
      <c r="C373" s="24" t="s">
        <v>73</v>
      </c>
      <c r="D373" s="25">
        <v>33.090000000000003</v>
      </c>
      <c r="E373" s="24" t="s">
        <v>74</v>
      </c>
      <c r="F373" s="24">
        <v>1234</v>
      </c>
      <c r="G373" s="26">
        <v>73.5</v>
      </c>
      <c r="H373" s="24" t="s">
        <v>159</v>
      </c>
      <c r="I373" s="24" t="s">
        <v>76</v>
      </c>
      <c r="J373" s="24">
        <v>0</v>
      </c>
      <c r="K373" s="27">
        <v>4.6880469677600001</v>
      </c>
      <c r="L373" s="27">
        <v>0.968770945489</v>
      </c>
      <c r="M373" s="25">
        <v>0</v>
      </c>
      <c r="N373" s="25">
        <v>0</v>
      </c>
      <c r="O373" s="24">
        <v>29074</v>
      </c>
      <c r="P373" s="24">
        <v>28406</v>
      </c>
      <c r="Q373" s="28">
        <v>29074</v>
      </c>
      <c r="R373" s="28">
        <v>1550</v>
      </c>
      <c r="S373" s="24" t="s">
        <v>97</v>
      </c>
      <c r="T373" s="24" t="s">
        <v>167</v>
      </c>
      <c r="U373" s="28">
        <v>54.65</v>
      </c>
      <c r="V373" s="28">
        <v>0</v>
      </c>
      <c r="W373" s="28">
        <v>1.79</v>
      </c>
      <c r="X373" s="28">
        <v>0.15</v>
      </c>
      <c r="Y373" s="28">
        <f t="shared" si="36"/>
        <v>1.2529999999999999</v>
      </c>
      <c r="Z373" s="28">
        <f t="shared" si="37"/>
        <v>7.4999999999999997E-2</v>
      </c>
      <c r="AA373" s="28">
        <v>0.82499999999999996</v>
      </c>
      <c r="AB373" s="29">
        <v>2.2001143358967999E-4</v>
      </c>
      <c r="AC373">
        <f t="shared" si="32"/>
        <v>1</v>
      </c>
      <c r="AD373">
        <f t="shared" si="33"/>
        <v>0</v>
      </c>
      <c r="AE373">
        <f t="shared" si="34"/>
        <v>0</v>
      </c>
      <c r="AF373">
        <f>'TP Factor'!$D$4</f>
        <v>0.98096512680287296</v>
      </c>
      <c r="AG373">
        <f t="shared" si="35"/>
        <v>0</v>
      </c>
    </row>
    <row r="374" spans="1:33">
      <c r="A374" s="24" t="s">
        <v>72</v>
      </c>
      <c r="B374" s="24">
        <v>27</v>
      </c>
      <c r="C374" s="24" t="s">
        <v>73</v>
      </c>
      <c r="D374" s="25">
        <v>33.090000000000003</v>
      </c>
      <c r="E374" s="24" t="s">
        <v>74</v>
      </c>
      <c r="F374" s="24">
        <v>1234</v>
      </c>
      <c r="G374" s="26">
        <v>73.5</v>
      </c>
      <c r="H374" s="24" t="s">
        <v>159</v>
      </c>
      <c r="I374" s="24" t="s">
        <v>76</v>
      </c>
      <c r="J374" s="24">
        <v>141</v>
      </c>
      <c r="K374" s="27">
        <v>108.129447435</v>
      </c>
      <c r="L374" s="27">
        <v>466.52052848699998</v>
      </c>
      <c r="M374" s="25">
        <v>0.15</v>
      </c>
      <c r="N374" s="25">
        <v>0.01</v>
      </c>
      <c r="O374" s="24">
        <v>29075</v>
      </c>
      <c r="P374" s="24">
        <v>28407</v>
      </c>
      <c r="Q374" s="28">
        <v>29075</v>
      </c>
      <c r="R374" s="28">
        <v>1550</v>
      </c>
      <c r="S374" s="24" t="s">
        <v>90</v>
      </c>
      <c r="T374" s="24" t="s">
        <v>217</v>
      </c>
      <c r="U374" s="28">
        <v>54.65</v>
      </c>
      <c r="V374" s="28">
        <v>0</v>
      </c>
      <c r="W374" s="28">
        <v>1.79</v>
      </c>
      <c r="X374" s="28">
        <v>0.15</v>
      </c>
      <c r="Y374" s="28">
        <f t="shared" si="36"/>
        <v>1.2529999999999999</v>
      </c>
      <c r="Z374" s="28">
        <f t="shared" si="37"/>
        <v>7.4999999999999997E-2</v>
      </c>
      <c r="AA374" s="28">
        <v>0.80900000000000005</v>
      </c>
      <c r="AB374" s="29">
        <v>0.115145344337204</v>
      </c>
      <c r="AC374">
        <f t="shared" si="32"/>
        <v>523</v>
      </c>
      <c r="AD374">
        <f t="shared" si="33"/>
        <v>1</v>
      </c>
      <c r="AE374">
        <f t="shared" si="34"/>
        <v>0.1</v>
      </c>
      <c r="AF374">
        <f>'TP Factor'!$D$4</f>
        <v>0.98096512680287296</v>
      </c>
      <c r="AG374">
        <f t="shared" si="35"/>
        <v>0.1</v>
      </c>
    </row>
    <row r="375" spans="1:33">
      <c r="A375" s="24" t="s">
        <v>72</v>
      </c>
      <c r="B375" s="24">
        <v>27</v>
      </c>
      <c r="C375" s="24" t="s">
        <v>73</v>
      </c>
      <c r="D375" s="25">
        <v>33.090000000000003</v>
      </c>
      <c r="E375" s="24" t="s">
        <v>74</v>
      </c>
      <c r="F375" s="24">
        <v>1234</v>
      </c>
      <c r="G375" s="26">
        <v>105</v>
      </c>
      <c r="H375" s="24" t="s">
        <v>159</v>
      </c>
      <c r="I375" s="24" t="s">
        <v>76</v>
      </c>
      <c r="J375" s="24">
        <v>259</v>
      </c>
      <c r="K375" s="27">
        <v>180.54703397099999</v>
      </c>
      <c r="L375" s="27">
        <v>574.79766379900002</v>
      </c>
      <c r="M375" s="25">
        <v>0.35</v>
      </c>
      <c r="N375" s="25">
        <v>0.06</v>
      </c>
      <c r="O375" s="24">
        <v>29134</v>
      </c>
      <c r="P375" s="24">
        <v>28463</v>
      </c>
      <c r="Q375" s="28">
        <v>29134</v>
      </c>
      <c r="R375" s="28">
        <v>1400</v>
      </c>
      <c r="S375" s="24" t="s">
        <v>81</v>
      </c>
      <c r="T375" s="24" t="s">
        <v>127</v>
      </c>
      <c r="U375" s="28">
        <v>54.65</v>
      </c>
      <c r="V375" s="28">
        <v>0</v>
      </c>
      <c r="W375" s="28">
        <v>2.83</v>
      </c>
      <c r="X375" s="28">
        <v>0.497</v>
      </c>
      <c r="Y375" s="28">
        <f t="shared" si="36"/>
        <v>1.9809999999999999</v>
      </c>
      <c r="Z375" s="28">
        <f t="shared" si="37"/>
        <v>0.2485</v>
      </c>
      <c r="AA375" s="28">
        <v>0.88700000000000001</v>
      </c>
      <c r="AB375" s="29">
        <v>0.14203502782452701</v>
      </c>
      <c r="AC375">
        <f t="shared" si="32"/>
        <v>708</v>
      </c>
      <c r="AD375">
        <f t="shared" si="33"/>
        <v>3</v>
      </c>
      <c r="AE375">
        <f t="shared" si="34"/>
        <v>0.4</v>
      </c>
      <c r="AF375">
        <f>'TP Factor'!$D$4</f>
        <v>0.98096512680287296</v>
      </c>
      <c r="AG375">
        <f t="shared" si="35"/>
        <v>0.4</v>
      </c>
    </row>
    <row r="376" spans="1:33">
      <c r="A376" s="24" t="s">
        <v>72</v>
      </c>
      <c r="B376" s="24">
        <v>27</v>
      </c>
      <c r="C376" s="24" t="s">
        <v>73</v>
      </c>
      <c r="D376" s="25">
        <v>33.090000000000003</v>
      </c>
      <c r="E376" s="24" t="s">
        <v>74</v>
      </c>
      <c r="F376" s="24">
        <v>1234</v>
      </c>
      <c r="G376" s="26">
        <v>102.5</v>
      </c>
      <c r="H376" s="24" t="s">
        <v>159</v>
      </c>
      <c r="I376" s="24" t="s">
        <v>76</v>
      </c>
      <c r="J376" s="24">
        <v>9</v>
      </c>
      <c r="K376" s="27">
        <v>28.360514336000001</v>
      </c>
      <c r="L376" s="27">
        <v>27.993184277400001</v>
      </c>
      <c r="M376" s="25">
        <v>0.01</v>
      </c>
      <c r="N376" s="25">
        <v>0</v>
      </c>
      <c r="O376" s="24">
        <v>29148</v>
      </c>
      <c r="P376" s="24">
        <v>28477</v>
      </c>
      <c r="Q376" s="28">
        <v>29148</v>
      </c>
      <c r="R376" s="28">
        <v>1300</v>
      </c>
      <c r="S376" s="24" t="s">
        <v>81</v>
      </c>
      <c r="T376" s="24" t="s">
        <v>94</v>
      </c>
      <c r="U376" s="28">
        <v>54.65</v>
      </c>
      <c r="V376" s="28">
        <v>0</v>
      </c>
      <c r="W376" s="28">
        <v>2.42</v>
      </c>
      <c r="X376" s="28">
        <v>0.51600000000000001</v>
      </c>
      <c r="Y376" s="28">
        <f t="shared" si="36"/>
        <v>1.694</v>
      </c>
      <c r="Z376" s="28">
        <f t="shared" si="37"/>
        <v>0.25800000000000001</v>
      </c>
      <c r="AA376" s="28">
        <v>0.66200000000000003</v>
      </c>
      <c r="AB376" s="29">
        <v>6.9172330912632904E-3</v>
      </c>
      <c r="AC376">
        <f t="shared" si="32"/>
        <v>26</v>
      </c>
      <c r="AD376">
        <f t="shared" si="33"/>
        <v>0</v>
      </c>
      <c r="AE376">
        <f t="shared" si="34"/>
        <v>0</v>
      </c>
      <c r="AF376">
        <f>'TP Factor'!$D$4</f>
        <v>0.98096512680287296</v>
      </c>
      <c r="AG376">
        <f t="shared" si="35"/>
        <v>0</v>
      </c>
    </row>
    <row r="377" spans="1:33">
      <c r="A377" s="24" t="s">
        <v>72</v>
      </c>
      <c r="B377" s="24">
        <v>27</v>
      </c>
      <c r="C377" s="24" t="s">
        <v>73</v>
      </c>
      <c r="D377" s="25">
        <v>33.090000000000003</v>
      </c>
      <c r="E377" s="24" t="s">
        <v>74</v>
      </c>
      <c r="F377" s="24">
        <v>1234</v>
      </c>
      <c r="G377" s="26">
        <v>29</v>
      </c>
      <c r="H377" s="24" t="s">
        <v>159</v>
      </c>
      <c r="I377" s="24" t="s">
        <v>76</v>
      </c>
      <c r="J377" s="24">
        <v>30</v>
      </c>
      <c r="K377" s="27">
        <v>101.78788382400001</v>
      </c>
      <c r="L377" s="27">
        <v>191.39908395500001</v>
      </c>
      <c r="M377" s="25">
        <v>0.05</v>
      </c>
      <c r="N377" s="25">
        <v>0</v>
      </c>
      <c r="O377" s="24">
        <v>29149</v>
      </c>
      <c r="P377" s="24">
        <v>28478</v>
      </c>
      <c r="Q377" s="28">
        <v>29149</v>
      </c>
      <c r="R377" s="28">
        <v>1200</v>
      </c>
      <c r="S377" s="24" t="s">
        <v>81</v>
      </c>
      <c r="T377" s="24" t="s">
        <v>151</v>
      </c>
      <c r="U377" s="28">
        <v>54.65</v>
      </c>
      <c r="V377" s="28">
        <v>0</v>
      </c>
      <c r="W377" s="28">
        <v>2.39</v>
      </c>
      <c r="X377" s="28">
        <v>0.316</v>
      </c>
      <c r="Y377" s="28">
        <f t="shared" si="36"/>
        <v>1.673</v>
      </c>
      <c r="Z377" s="28">
        <f t="shared" si="37"/>
        <v>0.158</v>
      </c>
      <c r="AA377" s="28">
        <v>0.30399999999999999</v>
      </c>
      <c r="AB377" s="29">
        <v>4.6851431775251098E-2</v>
      </c>
      <c r="AC377">
        <f t="shared" si="32"/>
        <v>80</v>
      </c>
      <c r="AD377">
        <f t="shared" si="33"/>
        <v>0</v>
      </c>
      <c r="AE377">
        <f t="shared" si="34"/>
        <v>0</v>
      </c>
      <c r="AF377">
        <f>'TP Factor'!$D$4</f>
        <v>0.98096512680287296</v>
      </c>
      <c r="AG377">
        <f t="shared" si="35"/>
        <v>0</v>
      </c>
    </row>
    <row r="378" spans="1:33">
      <c r="A378" s="24" t="s">
        <v>72</v>
      </c>
      <c r="B378" s="24">
        <v>27</v>
      </c>
      <c r="C378" s="24" t="s">
        <v>73</v>
      </c>
      <c r="D378" s="25">
        <v>33.090000000000003</v>
      </c>
      <c r="E378" s="24" t="s">
        <v>74</v>
      </c>
      <c r="F378" s="24">
        <v>1234</v>
      </c>
      <c r="G378" s="26">
        <v>73.5</v>
      </c>
      <c r="H378" s="24" t="s">
        <v>159</v>
      </c>
      <c r="I378" s="24" t="s">
        <v>76</v>
      </c>
      <c r="J378" s="24">
        <v>1</v>
      </c>
      <c r="K378" s="27">
        <v>10.631122566</v>
      </c>
      <c r="L378" s="27">
        <v>4.8187447732999997</v>
      </c>
      <c r="M378" s="25">
        <v>0</v>
      </c>
      <c r="N378" s="25">
        <v>0</v>
      </c>
      <c r="O378" s="24">
        <v>29200</v>
      </c>
      <c r="P378" s="24">
        <v>28523</v>
      </c>
      <c r="Q378" s="28">
        <v>29200</v>
      </c>
      <c r="R378" s="28">
        <v>1550</v>
      </c>
      <c r="S378" s="24" t="s">
        <v>90</v>
      </c>
      <c r="T378" s="24" t="s">
        <v>217</v>
      </c>
      <c r="U378" s="28">
        <v>54.65</v>
      </c>
      <c r="V378" s="28">
        <v>0</v>
      </c>
      <c r="W378" s="28">
        <v>1.79</v>
      </c>
      <c r="X378" s="28">
        <v>0.15</v>
      </c>
      <c r="Y378" s="28">
        <f t="shared" si="36"/>
        <v>1.2529999999999999</v>
      </c>
      <c r="Z378" s="28">
        <f t="shared" si="37"/>
        <v>7.4999999999999997E-2</v>
      </c>
      <c r="AA378" s="28">
        <v>0.80900000000000005</v>
      </c>
      <c r="AB378" s="29">
        <v>1.1907306324914599E-3</v>
      </c>
      <c r="AC378">
        <f t="shared" si="32"/>
        <v>5</v>
      </c>
      <c r="AD378">
        <f t="shared" si="33"/>
        <v>0</v>
      </c>
      <c r="AE378">
        <f t="shared" si="34"/>
        <v>0</v>
      </c>
      <c r="AF378">
        <f>'TP Factor'!$D$4</f>
        <v>0.98096512680287296</v>
      </c>
      <c r="AG378">
        <f t="shared" si="35"/>
        <v>0</v>
      </c>
    </row>
    <row r="379" spans="1:33">
      <c r="A379" s="24" t="s">
        <v>72</v>
      </c>
      <c r="B379" s="24">
        <v>27</v>
      </c>
      <c r="C379" s="24" t="s">
        <v>73</v>
      </c>
      <c r="D379" s="25">
        <v>33.090000000000003</v>
      </c>
      <c r="E379" s="24" t="s">
        <v>74</v>
      </c>
      <c r="F379" s="24">
        <v>1234</v>
      </c>
      <c r="G379" s="26">
        <v>73.5</v>
      </c>
      <c r="H379" s="24" t="s">
        <v>159</v>
      </c>
      <c r="I379" s="24" t="s">
        <v>76</v>
      </c>
      <c r="J379" s="24">
        <v>19</v>
      </c>
      <c r="K379" s="27">
        <v>39.176984177599998</v>
      </c>
      <c r="L379" s="27">
        <v>63.0098855699</v>
      </c>
      <c r="M379" s="25">
        <v>0.02</v>
      </c>
      <c r="N379" s="25">
        <v>0</v>
      </c>
      <c r="O379" s="24">
        <v>29252</v>
      </c>
      <c r="P379" s="24">
        <v>28572</v>
      </c>
      <c r="Q379" s="28">
        <v>29252</v>
      </c>
      <c r="R379" s="28">
        <v>1550</v>
      </c>
      <c r="S379" s="24" t="s">
        <v>81</v>
      </c>
      <c r="T379" s="24" t="s">
        <v>166</v>
      </c>
      <c r="U379" s="28">
        <v>54.65</v>
      </c>
      <c r="V379" s="28">
        <v>0</v>
      </c>
      <c r="W379" s="28">
        <v>1.79</v>
      </c>
      <c r="X379" s="28">
        <v>0.15</v>
      </c>
      <c r="Y379" s="28">
        <f t="shared" si="36"/>
        <v>1.2529999999999999</v>
      </c>
      <c r="Z379" s="28">
        <f t="shared" si="37"/>
        <v>7.4999999999999997E-2</v>
      </c>
      <c r="AA379" s="28">
        <v>0.79300000000000004</v>
      </c>
      <c r="AB379" s="29">
        <v>1.55701028961431E-2</v>
      </c>
      <c r="AC379">
        <f t="shared" si="32"/>
        <v>69</v>
      </c>
      <c r="AD379">
        <f t="shared" si="33"/>
        <v>0</v>
      </c>
      <c r="AE379">
        <f t="shared" si="34"/>
        <v>0</v>
      </c>
      <c r="AF379">
        <f>'TP Factor'!$D$4</f>
        <v>0.98096512680287296</v>
      </c>
      <c r="AG379">
        <f t="shared" si="35"/>
        <v>0</v>
      </c>
    </row>
    <row r="380" spans="1:33">
      <c r="A380" s="24" t="s">
        <v>72</v>
      </c>
      <c r="B380" s="24">
        <v>27</v>
      </c>
      <c r="C380" s="24" t="s">
        <v>73</v>
      </c>
      <c r="D380" s="25">
        <v>33.090000000000003</v>
      </c>
      <c r="E380" s="24" t="s">
        <v>74</v>
      </c>
      <c r="F380" s="24">
        <v>1234</v>
      </c>
      <c r="G380" s="26">
        <v>105</v>
      </c>
      <c r="H380" s="24" t="s">
        <v>159</v>
      </c>
      <c r="I380" s="24" t="s">
        <v>76</v>
      </c>
      <c r="J380" s="24">
        <v>4</v>
      </c>
      <c r="K380" s="27">
        <v>23.036514439800001</v>
      </c>
      <c r="L380" s="27">
        <v>8.7134526255699996</v>
      </c>
      <c r="M380" s="25">
        <v>0.01</v>
      </c>
      <c r="N380" s="25">
        <v>0</v>
      </c>
      <c r="O380" s="24">
        <v>29262</v>
      </c>
      <c r="P380" s="24">
        <v>28582</v>
      </c>
      <c r="Q380" s="28">
        <v>29262</v>
      </c>
      <c r="R380" s="28">
        <v>1400</v>
      </c>
      <c r="S380" s="24" t="s">
        <v>90</v>
      </c>
      <c r="T380" s="24" t="s">
        <v>115</v>
      </c>
      <c r="U380" s="28">
        <v>54.65</v>
      </c>
      <c r="V380" s="28">
        <v>0</v>
      </c>
      <c r="W380" s="28">
        <v>2.83</v>
      </c>
      <c r="X380" s="28">
        <v>0.497</v>
      </c>
      <c r="Y380" s="28">
        <f t="shared" si="36"/>
        <v>1.9809999999999999</v>
      </c>
      <c r="Z380" s="28">
        <f t="shared" si="37"/>
        <v>0.2485</v>
      </c>
      <c r="AA380" s="28">
        <v>0.89</v>
      </c>
      <c r="AB380" s="29">
        <v>2.1531324213687102E-3</v>
      </c>
      <c r="AC380">
        <f t="shared" si="32"/>
        <v>11</v>
      </c>
      <c r="AD380">
        <f t="shared" si="33"/>
        <v>0</v>
      </c>
      <c r="AE380">
        <f t="shared" si="34"/>
        <v>0</v>
      </c>
      <c r="AF380">
        <f>'TP Factor'!$D$4</f>
        <v>0.98096512680287296</v>
      </c>
      <c r="AG380">
        <f t="shared" si="35"/>
        <v>0</v>
      </c>
    </row>
    <row r="381" spans="1:33">
      <c r="A381" s="24" t="s">
        <v>72</v>
      </c>
      <c r="B381" s="24">
        <v>27</v>
      </c>
      <c r="C381" s="24" t="s">
        <v>73</v>
      </c>
      <c r="D381" s="25">
        <v>33.090000000000003</v>
      </c>
      <c r="E381" s="24" t="s">
        <v>74</v>
      </c>
      <c r="F381" s="24">
        <v>1234</v>
      </c>
      <c r="G381" s="26">
        <v>13</v>
      </c>
      <c r="H381" s="24" t="s">
        <v>159</v>
      </c>
      <c r="I381" s="24" t="s">
        <v>76</v>
      </c>
      <c r="J381" s="24">
        <v>365</v>
      </c>
      <c r="K381" s="27">
        <v>236.69743965000001</v>
      </c>
      <c r="L381" s="27">
        <v>2096.60594145</v>
      </c>
      <c r="M381" s="25">
        <v>0.47</v>
      </c>
      <c r="N381" s="25">
        <v>0.04</v>
      </c>
      <c r="O381" s="24">
        <v>29264</v>
      </c>
      <c r="P381" s="24">
        <v>28584</v>
      </c>
      <c r="Q381" s="28">
        <v>29264</v>
      </c>
      <c r="R381" s="28">
        <v>1100</v>
      </c>
      <c r="S381" s="24" t="s">
        <v>81</v>
      </c>
      <c r="T381" s="24" t="s">
        <v>86</v>
      </c>
      <c r="U381" s="28">
        <v>54.65</v>
      </c>
      <c r="V381" s="28">
        <v>0</v>
      </c>
      <c r="W381" s="28">
        <v>1.85</v>
      </c>
      <c r="X381" s="28">
        <v>0.22</v>
      </c>
      <c r="Y381" s="28">
        <f t="shared" si="36"/>
        <v>1.2949999999999999</v>
      </c>
      <c r="Z381" s="28">
        <f t="shared" si="37"/>
        <v>0.11</v>
      </c>
      <c r="AA381" s="28">
        <v>0.34200000000000003</v>
      </c>
      <c r="AB381" s="29">
        <v>0.51808053860964298</v>
      </c>
      <c r="AC381">
        <f t="shared" si="32"/>
        <v>995</v>
      </c>
      <c r="AD381">
        <f t="shared" si="33"/>
        <v>3</v>
      </c>
      <c r="AE381">
        <f t="shared" si="34"/>
        <v>0.2</v>
      </c>
      <c r="AF381">
        <f>'TP Factor'!$D$4</f>
        <v>0.98096512680287296</v>
      </c>
      <c r="AG381">
        <f t="shared" si="35"/>
        <v>0.2</v>
      </c>
    </row>
    <row r="382" spans="1:33">
      <c r="A382" s="24" t="s">
        <v>72</v>
      </c>
      <c r="B382" s="24">
        <v>27</v>
      </c>
      <c r="C382" s="24" t="s">
        <v>73</v>
      </c>
      <c r="D382" s="25">
        <v>33.090000000000003</v>
      </c>
      <c r="E382" s="24" t="s">
        <v>74</v>
      </c>
      <c r="F382" s="24">
        <v>1234</v>
      </c>
      <c r="G382" s="26">
        <v>105</v>
      </c>
      <c r="H382" s="24" t="s">
        <v>159</v>
      </c>
      <c r="I382" s="24" t="s">
        <v>76</v>
      </c>
      <c r="J382" s="24">
        <v>108</v>
      </c>
      <c r="K382" s="27">
        <v>75.000318105999995</v>
      </c>
      <c r="L382" s="27">
        <v>238.39778535799999</v>
      </c>
      <c r="M382" s="25">
        <v>0.15</v>
      </c>
      <c r="N382" s="25">
        <v>0.03</v>
      </c>
      <c r="O382" s="24">
        <v>29284</v>
      </c>
      <c r="P382" s="24">
        <v>28601</v>
      </c>
      <c r="Q382" s="28">
        <v>29284</v>
      </c>
      <c r="R382" s="28">
        <v>1400</v>
      </c>
      <c r="S382" s="24" t="s">
        <v>81</v>
      </c>
      <c r="T382" s="24" t="s">
        <v>127</v>
      </c>
      <c r="U382" s="28">
        <v>54.65</v>
      </c>
      <c r="V382" s="28">
        <v>0</v>
      </c>
      <c r="W382" s="28">
        <v>2.83</v>
      </c>
      <c r="X382" s="28">
        <v>0.497</v>
      </c>
      <c r="Y382" s="28">
        <f t="shared" si="36"/>
        <v>1.9809999999999999</v>
      </c>
      <c r="Z382" s="28">
        <f t="shared" si="37"/>
        <v>0.2485</v>
      </c>
      <c r="AA382" s="28">
        <v>0.88700000000000001</v>
      </c>
      <c r="AB382" s="29">
        <v>5.8909097753589802E-2</v>
      </c>
      <c r="AC382">
        <f t="shared" si="32"/>
        <v>294</v>
      </c>
      <c r="AD382">
        <f t="shared" si="33"/>
        <v>1</v>
      </c>
      <c r="AE382">
        <f t="shared" si="34"/>
        <v>0.2</v>
      </c>
      <c r="AF382">
        <f>'TP Factor'!$D$4</f>
        <v>0.98096512680287296</v>
      </c>
      <c r="AG382">
        <f t="shared" si="35"/>
        <v>0.2</v>
      </c>
    </row>
    <row r="383" spans="1:33">
      <c r="A383" s="24" t="s">
        <v>72</v>
      </c>
      <c r="B383" s="24">
        <v>27</v>
      </c>
      <c r="C383" s="24" t="s">
        <v>73</v>
      </c>
      <c r="D383" s="25">
        <v>33.090000000000003</v>
      </c>
      <c r="E383" s="24" t="s">
        <v>74</v>
      </c>
      <c r="F383" s="24">
        <v>1234</v>
      </c>
      <c r="G383" s="26">
        <v>29</v>
      </c>
      <c r="H383" s="24" t="s">
        <v>159</v>
      </c>
      <c r="I383" s="24" t="s">
        <v>76</v>
      </c>
      <c r="J383" s="24">
        <v>40</v>
      </c>
      <c r="K383" s="27">
        <v>188.19666050199999</v>
      </c>
      <c r="L383" s="27">
        <v>202.36239661299999</v>
      </c>
      <c r="M383" s="25">
        <v>0.06</v>
      </c>
      <c r="N383" s="25">
        <v>0.01</v>
      </c>
      <c r="O383" s="24">
        <v>29285</v>
      </c>
      <c r="P383" s="24">
        <v>28602</v>
      </c>
      <c r="Q383" s="28">
        <v>29285</v>
      </c>
      <c r="R383" s="28">
        <v>1200</v>
      </c>
      <c r="S383" s="24" t="s">
        <v>97</v>
      </c>
      <c r="T383" s="24" t="s">
        <v>153</v>
      </c>
      <c r="U383" s="28">
        <v>54.65</v>
      </c>
      <c r="V383" s="28">
        <v>0</v>
      </c>
      <c r="W383" s="28">
        <v>2.39</v>
      </c>
      <c r="X383" s="28">
        <v>0.316</v>
      </c>
      <c r="Y383" s="28">
        <f t="shared" si="36"/>
        <v>1.673</v>
      </c>
      <c r="Z383" s="28">
        <f t="shared" si="37"/>
        <v>0.158</v>
      </c>
      <c r="AA383" s="28">
        <v>0.38900000000000001</v>
      </c>
      <c r="AB383" s="29">
        <v>5.0004637170877497E-2</v>
      </c>
      <c r="AC383">
        <f t="shared" si="32"/>
        <v>109</v>
      </c>
      <c r="AD383">
        <f t="shared" si="33"/>
        <v>0</v>
      </c>
      <c r="AE383">
        <f t="shared" si="34"/>
        <v>0</v>
      </c>
      <c r="AF383">
        <f>'TP Factor'!$D$4</f>
        <v>0.98096512680287296</v>
      </c>
      <c r="AG383">
        <f t="shared" si="35"/>
        <v>0</v>
      </c>
    </row>
    <row r="384" spans="1:33">
      <c r="A384" s="24" t="s">
        <v>72</v>
      </c>
      <c r="B384" s="24">
        <v>27</v>
      </c>
      <c r="C384" s="24" t="s">
        <v>73</v>
      </c>
      <c r="D384" s="25">
        <v>33.090000000000003</v>
      </c>
      <c r="E384" s="24" t="s">
        <v>74</v>
      </c>
      <c r="F384" s="24">
        <v>1234</v>
      </c>
      <c r="G384" s="26">
        <v>105</v>
      </c>
      <c r="H384" s="24" t="s">
        <v>159</v>
      </c>
      <c r="I384" s="24" t="s">
        <v>76</v>
      </c>
      <c r="J384" s="24">
        <v>1877</v>
      </c>
      <c r="K384" s="27">
        <v>283.827760619</v>
      </c>
      <c r="L384" s="27">
        <v>4158.3553207499999</v>
      </c>
      <c r="M384" s="25">
        <v>2.54</v>
      </c>
      <c r="N384" s="25">
        <v>0.47</v>
      </c>
      <c r="O384" s="24">
        <v>29318</v>
      </c>
      <c r="P384" s="24">
        <v>28631</v>
      </c>
      <c r="Q384" s="28">
        <v>29318</v>
      </c>
      <c r="R384" s="28">
        <v>1400</v>
      </c>
      <c r="S384" s="24" t="s">
        <v>81</v>
      </c>
      <c r="T384" s="24" t="s">
        <v>127</v>
      </c>
      <c r="U384" s="28">
        <v>54.65</v>
      </c>
      <c r="V384" s="28">
        <v>0</v>
      </c>
      <c r="W384" s="28">
        <v>2.83</v>
      </c>
      <c r="X384" s="28">
        <v>0.497</v>
      </c>
      <c r="Y384" s="28">
        <f t="shared" si="36"/>
        <v>1.9809999999999999</v>
      </c>
      <c r="Z384" s="28">
        <f t="shared" si="37"/>
        <v>0.2485</v>
      </c>
      <c r="AA384" s="28">
        <v>0.88700000000000001</v>
      </c>
      <c r="AB384" s="29">
        <v>1.02737571929799</v>
      </c>
      <c r="AC384">
        <f t="shared" si="32"/>
        <v>5119</v>
      </c>
      <c r="AD384">
        <f t="shared" si="33"/>
        <v>22</v>
      </c>
      <c r="AE384">
        <f t="shared" si="34"/>
        <v>2.8</v>
      </c>
      <c r="AF384">
        <f>'TP Factor'!$D$4</f>
        <v>0.98096512680287296</v>
      </c>
      <c r="AG384">
        <f t="shared" si="35"/>
        <v>2.7</v>
      </c>
    </row>
    <row r="385" spans="1:33">
      <c r="A385" s="24" t="s">
        <v>72</v>
      </c>
      <c r="B385" s="24">
        <v>27</v>
      </c>
      <c r="C385" s="24" t="s">
        <v>73</v>
      </c>
      <c r="D385" s="25">
        <v>33.090000000000003</v>
      </c>
      <c r="E385" s="24" t="s">
        <v>74</v>
      </c>
      <c r="F385" s="24">
        <v>1234</v>
      </c>
      <c r="G385" s="26">
        <v>105</v>
      </c>
      <c r="H385" s="24" t="s">
        <v>159</v>
      </c>
      <c r="I385" s="24" t="s">
        <v>76</v>
      </c>
      <c r="J385" s="24">
        <v>40</v>
      </c>
      <c r="K385" s="27">
        <v>124.396806473</v>
      </c>
      <c r="L385" s="27">
        <v>87.973680159500006</v>
      </c>
      <c r="M385" s="25">
        <v>0.05</v>
      </c>
      <c r="N385" s="25">
        <v>0.01</v>
      </c>
      <c r="O385" s="24">
        <v>29319</v>
      </c>
      <c r="P385" s="24">
        <v>28632</v>
      </c>
      <c r="Q385" s="28">
        <v>29319</v>
      </c>
      <c r="R385" s="28">
        <v>1400</v>
      </c>
      <c r="S385" s="24" t="s">
        <v>90</v>
      </c>
      <c r="T385" s="24" t="s">
        <v>115</v>
      </c>
      <c r="U385" s="28">
        <v>54.65</v>
      </c>
      <c r="V385" s="28">
        <v>0</v>
      </c>
      <c r="W385" s="28">
        <v>2.83</v>
      </c>
      <c r="X385" s="28">
        <v>0.497</v>
      </c>
      <c r="Y385" s="28">
        <f t="shared" si="36"/>
        <v>1.9809999999999999</v>
      </c>
      <c r="Z385" s="28">
        <f t="shared" si="37"/>
        <v>0.2485</v>
      </c>
      <c r="AA385" s="28">
        <v>0.89</v>
      </c>
      <c r="AB385" s="29">
        <v>2.17386828412795E-2</v>
      </c>
      <c r="AC385">
        <f t="shared" si="32"/>
        <v>109</v>
      </c>
      <c r="AD385">
        <f t="shared" si="33"/>
        <v>0</v>
      </c>
      <c r="AE385">
        <f t="shared" si="34"/>
        <v>0.1</v>
      </c>
      <c r="AF385">
        <f>'TP Factor'!$D$4</f>
        <v>0.98096512680287296</v>
      </c>
      <c r="AG385">
        <f t="shared" si="35"/>
        <v>0.1</v>
      </c>
    </row>
    <row r="386" spans="1:33">
      <c r="A386" s="24" t="s">
        <v>72</v>
      </c>
      <c r="B386" s="24">
        <v>27</v>
      </c>
      <c r="C386" s="24" t="s">
        <v>73</v>
      </c>
      <c r="D386" s="25">
        <v>33.090000000000003</v>
      </c>
      <c r="E386" s="24" t="s">
        <v>74</v>
      </c>
      <c r="F386" s="24">
        <v>1234</v>
      </c>
      <c r="G386" s="26">
        <v>29</v>
      </c>
      <c r="H386" s="24" t="s">
        <v>159</v>
      </c>
      <c r="I386" s="24" t="s">
        <v>76</v>
      </c>
      <c r="J386" s="24">
        <v>243</v>
      </c>
      <c r="K386" s="27">
        <v>142.21382761999999</v>
      </c>
      <c r="L386" s="27">
        <v>1228.234719</v>
      </c>
      <c r="M386" s="25">
        <v>0.38</v>
      </c>
      <c r="N386" s="25">
        <v>0.04</v>
      </c>
      <c r="O386" s="24">
        <v>29430</v>
      </c>
      <c r="P386" s="24">
        <v>28736</v>
      </c>
      <c r="Q386" s="28">
        <v>29430</v>
      </c>
      <c r="R386" s="28">
        <v>1200</v>
      </c>
      <c r="S386" s="24" t="s">
        <v>97</v>
      </c>
      <c r="T386" s="24" t="s">
        <v>153</v>
      </c>
      <c r="U386" s="28">
        <v>54.65</v>
      </c>
      <c r="V386" s="28">
        <v>0</v>
      </c>
      <c r="W386" s="28">
        <v>2.39</v>
      </c>
      <c r="X386" s="28">
        <v>0.316</v>
      </c>
      <c r="Y386" s="28">
        <f t="shared" si="36"/>
        <v>1.673</v>
      </c>
      <c r="Z386" s="28">
        <f t="shared" si="37"/>
        <v>0.158</v>
      </c>
      <c r="AA386" s="28">
        <v>0.38900000000000001</v>
      </c>
      <c r="AB386" s="29">
        <v>0.30350219476479301</v>
      </c>
      <c r="AC386">
        <f t="shared" si="32"/>
        <v>663</v>
      </c>
      <c r="AD386">
        <f t="shared" si="33"/>
        <v>2</v>
      </c>
      <c r="AE386">
        <f t="shared" si="34"/>
        <v>0.2</v>
      </c>
      <c r="AF386">
        <f>'TP Factor'!$D$4</f>
        <v>0.98096512680287296</v>
      </c>
      <c r="AG386">
        <f t="shared" si="35"/>
        <v>0.2</v>
      </c>
    </row>
    <row r="387" spans="1:33">
      <c r="A387" s="24" t="s">
        <v>72</v>
      </c>
      <c r="B387" s="24">
        <v>27</v>
      </c>
      <c r="C387" s="24" t="s">
        <v>73</v>
      </c>
      <c r="D387" s="25">
        <v>33.090000000000003</v>
      </c>
      <c r="E387" s="24" t="s">
        <v>74</v>
      </c>
      <c r="F387" s="24">
        <v>1234</v>
      </c>
      <c r="G387" s="26">
        <v>98</v>
      </c>
      <c r="H387" s="24" t="s">
        <v>159</v>
      </c>
      <c r="I387" s="24" t="s">
        <v>76</v>
      </c>
      <c r="J387" s="24">
        <v>1</v>
      </c>
      <c r="K387" s="27">
        <v>12.2461418857</v>
      </c>
      <c r="L387" s="27">
        <v>3.4180275680599999</v>
      </c>
      <c r="M387" s="25">
        <v>0</v>
      </c>
      <c r="N387" s="25">
        <v>0</v>
      </c>
      <c r="O387" s="24">
        <v>29448</v>
      </c>
      <c r="P387" s="24">
        <v>28753</v>
      </c>
      <c r="Q387" s="28">
        <v>29448</v>
      </c>
      <c r="R387" s="28">
        <v>1700</v>
      </c>
      <c r="S387" s="24" t="s">
        <v>97</v>
      </c>
      <c r="T387" s="24" t="s">
        <v>101</v>
      </c>
      <c r="U387" s="28">
        <v>54.65</v>
      </c>
      <c r="V387" s="28">
        <v>0</v>
      </c>
      <c r="W387" s="28">
        <v>1.8</v>
      </c>
      <c r="X387" s="28">
        <v>0.47799999999999998</v>
      </c>
      <c r="Y387" s="28">
        <f t="shared" si="36"/>
        <v>1.26</v>
      </c>
      <c r="Z387" s="28">
        <f t="shared" si="37"/>
        <v>0.23899999999999999</v>
      </c>
      <c r="AA387" s="28">
        <v>0.76800000000000002</v>
      </c>
      <c r="AB387" s="29">
        <v>8.4460962710330002E-4</v>
      </c>
      <c r="AC387">
        <f t="shared" ref="AC387:AC450" si="38">ROUND(AB387*AA387*U387*102.79,0)</f>
        <v>4</v>
      </c>
      <c r="AD387">
        <f t="shared" ref="AD387:AD450" si="39">ROUND(Y387*AC387*0.002205,0)</f>
        <v>0</v>
      </c>
      <c r="AE387">
        <f t="shared" ref="AE387:AE450" si="40">ROUND(Z387*AC387*0.002205,1)</f>
        <v>0</v>
      </c>
      <c r="AF387">
        <f>'TP Factor'!$D$4</f>
        <v>0.98096512680287296</v>
      </c>
      <c r="AG387">
        <f t="shared" ref="AG387:AG450" si="41">ROUND(AE387*AF387,1)</f>
        <v>0</v>
      </c>
    </row>
    <row r="388" spans="1:33">
      <c r="A388" s="24" t="s">
        <v>72</v>
      </c>
      <c r="B388" s="24">
        <v>27</v>
      </c>
      <c r="C388" s="24" t="s">
        <v>73</v>
      </c>
      <c r="D388" s="25">
        <v>33.090000000000003</v>
      </c>
      <c r="E388" s="24" t="s">
        <v>74</v>
      </c>
      <c r="F388" s="24">
        <v>1234</v>
      </c>
      <c r="G388" s="26">
        <v>13</v>
      </c>
      <c r="H388" s="24" t="s">
        <v>159</v>
      </c>
      <c r="I388" s="24" t="s">
        <v>76</v>
      </c>
      <c r="J388" s="24">
        <v>113</v>
      </c>
      <c r="K388" s="27">
        <v>105.722011784</v>
      </c>
      <c r="L388" s="27">
        <v>650.33219859799999</v>
      </c>
      <c r="M388" s="25">
        <v>0.15</v>
      </c>
      <c r="N388" s="25">
        <v>0.01</v>
      </c>
      <c r="O388" s="24">
        <v>29462</v>
      </c>
      <c r="P388" s="24">
        <v>28767</v>
      </c>
      <c r="Q388" s="28">
        <v>29462</v>
      </c>
      <c r="R388" s="28">
        <v>1100</v>
      </c>
      <c r="S388" s="24" t="s">
        <v>81</v>
      </c>
      <c r="T388" s="24" t="s">
        <v>86</v>
      </c>
      <c r="U388" s="28">
        <v>54.65</v>
      </c>
      <c r="V388" s="28">
        <v>0</v>
      </c>
      <c r="W388" s="28">
        <v>1.85</v>
      </c>
      <c r="X388" s="28">
        <v>0.22</v>
      </c>
      <c r="Y388" s="28">
        <f t="shared" si="36"/>
        <v>1.2949999999999999</v>
      </c>
      <c r="Z388" s="28">
        <f t="shared" si="37"/>
        <v>0.11</v>
      </c>
      <c r="AA388" s="28">
        <v>0.34200000000000003</v>
      </c>
      <c r="AB388" s="29">
        <v>0.160699943218368</v>
      </c>
      <c r="AC388">
        <f t="shared" si="38"/>
        <v>309</v>
      </c>
      <c r="AD388">
        <f t="shared" si="39"/>
        <v>1</v>
      </c>
      <c r="AE388">
        <f t="shared" si="40"/>
        <v>0.1</v>
      </c>
      <c r="AF388">
        <f>'TP Factor'!$D$4</f>
        <v>0.98096512680287296</v>
      </c>
      <c r="AG388">
        <f t="shared" si="41"/>
        <v>0.1</v>
      </c>
    </row>
    <row r="389" spans="1:33">
      <c r="A389" s="24" t="s">
        <v>72</v>
      </c>
      <c r="B389" s="24">
        <v>27</v>
      </c>
      <c r="C389" s="24" t="s">
        <v>73</v>
      </c>
      <c r="D389" s="25">
        <v>33.090000000000003</v>
      </c>
      <c r="E389" s="24" t="s">
        <v>74</v>
      </c>
      <c r="F389" s="24">
        <v>1234</v>
      </c>
      <c r="G389" s="26">
        <v>13</v>
      </c>
      <c r="H389" s="24" t="s">
        <v>159</v>
      </c>
      <c r="I389" s="24" t="s">
        <v>76</v>
      </c>
      <c r="J389" s="24">
        <v>99</v>
      </c>
      <c r="K389" s="27">
        <v>108.86548194</v>
      </c>
      <c r="L389" s="27">
        <v>677.24240293399998</v>
      </c>
      <c r="M389" s="25">
        <v>0.13</v>
      </c>
      <c r="N389" s="25">
        <v>0.01</v>
      </c>
      <c r="O389" s="24">
        <v>29463</v>
      </c>
      <c r="P389" s="24">
        <v>28768</v>
      </c>
      <c r="Q389" s="28">
        <v>29463</v>
      </c>
      <c r="R389" s="28">
        <v>1100</v>
      </c>
      <c r="S389" s="24" t="s">
        <v>97</v>
      </c>
      <c r="T389" s="24" t="s">
        <v>114</v>
      </c>
      <c r="U389" s="28">
        <v>54.65</v>
      </c>
      <c r="V389" s="28">
        <v>0</v>
      </c>
      <c r="W389" s="28">
        <v>1.85</v>
      </c>
      <c r="X389" s="28">
        <v>0.22</v>
      </c>
      <c r="Y389" s="28">
        <f t="shared" si="36"/>
        <v>1.2949999999999999</v>
      </c>
      <c r="Z389" s="28">
        <f t="shared" si="37"/>
        <v>0.11</v>
      </c>
      <c r="AA389" s="28">
        <v>0.28599999999999998</v>
      </c>
      <c r="AB389" s="29">
        <v>0.16734957293043101</v>
      </c>
      <c r="AC389">
        <f t="shared" si="38"/>
        <v>269</v>
      </c>
      <c r="AD389">
        <f t="shared" si="39"/>
        <v>1</v>
      </c>
      <c r="AE389">
        <f t="shared" si="40"/>
        <v>0.1</v>
      </c>
      <c r="AF389">
        <f>'TP Factor'!$D$4</f>
        <v>0.98096512680287296</v>
      </c>
      <c r="AG389">
        <f t="shared" si="41"/>
        <v>0.1</v>
      </c>
    </row>
    <row r="390" spans="1:33">
      <c r="A390" s="24" t="s">
        <v>72</v>
      </c>
      <c r="B390" s="24">
        <v>27</v>
      </c>
      <c r="C390" s="24" t="s">
        <v>73</v>
      </c>
      <c r="D390" s="25">
        <v>33.090000000000003</v>
      </c>
      <c r="E390" s="24" t="s">
        <v>74</v>
      </c>
      <c r="F390" s="24">
        <v>1234</v>
      </c>
      <c r="G390" s="26">
        <v>11.1</v>
      </c>
      <c r="H390" s="24" t="s">
        <v>159</v>
      </c>
      <c r="I390" s="24" t="s">
        <v>76</v>
      </c>
      <c r="J390" s="24">
        <v>318</v>
      </c>
      <c r="K390" s="27">
        <v>467.227171908</v>
      </c>
      <c r="L390" s="27">
        <v>2080.64155781</v>
      </c>
      <c r="M390" s="25">
        <v>0.28000000000000003</v>
      </c>
      <c r="N390" s="25">
        <v>0.01</v>
      </c>
      <c r="O390" s="24">
        <v>29464</v>
      </c>
      <c r="P390" s="24">
        <v>28769</v>
      </c>
      <c r="Q390" s="28">
        <v>29464</v>
      </c>
      <c r="R390" s="28">
        <v>8120</v>
      </c>
      <c r="S390" s="24" t="s">
        <v>97</v>
      </c>
      <c r="T390" s="24" t="s">
        <v>98</v>
      </c>
      <c r="U390" s="28">
        <v>54.65</v>
      </c>
      <c r="V390" s="28">
        <v>0</v>
      </c>
      <c r="W390" s="28">
        <v>1.25</v>
      </c>
      <c r="X390" s="28">
        <v>5.2999999999999999E-2</v>
      </c>
      <c r="Y390" s="28">
        <f t="shared" ref="Y390:Y453" si="42">W390*0.7</f>
        <v>0.875</v>
      </c>
      <c r="Z390" s="28">
        <f t="shared" ref="Z390:Z453" si="43">X390*0.5</f>
        <v>2.6499999999999999E-2</v>
      </c>
      <c r="AA390" s="28">
        <v>0.3</v>
      </c>
      <c r="AB390" s="29">
        <v>0.51413566925574095</v>
      </c>
      <c r="AC390">
        <f t="shared" si="38"/>
        <v>866</v>
      </c>
      <c r="AD390">
        <f t="shared" si="39"/>
        <v>2</v>
      </c>
      <c r="AE390">
        <f t="shared" si="40"/>
        <v>0.1</v>
      </c>
      <c r="AF390">
        <f>'TP Factor'!$D$4</f>
        <v>0.98096512680287296</v>
      </c>
      <c r="AG390">
        <f t="shared" si="41"/>
        <v>0.1</v>
      </c>
    </row>
    <row r="391" spans="1:33">
      <c r="A391" s="24" t="s">
        <v>72</v>
      </c>
      <c r="B391" s="24">
        <v>27</v>
      </c>
      <c r="C391" s="24" t="s">
        <v>73</v>
      </c>
      <c r="D391" s="25">
        <v>33.090000000000003</v>
      </c>
      <c r="E391" s="24" t="s">
        <v>74</v>
      </c>
      <c r="F391" s="24">
        <v>1234</v>
      </c>
      <c r="G391" s="26">
        <v>29</v>
      </c>
      <c r="H391" s="24" t="s">
        <v>159</v>
      </c>
      <c r="I391" s="24" t="s">
        <v>76</v>
      </c>
      <c r="J391" s="24">
        <v>12</v>
      </c>
      <c r="K391" s="27">
        <v>49.6545380755</v>
      </c>
      <c r="L391" s="27">
        <v>62.282407983500001</v>
      </c>
      <c r="M391" s="25">
        <v>0.02</v>
      </c>
      <c r="N391" s="25">
        <v>0</v>
      </c>
      <c r="O391" s="24">
        <v>29465</v>
      </c>
      <c r="P391" s="24">
        <v>28770</v>
      </c>
      <c r="Q391" s="28">
        <v>29465</v>
      </c>
      <c r="R391" s="28">
        <v>1200</v>
      </c>
      <c r="S391" s="24" t="s">
        <v>97</v>
      </c>
      <c r="T391" s="24" t="s">
        <v>153</v>
      </c>
      <c r="U391" s="28">
        <v>54.65</v>
      </c>
      <c r="V391" s="28">
        <v>0</v>
      </c>
      <c r="W391" s="28">
        <v>2.39</v>
      </c>
      <c r="X391" s="28">
        <v>0.316</v>
      </c>
      <c r="Y391" s="28">
        <f t="shared" si="42"/>
        <v>1.673</v>
      </c>
      <c r="Z391" s="28">
        <f t="shared" si="43"/>
        <v>0.158</v>
      </c>
      <c r="AA391" s="28">
        <v>0.38900000000000001</v>
      </c>
      <c r="AB391" s="29">
        <v>1.53902566235899E-2</v>
      </c>
      <c r="AC391">
        <f t="shared" si="38"/>
        <v>34</v>
      </c>
      <c r="AD391">
        <f t="shared" si="39"/>
        <v>0</v>
      </c>
      <c r="AE391">
        <f t="shared" si="40"/>
        <v>0</v>
      </c>
      <c r="AF391">
        <f>'TP Factor'!$D$4</f>
        <v>0.98096512680287296</v>
      </c>
      <c r="AG391">
        <f t="shared" si="41"/>
        <v>0</v>
      </c>
    </row>
    <row r="392" spans="1:33">
      <c r="A392" s="24" t="s">
        <v>72</v>
      </c>
      <c r="B392" s="24">
        <v>27</v>
      </c>
      <c r="C392" s="24" t="s">
        <v>73</v>
      </c>
      <c r="D392" s="25">
        <v>33.090000000000003</v>
      </c>
      <c r="E392" s="24" t="s">
        <v>74</v>
      </c>
      <c r="F392" s="24">
        <v>1234</v>
      </c>
      <c r="G392" s="26">
        <v>29</v>
      </c>
      <c r="H392" s="24" t="s">
        <v>159</v>
      </c>
      <c r="I392" s="24" t="s">
        <v>76</v>
      </c>
      <c r="J392" s="24">
        <v>371</v>
      </c>
      <c r="K392" s="27">
        <v>286.13925878100002</v>
      </c>
      <c r="L392" s="27">
        <v>1876.4330741399999</v>
      </c>
      <c r="M392" s="25">
        <v>0.57999999999999996</v>
      </c>
      <c r="N392" s="25">
        <v>0.06</v>
      </c>
      <c r="O392" s="24">
        <v>29477</v>
      </c>
      <c r="P392" s="24">
        <v>28782</v>
      </c>
      <c r="Q392" s="28">
        <v>29477</v>
      </c>
      <c r="R392" s="28">
        <v>1200</v>
      </c>
      <c r="S392" s="24" t="s">
        <v>97</v>
      </c>
      <c r="T392" s="24" t="s">
        <v>153</v>
      </c>
      <c r="U392" s="28">
        <v>54.65</v>
      </c>
      <c r="V392" s="28">
        <v>0</v>
      </c>
      <c r="W392" s="28">
        <v>2.39</v>
      </c>
      <c r="X392" s="28">
        <v>0.316</v>
      </c>
      <c r="Y392" s="28">
        <f t="shared" si="42"/>
        <v>1.673</v>
      </c>
      <c r="Z392" s="28">
        <f t="shared" si="43"/>
        <v>0.158</v>
      </c>
      <c r="AA392" s="28">
        <v>0.38900000000000001</v>
      </c>
      <c r="AB392" s="29">
        <v>0.463674855877034</v>
      </c>
      <c r="AC392">
        <f t="shared" si="38"/>
        <v>1013</v>
      </c>
      <c r="AD392">
        <f t="shared" si="39"/>
        <v>4</v>
      </c>
      <c r="AE392">
        <f t="shared" si="40"/>
        <v>0.4</v>
      </c>
      <c r="AF392">
        <f>'TP Factor'!$D$4</f>
        <v>0.98096512680287296</v>
      </c>
      <c r="AG392">
        <f t="shared" si="41"/>
        <v>0.4</v>
      </c>
    </row>
    <row r="393" spans="1:33">
      <c r="A393" s="24" t="s">
        <v>72</v>
      </c>
      <c r="B393" s="24">
        <v>27</v>
      </c>
      <c r="C393" s="24" t="s">
        <v>73</v>
      </c>
      <c r="D393" s="25">
        <v>33.090000000000003</v>
      </c>
      <c r="E393" s="24" t="s">
        <v>74</v>
      </c>
      <c r="F393" s="24">
        <v>3456</v>
      </c>
      <c r="G393" s="26">
        <v>0</v>
      </c>
      <c r="H393" s="24" t="s">
        <v>159</v>
      </c>
      <c r="I393" s="24" t="s">
        <v>76</v>
      </c>
      <c r="J393" s="24">
        <v>8</v>
      </c>
      <c r="K393" s="27">
        <v>38.229775596700001</v>
      </c>
      <c r="L393" s="27">
        <v>15.9254905111</v>
      </c>
      <c r="M393" s="25">
        <v>0</v>
      </c>
      <c r="N393" s="25">
        <v>0</v>
      </c>
      <c r="O393" s="24">
        <v>29483</v>
      </c>
      <c r="P393" s="24">
        <v>0</v>
      </c>
      <c r="Q393" s="28">
        <v>0</v>
      </c>
      <c r="R393" s="28">
        <v>0</v>
      </c>
      <c r="U393" s="28">
        <v>0</v>
      </c>
      <c r="V393" s="28">
        <v>0</v>
      </c>
      <c r="W393" s="28">
        <v>0</v>
      </c>
      <c r="X393" s="28">
        <v>0</v>
      </c>
      <c r="Y393" s="28">
        <f t="shared" si="42"/>
        <v>0</v>
      </c>
      <c r="Z393" s="28">
        <f t="shared" si="43"/>
        <v>0</v>
      </c>
      <c r="AA393" s="28">
        <v>0</v>
      </c>
      <c r="AB393" s="29">
        <v>3.9352586693147803E-3</v>
      </c>
      <c r="AC393">
        <f t="shared" si="38"/>
        <v>0</v>
      </c>
      <c r="AD393">
        <f t="shared" si="39"/>
        <v>0</v>
      </c>
      <c r="AE393">
        <f t="shared" si="40"/>
        <v>0</v>
      </c>
      <c r="AF393">
        <f>'TP Factor'!$D$4</f>
        <v>0.98096512680287296</v>
      </c>
      <c r="AG393">
        <f t="shared" si="41"/>
        <v>0</v>
      </c>
    </row>
    <row r="394" spans="1:33">
      <c r="A394" s="24" t="s">
        <v>72</v>
      </c>
      <c r="B394" s="24">
        <v>27</v>
      </c>
      <c r="C394" s="24" t="s">
        <v>73</v>
      </c>
      <c r="D394" s="25">
        <v>33.090000000000003</v>
      </c>
      <c r="E394" s="24" t="s">
        <v>74</v>
      </c>
      <c r="F394" s="24">
        <v>1234</v>
      </c>
      <c r="G394" s="26">
        <v>13</v>
      </c>
      <c r="H394" s="24" t="s">
        <v>159</v>
      </c>
      <c r="I394" s="24" t="s">
        <v>76</v>
      </c>
      <c r="J394" s="24">
        <v>473</v>
      </c>
      <c r="K394" s="27">
        <v>218.254336628</v>
      </c>
      <c r="L394" s="27">
        <v>2718.8564624099999</v>
      </c>
      <c r="M394" s="25">
        <v>0.61</v>
      </c>
      <c r="N394" s="25">
        <v>0.05</v>
      </c>
      <c r="O394" s="24">
        <v>29491</v>
      </c>
      <c r="P394" s="24">
        <v>28795</v>
      </c>
      <c r="Q394" s="28">
        <v>29491</v>
      </c>
      <c r="R394" s="28">
        <v>1100</v>
      </c>
      <c r="S394" s="24" t="s">
        <v>81</v>
      </c>
      <c r="T394" s="24" t="s">
        <v>86</v>
      </c>
      <c r="U394" s="28">
        <v>54.65</v>
      </c>
      <c r="V394" s="28">
        <v>0</v>
      </c>
      <c r="W394" s="28">
        <v>1.85</v>
      </c>
      <c r="X394" s="28">
        <v>0.22</v>
      </c>
      <c r="Y394" s="28">
        <f t="shared" si="42"/>
        <v>1.2949999999999999</v>
      </c>
      <c r="Z394" s="28">
        <f t="shared" si="43"/>
        <v>0.11</v>
      </c>
      <c r="AA394" s="28">
        <v>0.34200000000000003</v>
      </c>
      <c r="AB394" s="29">
        <v>0.67184137594547899</v>
      </c>
      <c r="AC394">
        <f t="shared" si="38"/>
        <v>1291</v>
      </c>
      <c r="AD394">
        <f t="shared" si="39"/>
        <v>4</v>
      </c>
      <c r="AE394">
        <f t="shared" si="40"/>
        <v>0.3</v>
      </c>
      <c r="AF394">
        <f>'TP Factor'!$D$4</f>
        <v>0.98096512680287296</v>
      </c>
      <c r="AG394">
        <f t="shared" si="41"/>
        <v>0.3</v>
      </c>
    </row>
    <row r="395" spans="1:33">
      <c r="A395" s="24" t="s">
        <v>72</v>
      </c>
      <c r="B395" s="24">
        <v>27</v>
      </c>
      <c r="C395" s="24" t="s">
        <v>73</v>
      </c>
      <c r="D395" s="25">
        <v>33.090000000000003</v>
      </c>
      <c r="E395" s="24" t="s">
        <v>74</v>
      </c>
      <c r="F395" s="24">
        <v>1234</v>
      </c>
      <c r="G395" s="26">
        <v>29</v>
      </c>
      <c r="H395" s="24" t="s">
        <v>159</v>
      </c>
      <c r="I395" s="24" t="s">
        <v>76</v>
      </c>
      <c r="J395" s="24">
        <v>4</v>
      </c>
      <c r="K395" s="27">
        <v>34.416313750599997</v>
      </c>
      <c r="L395" s="27">
        <v>23.962217295199999</v>
      </c>
      <c r="M395" s="25">
        <v>0.01</v>
      </c>
      <c r="N395" s="25">
        <v>0</v>
      </c>
      <c r="O395" s="24">
        <v>29497</v>
      </c>
      <c r="P395" s="24">
        <v>28800</v>
      </c>
      <c r="Q395" s="28">
        <v>29497</v>
      </c>
      <c r="R395" s="28">
        <v>1200</v>
      </c>
      <c r="S395" s="24" t="s">
        <v>130</v>
      </c>
      <c r="T395" s="24" t="s">
        <v>226</v>
      </c>
      <c r="U395" s="28">
        <v>54.65</v>
      </c>
      <c r="V395" s="28">
        <v>0</v>
      </c>
      <c r="W395" s="28">
        <v>2.39</v>
      </c>
      <c r="X395" s="28">
        <v>0.316</v>
      </c>
      <c r="Y395" s="28">
        <f t="shared" si="42"/>
        <v>1.673</v>
      </c>
      <c r="Z395" s="28">
        <f t="shared" si="43"/>
        <v>0.158</v>
      </c>
      <c r="AA395" s="28">
        <v>0.34699999999999998</v>
      </c>
      <c r="AB395" s="29">
        <v>5.9211691600815301E-3</v>
      </c>
      <c r="AC395">
        <f t="shared" si="38"/>
        <v>12</v>
      </c>
      <c r="AD395">
        <f t="shared" si="39"/>
        <v>0</v>
      </c>
      <c r="AE395">
        <f t="shared" si="40"/>
        <v>0</v>
      </c>
      <c r="AF395">
        <f>'TP Factor'!$D$4</f>
        <v>0.98096512680287296</v>
      </c>
      <c r="AG395">
        <f t="shared" si="41"/>
        <v>0</v>
      </c>
    </row>
    <row r="396" spans="1:33">
      <c r="A396" s="24" t="s">
        <v>72</v>
      </c>
      <c r="B396" s="24">
        <v>27</v>
      </c>
      <c r="C396" s="24" t="s">
        <v>73</v>
      </c>
      <c r="D396" s="25">
        <v>33.090000000000003</v>
      </c>
      <c r="E396" s="24" t="s">
        <v>74</v>
      </c>
      <c r="F396" s="24">
        <v>1234</v>
      </c>
      <c r="G396" s="26">
        <v>102.5</v>
      </c>
      <c r="H396" s="24" t="s">
        <v>159</v>
      </c>
      <c r="I396" s="24" t="s">
        <v>76</v>
      </c>
      <c r="J396" s="24">
        <v>23</v>
      </c>
      <c r="K396" s="27">
        <v>67.8231504341</v>
      </c>
      <c r="L396" s="27">
        <v>66.987766097600002</v>
      </c>
      <c r="M396" s="25">
        <v>0.03</v>
      </c>
      <c r="N396" s="25">
        <v>0.01</v>
      </c>
      <c r="O396" s="24">
        <v>29512</v>
      </c>
      <c r="P396" s="24">
        <v>28815</v>
      </c>
      <c r="Q396" s="28">
        <v>29512</v>
      </c>
      <c r="R396" s="28">
        <v>1300</v>
      </c>
      <c r="S396" s="24" t="s">
        <v>81</v>
      </c>
      <c r="T396" s="24" t="s">
        <v>94</v>
      </c>
      <c r="U396" s="28">
        <v>54.65</v>
      </c>
      <c r="V396" s="28">
        <v>0</v>
      </c>
      <c r="W396" s="28">
        <v>2.42</v>
      </c>
      <c r="X396" s="28">
        <v>0.51600000000000001</v>
      </c>
      <c r="Y396" s="28">
        <f t="shared" si="42"/>
        <v>1.694</v>
      </c>
      <c r="Z396" s="28">
        <f t="shared" si="43"/>
        <v>0.25800000000000001</v>
      </c>
      <c r="AA396" s="28">
        <v>0.66200000000000003</v>
      </c>
      <c r="AB396" s="29">
        <v>1.6552971287024001E-2</v>
      </c>
      <c r="AC396">
        <f t="shared" si="38"/>
        <v>62</v>
      </c>
      <c r="AD396">
        <f t="shared" si="39"/>
        <v>0</v>
      </c>
      <c r="AE396">
        <f t="shared" si="40"/>
        <v>0</v>
      </c>
      <c r="AF396">
        <f>'TP Factor'!$D$4</f>
        <v>0.98096512680287296</v>
      </c>
      <c r="AG396">
        <f t="shared" si="41"/>
        <v>0</v>
      </c>
    </row>
    <row r="397" spans="1:33">
      <c r="A397" s="24" t="s">
        <v>72</v>
      </c>
      <c r="B397" s="24">
        <v>27</v>
      </c>
      <c r="C397" s="24" t="s">
        <v>73</v>
      </c>
      <c r="D397" s="25">
        <v>33.090000000000003</v>
      </c>
      <c r="E397" s="24" t="s">
        <v>74</v>
      </c>
      <c r="F397" s="24">
        <v>1234</v>
      </c>
      <c r="G397" s="26">
        <v>29</v>
      </c>
      <c r="H397" s="24" t="s">
        <v>159</v>
      </c>
      <c r="I397" s="24" t="s">
        <v>76</v>
      </c>
      <c r="J397" s="24">
        <v>90</v>
      </c>
      <c r="K397" s="27">
        <v>141.970970405</v>
      </c>
      <c r="L397" s="27">
        <v>580.30646079300004</v>
      </c>
      <c r="M397" s="25">
        <v>0.14000000000000001</v>
      </c>
      <c r="N397" s="25">
        <v>0.01</v>
      </c>
      <c r="O397" s="24">
        <v>29520</v>
      </c>
      <c r="P397" s="24">
        <v>28823</v>
      </c>
      <c r="Q397" s="28">
        <v>29520</v>
      </c>
      <c r="R397" s="28">
        <v>1200</v>
      </c>
      <c r="S397" s="24" t="s">
        <v>81</v>
      </c>
      <c r="T397" s="24" t="s">
        <v>151</v>
      </c>
      <c r="U397" s="28">
        <v>54.65</v>
      </c>
      <c r="V397" s="28">
        <v>0</v>
      </c>
      <c r="W397" s="28">
        <v>2.39</v>
      </c>
      <c r="X397" s="28">
        <v>0.316</v>
      </c>
      <c r="Y397" s="28">
        <f t="shared" si="42"/>
        <v>1.673</v>
      </c>
      <c r="Z397" s="28">
        <f t="shared" si="43"/>
        <v>0.158</v>
      </c>
      <c r="AA397" s="28">
        <v>0.30399999999999999</v>
      </c>
      <c r="AB397" s="29">
        <v>0.14339627578377101</v>
      </c>
      <c r="AC397">
        <f t="shared" si="38"/>
        <v>245</v>
      </c>
      <c r="AD397">
        <f t="shared" si="39"/>
        <v>1</v>
      </c>
      <c r="AE397">
        <f t="shared" si="40"/>
        <v>0.1</v>
      </c>
      <c r="AF397">
        <f>'TP Factor'!$D$4</f>
        <v>0.98096512680287296</v>
      </c>
      <c r="AG397">
        <f t="shared" si="41"/>
        <v>0.1</v>
      </c>
    </row>
    <row r="398" spans="1:33">
      <c r="A398" s="24" t="s">
        <v>72</v>
      </c>
      <c r="B398" s="24">
        <v>27</v>
      </c>
      <c r="C398" s="24" t="s">
        <v>73</v>
      </c>
      <c r="D398" s="25">
        <v>33.090000000000003</v>
      </c>
      <c r="E398" s="24" t="s">
        <v>74</v>
      </c>
      <c r="F398" s="24">
        <v>3456</v>
      </c>
      <c r="G398" s="26">
        <v>0</v>
      </c>
      <c r="H398" s="24" t="s">
        <v>159</v>
      </c>
      <c r="I398" s="24" t="s">
        <v>76</v>
      </c>
      <c r="J398" s="24">
        <v>5</v>
      </c>
      <c r="K398" s="27">
        <v>25.218164080200001</v>
      </c>
      <c r="L398" s="27">
        <v>9.5245445417300001</v>
      </c>
      <c r="M398" s="25">
        <v>0</v>
      </c>
      <c r="N398" s="25">
        <v>0</v>
      </c>
      <c r="O398" s="24">
        <v>29556</v>
      </c>
      <c r="P398" s="24">
        <v>0</v>
      </c>
      <c r="Q398" s="28">
        <v>0</v>
      </c>
      <c r="R398" s="28">
        <v>0</v>
      </c>
      <c r="U398" s="28">
        <v>0</v>
      </c>
      <c r="V398" s="28">
        <v>0</v>
      </c>
      <c r="W398" s="28">
        <v>0</v>
      </c>
      <c r="X398" s="28">
        <v>0</v>
      </c>
      <c r="Y398" s="28">
        <f t="shared" si="42"/>
        <v>0</v>
      </c>
      <c r="Z398" s="28">
        <f t="shared" si="43"/>
        <v>0</v>
      </c>
      <c r="AA398" s="28">
        <v>0</v>
      </c>
      <c r="AB398" s="29">
        <v>2.3535567987571799E-3</v>
      </c>
      <c r="AC398">
        <f t="shared" si="38"/>
        <v>0</v>
      </c>
      <c r="AD398">
        <f t="shared" si="39"/>
        <v>0</v>
      </c>
      <c r="AE398">
        <f t="shared" si="40"/>
        <v>0</v>
      </c>
      <c r="AF398">
        <f>'TP Factor'!$D$4</f>
        <v>0.98096512680287296</v>
      </c>
      <c r="AG398">
        <f t="shared" si="41"/>
        <v>0</v>
      </c>
    </row>
    <row r="399" spans="1:33">
      <c r="A399" s="24" t="s">
        <v>72</v>
      </c>
      <c r="B399" s="24">
        <v>27</v>
      </c>
      <c r="C399" s="24" t="s">
        <v>73</v>
      </c>
      <c r="D399" s="25">
        <v>33.090000000000003</v>
      </c>
      <c r="E399" s="24" t="s">
        <v>74</v>
      </c>
      <c r="F399" s="24">
        <v>1234</v>
      </c>
      <c r="G399" s="26">
        <v>29</v>
      </c>
      <c r="H399" s="24" t="s">
        <v>159</v>
      </c>
      <c r="I399" s="24" t="s">
        <v>76</v>
      </c>
      <c r="J399" s="24">
        <v>2</v>
      </c>
      <c r="K399" s="27">
        <v>37.498149422099999</v>
      </c>
      <c r="L399" s="27">
        <v>12.223047470199999</v>
      </c>
      <c r="M399" s="25">
        <v>0</v>
      </c>
      <c r="N399" s="25">
        <v>0</v>
      </c>
      <c r="O399" s="24">
        <v>29570</v>
      </c>
      <c r="P399" s="24">
        <v>28867</v>
      </c>
      <c r="Q399" s="28">
        <v>29570</v>
      </c>
      <c r="R399" s="28">
        <v>1200</v>
      </c>
      <c r="S399" s="24" t="s">
        <v>81</v>
      </c>
      <c r="T399" s="24" t="s">
        <v>151</v>
      </c>
      <c r="U399" s="28">
        <v>54.65</v>
      </c>
      <c r="V399" s="28">
        <v>0</v>
      </c>
      <c r="W399" s="28">
        <v>2.39</v>
      </c>
      <c r="X399" s="28">
        <v>0.316</v>
      </c>
      <c r="Y399" s="28">
        <f t="shared" si="42"/>
        <v>1.673</v>
      </c>
      <c r="Z399" s="28">
        <f t="shared" si="43"/>
        <v>0.158</v>
      </c>
      <c r="AA399" s="28">
        <v>0.30399999999999999</v>
      </c>
      <c r="AB399" s="29">
        <v>3.0203687241130502E-3</v>
      </c>
      <c r="AC399">
        <f t="shared" si="38"/>
        <v>5</v>
      </c>
      <c r="AD399">
        <f t="shared" si="39"/>
        <v>0</v>
      </c>
      <c r="AE399">
        <f t="shared" si="40"/>
        <v>0</v>
      </c>
      <c r="AF399">
        <f>'TP Factor'!$D$4</f>
        <v>0.98096512680287296</v>
      </c>
      <c r="AG399">
        <f t="shared" si="41"/>
        <v>0</v>
      </c>
    </row>
    <row r="400" spans="1:33">
      <c r="A400" s="24" t="s">
        <v>72</v>
      </c>
      <c r="B400" s="24">
        <v>27</v>
      </c>
      <c r="C400" s="24" t="s">
        <v>73</v>
      </c>
      <c r="D400" s="25">
        <v>33.090000000000003</v>
      </c>
      <c r="E400" s="24" t="s">
        <v>74</v>
      </c>
      <c r="F400" s="24">
        <v>1234</v>
      </c>
      <c r="G400" s="26">
        <v>29</v>
      </c>
      <c r="H400" s="24" t="s">
        <v>159</v>
      </c>
      <c r="I400" s="24" t="s">
        <v>76</v>
      </c>
      <c r="J400" s="24">
        <v>107</v>
      </c>
      <c r="K400" s="27">
        <v>98.367370480899993</v>
      </c>
      <c r="L400" s="27">
        <v>539.40804191300003</v>
      </c>
      <c r="M400" s="25">
        <v>0.17</v>
      </c>
      <c r="N400" s="25">
        <v>0.02</v>
      </c>
      <c r="O400" s="24">
        <v>29571</v>
      </c>
      <c r="P400" s="24">
        <v>28868</v>
      </c>
      <c r="Q400" s="28">
        <v>29571</v>
      </c>
      <c r="R400" s="28">
        <v>1200</v>
      </c>
      <c r="S400" s="24" t="s">
        <v>97</v>
      </c>
      <c r="T400" s="24" t="s">
        <v>153</v>
      </c>
      <c r="U400" s="28">
        <v>54.65</v>
      </c>
      <c r="V400" s="28">
        <v>0</v>
      </c>
      <c r="W400" s="28">
        <v>2.39</v>
      </c>
      <c r="X400" s="28">
        <v>0.316</v>
      </c>
      <c r="Y400" s="28">
        <f t="shared" si="42"/>
        <v>1.673</v>
      </c>
      <c r="Z400" s="28">
        <f t="shared" si="43"/>
        <v>0.158</v>
      </c>
      <c r="AA400" s="28">
        <v>0.38900000000000001</v>
      </c>
      <c r="AB400" s="29">
        <v>0.13329009679509901</v>
      </c>
      <c r="AC400">
        <f t="shared" si="38"/>
        <v>291</v>
      </c>
      <c r="AD400">
        <f t="shared" si="39"/>
        <v>1</v>
      </c>
      <c r="AE400">
        <f t="shared" si="40"/>
        <v>0.1</v>
      </c>
      <c r="AF400">
        <f>'TP Factor'!$D$4</f>
        <v>0.98096512680287296</v>
      </c>
      <c r="AG400">
        <f t="shared" si="41"/>
        <v>0.1</v>
      </c>
    </row>
    <row r="401" spans="1:33">
      <c r="A401" s="24" t="s">
        <v>72</v>
      </c>
      <c r="B401" s="24">
        <v>27</v>
      </c>
      <c r="C401" s="24" t="s">
        <v>73</v>
      </c>
      <c r="D401" s="25">
        <v>33.090000000000003</v>
      </c>
      <c r="E401" s="24" t="s">
        <v>74</v>
      </c>
      <c r="F401" s="24">
        <v>3456</v>
      </c>
      <c r="G401" s="26">
        <v>0</v>
      </c>
      <c r="H401" s="24" t="s">
        <v>159</v>
      </c>
      <c r="I401" s="24" t="s">
        <v>76</v>
      </c>
      <c r="J401" s="24">
        <v>767</v>
      </c>
      <c r="K401" s="27">
        <v>489.61643324400001</v>
      </c>
      <c r="L401" s="27">
        <v>1507.5570558500001</v>
      </c>
      <c r="M401" s="25">
        <v>0</v>
      </c>
      <c r="N401" s="25">
        <v>0</v>
      </c>
      <c r="O401" s="24">
        <v>29581</v>
      </c>
      <c r="P401" s="24">
        <v>0</v>
      </c>
      <c r="Q401" s="28">
        <v>0</v>
      </c>
      <c r="R401" s="28">
        <v>0</v>
      </c>
      <c r="U401" s="28">
        <v>0</v>
      </c>
      <c r="V401" s="28">
        <v>0</v>
      </c>
      <c r="W401" s="28">
        <v>0</v>
      </c>
      <c r="X401" s="28">
        <v>0</v>
      </c>
      <c r="Y401" s="28">
        <f t="shared" si="42"/>
        <v>0</v>
      </c>
      <c r="Z401" s="28">
        <f t="shared" si="43"/>
        <v>0</v>
      </c>
      <c r="AA401" s="28">
        <v>0</v>
      </c>
      <c r="AB401" s="29">
        <v>0.372523971223229</v>
      </c>
      <c r="AC401">
        <f t="shared" si="38"/>
        <v>0</v>
      </c>
      <c r="AD401">
        <f t="shared" si="39"/>
        <v>0</v>
      </c>
      <c r="AE401">
        <f t="shared" si="40"/>
        <v>0</v>
      </c>
      <c r="AF401">
        <f>'TP Factor'!$D$4</f>
        <v>0.98096512680287296</v>
      </c>
      <c r="AG401">
        <f t="shared" si="41"/>
        <v>0</v>
      </c>
    </row>
    <row r="402" spans="1:33">
      <c r="A402" s="24" t="s">
        <v>72</v>
      </c>
      <c r="B402" s="24">
        <v>27</v>
      </c>
      <c r="C402" s="24" t="s">
        <v>73</v>
      </c>
      <c r="D402" s="25">
        <v>33.090000000000003</v>
      </c>
      <c r="E402" s="24" t="s">
        <v>74</v>
      </c>
      <c r="F402" s="24">
        <v>1234</v>
      </c>
      <c r="G402" s="26">
        <v>29</v>
      </c>
      <c r="H402" s="24" t="s">
        <v>159</v>
      </c>
      <c r="I402" s="24" t="s">
        <v>76</v>
      </c>
      <c r="J402" s="24">
        <v>360</v>
      </c>
      <c r="K402" s="27">
        <v>183.526980243</v>
      </c>
      <c r="L402" s="27">
        <v>1821.00849378</v>
      </c>
      <c r="M402" s="25">
        <v>0.56000000000000005</v>
      </c>
      <c r="N402" s="25">
        <v>0.06</v>
      </c>
      <c r="O402" s="24">
        <v>29592</v>
      </c>
      <c r="P402" s="24">
        <v>28888</v>
      </c>
      <c r="Q402" s="28">
        <v>29592</v>
      </c>
      <c r="R402" s="28">
        <v>1200</v>
      </c>
      <c r="S402" s="24" t="s">
        <v>97</v>
      </c>
      <c r="T402" s="24" t="s">
        <v>153</v>
      </c>
      <c r="U402" s="28">
        <v>54.65</v>
      </c>
      <c r="V402" s="28">
        <v>0</v>
      </c>
      <c r="W402" s="28">
        <v>2.39</v>
      </c>
      <c r="X402" s="28">
        <v>0.316</v>
      </c>
      <c r="Y402" s="28">
        <f t="shared" si="42"/>
        <v>1.673</v>
      </c>
      <c r="Z402" s="28">
        <f t="shared" si="43"/>
        <v>0.158</v>
      </c>
      <c r="AA402" s="28">
        <v>0.38900000000000001</v>
      </c>
      <c r="AB402" s="29">
        <v>0.44997919856115298</v>
      </c>
      <c r="AC402">
        <f t="shared" si="38"/>
        <v>983</v>
      </c>
      <c r="AD402">
        <f t="shared" si="39"/>
        <v>4</v>
      </c>
      <c r="AE402">
        <f t="shared" si="40"/>
        <v>0.3</v>
      </c>
      <c r="AF402">
        <f>'TP Factor'!$D$4</f>
        <v>0.98096512680287296</v>
      </c>
      <c r="AG402">
        <f t="shared" si="41"/>
        <v>0.3</v>
      </c>
    </row>
    <row r="403" spans="1:33">
      <c r="A403" s="24" t="s">
        <v>72</v>
      </c>
      <c r="B403" s="24">
        <v>27</v>
      </c>
      <c r="C403" s="24" t="s">
        <v>73</v>
      </c>
      <c r="D403" s="25">
        <v>33.090000000000003</v>
      </c>
      <c r="E403" s="24" t="s">
        <v>74</v>
      </c>
      <c r="F403" s="24">
        <v>1234</v>
      </c>
      <c r="G403" s="26">
        <v>29</v>
      </c>
      <c r="H403" s="24" t="s">
        <v>159</v>
      </c>
      <c r="I403" s="24" t="s">
        <v>76</v>
      </c>
      <c r="J403" s="24">
        <v>297</v>
      </c>
      <c r="K403" s="27">
        <v>202.32251152800001</v>
      </c>
      <c r="L403" s="27">
        <v>1922.5979048300001</v>
      </c>
      <c r="M403" s="25">
        <v>0.46</v>
      </c>
      <c r="N403" s="25">
        <v>0.05</v>
      </c>
      <c r="O403" s="24">
        <v>29593</v>
      </c>
      <c r="P403" s="24">
        <v>28889</v>
      </c>
      <c r="Q403" s="28">
        <v>29593</v>
      </c>
      <c r="R403" s="28">
        <v>1200</v>
      </c>
      <c r="S403" s="24" t="s">
        <v>81</v>
      </c>
      <c r="T403" s="24" t="s">
        <v>151</v>
      </c>
      <c r="U403" s="28">
        <v>54.65</v>
      </c>
      <c r="V403" s="28">
        <v>0</v>
      </c>
      <c r="W403" s="28">
        <v>2.39</v>
      </c>
      <c r="X403" s="28">
        <v>0.316</v>
      </c>
      <c r="Y403" s="28">
        <f t="shared" si="42"/>
        <v>1.673</v>
      </c>
      <c r="Z403" s="28">
        <f t="shared" si="43"/>
        <v>0.158</v>
      </c>
      <c r="AA403" s="28">
        <v>0.30399999999999999</v>
      </c>
      <c r="AB403" s="29">
        <v>0.47508238831241201</v>
      </c>
      <c r="AC403">
        <f t="shared" si="38"/>
        <v>811</v>
      </c>
      <c r="AD403">
        <f t="shared" si="39"/>
        <v>3</v>
      </c>
      <c r="AE403">
        <f t="shared" si="40"/>
        <v>0.3</v>
      </c>
      <c r="AF403">
        <f>'TP Factor'!$D$4</f>
        <v>0.98096512680287296</v>
      </c>
      <c r="AG403">
        <f t="shared" si="41"/>
        <v>0.3</v>
      </c>
    </row>
    <row r="404" spans="1:33">
      <c r="A404" s="24" t="s">
        <v>72</v>
      </c>
      <c r="B404" s="24">
        <v>27</v>
      </c>
      <c r="C404" s="24" t="s">
        <v>73</v>
      </c>
      <c r="D404" s="25">
        <v>33.090000000000003</v>
      </c>
      <c r="E404" s="24" t="s">
        <v>74</v>
      </c>
      <c r="F404" s="24">
        <v>1234</v>
      </c>
      <c r="G404" s="26">
        <v>13</v>
      </c>
      <c r="H404" s="24" t="s">
        <v>159</v>
      </c>
      <c r="I404" s="24" t="s">
        <v>76</v>
      </c>
      <c r="J404" s="24">
        <v>1011</v>
      </c>
      <c r="K404" s="27">
        <v>441.69886221299998</v>
      </c>
      <c r="L404" s="27">
        <v>5809.8304313199997</v>
      </c>
      <c r="M404" s="25">
        <v>1.31</v>
      </c>
      <c r="N404" s="25">
        <v>0.11</v>
      </c>
      <c r="O404" s="24">
        <v>29595</v>
      </c>
      <c r="P404" s="24">
        <v>28891</v>
      </c>
      <c r="Q404" s="28">
        <v>29595</v>
      </c>
      <c r="R404" s="28">
        <v>1100</v>
      </c>
      <c r="S404" s="24" t="s">
        <v>81</v>
      </c>
      <c r="T404" s="24" t="s">
        <v>86</v>
      </c>
      <c r="U404" s="28">
        <v>54.65</v>
      </c>
      <c r="V404" s="28">
        <v>0</v>
      </c>
      <c r="W404" s="28">
        <v>1.85</v>
      </c>
      <c r="X404" s="28">
        <v>0.22</v>
      </c>
      <c r="Y404" s="28">
        <f t="shared" si="42"/>
        <v>1.2949999999999999</v>
      </c>
      <c r="Z404" s="28">
        <f t="shared" si="43"/>
        <v>0.11</v>
      </c>
      <c r="AA404" s="28">
        <v>0.34200000000000003</v>
      </c>
      <c r="AB404" s="29">
        <v>1.4356346224813501</v>
      </c>
      <c r="AC404">
        <f t="shared" si="38"/>
        <v>2758</v>
      </c>
      <c r="AD404">
        <f t="shared" si="39"/>
        <v>8</v>
      </c>
      <c r="AE404">
        <f t="shared" si="40"/>
        <v>0.7</v>
      </c>
      <c r="AF404">
        <f>'TP Factor'!$D$4</f>
        <v>0.98096512680287296</v>
      </c>
      <c r="AG404">
        <f t="shared" si="41"/>
        <v>0.7</v>
      </c>
    </row>
    <row r="405" spans="1:33">
      <c r="A405" s="24" t="s">
        <v>72</v>
      </c>
      <c r="B405" s="24">
        <v>27</v>
      </c>
      <c r="C405" s="24" t="s">
        <v>73</v>
      </c>
      <c r="D405" s="25">
        <v>33.090000000000003</v>
      </c>
      <c r="E405" s="24" t="s">
        <v>74</v>
      </c>
      <c r="F405" s="24">
        <v>1234</v>
      </c>
      <c r="G405" s="26">
        <v>105</v>
      </c>
      <c r="H405" s="24" t="s">
        <v>159</v>
      </c>
      <c r="I405" s="24" t="s">
        <v>76</v>
      </c>
      <c r="J405" s="24">
        <v>26</v>
      </c>
      <c r="K405" s="27">
        <v>35.792460261099997</v>
      </c>
      <c r="L405" s="27">
        <v>57.472283883700001</v>
      </c>
      <c r="M405" s="25">
        <v>0.04</v>
      </c>
      <c r="N405" s="25">
        <v>0.01</v>
      </c>
      <c r="O405" s="24">
        <v>29619</v>
      </c>
      <c r="P405" s="24">
        <v>28912</v>
      </c>
      <c r="Q405" s="28">
        <v>29619</v>
      </c>
      <c r="R405" s="28">
        <v>1400</v>
      </c>
      <c r="S405" s="24" t="s">
        <v>81</v>
      </c>
      <c r="T405" s="24" t="s">
        <v>127</v>
      </c>
      <c r="U405" s="28">
        <v>54.65</v>
      </c>
      <c r="V405" s="28">
        <v>0</v>
      </c>
      <c r="W405" s="28">
        <v>2.83</v>
      </c>
      <c r="X405" s="28">
        <v>0.497</v>
      </c>
      <c r="Y405" s="28">
        <f t="shared" si="42"/>
        <v>1.9809999999999999</v>
      </c>
      <c r="Z405" s="28">
        <f t="shared" si="43"/>
        <v>0.2485</v>
      </c>
      <c r="AA405" s="28">
        <v>0.88700000000000001</v>
      </c>
      <c r="AB405" s="29">
        <v>1.4201653827099101E-2</v>
      </c>
      <c r="AC405">
        <f t="shared" si="38"/>
        <v>71</v>
      </c>
      <c r="AD405">
        <f t="shared" si="39"/>
        <v>0</v>
      </c>
      <c r="AE405">
        <f t="shared" si="40"/>
        <v>0</v>
      </c>
      <c r="AF405">
        <f>'TP Factor'!$D$4</f>
        <v>0.98096512680287296</v>
      </c>
      <c r="AG405">
        <f t="shared" si="41"/>
        <v>0</v>
      </c>
    </row>
    <row r="406" spans="1:33">
      <c r="A406" s="24" t="s">
        <v>72</v>
      </c>
      <c r="B406" s="24">
        <v>27</v>
      </c>
      <c r="C406" s="24" t="s">
        <v>73</v>
      </c>
      <c r="D406" s="25">
        <v>33.090000000000003</v>
      </c>
      <c r="E406" s="24" t="s">
        <v>74</v>
      </c>
      <c r="F406" s="24">
        <v>1234</v>
      </c>
      <c r="G406" s="26">
        <v>29</v>
      </c>
      <c r="H406" s="24" t="s">
        <v>159</v>
      </c>
      <c r="I406" s="24" t="s">
        <v>76</v>
      </c>
      <c r="J406" s="24">
        <v>15</v>
      </c>
      <c r="K406" s="27">
        <v>40.6278425936</v>
      </c>
      <c r="L406" s="27">
        <v>94.382117535500001</v>
      </c>
      <c r="M406" s="25">
        <v>0.02</v>
      </c>
      <c r="N406" s="25">
        <v>0</v>
      </c>
      <c r="O406" s="24">
        <v>29630</v>
      </c>
      <c r="P406" s="24">
        <v>28923</v>
      </c>
      <c r="Q406" s="28">
        <v>29630</v>
      </c>
      <c r="R406" s="28">
        <v>1200</v>
      </c>
      <c r="S406" s="24" t="s">
        <v>81</v>
      </c>
      <c r="T406" s="24" t="s">
        <v>151</v>
      </c>
      <c r="U406" s="28">
        <v>54.65</v>
      </c>
      <c r="V406" s="28">
        <v>0</v>
      </c>
      <c r="W406" s="28">
        <v>2.39</v>
      </c>
      <c r="X406" s="28">
        <v>0.316</v>
      </c>
      <c r="Y406" s="28">
        <f t="shared" si="42"/>
        <v>1.673</v>
      </c>
      <c r="Z406" s="28">
        <f t="shared" si="43"/>
        <v>0.158</v>
      </c>
      <c r="AA406" s="28">
        <v>0.30399999999999999</v>
      </c>
      <c r="AB406" s="29">
        <v>2.3322235873871101E-2</v>
      </c>
      <c r="AC406">
        <f t="shared" si="38"/>
        <v>40</v>
      </c>
      <c r="AD406">
        <f t="shared" si="39"/>
        <v>0</v>
      </c>
      <c r="AE406">
        <f t="shared" si="40"/>
        <v>0</v>
      </c>
      <c r="AF406">
        <f>'TP Factor'!$D$4</f>
        <v>0.98096512680287296</v>
      </c>
      <c r="AG406">
        <f t="shared" si="41"/>
        <v>0</v>
      </c>
    </row>
    <row r="407" spans="1:33">
      <c r="A407" s="24" t="s">
        <v>72</v>
      </c>
      <c r="B407" s="24">
        <v>27</v>
      </c>
      <c r="C407" s="24" t="s">
        <v>73</v>
      </c>
      <c r="D407" s="25">
        <v>33.090000000000003</v>
      </c>
      <c r="E407" s="24" t="s">
        <v>74</v>
      </c>
      <c r="F407" s="24">
        <v>1234</v>
      </c>
      <c r="G407" s="26">
        <v>102.5</v>
      </c>
      <c r="H407" s="24" t="s">
        <v>159</v>
      </c>
      <c r="I407" s="24" t="s">
        <v>76</v>
      </c>
      <c r="J407" s="24">
        <v>233</v>
      </c>
      <c r="K407" s="27">
        <v>124.836263137</v>
      </c>
      <c r="L407" s="27">
        <v>691.89964574999999</v>
      </c>
      <c r="M407" s="25">
        <v>0.34</v>
      </c>
      <c r="N407" s="25">
        <v>0.06</v>
      </c>
      <c r="O407" s="24">
        <v>29643</v>
      </c>
      <c r="P407" s="24">
        <v>28936</v>
      </c>
      <c r="Q407" s="28">
        <v>29643</v>
      </c>
      <c r="R407" s="28">
        <v>1300</v>
      </c>
      <c r="S407" s="24" t="s">
        <v>81</v>
      </c>
      <c r="T407" s="24" t="s">
        <v>94</v>
      </c>
      <c r="U407" s="28">
        <v>54.65</v>
      </c>
      <c r="V407" s="28">
        <v>0</v>
      </c>
      <c r="W407" s="28">
        <v>2.42</v>
      </c>
      <c r="X407" s="28">
        <v>0.51600000000000001</v>
      </c>
      <c r="Y407" s="28">
        <f t="shared" si="42"/>
        <v>1.694</v>
      </c>
      <c r="Z407" s="28">
        <f t="shared" si="43"/>
        <v>0.25800000000000001</v>
      </c>
      <c r="AA407" s="28">
        <v>0.66200000000000003</v>
      </c>
      <c r="AB407" s="29">
        <v>0.170971442017328</v>
      </c>
      <c r="AC407">
        <f t="shared" si="38"/>
        <v>636</v>
      </c>
      <c r="AD407">
        <f t="shared" si="39"/>
        <v>2</v>
      </c>
      <c r="AE407">
        <f t="shared" si="40"/>
        <v>0.4</v>
      </c>
      <c r="AF407">
        <f>'TP Factor'!$D$4</f>
        <v>0.98096512680287296</v>
      </c>
      <c r="AG407">
        <f t="shared" si="41"/>
        <v>0.4</v>
      </c>
    </row>
    <row r="408" spans="1:33">
      <c r="A408" s="24" t="s">
        <v>72</v>
      </c>
      <c r="B408" s="24">
        <v>27</v>
      </c>
      <c r="C408" s="24" t="s">
        <v>73</v>
      </c>
      <c r="D408" s="25">
        <v>33.090000000000003</v>
      </c>
      <c r="E408" s="24" t="s">
        <v>74</v>
      </c>
      <c r="F408" s="24">
        <v>1234</v>
      </c>
      <c r="G408" s="26">
        <v>105</v>
      </c>
      <c r="H408" s="24" t="s">
        <v>159</v>
      </c>
      <c r="I408" s="24" t="s">
        <v>76</v>
      </c>
      <c r="J408" s="24">
        <v>38</v>
      </c>
      <c r="K408" s="27">
        <v>49.259525842999999</v>
      </c>
      <c r="L408" s="27">
        <v>83.586827765199999</v>
      </c>
      <c r="M408" s="25">
        <v>0.05</v>
      </c>
      <c r="N408" s="25">
        <v>0.01</v>
      </c>
      <c r="O408" s="24">
        <v>29647</v>
      </c>
      <c r="P408" s="24">
        <v>28940</v>
      </c>
      <c r="Q408" s="28">
        <v>29647</v>
      </c>
      <c r="R408" s="28">
        <v>1400</v>
      </c>
      <c r="S408" s="24" t="s">
        <v>97</v>
      </c>
      <c r="T408" s="24" t="s">
        <v>116</v>
      </c>
      <c r="U408" s="28">
        <v>54.65</v>
      </c>
      <c r="V408" s="28">
        <v>0</v>
      </c>
      <c r="W408" s="28">
        <v>2.83</v>
      </c>
      <c r="X408" s="28">
        <v>0.497</v>
      </c>
      <c r="Y408" s="28">
        <f t="shared" si="42"/>
        <v>1.9809999999999999</v>
      </c>
      <c r="Z408" s="28">
        <f t="shared" si="43"/>
        <v>0.2485</v>
      </c>
      <c r="AA408" s="28">
        <v>0.88800000000000001</v>
      </c>
      <c r="AB408" s="29">
        <v>2.0654672344997401E-2</v>
      </c>
      <c r="AC408">
        <f t="shared" si="38"/>
        <v>103</v>
      </c>
      <c r="AD408">
        <f t="shared" si="39"/>
        <v>0</v>
      </c>
      <c r="AE408">
        <f t="shared" si="40"/>
        <v>0.1</v>
      </c>
      <c r="AF408">
        <f>'TP Factor'!$D$4</f>
        <v>0.98096512680287296</v>
      </c>
      <c r="AG408">
        <f t="shared" si="41"/>
        <v>0.1</v>
      </c>
    </row>
    <row r="409" spans="1:33">
      <c r="A409" s="24" t="s">
        <v>72</v>
      </c>
      <c r="B409" s="24">
        <v>27</v>
      </c>
      <c r="C409" s="24" t="s">
        <v>73</v>
      </c>
      <c r="D409" s="25">
        <v>33.090000000000003</v>
      </c>
      <c r="E409" s="24" t="s">
        <v>74</v>
      </c>
      <c r="F409" s="24">
        <v>1234</v>
      </c>
      <c r="G409" s="26">
        <v>105</v>
      </c>
      <c r="H409" s="24" t="s">
        <v>159</v>
      </c>
      <c r="I409" s="24" t="s">
        <v>76</v>
      </c>
      <c r="J409" s="24">
        <v>646</v>
      </c>
      <c r="K409" s="27">
        <v>262.57713052600002</v>
      </c>
      <c r="L409" s="27">
        <v>1430.19656177</v>
      </c>
      <c r="M409" s="25">
        <v>0.87</v>
      </c>
      <c r="N409" s="25">
        <v>0.16</v>
      </c>
      <c r="O409" s="24">
        <v>29661</v>
      </c>
      <c r="P409" s="24">
        <v>28953</v>
      </c>
      <c r="Q409" s="28">
        <v>29661</v>
      </c>
      <c r="R409" s="28">
        <v>1400</v>
      </c>
      <c r="S409" s="24" t="s">
        <v>81</v>
      </c>
      <c r="T409" s="24" t="s">
        <v>127</v>
      </c>
      <c r="U409" s="28">
        <v>54.65</v>
      </c>
      <c r="V409" s="28">
        <v>0</v>
      </c>
      <c r="W409" s="28">
        <v>2.83</v>
      </c>
      <c r="X409" s="28">
        <v>0.497</v>
      </c>
      <c r="Y409" s="28">
        <f t="shared" si="42"/>
        <v>1.9809999999999999</v>
      </c>
      <c r="Z409" s="28">
        <f t="shared" si="43"/>
        <v>0.2485</v>
      </c>
      <c r="AA409" s="28">
        <v>0.88700000000000001</v>
      </c>
      <c r="AB409" s="29">
        <v>0.35340785333244201</v>
      </c>
      <c r="AC409">
        <f t="shared" si="38"/>
        <v>1761</v>
      </c>
      <c r="AD409">
        <f t="shared" si="39"/>
        <v>8</v>
      </c>
      <c r="AE409">
        <f t="shared" si="40"/>
        <v>1</v>
      </c>
      <c r="AF409">
        <f>'TP Factor'!$D$4</f>
        <v>0.98096512680287296</v>
      </c>
      <c r="AG409">
        <f t="shared" si="41"/>
        <v>1</v>
      </c>
    </row>
    <row r="410" spans="1:33">
      <c r="A410" s="24" t="s">
        <v>72</v>
      </c>
      <c r="B410" s="24">
        <v>27</v>
      </c>
      <c r="C410" s="24" t="s">
        <v>73</v>
      </c>
      <c r="D410" s="25">
        <v>33.090000000000003</v>
      </c>
      <c r="E410" s="24" t="s">
        <v>74</v>
      </c>
      <c r="F410" s="24">
        <v>1234</v>
      </c>
      <c r="G410" s="26">
        <v>102.5</v>
      </c>
      <c r="H410" s="24" t="s">
        <v>159</v>
      </c>
      <c r="I410" s="24" t="s">
        <v>76</v>
      </c>
      <c r="J410" s="24">
        <v>48</v>
      </c>
      <c r="K410" s="27">
        <v>50.546963092299997</v>
      </c>
      <c r="L410" s="27">
        <v>143.85388755299999</v>
      </c>
      <c r="M410" s="25">
        <v>7.0000000000000007E-2</v>
      </c>
      <c r="N410" s="25">
        <v>0.01</v>
      </c>
      <c r="O410" s="24">
        <v>29699</v>
      </c>
      <c r="P410" s="24">
        <v>28989</v>
      </c>
      <c r="Q410" s="28">
        <v>29699</v>
      </c>
      <c r="R410" s="28">
        <v>1300</v>
      </c>
      <c r="S410" s="24" t="s">
        <v>81</v>
      </c>
      <c r="T410" s="24" t="s">
        <v>94</v>
      </c>
      <c r="U410" s="28">
        <v>54.65</v>
      </c>
      <c r="V410" s="28">
        <v>0</v>
      </c>
      <c r="W410" s="28">
        <v>2.42</v>
      </c>
      <c r="X410" s="28">
        <v>0.51600000000000001</v>
      </c>
      <c r="Y410" s="28">
        <f t="shared" si="42"/>
        <v>1.694</v>
      </c>
      <c r="Z410" s="28">
        <f t="shared" si="43"/>
        <v>0.25800000000000001</v>
      </c>
      <c r="AA410" s="28">
        <v>0.66200000000000003</v>
      </c>
      <c r="AB410" s="29">
        <v>3.5546927573355397E-2</v>
      </c>
      <c r="AC410">
        <f t="shared" si="38"/>
        <v>132</v>
      </c>
      <c r="AD410">
        <f t="shared" si="39"/>
        <v>0</v>
      </c>
      <c r="AE410">
        <f t="shared" si="40"/>
        <v>0.1</v>
      </c>
      <c r="AF410">
        <f>'TP Factor'!$D$4</f>
        <v>0.98096512680287296</v>
      </c>
      <c r="AG410">
        <f t="shared" si="41"/>
        <v>0.1</v>
      </c>
    </row>
    <row r="411" spans="1:33">
      <c r="A411" s="24" t="s">
        <v>72</v>
      </c>
      <c r="B411" s="24">
        <v>27</v>
      </c>
      <c r="C411" s="24" t="s">
        <v>73</v>
      </c>
      <c r="D411" s="25">
        <v>33.090000000000003</v>
      </c>
      <c r="E411" s="24" t="s">
        <v>74</v>
      </c>
      <c r="F411" s="24">
        <v>1234</v>
      </c>
      <c r="G411" s="26">
        <v>105</v>
      </c>
      <c r="H411" s="24" t="s">
        <v>159</v>
      </c>
      <c r="I411" s="24" t="s">
        <v>76</v>
      </c>
      <c r="J411" s="24">
        <v>7</v>
      </c>
      <c r="K411" s="27">
        <v>36.262719407699997</v>
      </c>
      <c r="L411" s="27">
        <v>15.4374214262</v>
      </c>
      <c r="M411" s="25">
        <v>0.01</v>
      </c>
      <c r="N411" s="25">
        <v>0</v>
      </c>
      <c r="O411" s="24">
        <v>29725</v>
      </c>
      <c r="P411" s="24">
        <v>29013</v>
      </c>
      <c r="Q411" s="28">
        <v>29725</v>
      </c>
      <c r="R411" s="28">
        <v>1400</v>
      </c>
      <c r="S411" s="24" t="s">
        <v>97</v>
      </c>
      <c r="T411" s="24" t="s">
        <v>116</v>
      </c>
      <c r="U411" s="28">
        <v>54.65</v>
      </c>
      <c r="V411" s="28">
        <v>0</v>
      </c>
      <c r="W411" s="28">
        <v>2.83</v>
      </c>
      <c r="X411" s="28">
        <v>0.497</v>
      </c>
      <c r="Y411" s="28">
        <f t="shared" si="42"/>
        <v>1.9809999999999999</v>
      </c>
      <c r="Z411" s="28">
        <f t="shared" si="43"/>
        <v>0.2485</v>
      </c>
      <c r="AA411" s="28">
        <v>0.88800000000000001</v>
      </c>
      <c r="AB411" s="29">
        <v>3.8146546505575599E-3</v>
      </c>
      <c r="AC411">
        <f t="shared" si="38"/>
        <v>19</v>
      </c>
      <c r="AD411">
        <f t="shared" si="39"/>
        <v>0</v>
      </c>
      <c r="AE411">
        <f t="shared" si="40"/>
        <v>0</v>
      </c>
      <c r="AF411">
        <f>'TP Factor'!$D$4</f>
        <v>0.98096512680287296</v>
      </c>
      <c r="AG411">
        <f t="shared" si="41"/>
        <v>0</v>
      </c>
    </row>
    <row r="412" spans="1:33">
      <c r="A412" s="24" t="s">
        <v>72</v>
      </c>
      <c r="B412" s="24">
        <v>27</v>
      </c>
      <c r="C412" s="24" t="s">
        <v>73</v>
      </c>
      <c r="D412" s="25">
        <v>33.090000000000003</v>
      </c>
      <c r="E412" s="24" t="s">
        <v>74</v>
      </c>
      <c r="F412" s="24">
        <v>1234</v>
      </c>
      <c r="G412" s="26">
        <v>102.5</v>
      </c>
      <c r="H412" s="24" t="s">
        <v>159</v>
      </c>
      <c r="I412" s="24" t="s">
        <v>76</v>
      </c>
      <c r="J412" s="24">
        <v>412</v>
      </c>
      <c r="K412" s="27">
        <v>149.66772244800001</v>
      </c>
      <c r="L412" s="27">
        <v>1223.35178365</v>
      </c>
      <c r="M412" s="25">
        <v>0.61</v>
      </c>
      <c r="N412" s="25">
        <v>0.11</v>
      </c>
      <c r="O412" s="24">
        <v>29770</v>
      </c>
      <c r="P412" s="24">
        <v>29056</v>
      </c>
      <c r="Q412" s="28">
        <v>29770</v>
      </c>
      <c r="R412" s="28">
        <v>1300</v>
      </c>
      <c r="S412" s="24" t="s">
        <v>81</v>
      </c>
      <c r="T412" s="24" t="s">
        <v>94</v>
      </c>
      <c r="U412" s="28">
        <v>54.65</v>
      </c>
      <c r="V412" s="28">
        <v>0</v>
      </c>
      <c r="W412" s="28">
        <v>2.42</v>
      </c>
      <c r="X412" s="28">
        <v>0.51600000000000001</v>
      </c>
      <c r="Y412" s="28">
        <f t="shared" si="42"/>
        <v>1.694</v>
      </c>
      <c r="Z412" s="28">
        <f t="shared" si="43"/>
        <v>0.25800000000000001</v>
      </c>
      <c r="AA412" s="28">
        <v>0.66200000000000003</v>
      </c>
      <c r="AB412" s="29">
        <v>0.30229559996272298</v>
      </c>
      <c r="AC412">
        <f t="shared" si="38"/>
        <v>1124</v>
      </c>
      <c r="AD412">
        <f t="shared" si="39"/>
        <v>4</v>
      </c>
      <c r="AE412">
        <f t="shared" si="40"/>
        <v>0.6</v>
      </c>
      <c r="AF412">
        <f>'TP Factor'!$D$4</f>
        <v>0.98096512680287296</v>
      </c>
      <c r="AG412">
        <f t="shared" si="41"/>
        <v>0.6</v>
      </c>
    </row>
    <row r="413" spans="1:33">
      <c r="A413" s="24" t="s">
        <v>72</v>
      </c>
      <c r="B413" s="24">
        <v>27</v>
      </c>
      <c r="C413" s="24" t="s">
        <v>73</v>
      </c>
      <c r="D413" s="25">
        <v>33.090000000000003</v>
      </c>
      <c r="E413" s="24" t="s">
        <v>74</v>
      </c>
      <c r="F413" s="24">
        <v>1234</v>
      </c>
      <c r="G413" s="26">
        <v>102.5</v>
      </c>
      <c r="H413" s="24" t="s">
        <v>159</v>
      </c>
      <c r="I413" s="24" t="s">
        <v>76</v>
      </c>
      <c r="J413" s="24">
        <v>118</v>
      </c>
      <c r="K413" s="27">
        <v>94.854425911199996</v>
      </c>
      <c r="L413" s="27">
        <v>351.048355319</v>
      </c>
      <c r="M413" s="25">
        <v>0.17</v>
      </c>
      <c r="N413" s="25">
        <v>0.03</v>
      </c>
      <c r="O413" s="24">
        <v>29771</v>
      </c>
      <c r="P413" s="24">
        <v>29057</v>
      </c>
      <c r="Q413" s="28">
        <v>29771</v>
      </c>
      <c r="R413" s="28">
        <v>1300</v>
      </c>
      <c r="S413" s="24" t="s">
        <v>81</v>
      </c>
      <c r="T413" s="24" t="s">
        <v>94</v>
      </c>
      <c r="U413" s="28">
        <v>54.65</v>
      </c>
      <c r="V413" s="28">
        <v>0</v>
      </c>
      <c r="W413" s="28">
        <v>2.42</v>
      </c>
      <c r="X413" s="28">
        <v>0.51600000000000001</v>
      </c>
      <c r="Y413" s="28">
        <f t="shared" si="42"/>
        <v>1.694</v>
      </c>
      <c r="Z413" s="28">
        <f t="shared" si="43"/>
        <v>0.25800000000000001</v>
      </c>
      <c r="AA413" s="28">
        <v>0.66200000000000003</v>
      </c>
      <c r="AB413" s="29">
        <v>8.6745590767432795E-2</v>
      </c>
      <c r="AC413">
        <f t="shared" si="38"/>
        <v>323</v>
      </c>
      <c r="AD413">
        <f t="shared" si="39"/>
        <v>1</v>
      </c>
      <c r="AE413">
        <f t="shared" si="40"/>
        <v>0.2</v>
      </c>
      <c r="AF413">
        <f>'TP Factor'!$D$4</f>
        <v>0.98096512680287296</v>
      </c>
      <c r="AG413">
        <f t="shared" si="41"/>
        <v>0.2</v>
      </c>
    </row>
    <row r="414" spans="1:33">
      <c r="A414" s="24" t="s">
        <v>72</v>
      </c>
      <c r="B414" s="24">
        <v>27</v>
      </c>
      <c r="C414" s="24" t="s">
        <v>73</v>
      </c>
      <c r="D414" s="25">
        <v>33.090000000000003</v>
      </c>
      <c r="E414" s="24" t="s">
        <v>74</v>
      </c>
      <c r="F414" s="24">
        <v>1234</v>
      </c>
      <c r="G414" s="26">
        <v>13</v>
      </c>
      <c r="H414" s="24" t="s">
        <v>159</v>
      </c>
      <c r="I414" s="24" t="s">
        <v>76</v>
      </c>
      <c r="J414" s="24">
        <v>178</v>
      </c>
      <c r="K414" s="27">
        <v>165.11560629100001</v>
      </c>
      <c r="L414" s="27">
        <v>1024.7355789200001</v>
      </c>
      <c r="M414" s="25">
        <v>0.23</v>
      </c>
      <c r="N414" s="25">
        <v>0.02</v>
      </c>
      <c r="O414" s="24">
        <v>29772</v>
      </c>
      <c r="P414" s="24">
        <v>29058</v>
      </c>
      <c r="Q414" s="28">
        <v>29772</v>
      </c>
      <c r="R414" s="28">
        <v>1100</v>
      </c>
      <c r="S414" s="24" t="s">
        <v>81</v>
      </c>
      <c r="T414" s="24" t="s">
        <v>86</v>
      </c>
      <c r="U414" s="28">
        <v>54.65</v>
      </c>
      <c r="V414" s="28">
        <v>0</v>
      </c>
      <c r="W414" s="28">
        <v>1.85</v>
      </c>
      <c r="X414" s="28">
        <v>0.22</v>
      </c>
      <c r="Y414" s="28">
        <f t="shared" si="42"/>
        <v>1.2949999999999999</v>
      </c>
      <c r="Z414" s="28">
        <f t="shared" si="43"/>
        <v>0.11</v>
      </c>
      <c r="AA414" s="28">
        <v>0.34200000000000003</v>
      </c>
      <c r="AB414" s="29">
        <v>0.25321666325541903</v>
      </c>
      <c r="AC414">
        <f t="shared" si="38"/>
        <v>486</v>
      </c>
      <c r="AD414">
        <f t="shared" si="39"/>
        <v>1</v>
      </c>
      <c r="AE414">
        <f t="shared" si="40"/>
        <v>0.1</v>
      </c>
      <c r="AF414">
        <f>'TP Factor'!$D$4</f>
        <v>0.98096512680287296</v>
      </c>
      <c r="AG414">
        <f t="shared" si="41"/>
        <v>0.1</v>
      </c>
    </row>
    <row r="415" spans="1:33">
      <c r="A415" s="24" t="s">
        <v>72</v>
      </c>
      <c r="B415" s="24">
        <v>27</v>
      </c>
      <c r="C415" s="24" t="s">
        <v>73</v>
      </c>
      <c r="D415" s="25">
        <v>33.090000000000003</v>
      </c>
      <c r="E415" s="24" t="s">
        <v>74</v>
      </c>
      <c r="F415" s="24">
        <v>1234</v>
      </c>
      <c r="G415" s="26">
        <v>13</v>
      </c>
      <c r="H415" s="24" t="s">
        <v>159</v>
      </c>
      <c r="I415" s="24" t="s">
        <v>76</v>
      </c>
      <c r="J415" s="24">
        <v>3</v>
      </c>
      <c r="K415" s="27">
        <v>44.3302182905</v>
      </c>
      <c r="L415" s="27">
        <v>21.108154481</v>
      </c>
      <c r="M415" s="25">
        <v>0</v>
      </c>
      <c r="N415" s="25">
        <v>0</v>
      </c>
      <c r="O415" s="24">
        <v>29773</v>
      </c>
      <c r="P415" s="24">
        <v>29059</v>
      </c>
      <c r="Q415" s="28">
        <v>29773</v>
      </c>
      <c r="R415" s="28">
        <v>1100</v>
      </c>
      <c r="S415" s="24" t="s">
        <v>97</v>
      </c>
      <c r="T415" s="24" t="s">
        <v>114</v>
      </c>
      <c r="U415" s="28">
        <v>54.65</v>
      </c>
      <c r="V415" s="28">
        <v>0</v>
      </c>
      <c r="W415" s="28">
        <v>1.85</v>
      </c>
      <c r="X415" s="28">
        <v>0.22</v>
      </c>
      <c r="Y415" s="28">
        <f t="shared" si="42"/>
        <v>1.2949999999999999</v>
      </c>
      <c r="Z415" s="28">
        <f t="shared" si="43"/>
        <v>0.11</v>
      </c>
      <c r="AA415" s="28">
        <v>0.28599999999999998</v>
      </c>
      <c r="AB415" s="29">
        <v>5.2159177023104403E-3</v>
      </c>
      <c r="AC415">
        <f t="shared" si="38"/>
        <v>8</v>
      </c>
      <c r="AD415">
        <f t="shared" si="39"/>
        <v>0</v>
      </c>
      <c r="AE415">
        <f t="shared" si="40"/>
        <v>0</v>
      </c>
      <c r="AF415">
        <f>'TP Factor'!$D$4</f>
        <v>0.98096512680287296</v>
      </c>
      <c r="AG415">
        <f t="shared" si="41"/>
        <v>0</v>
      </c>
    </row>
    <row r="416" spans="1:33">
      <c r="A416" s="24" t="s">
        <v>72</v>
      </c>
      <c r="B416" s="24">
        <v>27</v>
      </c>
      <c r="C416" s="24" t="s">
        <v>73</v>
      </c>
      <c r="D416" s="25">
        <v>33.090000000000003</v>
      </c>
      <c r="E416" s="24" t="s">
        <v>74</v>
      </c>
      <c r="F416" s="24">
        <v>1234</v>
      </c>
      <c r="G416" s="26">
        <v>29</v>
      </c>
      <c r="H416" s="24" t="s">
        <v>159</v>
      </c>
      <c r="I416" s="24" t="s">
        <v>76</v>
      </c>
      <c r="J416" s="24">
        <v>5</v>
      </c>
      <c r="K416" s="27">
        <v>66.191436830900003</v>
      </c>
      <c r="L416" s="27">
        <v>42.757982265800003</v>
      </c>
      <c r="M416" s="25">
        <v>0.01</v>
      </c>
      <c r="N416" s="25">
        <v>0</v>
      </c>
      <c r="O416" s="24">
        <v>29828</v>
      </c>
      <c r="P416" s="24">
        <v>29111</v>
      </c>
      <c r="Q416" s="28">
        <v>29828</v>
      </c>
      <c r="R416" s="28">
        <v>1200</v>
      </c>
      <c r="S416" s="24" t="s">
        <v>79</v>
      </c>
      <c r="T416" s="24" t="s">
        <v>156</v>
      </c>
      <c r="U416" s="28">
        <v>54.65</v>
      </c>
      <c r="V416" s="28">
        <v>0</v>
      </c>
      <c r="W416" s="28">
        <v>2.39</v>
      </c>
      <c r="X416" s="28">
        <v>0.316</v>
      </c>
      <c r="Y416" s="28">
        <f t="shared" si="42"/>
        <v>1.673</v>
      </c>
      <c r="Z416" s="28">
        <f t="shared" si="43"/>
        <v>0.158</v>
      </c>
      <c r="AA416" s="28">
        <v>0.22</v>
      </c>
      <c r="AB416" s="29">
        <v>1.05656852645797E-2</v>
      </c>
      <c r="AC416">
        <f t="shared" si="38"/>
        <v>13</v>
      </c>
      <c r="AD416">
        <f t="shared" si="39"/>
        <v>0</v>
      </c>
      <c r="AE416">
        <f t="shared" si="40"/>
        <v>0</v>
      </c>
      <c r="AF416">
        <f>'TP Factor'!$D$4</f>
        <v>0.98096512680287296</v>
      </c>
      <c r="AG416">
        <f t="shared" si="41"/>
        <v>0</v>
      </c>
    </row>
    <row r="417" spans="1:33">
      <c r="A417" s="24" t="s">
        <v>72</v>
      </c>
      <c r="B417" s="24">
        <v>27</v>
      </c>
      <c r="C417" s="24" t="s">
        <v>73</v>
      </c>
      <c r="D417" s="25">
        <v>33.090000000000003</v>
      </c>
      <c r="E417" s="24" t="s">
        <v>74</v>
      </c>
      <c r="F417" s="24">
        <v>1234</v>
      </c>
      <c r="G417" s="26">
        <v>102.5</v>
      </c>
      <c r="H417" s="24" t="s">
        <v>159</v>
      </c>
      <c r="I417" s="24" t="s">
        <v>76</v>
      </c>
      <c r="J417" s="24">
        <v>246</v>
      </c>
      <c r="K417" s="27">
        <v>146.36869804099999</v>
      </c>
      <c r="L417" s="27">
        <v>765.26751663100003</v>
      </c>
      <c r="M417" s="25">
        <v>0.36</v>
      </c>
      <c r="N417" s="25">
        <v>0.06</v>
      </c>
      <c r="O417" s="24">
        <v>29829</v>
      </c>
      <c r="P417" s="24">
        <v>29112</v>
      </c>
      <c r="Q417" s="28">
        <v>29829</v>
      </c>
      <c r="R417" s="28">
        <v>1300</v>
      </c>
      <c r="S417" s="24" t="s">
        <v>79</v>
      </c>
      <c r="T417" s="24" t="s">
        <v>80</v>
      </c>
      <c r="U417" s="28">
        <v>54.65</v>
      </c>
      <c r="V417" s="28">
        <v>0</v>
      </c>
      <c r="W417" s="28">
        <v>2.42</v>
      </c>
      <c r="X417" s="28">
        <v>0.51600000000000001</v>
      </c>
      <c r="Y417" s="28">
        <f t="shared" si="42"/>
        <v>1.694</v>
      </c>
      <c r="Z417" s="28">
        <f t="shared" si="43"/>
        <v>0.25800000000000001</v>
      </c>
      <c r="AA417" s="28">
        <v>0.63100000000000001</v>
      </c>
      <c r="AB417" s="29">
        <v>0.18910096523341399</v>
      </c>
      <c r="AC417">
        <f t="shared" si="38"/>
        <v>670</v>
      </c>
      <c r="AD417">
        <f t="shared" si="39"/>
        <v>3</v>
      </c>
      <c r="AE417">
        <f t="shared" si="40"/>
        <v>0.4</v>
      </c>
      <c r="AF417">
        <f>'TP Factor'!$D$4</f>
        <v>0.98096512680287296</v>
      </c>
      <c r="AG417">
        <f t="shared" si="41"/>
        <v>0.4</v>
      </c>
    </row>
    <row r="418" spans="1:33">
      <c r="A418" s="24" t="s">
        <v>72</v>
      </c>
      <c r="B418" s="24">
        <v>27</v>
      </c>
      <c r="C418" s="24" t="s">
        <v>73</v>
      </c>
      <c r="D418" s="25">
        <v>33.090000000000003</v>
      </c>
      <c r="E418" s="24" t="s">
        <v>74</v>
      </c>
      <c r="F418" s="24">
        <v>1234</v>
      </c>
      <c r="G418" s="26">
        <v>102.5</v>
      </c>
      <c r="H418" s="24" t="s">
        <v>159</v>
      </c>
      <c r="I418" s="24" t="s">
        <v>76</v>
      </c>
      <c r="J418" s="24">
        <v>189</v>
      </c>
      <c r="K418" s="27">
        <v>152.70467193299999</v>
      </c>
      <c r="L418" s="27">
        <v>560.82926311000006</v>
      </c>
      <c r="M418" s="25">
        <v>0.28000000000000003</v>
      </c>
      <c r="N418" s="25">
        <v>0.05</v>
      </c>
      <c r="O418" s="24">
        <v>29830</v>
      </c>
      <c r="P418" s="24">
        <v>29113</v>
      </c>
      <c r="Q418" s="28">
        <v>29830</v>
      </c>
      <c r="R418" s="28">
        <v>1300</v>
      </c>
      <c r="S418" s="24" t="s">
        <v>81</v>
      </c>
      <c r="T418" s="24" t="s">
        <v>94</v>
      </c>
      <c r="U418" s="28">
        <v>54.65</v>
      </c>
      <c r="V418" s="28">
        <v>0</v>
      </c>
      <c r="W418" s="28">
        <v>2.42</v>
      </c>
      <c r="X418" s="28">
        <v>0.51600000000000001</v>
      </c>
      <c r="Y418" s="28">
        <f t="shared" si="42"/>
        <v>1.694</v>
      </c>
      <c r="Z418" s="28">
        <f t="shared" si="43"/>
        <v>0.25800000000000001</v>
      </c>
      <c r="AA418" s="28">
        <v>0.66200000000000003</v>
      </c>
      <c r="AB418" s="29">
        <v>0.138583374674383</v>
      </c>
      <c r="AC418">
        <f t="shared" si="38"/>
        <v>515</v>
      </c>
      <c r="AD418">
        <f t="shared" si="39"/>
        <v>2</v>
      </c>
      <c r="AE418">
        <f t="shared" si="40"/>
        <v>0.3</v>
      </c>
      <c r="AF418">
        <f>'TP Factor'!$D$4</f>
        <v>0.98096512680287296</v>
      </c>
      <c r="AG418">
        <f t="shared" si="41"/>
        <v>0.3</v>
      </c>
    </row>
    <row r="419" spans="1:33">
      <c r="A419" s="24" t="s">
        <v>72</v>
      </c>
      <c r="B419" s="24">
        <v>27</v>
      </c>
      <c r="C419" s="24" t="s">
        <v>73</v>
      </c>
      <c r="D419" s="25">
        <v>33.090000000000003</v>
      </c>
      <c r="E419" s="24" t="s">
        <v>74</v>
      </c>
      <c r="F419" s="24">
        <v>1234</v>
      </c>
      <c r="G419" s="26">
        <v>13</v>
      </c>
      <c r="H419" s="24" t="s">
        <v>159</v>
      </c>
      <c r="I419" s="24" t="s">
        <v>76</v>
      </c>
      <c r="J419" s="24">
        <v>36</v>
      </c>
      <c r="K419" s="27">
        <v>126.258294455</v>
      </c>
      <c r="L419" s="27">
        <v>403.38354332699998</v>
      </c>
      <c r="M419" s="25">
        <v>0.05</v>
      </c>
      <c r="N419" s="25">
        <v>0</v>
      </c>
      <c r="O419" s="24">
        <v>29865</v>
      </c>
      <c r="P419" s="24">
        <v>29148</v>
      </c>
      <c r="Q419" s="28">
        <v>29865</v>
      </c>
      <c r="R419" s="28">
        <v>1100</v>
      </c>
      <c r="S419" s="24" t="s">
        <v>79</v>
      </c>
      <c r="T419" s="24" t="s">
        <v>93</v>
      </c>
      <c r="U419" s="28">
        <v>54.65</v>
      </c>
      <c r="V419" s="28">
        <v>0</v>
      </c>
      <c r="W419" s="28">
        <v>1.85</v>
      </c>
      <c r="X419" s="28">
        <v>0.22</v>
      </c>
      <c r="Y419" s="28">
        <f t="shared" si="42"/>
        <v>1.2949999999999999</v>
      </c>
      <c r="Z419" s="28">
        <f t="shared" si="43"/>
        <v>0.11</v>
      </c>
      <c r="AA419" s="28">
        <v>0.17399999999999999</v>
      </c>
      <c r="AB419" s="29">
        <v>9.9677845639557797E-2</v>
      </c>
      <c r="AC419">
        <f t="shared" si="38"/>
        <v>97</v>
      </c>
      <c r="AD419">
        <f t="shared" si="39"/>
        <v>0</v>
      </c>
      <c r="AE419">
        <f t="shared" si="40"/>
        <v>0</v>
      </c>
      <c r="AF419">
        <f>'TP Factor'!$D$4</f>
        <v>0.98096512680287296</v>
      </c>
      <c r="AG419">
        <f t="shared" si="41"/>
        <v>0</v>
      </c>
    </row>
    <row r="420" spans="1:33">
      <c r="A420" s="24" t="s">
        <v>72</v>
      </c>
      <c r="B420" s="24">
        <v>27</v>
      </c>
      <c r="C420" s="24" t="s">
        <v>73</v>
      </c>
      <c r="D420" s="25">
        <v>33.090000000000003</v>
      </c>
      <c r="E420" s="24" t="s">
        <v>74</v>
      </c>
      <c r="F420" s="24">
        <v>3456</v>
      </c>
      <c r="G420" s="26">
        <v>0</v>
      </c>
      <c r="H420" s="24" t="s">
        <v>159</v>
      </c>
      <c r="I420" s="24" t="s">
        <v>76</v>
      </c>
      <c r="J420" s="24">
        <v>11</v>
      </c>
      <c r="K420" s="27">
        <v>48.215480734499998</v>
      </c>
      <c r="L420" s="27">
        <v>21.9204541597</v>
      </c>
      <c r="M420" s="25">
        <v>0</v>
      </c>
      <c r="N420" s="25">
        <v>0</v>
      </c>
      <c r="O420" s="24">
        <v>29872</v>
      </c>
      <c r="P420" s="24">
        <v>0</v>
      </c>
      <c r="Q420" s="28">
        <v>0</v>
      </c>
      <c r="R420" s="28">
        <v>0</v>
      </c>
      <c r="U420" s="28">
        <v>0</v>
      </c>
      <c r="V420" s="28">
        <v>0</v>
      </c>
      <c r="W420" s="28">
        <v>0</v>
      </c>
      <c r="X420" s="28">
        <v>0</v>
      </c>
      <c r="Y420" s="28">
        <f t="shared" si="42"/>
        <v>0</v>
      </c>
      <c r="Z420" s="28">
        <f t="shared" si="43"/>
        <v>0</v>
      </c>
      <c r="AA420" s="28">
        <v>0</v>
      </c>
      <c r="AB420" s="29">
        <v>5.4166405175111402E-3</v>
      </c>
      <c r="AC420">
        <f t="shared" si="38"/>
        <v>0</v>
      </c>
      <c r="AD420">
        <f t="shared" si="39"/>
        <v>0</v>
      </c>
      <c r="AE420">
        <f t="shared" si="40"/>
        <v>0</v>
      </c>
      <c r="AF420">
        <f>'TP Factor'!$D$4</f>
        <v>0.98096512680287296</v>
      </c>
      <c r="AG420">
        <f t="shared" si="41"/>
        <v>0</v>
      </c>
    </row>
    <row r="421" spans="1:33">
      <c r="A421" s="24" t="s">
        <v>72</v>
      </c>
      <c r="B421" s="24">
        <v>27</v>
      </c>
      <c r="C421" s="24" t="s">
        <v>73</v>
      </c>
      <c r="D421" s="25">
        <v>33.090000000000003</v>
      </c>
      <c r="E421" s="24" t="s">
        <v>74</v>
      </c>
      <c r="F421" s="24">
        <v>1234</v>
      </c>
      <c r="G421" s="26">
        <v>29</v>
      </c>
      <c r="H421" s="24" t="s">
        <v>159</v>
      </c>
      <c r="I421" s="24" t="s">
        <v>76</v>
      </c>
      <c r="J421" s="24">
        <v>330</v>
      </c>
      <c r="K421" s="27">
        <v>178.560973029</v>
      </c>
      <c r="L421" s="27">
        <v>1667.77936602</v>
      </c>
      <c r="M421" s="25">
        <v>0.52</v>
      </c>
      <c r="N421" s="25">
        <v>0.05</v>
      </c>
      <c r="O421" s="24">
        <v>29881</v>
      </c>
      <c r="P421" s="24">
        <v>29163</v>
      </c>
      <c r="Q421" s="28">
        <v>29881</v>
      </c>
      <c r="R421" s="28">
        <v>1200</v>
      </c>
      <c r="S421" s="24" t="s">
        <v>97</v>
      </c>
      <c r="T421" s="24" t="s">
        <v>153</v>
      </c>
      <c r="U421" s="28">
        <v>54.65</v>
      </c>
      <c r="V421" s="28">
        <v>0</v>
      </c>
      <c r="W421" s="28">
        <v>2.39</v>
      </c>
      <c r="X421" s="28">
        <v>0.316</v>
      </c>
      <c r="Y421" s="28">
        <f t="shared" si="42"/>
        <v>1.673</v>
      </c>
      <c r="Z421" s="28">
        <f t="shared" si="43"/>
        <v>0.158</v>
      </c>
      <c r="AA421" s="28">
        <v>0.38900000000000001</v>
      </c>
      <c r="AB421" s="29">
        <v>0.41211560796462399</v>
      </c>
      <c r="AC421">
        <f t="shared" si="38"/>
        <v>901</v>
      </c>
      <c r="AD421">
        <f t="shared" si="39"/>
        <v>3</v>
      </c>
      <c r="AE421">
        <f t="shared" si="40"/>
        <v>0.3</v>
      </c>
      <c r="AF421">
        <f>'TP Factor'!$D$4</f>
        <v>0.98096512680287296</v>
      </c>
      <c r="AG421">
        <f t="shared" si="41"/>
        <v>0.3</v>
      </c>
    </row>
    <row r="422" spans="1:33">
      <c r="A422" s="24" t="s">
        <v>72</v>
      </c>
      <c r="B422" s="24">
        <v>27</v>
      </c>
      <c r="C422" s="24" t="s">
        <v>73</v>
      </c>
      <c r="D422" s="25">
        <v>33.090000000000003</v>
      </c>
      <c r="E422" s="24" t="s">
        <v>74</v>
      </c>
      <c r="F422" s="24">
        <v>1234</v>
      </c>
      <c r="G422" s="26">
        <v>13</v>
      </c>
      <c r="H422" s="24" t="s">
        <v>159</v>
      </c>
      <c r="I422" s="24" t="s">
        <v>76</v>
      </c>
      <c r="J422" s="24">
        <v>34</v>
      </c>
      <c r="K422" s="27">
        <v>104.023295447</v>
      </c>
      <c r="L422" s="27">
        <v>380.253924541</v>
      </c>
      <c r="M422" s="25">
        <v>0.04</v>
      </c>
      <c r="N422" s="25">
        <v>0</v>
      </c>
      <c r="O422" s="24">
        <v>29899</v>
      </c>
      <c r="P422" s="24">
        <v>29180</v>
      </c>
      <c r="Q422" s="28">
        <v>29899</v>
      </c>
      <c r="R422" s="28">
        <v>1100</v>
      </c>
      <c r="S422" s="24" t="s">
        <v>79</v>
      </c>
      <c r="T422" s="24" t="s">
        <v>93</v>
      </c>
      <c r="U422" s="28">
        <v>54.65</v>
      </c>
      <c r="V422" s="28">
        <v>0</v>
      </c>
      <c r="W422" s="28">
        <v>1.85</v>
      </c>
      <c r="X422" s="28">
        <v>0.22</v>
      </c>
      <c r="Y422" s="28">
        <f t="shared" si="42"/>
        <v>1.2949999999999999</v>
      </c>
      <c r="Z422" s="28">
        <f t="shared" si="43"/>
        <v>0.11</v>
      </c>
      <c r="AA422" s="28">
        <v>0.17399999999999999</v>
      </c>
      <c r="AB422" s="29">
        <v>9.3962415227799606E-2</v>
      </c>
      <c r="AC422">
        <f t="shared" si="38"/>
        <v>92</v>
      </c>
      <c r="AD422">
        <f t="shared" si="39"/>
        <v>0</v>
      </c>
      <c r="AE422">
        <f t="shared" si="40"/>
        <v>0</v>
      </c>
      <c r="AF422">
        <f>'TP Factor'!$D$4</f>
        <v>0.98096512680287296</v>
      </c>
      <c r="AG422">
        <f t="shared" si="41"/>
        <v>0</v>
      </c>
    </row>
    <row r="423" spans="1:33">
      <c r="A423" s="24" t="s">
        <v>72</v>
      </c>
      <c r="B423" s="24">
        <v>27</v>
      </c>
      <c r="C423" s="24" t="s">
        <v>73</v>
      </c>
      <c r="D423" s="25">
        <v>33.090000000000003</v>
      </c>
      <c r="E423" s="24" t="s">
        <v>74</v>
      </c>
      <c r="F423" s="24">
        <v>3456</v>
      </c>
      <c r="G423" s="26">
        <v>0</v>
      </c>
      <c r="H423" s="24" t="s">
        <v>159</v>
      </c>
      <c r="I423" s="24" t="s">
        <v>76</v>
      </c>
      <c r="J423" s="24">
        <v>6723</v>
      </c>
      <c r="K423" s="27">
        <v>2072.8074238700001</v>
      </c>
      <c r="L423" s="27">
        <v>13209.9535686</v>
      </c>
      <c r="M423" s="25">
        <v>0</v>
      </c>
      <c r="N423" s="25">
        <v>0</v>
      </c>
      <c r="O423" s="24">
        <v>29920</v>
      </c>
      <c r="P423" s="24">
        <v>0</v>
      </c>
      <c r="Q423" s="28">
        <v>0</v>
      </c>
      <c r="R423" s="28">
        <v>0</v>
      </c>
      <c r="U423" s="28">
        <v>0</v>
      </c>
      <c r="V423" s="28">
        <v>0</v>
      </c>
      <c r="W423" s="28">
        <v>0</v>
      </c>
      <c r="X423" s="28">
        <v>0</v>
      </c>
      <c r="Y423" s="28">
        <f t="shared" si="42"/>
        <v>0</v>
      </c>
      <c r="Z423" s="28">
        <f t="shared" si="43"/>
        <v>0</v>
      </c>
      <c r="AA423" s="28">
        <v>0</v>
      </c>
      <c r="AB423" s="29">
        <v>0.23817847482013499</v>
      </c>
      <c r="AC423">
        <f t="shared" si="38"/>
        <v>0</v>
      </c>
      <c r="AD423">
        <f t="shared" si="39"/>
        <v>0</v>
      </c>
      <c r="AE423">
        <f t="shared" si="40"/>
        <v>0</v>
      </c>
      <c r="AF423">
        <f>'TP Factor'!$D$4</f>
        <v>0.98096512680287296</v>
      </c>
      <c r="AG423">
        <f t="shared" si="41"/>
        <v>0</v>
      </c>
    </row>
    <row r="424" spans="1:33">
      <c r="A424" s="24" t="s">
        <v>72</v>
      </c>
      <c r="B424" s="24">
        <v>27</v>
      </c>
      <c r="C424" s="24" t="s">
        <v>73</v>
      </c>
      <c r="D424" s="25">
        <v>33.090000000000003</v>
      </c>
      <c r="E424" s="24" t="s">
        <v>74</v>
      </c>
      <c r="F424" s="24">
        <v>1234</v>
      </c>
      <c r="G424" s="26">
        <v>98</v>
      </c>
      <c r="H424" s="24" t="s">
        <v>159</v>
      </c>
      <c r="I424" s="24" t="s">
        <v>76</v>
      </c>
      <c r="J424" s="24">
        <v>37</v>
      </c>
      <c r="K424" s="27">
        <v>42.564908664299999</v>
      </c>
      <c r="L424" s="27">
        <v>97.619258544499999</v>
      </c>
      <c r="M424" s="25">
        <v>0.05</v>
      </c>
      <c r="N424" s="25">
        <v>0.01</v>
      </c>
      <c r="O424" s="24">
        <v>29973</v>
      </c>
      <c r="P424" s="24">
        <v>29249</v>
      </c>
      <c r="Q424" s="28">
        <v>29973</v>
      </c>
      <c r="R424" s="28">
        <v>1700</v>
      </c>
      <c r="S424" s="24" t="s">
        <v>81</v>
      </c>
      <c r="T424" s="24" t="s">
        <v>82</v>
      </c>
      <c r="U424" s="28">
        <v>54.65</v>
      </c>
      <c r="V424" s="28">
        <v>0</v>
      </c>
      <c r="W424" s="28">
        <v>1.8</v>
      </c>
      <c r="X424" s="28">
        <v>0.47799999999999998</v>
      </c>
      <c r="Y424" s="28">
        <f t="shared" si="42"/>
        <v>1.26</v>
      </c>
      <c r="Z424" s="28">
        <f t="shared" si="43"/>
        <v>0.23899999999999999</v>
      </c>
      <c r="AA424" s="28">
        <v>0.72399999999999998</v>
      </c>
      <c r="AB424" s="29">
        <v>2.4122147629064099E-2</v>
      </c>
      <c r="AC424">
        <f t="shared" si="38"/>
        <v>98</v>
      </c>
      <c r="AD424">
        <f t="shared" si="39"/>
        <v>0</v>
      </c>
      <c r="AE424">
        <f t="shared" si="40"/>
        <v>0.1</v>
      </c>
      <c r="AF424">
        <f>'TP Factor'!$D$4</f>
        <v>0.98096512680287296</v>
      </c>
      <c r="AG424">
        <f t="shared" si="41"/>
        <v>0.1</v>
      </c>
    </row>
    <row r="425" spans="1:33">
      <c r="A425" s="24" t="s">
        <v>72</v>
      </c>
      <c r="B425" s="24">
        <v>27</v>
      </c>
      <c r="C425" s="24" t="s">
        <v>73</v>
      </c>
      <c r="D425" s="25">
        <v>33.090000000000003</v>
      </c>
      <c r="E425" s="24" t="s">
        <v>74</v>
      </c>
      <c r="F425" s="24">
        <v>1234</v>
      </c>
      <c r="G425" s="26">
        <v>98</v>
      </c>
      <c r="H425" s="24" t="s">
        <v>159</v>
      </c>
      <c r="I425" s="24" t="s">
        <v>76</v>
      </c>
      <c r="J425" s="24">
        <v>28</v>
      </c>
      <c r="K425" s="27">
        <v>79.929690935899998</v>
      </c>
      <c r="L425" s="27">
        <v>74.510890967999998</v>
      </c>
      <c r="M425" s="25">
        <v>0.04</v>
      </c>
      <c r="N425" s="25">
        <v>0.01</v>
      </c>
      <c r="O425" s="24">
        <v>29984</v>
      </c>
      <c r="P425" s="24">
        <v>29260</v>
      </c>
      <c r="Q425" s="28">
        <v>29984</v>
      </c>
      <c r="R425" s="28">
        <v>1700</v>
      </c>
      <c r="S425" s="24" t="s">
        <v>81</v>
      </c>
      <c r="T425" s="24" t="s">
        <v>82</v>
      </c>
      <c r="U425" s="28">
        <v>54.65</v>
      </c>
      <c r="V425" s="28">
        <v>0</v>
      </c>
      <c r="W425" s="28">
        <v>1.8</v>
      </c>
      <c r="X425" s="28">
        <v>0.47799999999999998</v>
      </c>
      <c r="Y425" s="28">
        <f t="shared" si="42"/>
        <v>1.26</v>
      </c>
      <c r="Z425" s="28">
        <f t="shared" si="43"/>
        <v>0.23899999999999999</v>
      </c>
      <c r="AA425" s="28">
        <v>0.72399999999999998</v>
      </c>
      <c r="AB425" s="29">
        <v>1.84119684795074E-2</v>
      </c>
      <c r="AC425">
        <f t="shared" si="38"/>
        <v>75</v>
      </c>
      <c r="AD425">
        <f t="shared" si="39"/>
        <v>0</v>
      </c>
      <c r="AE425">
        <f t="shared" si="40"/>
        <v>0</v>
      </c>
      <c r="AF425">
        <f>'TP Factor'!$D$4</f>
        <v>0.98096512680287296</v>
      </c>
      <c r="AG425">
        <f t="shared" si="41"/>
        <v>0</v>
      </c>
    </row>
    <row r="426" spans="1:33">
      <c r="A426" s="24" t="s">
        <v>72</v>
      </c>
      <c r="B426" s="24">
        <v>27</v>
      </c>
      <c r="C426" s="24" t="s">
        <v>73</v>
      </c>
      <c r="D426" s="25">
        <v>33.090000000000003</v>
      </c>
      <c r="E426" s="24" t="s">
        <v>74</v>
      </c>
      <c r="F426" s="24">
        <v>1234</v>
      </c>
      <c r="G426" s="26">
        <v>13</v>
      </c>
      <c r="H426" s="24" t="s">
        <v>159</v>
      </c>
      <c r="I426" s="24" t="s">
        <v>76</v>
      </c>
      <c r="J426" s="24">
        <v>20</v>
      </c>
      <c r="K426" s="27">
        <v>141.97886102999999</v>
      </c>
      <c r="L426" s="27">
        <v>224.96294920899999</v>
      </c>
      <c r="M426" s="25">
        <v>0.03</v>
      </c>
      <c r="N426" s="25">
        <v>0</v>
      </c>
      <c r="O426" s="24">
        <v>29985</v>
      </c>
      <c r="P426" s="24">
        <v>29261</v>
      </c>
      <c r="Q426" s="28">
        <v>29985</v>
      </c>
      <c r="R426" s="28">
        <v>1100</v>
      </c>
      <c r="S426" s="24" t="s">
        <v>79</v>
      </c>
      <c r="T426" s="24" t="s">
        <v>93</v>
      </c>
      <c r="U426" s="28">
        <v>54.65</v>
      </c>
      <c r="V426" s="28">
        <v>0</v>
      </c>
      <c r="W426" s="28">
        <v>1.85</v>
      </c>
      <c r="X426" s="28">
        <v>0.22</v>
      </c>
      <c r="Y426" s="28">
        <f t="shared" si="42"/>
        <v>1.2949999999999999</v>
      </c>
      <c r="Z426" s="28">
        <f t="shared" si="43"/>
        <v>0.11</v>
      </c>
      <c r="AA426" s="28">
        <v>0.17399999999999999</v>
      </c>
      <c r="AB426" s="29">
        <v>5.5589333019346099E-2</v>
      </c>
      <c r="AC426">
        <f t="shared" si="38"/>
        <v>54</v>
      </c>
      <c r="AD426">
        <f t="shared" si="39"/>
        <v>0</v>
      </c>
      <c r="AE426">
        <f t="shared" si="40"/>
        <v>0</v>
      </c>
      <c r="AF426">
        <f>'TP Factor'!$D$4</f>
        <v>0.98096512680287296</v>
      </c>
      <c r="AG426">
        <f t="shared" si="41"/>
        <v>0</v>
      </c>
    </row>
    <row r="427" spans="1:33">
      <c r="A427" s="24" t="s">
        <v>72</v>
      </c>
      <c r="B427" s="24">
        <v>27</v>
      </c>
      <c r="C427" s="24" t="s">
        <v>73</v>
      </c>
      <c r="D427" s="25">
        <v>33.090000000000003</v>
      </c>
      <c r="E427" s="24" t="s">
        <v>74</v>
      </c>
      <c r="F427" s="24">
        <v>1234</v>
      </c>
      <c r="G427" s="26">
        <v>102.5</v>
      </c>
      <c r="H427" s="24" t="s">
        <v>159</v>
      </c>
      <c r="I427" s="24" t="s">
        <v>76</v>
      </c>
      <c r="J427" s="24">
        <v>697</v>
      </c>
      <c r="K427" s="27">
        <v>209.802211492</v>
      </c>
      <c r="L427" s="27">
        <v>2068.6273944599998</v>
      </c>
      <c r="M427" s="25">
        <v>1.02</v>
      </c>
      <c r="N427" s="25">
        <v>0.18</v>
      </c>
      <c r="O427" s="24">
        <v>30054</v>
      </c>
      <c r="P427" s="24">
        <v>29322</v>
      </c>
      <c r="Q427" s="28">
        <v>30054</v>
      </c>
      <c r="R427" s="28">
        <v>1300</v>
      </c>
      <c r="S427" s="24" t="s">
        <v>81</v>
      </c>
      <c r="T427" s="24" t="s">
        <v>94</v>
      </c>
      <c r="U427" s="28">
        <v>54.65</v>
      </c>
      <c r="V427" s="28">
        <v>0</v>
      </c>
      <c r="W427" s="28">
        <v>2.42</v>
      </c>
      <c r="X427" s="28">
        <v>0.51600000000000001</v>
      </c>
      <c r="Y427" s="28">
        <f t="shared" si="42"/>
        <v>1.694</v>
      </c>
      <c r="Z427" s="28">
        <f t="shared" si="43"/>
        <v>0.25800000000000001</v>
      </c>
      <c r="AA427" s="28">
        <v>0.66200000000000003</v>
      </c>
      <c r="AB427" s="29">
        <v>0.51116691673630799</v>
      </c>
      <c r="AC427">
        <f t="shared" si="38"/>
        <v>1901</v>
      </c>
      <c r="AD427">
        <f t="shared" si="39"/>
        <v>7</v>
      </c>
      <c r="AE427">
        <f t="shared" si="40"/>
        <v>1.1000000000000001</v>
      </c>
      <c r="AF427">
        <f>'TP Factor'!$D$4</f>
        <v>0.98096512680287296</v>
      </c>
      <c r="AG427">
        <f t="shared" si="41"/>
        <v>1.1000000000000001</v>
      </c>
    </row>
    <row r="428" spans="1:33">
      <c r="A428" s="24" t="s">
        <v>72</v>
      </c>
      <c r="B428" s="24">
        <v>27</v>
      </c>
      <c r="C428" s="24" t="s">
        <v>73</v>
      </c>
      <c r="D428" s="25">
        <v>33.090000000000003</v>
      </c>
      <c r="E428" s="24" t="s">
        <v>74</v>
      </c>
      <c r="F428" s="24">
        <v>1234</v>
      </c>
      <c r="G428" s="26">
        <v>29</v>
      </c>
      <c r="H428" s="24" t="s">
        <v>159</v>
      </c>
      <c r="I428" s="24" t="s">
        <v>76</v>
      </c>
      <c r="J428" s="24">
        <v>17</v>
      </c>
      <c r="K428" s="27">
        <v>59.803254121499997</v>
      </c>
      <c r="L428" s="27">
        <v>153.361082982</v>
      </c>
      <c r="M428" s="25">
        <v>0.03</v>
      </c>
      <c r="N428" s="25">
        <v>0</v>
      </c>
      <c r="O428" s="24">
        <v>30066</v>
      </c>
      <c r="P428" s="24">
        <v>29334</v>
      </c>
      <c r="Q428" s="28">
        <v>30066</v>
      </c>
      <c r="R428" s="28">
        <v>1200</v>
      </c>
      <c r="S428" s="24" t="s">
        <v>79</v>
      </c>
      <c r="T428" s="24" t="s">
        <v>156</v>
      </c>
      <c r="U428" s="28">
        <v>54.65</v>
      </c>
      <c r="V428" s="28">
        <v>0</v>
      </c>
      <c r="W428" s="28">
        <v>2.39</v>
      </c>
      <c r="X428" s="28">
        <v>0.316</v>
      </c>
      <c r="Y428" s="28">
        <f t="shared" si="42"/>
        <v>1.673</v>
      </c>
      <c r="Z428" s="28">
        <f t="shared" si="43"/>
        <v>0.158</v>
      </c>
      <c r="AA428" s="28">
        <v>0.22</v>
      </c>
      <c r="AB428" s="29">
        <v>3.7896202965733497E-2</v>
      </c>
      <c r="AC428">
        <f t="shared" si="38"/>
        <v>47</v>
      </c>
      <c r="AD428">
        <f t="shared" si="39"/>
        <v>0</v>
      </c>
      <c r="AE428">
        <f t="shared" si="40"/>
        <v>0</v>
      </c>
      <c r="AF428">
        <f>'TP Factor'!$D$4</f>
        <v>0.98096512680287296</v>
      </c>
      <c r="AG428">
        <f t="shared" si="41"/>
        <v>0</v>
      </c>
    </row>
    <row r="429" spans="1:33">
      <c r="A429" s="24" t="s">
        <v>72</v>
      </c>
      <c r="B429" s="24">
        <v>27</v>
      </c>
      <c r="C429" s="24" t="s">
        <v>73</v>
      </c>
      <c r="D429" s="25">
        <v>33.090000000000003</v>
      </c>
      <c r="E429" s="24" t="s">
        <v>74</v>
      </c>
      <c r="F429" s="24">
        <v>1234</v>
      </c>
      <c r="G429" s="26">
        <v>29</v>
      </c>
      <c r="H429" s="24" t="s">
        <v>159</v>
      </c>
      <c r="I429" s="24" t="s">
        <v>76</v>
      </c>
      <c r="J429" s="24">
        <v>23</v>
      </c>
      <c r="K429" s="27">
        <v>77.461583995200002</v>
      </c>
      <c r="L429" s="27">
        <v>208.19955120200001</v>
      </c>
      <c r="M429" s="25">
        <v>0.04</v>
      </c>
      <c r="N429" s="25">
        <v>0</v>
      </c>
      <c r="O429" s="24">
        <v>30105</v>
      </c>
      <c r="P429" s="24">
        <v>29371</v>
      </c>
      <c r="Q429" s="28">
        <v>30105</v>
      </c>
      <c r="R429" s="28">
        <v>1200</v>
      </c>
      <c r="S429" s="24" t="s">
        <v>79</v>
      </c>
      <c r="T429" s="24" t="s">
        <v>156</v>
      </c>
      <c r="U429" s="28">
        <v>54.65</v>
      </c>
      <c r="V429" s="28">
        <v>0</v>
      </c>
      <c r="W429" s="28">
        <v>2.39</v>
      </c>
      <c r="X429" s="28">
        <v>0.316</v>
      </c>
      <c r="Y429" s="28">
        <f t="shared" si="42"/>
        <v>1.673</v>
      </c>
      <c r="Z429" s="28">
        <f t="shared" si="43"/>
        <v>0.158</v>
      </c>
      <c r="AA429" s="28">
        <v>0.22</v>
      </c>
      <c r="AB429" s="29">
        <v>5.1447019323794099E-2</v>
      </c>
      <c r="AC429">
        <f t="shared" si="38"/>
        <v>64</v>
      </c>
      <c r="AD429">
        <f t="shared" si="39"/>
        <v>0</v>
      </c>
      <c r="AE429">
        <f t="shared" si="40"/>
        <v>0</v>
      </c>
      <c r="AF429">
        <f>'TP Factor'!$D$4</f>
        <v>0.98096512680287296</v>
      </c>
      <c r="AG429">
        <f t="shared" si="41"/>
        <v>0</v>
      </c>
    </row>
    <row r="430" spans="1:33">
      <c r="A430" s="24" t="s">
        <v>72</v>
      </c>
      <c r="B430" s="24">
        <v>27</v>
      </c>
      <c r="C430" s="24" t="s">
        <v>73</v>
      </c>
      <c r="D430" s="25">
        <v>33.090000000000003</v>
      </c>
      <c r="E430" s="24" t="s">
        <v>74</v>
      </c>
      <c r="F430" s="24">
        <v>1234</v>
      </c>
      <c r="G430" s="26">
        <v>13</v>
      </c>
      <c r="H430" s="24" t="s">
        <v>159</v>
      </c>
      <c r="I430" s="24" t="s">
        <v>76</v>
      </c>
      <c r="J430" s="24">
        <v>37</v>
      </c>
      <c r="K430" s="27">
        <v>120.060542873</v>
      </c>
      <c r="L430" s="27">
        <v>413.23175265100002</v>
      </c>
      <c r="M430" s="25">
        <v>0.05</v>
      </c>
      <c r="N430" s="25">
        <v>0</v>
      </c>
      <c r="O430" s="24">
        <v>30117</v>
      </c>
      <c r="P430" s="24">
        <v>29383</v>
      </c>
      <c r="Q430" s="28">
        <v>30117</v>
      </c>
      <c r="R430" s="28">
        <v>1100</v>
      </c>
      <c r="S430" s="24" t="s">
        <v>79</v>
      </c>
      <c r="T430" s="24" t="s">
        <v>93</v>
      </c>
      <c r="U430" s="28">
        <v>54.65</v>
      </c>
      <c r="V430" s="28">
        <v>0</v>
      </c>
      <c r="W430" s="28">
        <v>1.85</v>
      </c>
      <c r="X430" s="28">
        <v>0.22</v>
      </c>
      <c r="Y430" s="28">
        <f t="shared" si="42"/>
        <v>1.2949999999999999</v>
      </c>
      <c r="Z430" s="28">
        <f t="shared" si="43"/>
        <v>0.11</v>
      </c>
      <c r="AA430" s="28">
        <v>0.17399999999999999</v>
      </c>
      <c r="AB430" s="29">
        <v>0.102111381424042</v>
      </c>
      <c r="AC430">
        <f t="shared" si="38"/>
        <v>100</v>
      </c>
      <c r="AD430">
        <f t="shared" si="39"/>
        <v>0</v>
      </c>
      <c r="AE430">
        <f t="shared" si="40"/>
        <v>0</v>
      </c>
      <c r="AF430">
        <f>'TP Factor'!$D$4</f>
        <v>0.98096512680287296</v>
      </c>
      <c r="AG430">
        <f t="shared" si="41"/>
        <v>0</v>
      </c>
    </row>
    <row r="431" spans="1:33">
      <c r="A431" s="24" t="s">
        <v>72</v>
      </c>
      <c r="B431" s="24">
        <v>27</v>
      </c>
      <c r="C431" s="24" t="s">
        <v>73</v>
      </c>
      <c r="D431" s="25">
        <v>33.090000000000003</v>
      </c>
      <c r="E431" s="24" t="s">
        <v>74</v>
      </c>
      <c r="F431" s="24">
        <v>1234</v>
      </c>
      <c r="G431" s="26">
        <v>102.5</v>
      </c>
      <c r="H431" s="24" t="s">
        <v>159</v>
      </c>
      <c r="I431" s="24" t="s">
        <v>76</v>
      </c>
      <c r="J431" s="24">
        <v>123</v>
      </c>
      <c r="K431" s="27">
        <v>89.272413843999999</v>
      </c>
      <c r="L431" s="27">
        <v>382.31819935499999</v>
      </c>
      <c r="M431" s="25">
        <v>0.18</v>
      </c>
      <c r="N431" s="25">
        <v>0.03</v>
      </c>
      <c r="O431" s="24">
        <v>30134</v>
      </c>
      <c r="P431" s="24">
        <v>29399</v>
      </c>
      <c r="Q431" s="28">
        <v>30134</v>
      </c>
      <c r="R431" s="28">
        <v>1300</v>
      </c>
      <c r="S431" s="24" t="s">
        <v>79</v>
      </c>
      <c r="T431" s="24" t="s">
        <v>80</v>
      </c>
      <c r="U431" s="28">
        <v>54.65</v>
      </c>
      <c r="V431" s="28">
        <v>0</v>
      </c>
      <c r="W431" s="28">
        <v>2.42</v>
      </c>
      <c r="X431" s="28">
        <v>0.51600000000000001</v>
      </c>
      <c r="Y431" s="28">
        <f t="shared" si="42"/>
        <v>1.694</v>
      </c>
      <c r="Z431" s="28">
        <f t="shared" si="43"/>
        <v>0.25800000000000001</v>
      </c>
      <c r="AA431" s="28">
        <v>0.63100000000000001</v>
      </c>
      <c r="AB431" s="29">
        <v>9.4472788255864498E-2</v>
      </c>
      <c r="AC431">
        <f t="shared" si="38"/>
        <v>335</v>
      </c>
      <c r="AD431">
        <f t="shared" si="39"/>
        <v>1</v>
      </c>
      <c r="AE431">
        <f t="shared" si="40"/>
        <v>0.2</v>
      </c>
      <c r="AF431">
        <f>'TP Factor'!$D$4</f>
        <v>0.98096512680287296</v>
      </c>
      <c r="AG431">
        <f t="shared" si="41"/>
        <v>0.2</v>
      </c>
    </row>
    <row r="432" spans="1:33">
      <c r="A432" s="24" t="s">
        <v>72</v>
      </c>
      <c r="B432" s="24">
        <v>27</v>
      </c>
      <c r="C432" s="24" t="s">
        <v>73</v>
      </c>
      <c r="D432" s="25">
        <v>33.090000000000003</v>
      </c>
      <c r="E432" s="24" t="s">
        <v>74</v>
      </c>
      <c r="F432" s="24">
        <v>1234</v>
      </c>
      <c r="G432" s="26">
        <v>102.5</v>
      </c>
      <c r="H432" s="24" t="s">
        <v>159</v>
      </c>
      <c r="I432" s="24" t="s">
        <v>76</v>
      </c>
      <c r="J432" s="24">
        <v>1</v>
      </c>
      <c r="K432" s="27">
        <v>11.2446034752</v>
      </c>
      <c r="L432" s="27">
        <v>4.15535467616</v>
      </c>
      <c r="M432" s="25">
        <v>0</v>
      </c>
      <c r="N432" s="25">
        <v>0</v>
      </c>
      <c r="O432" s="24">
        <v>30169</v>
      </c>
      <c r="P432" s="24">
        <v>29434</v>
      </c>
      <c r="Q432" s="28">
        <v>30169</v>
      </c>
      <c r="R432" s="28">
        <v>1300</v>
      </c>
      <c r="S432" s="24" t="s">
        <v>79</v>
      </c>
      <c r="T432" s="24" t="s">
        <v>80</v>
      </c>
      <c r="U432" s="28">
        <v>54.65</v>
      </c>
      <c r="V432" s="28">
        <v>0</v>
      </c>
      <c r="W432" s="28">
        <v>2.42</v>
      </c>
      <c r="X432" s="28">
        <v>0.51600000000000001</v>
      </c>
      <c r="Y432" s="28">
        <f t="shared" si="42"/>
        <v>1.694</v>
      </c>
      <c r="Z432" s="28">
        <f t="shared" si="43"/>
        <v>0.25800000000000001</v>
      </c>
      <c r="AA432" s="28">
        <v>0.63100000000000001</v>
      </c>
      <c r="AB432" s="29">
        <v>1.0268063944183E-3</v>
      </c>
      <c r="AC432">
        <f t="shared" si="38"/>
        <v>4</v>
      </c>
      <c r="AD432">
        <f t="shared" si="39"/>
        <v>0</v>
      </c>
      <c r="AE432">
        <f t="shared" si="40"/>
        <v>0</v>
      </c>
      <c r="AF432">
        <f>'TP Factor'!$D$4</f>
        <v>0.98096512680287296</v>
      </c>
      <c r="AG432">
        <f t="shared" si="41"/>
        <v>0</v>
      </c>
    </row>
    <row r="433" spans="1:33">
      <c r="A433" s="24" t="s">
        <v>72</v>
      </c>
      <c r="B433" s="24">
        <v>27</v>
      </c>
      <c r="C433" s="24" t="s">
        <v>73</v>
      </c>
      <c r="D433" s="25">
        <v>33.090000000000003</v>
      </c>
      <c r="E433" s="24" t="s">
        <v>74</v>
      </c>
      <c r="F433" s="24">
        <v>1234</v>
      </c>
      <c r="G433" s="26">
        <v>102.5</v>
      </c>
      <c r="H433" s="24" t="s">
        <v>159</v>
      </c>
      <c r="I433" s="24" t="s">
        <v>76</v>
      </c>
      <c r="J433" s="24">
        <v>315</v>
      </c>
      <c r="K433" s="27">
        <v>193.29561855700001</v>
      </c>
      <c r="L433" s="27">
        <v>982.25063972700002</v>
      </c>
      <c r="M433" s="25">
        <v>0.46</v>
      </c>
      <c r="N433" s="25">
        <v>0.08</v>
      </c>
      <c r="O433" s="24">
        <v>30173</v>
      </c>
      <c r="P433" s="24">
        <v>29438</v>
      </c>
      <c r="Q433" s="28">
        <v>30173</v>
      </c>
      <c r="R433" s="28">
        <v>1300</v>
      </c>
      <c r="S433" s="24" t="s">
        <v>79</v>
      </c>
      <c r="T433" s="24" t="s">
        <v>80</v>
      </c>
      <c r="U433" s="28">
        <v>54.65</v>
      </c>
      <c r="V433" s="28">
        <v>0</v>
      </c>
      <c r="W433" s="28">
        <v>2.42</v>
      </c>
      <c r="X433" s="28">
        <v>0.51600000000000001</v>
      </c>
      <c r="Y433" s="28">
        <f t="shared" si="42"/>
        <v>1.694</v>
      </c>
      <c r="Z433" s="28">
        <f t="shared" si="43"/>
        <v>0.25800000000000001</v>
      </c>
      <c r="AA433" s="28">
        <v>0.63100000000000001</v>
      </c>
      <c r="AB433" s="29">
        <v>4.3676068815791003E-2</v>
      </c>
      <c r="AC433">
        <f t="shared" si="38"/>
        <v>155</v>
      </c>
      <c r="AD433">
        <f t="shared" si="39"/>
        <v>1</v>
      </c>
      <c r="AE433">
        <f t="shared" si="40"/>
        <v>0.1</v>
      </c>
      <c r="AF433">
        <f>'TP Factor'!$D$4</f>
        <v>0.98096512680287296</v>
      </c>
      <c r="AG433">
        <f t="shared" si="41"/>
        <v>0.1</v>
      </c>
    </row>
    <row r="434" spans="1:33">
      <c r="A434" s="24" t="s">
        <v>72</v>
      </c>
      <c r="B434" s="24">
        <v>27</v>
      </c>
      <c r="C434" s="24" t="s">
        <v>73</v>
      </c>
      <c r="D434" s="25">
        <v>33.090000000000003</v>
      </c>
      <c r="E434" s="24" t="s">
        <v>74</v>
      </c>
      <c r="F434" s="24">
        <v>1234</v>
      </c>
      <c r="G434" s="26">
        <v>13</v>
      </c>
      <c r="H434" s="24" t="s">
        <v>159</v>
      </c>
      <c r="I434" s="24" t="s">
        <v>76</v>
      </c>
      <c r="J434" s="24">
        <v>75</v>
      </c>
      <c r="K434" s="27">
        <v>180.96187358899999</v>
      </c>
      <c r="L434" s="27">
        <v>847.42319769599999</v>
      </c>
      <c r="M434" s="25">
        <v>0.1</v>
      </c>
      <c r="N434" s="25">
        <v>0.01</v>
      </c>
      <c r="O434" s="24">
        <v>30175</v>
      </c>
      <c r="P434" s="24">
        <v>29440</v>
      </c>
      <c r="Q434" s="28">
        <v>30175</v>
      </c>
      <c r="R434" s="28">
        <v>1100</v>
      </c>
      <c r="S434" s="24" t="s">
        <v>79</v>
      </c>
      <c r="T434" s="24" t="s">
        <v>93</v>
      </c>
      <c r="U434" s="28">
        <v>54.65</v>
      </c>
      <c r="V434" s="28">
        <v>0</v>
      </c>
      <c r="W434" s="28">
        <v>1.85</v>
      </c>
      <c r="X434" s="28">
        <v>0.22</v>
      </c>
      <c r="Y434" s="28">
        <f t="shared" si="42"/>
        <v>1.2949999999999999</v>
      </c>
      <c r="Z434" s="28">
        <f t="shared" si="43"/>
        <v>0.11</v>
      </c>
      <c r="AA434" s="28">
        <v>0.17399999999999999</v>
      </c>
      <c r="AB434" s="29">
        <v>8.7843766844162396E-2</v>
      </c>
      <c r="AC434">
        <f t="shared" si="38"/>
        <v>86</v>
      </c>
      <c r="AD434">
        <f t="shared" si="39"/>
        <v>0</v>
      </c>
      <c r="AE434">
        <f t="shared" si="40"/>
        <v>0</v>
      </c>
      <c r="AF434">
        <f>'TP Factor'!$D$4</f>
        <v>0.98096512680287296</v>
      </c>
      <c r="AG434">
        <f t="shared" si="41"/>
        <v>0</v>
      </c>
    </row>
    <row r="435" spans="1:33">
      <c r="A435" s="24" t="s">
        <v>72</v>
      </c>
      <c r="B435" s="24">
        <v>27</v>
      </c>
      <c r="C435" s="24" t="s">
        <v>73</v>
      </c>
      <c r="D435" s="25">
        <v>33.090000000000003</v>
      </c>
      <c r="E435" s="24" t="s">
        <v>74</v>
      </c>
      <c r="F435" s="24">
        <v>1234</v>
      </c>
      <c r="G435" s="26">
        <v>102.5</v>
      </c>
      <c r="H435" s="24" t="s">
        <v>159</v>
      </c>
      <c r="I435" s="24" t="s">
        <v>76</v>
      </c>
      <c r="J435" s="24">
        <v>15</v>
      </c>
      <c r="K435" s="27">
        <v>40.314552499900003</v>
      </c>
      <c r="L435" s="27">
        <v>46.950848996799998</v>
      </c>
      <c r="M435" s="25">
        <v>0.02</v>
      </c>
      <c r="N435" s="25">
        <v>0</v>
      </c>
      <c r="O435" s="24">
        <v>30193</v>
      </c>
      <c r="P435" s="24">
        <v>29457</v>
      </c>
      <c r="Q435" s="28">
        <v>30193</v>
      </c>
      <c r="R435" s="28">
        <v>1300</v>
      </c>
      <c r="S435" s="24" t="s">
        <v>79</v>
      </c>
      <c r="T435" s="24" t="s">
        <v>80</v>
      </c>
      <c r="U435" s="28">
        <v>54.65</v>
      </c>
      <c r="V435" s="28">
        <v>0</v>
      </c>
      <c r="W435" s="28">
        <v>2.42</v>
      </c>
      <c r="X435" s="28">
        <v>0.51600000000000001</v>
      </c>
      <c r="Y435" s="28">
        <f t="shared" si="42"/>
        <v>1.694</v>
      </c>
      <c r="Z435" s="28">
        <f t="shared" si="43"/>
        <v>0.25800000000000001</v>
      </c>
      <c r="AA435" s="28">
        <v>0.63100000000000001</v>
      </c>
      <c r="AB435" s="29">
        <v>1.16017718847515E-2</v>
      </c>
      <c r="AC435">
        <f t="shared" si="38"/>
        <v>41</v>
      </c>
      <c r="AD435">
        <f t="shared" si="39"/>
        <v>0</v>
      </c>
      <c r="AE435">
        <f t="shared" si="40"/>
        <v>0</v>
      </c>
      <c r="AF435">
        <f>'TP Factor'!$D$4</f>
        <v>0.98096512680287296</v>
      </c>
      <c r="AG435">
        <f t="shared" si="41"/>
        <v>0</v>
      </c>
    </row>
    <row r="436" spans="1:33">
      <c r="A436" s="24" t="s">
        <v>72</v>
      </c>
      <c r="B436" s="24">
        <v>27</v>
      </c>
      <c r="C436" s="24" t="s">
        <v>73</v>
      </c>
      <c r="D436" s="25">
        <v>33.090000000000003</v>
      </c>
      <c r="E436" s="24" t="s">
        <v>74</v>
      </c>
      <c r="F436" s="24">
        <v>1234</v>
      </c>
      <c r="G436" s="26">
        <v>102.5</v>
      </c>
      <c r="H436" s="24" t="s">
        <v>159</v>
      </c>
      <c r="I436" s="24" t="s">
        <v>76</v>
      </c>
      <c r="J436" s="24">
        <v>40</v>
      </c>
      <c r="K436" s="27">
        <v>49.235549754799997</v>
      </c>
      <c r="L436" s="27">
        <v>124.262330934</v>
      </c>
      <c r="M436" s="25">
        <v>0.06</v>
      </c>
      <c r="N436" s="25">
        <v>0.01</v>
      </c>
      <c r="O436" s="24">
        <v>30210</v>
      </c>
      <c r="P436" s="24">
        <v>29474</v>
      </c>
      <c r="Q436" s="28">
        <v>30210</v>
      </c>
      <c r="R436" s="28">
        <v>1300</v>
      </c>
      <c r="S436" s="24" t="s">
        <v>79</v>
      </c>
      <c r="T436" s="24" t="s">
        <v>80</v>
      </c>
      <c r="U436" s="28">
        <v>54.65</v>
      </c>
      <c r="V436" s="28">
        <v>0</v>
      </c>
      <c r="W436" s="28">
        <v>2.42</v>
      </c>
      <c r="X436" s="28">
        <v>0.51600000000000001</v>
      </c>
      <c r="Y436" s="28">
        <f t="shared" si="42"/>
        <v>1.694</v>
      </c>
      <c r="Z436" s="28">
        <f t="shared" si="43"/>
        <v>0.25800000000000001</v>
      </c>
      <c r="AA436" s="28">
        <v>0.63100000000000001</v>
      </c>
      <c r="AB436" s="29">
        <v>3.0700823044235399E-2</v>
      </c>
      <c r="AC436">
        <f t="shared" si="38"/>
        <v>109</v>
      </c>
      <c r="AD436">
        <f t="shared" si="39"/>
        <v>0</v>
      </c>
      <c r="AE436">
        <f t="shared" si="40"/>
        <v>0.1</v>
      </c>
      <c r="AF436">
        <f>'TP Factor'!$D$4</f>
        <v>0.98096512680287296</v>
      </c>
      <c r="AG436">
        <f t="shared" si="41"/>
        <v>0.1</v>
      </c>
    </row>
    <row r="437" spans="1:33">
      <c r="A437" s="24" t="s">
        <v>72</v>
      </c>
      <c r="B437" s="24">
        <v>27</v>
      </c>
      <c r="C437" s="24" t="s">
        <v>73</v>
      </c>
      <c r="D437" s="25">
        <v>33.090000000000003</v>
      </c>
      <c r="E437" s="24" t="s">
        <v>74</v>
      </c>
      <c r="F437" s="24">
        <v>1234</v>
      </c>
      <c r="G437" s="26">
        <v>102.5</v>
      </c>
      <c r="H437" s="24" t="s">
        <v>159</v>
      </c>
      <c r="I437" s="24" t="s">
        <v>76</v>
      </c>
      <c r="J437" s="24">
        <v>151</v>
      </c>
      <c r="K437" s="27">
        <v>103.700960881</v>
      </c>
      <c r="L437" s="27">
        <v>471.18190818900001</v>
      </c>
      <c r="M437" s="25">
        <v>0.22</v>
      </c>
      <c r="N437" s="25">
        <v>0.04</v>
      </c>
      <c r="O437" s="24">
        <v>30254</v>
      </c>
      <c r="P437" s="24">
        <v>29516</v>
      </c>
      <c r="Q437" s="28">
        <v>30254</v>
      </c>
      <c r="R437" s="28">
        <v>1300</v>
      </c>
      <c r="S437" s="24" t="s">
        <v>79</v>
      </c>
      <c r="T437" s="24" t="s">
        <v>80</v>
      </c>
      <c r="U437" s="28">
        <v>54.65</v>
      </c>
      <c r="V437" s="28">
        <v>0</v>
      </c>
      <c r="W437" s="28">
        <v>2.42</v>
      </c>
      <c r="X437" s="28">
        <v>0.51600000000000001</v>
      </c>
      <c r="Y437" s="28">
        <f t="shared" si="42"/>
        <v>1.694</v>
      </c>
      <c r="Z437" s="28">
        <f t="shared" si="43"/>
        <v>0.25800000000000001</v>
      </c>
      <c r="AA437" s="28">
        <v>0.63100000000000001</v>
      </c>
      <c r="AB437" s="29">
        <v>0.11643102048878499</v>
      </c>
      <c r="AC437">
        <f t="shared" si="38"/>
        <v>413</v>
      </c>
      <c r="AD437">
        <f t="shared" si="39"/>
        <v>2</v>
      </c>
      <c r="AE437">
        <f t="shared" si="40"/>
        <v>0.2</v>
      </c>
      <c r="AF437">
        <f>'TP Factor'!$D$4</f>
        <v>0.98096512680287296</v>
      </c>
      <c r="AG437">
        <f t="shared" si="41"/>
        <v>0.2</v>
      </c>
    </row>
    <row r="438" spans="1:33">
      <c r="A438" s="24" t="s">
        <v>72</v>
      </c>
      <c r="B438" s="24">
        <v>27</v>
      </c>
      <c r="C438" s="24" t="s">
        <v>73</v>
      </c>
      <c r="D438" s="25">
        <v>33.090000000000003</v>
      </c>
      <c r="E438" s="24" t="s">
        <v>74</v>
      </c>
      <c r="F438" s="24">
        <v>1234</v>
      </c>
      <c r="G438" s="26">
        <v>29</v>
      </c>
      <c r="H438" s="24" t="s">
        <v>159</v>
      </c>
      <c r="I438" s="24" t="s">
        <v>76</v>
      </c>
      <c r="J438" s="24">
        <v>27</v>
      </c>
      <c r="K438" s="27">
        <v>71.410331582200001</v>
      </c>
      <c r="L438" s="27">
        <v>239.15238191899999</v>
      </c>
      <c r="M438" s="25">
        <v>0.04</v>
      </c>
      <c r="N438" s="25">
        <v>0</v>
      </c>
      <c r="O438" s="24">
        <v>30299</v>
      </c>
      <c r="P438" s="24">
        <v>29560</v>
      </c>
      <c r="Q438" s="28">
        <v>30299</v>
      </c>
      <c r="R438" s="28">
        <v>1200</v>
      </c>
      <c r="S438" s="24" t="s">
        <v>79</v>
      </c>
      <c r="T438" s="24" t="s">
        <v>156</v>
      </c>
      <c r="U438" s="28">
        <v>54.65</v>
      </c>
      <c r="V438" s="28">
        <v>0</v>
      </c>
      <c r="W438" s="28">
        <v>2.39</v>
      </c>
      <c r="X438" s="28">
        <v>0.316</v>
      </c>
      <c r="Y438" s="28">
        <f t="shared" si="42"/>
        <v>1.673</v>
      </c>
      <c r="Z438" s="28">
        <f t="shared" si="43"/>
        <v>0.158</v>
      </c>
      <c r="AA438" s="28">
        <v>0.22</v>
      </c>
      <c r="AB438" s="29">
        <v>5.9089710032870099E-2</v>
      </c>
      <c r="AC438">
        <f t="shared" si="38"/>
        <v>73</v>
      </c>
      <c r="AD438">
        <f t="shared" si="39"/>
        <v>0</v>
      </c>
      <c r="AE438">
        <f t="shared" si="40"/>
        <v>0</v>
      </c>
      <c r="AF438">
        <f>'TP Factor'!$D$4</f>
        <v>0.98096512680287296</v>
      </c>
      <c r="AG438">
        <f t="shared" si="41"/>
        <v>0</v>
      </c>
    </row>
    <row r="439" spans="1:33">
      <c r="A439" s="24" t="s">
        <v>72</v>
      </c>
      <c r="B439" s="24">
        <v>27</v>
      </c>
      <c r="C439" s="24" t="s">
        <v>73</v>
      </c>
      <c r="D439" s="25">
        <v>33.090000000000003</v>
      </c>
      <c r="E439" s="24" t="s">
        <v>74</v>
      </c>
      <c r="F439" s="24">
        <v>1234</v>
      </c>
      <c r="G439" s="26">
        <v>29</v>
      </c>
      <c r="H439" s="24" t="s">
        <v>159</v>
      </c>
      <c r="I439" s="24" t="s">
        <v>76</v>
      </c>
      <c r="J439" s="24">
        <v>125</v>
      </c>
      <c r="K439" s="27">
        <v>188.5888223</v>
      </c>
      <c r="L439" s="27">
        <v>1117.0690440599999</v>
      </c>
      <c r="M439" s="25">
        <v>0.2</v>
      </c>
      <c r="N439" s="25">
        <v>0.02</v>
      </c>
      <c r="O439" s="24">
        <v>30300</v>
      </c>
      <c r="P439" s="24">
        <v>29561</v>
      </c>
      <c r="Q439" s="28">
        <v>30300</v>
      </c>
      <c r="R439" s="28">
        <v>1200</v>
      </c>
      <c r="S439" s="24" t="s">
        <v>79</v>
      </c>
      <c r="T439" s="24" t="s">
        <v>156</v>
      </c>
      <c r="U439" s="28">
        <v>54.65</v>
      </c>
      <c r="V439" s="28">
        <v>0</v>
      </c>
      <c r="W439" s="28">
        <v>2.39</v>
      </c>
      <c r="X439" s="28">
        <v>0.316</v>
      </c>
      <c r="Y439" s="28">
        <f t="shared" si="42"/>
        <v>1.673</v>
      </c>
      <c r="Z439" s="28">
        <f t="shared" si="43"/>
        <v>0.158</v>
      </c>
      <c r="AA439" s="28">
        <v>0.22</v>
      </c>
      <c r="AB439" s="29">
        <v>0.17747631121330101</v>
      </c>
      <c r="AC439">
        <f t="shared" si="38"/>
        <v>219</v>
      </c>
      <c r="AD439">
        <f t="shared" si="39"/>
        <v>1</v>
      </c>
      <c r="AE439">
        <f t="shared" si="40"/>
        <v>0.1</v>
      </c>
      <c r="AF439">
        <f>'TP Factor'!$D$4</f>
        <v>0.98096512680287296</v>
      </c>
      <c r="AG439">
        <f t="shared" si="41"/>
        <v>0.1</v>
      </c>
    </row>
    <row r="440" spans="1:33">
      <c r="A440" s="24" t="s">
        <v>72</v>
      </c>
      <c r="B440" s="24">
        <v>27</v>
      </c>
      <c r="C440" s="24" t="s">
        <v>73</v>
      </c>
      <c r="D440" s="25">
        <v>33.090000000000003</v>
      </c>
      <c r="E440" s="24" t="s">
        <v>74</v>
      </c>
      <c r="F440" s="24">
        <v>1234</v>
      </c>
      <c r="G440" s="26">
        <v>29</v>
      </c>
      <c r="H440" s="24" t="s">
        <v>159</v>
      </c>
      <c r="I440" s="24" t="s">
        <v>76</v>
      </c>
      <c r="J440" s="24">
        <v>111</v>
      </c>
      <c r="K440" s="27">
        <v>150.275216535</v>
      </c>
      <c r="L440" s="27">
        <v>991.11848663800004</v>
      </c>
      <c r="M440" s="25">
        <v>0.17</v>
      </c>
      <c r="N440" s="25">
        <v>0.02</v>
      </c>
      <c r="O440" s="24">
        <v>30435</v>
      </c>
      <c r="P440" s="24">
        <v>29686</v>
      </c>
      <c r="Q440" s="28">
        <v>30435</v>
      </c>
      <c r="R440" s="28">
        <v>1200</v>
      </c>
      <c r="S440" s="24" t="s">
        <v>79</v>
      </c>
      <c r="T440" s="24" t="s">
        <v>156</v>
      </c>
      <c r="U440" s="28">
        <v>54.65</v>
      </c>
      <c r="V440" s="28">
        <v>0</v>
      </c>
      <c r="W440" s="28">
        <v>2.39</v>
      </c>
      <c r="X440" s="28">
        <v>0.316</v>
      </c>
      <c r="Y440" s="28">
        <f t="shared" si="42"/>
        <v>1.673</v>
      </c>
      <c r="Z440" s="28">
        <f t="shared" si="43"/>
        <v>0.158</v>
      </c>
      <c r="AA440" s="28">
        <v>0.22</v>
      </c>
      <c r="AB440" s="29">
        <v>1.4570672267620899E-2</v>
      </c>
      <c r="AC440">
        <f t="shared" si="38"/>
        <v>18</v>
      </c>
      <c r="AD440">
        <f t="shared" si="39"/>
        <v>0</v>
      </c>
      <c r="AE440">
        <f t="shared" si="40"/>
        <v>0</v>
      </c>
      <c r="AF440">
        <f>'TP Factor'!$D$4</f>
        <v>0.98096512680287296</v>
      </c>
      <c r="AG440">
        <f t="shared" si="41"/>
        <v>0</v>
      </c>
    </row>
    <row r="441" spans="1:33">
      <c r="A441" s="24" t="s">
        <v>72</v>
      </c>
      <c r="B441" s="24">
        <v>27</v>
      </c>
      <c r="C441" s="24" t="s">
        <v>73</v>
      </c>
      <c r="D441" s="25">
        <v>33.090000000000003</v>
      </c>
      <c r="E441" s="24" t="s">
        <v>74</v>
      </c>
      <c r="F441" s="24">
        <v>1234</v>
      </c>
      <c r="G441" s="26">
        <v>29</v>
      </c>
      <c r="H441" s="24" t="s">
        <v>159</v>
      </c>
      <c r="I441" s="24" t="s">
        <v>76</v>
      </c>
      <c r="J441" s="24">
        <v>9</v>
      </c>
      <c r="K441" s="27">
        <v>75.951655134500001</v>
      </c>
      <c r="L441" s="27">
        <v>79.650191498200002</v>
      </c>
      <c r="M441" s="25">
        <v>0.01</v>
      </c>
      <c r="N441" s="25">
        <v>0</v>
      </c>
      <c r="O441" s="24">
        <v>30492</v>
      </c>
      <c r="P441" s="24">
        <v>29736</v>
      </c>
      <c r="Q441" s="28">
        <v>30492</v>
      </c>
      <c r="R441" s="28">
        <v>1200</v>
      </c>
      <c r="S441" s="24" t="s">
        <v>79</v>
      </c>
      <c r="T441" s="24" t="s">
        <v>156</v>
      </c>
      <c r="U441" s="28">
        <v>54.65</v>
      </c>
      <c r="V441" s="28">
        <v>0</v>
      </c>
      <c r="W441" s="28">
        <v>2.39</v>
      </c>
      <c r="X441" s="28">
        <v>0.316</v>
      </c>
      <c r="Y441" s="28">
        <f t="shared" si="42"/>
        <v>1.673</v>
      </c>
      <c r="Z441" s="28">
        <f t="shared" si="43"/>
        <v>0.158</v>
      </c>
      <c r="AA441" s="28">
        <v>0.22</v>
      </c>
      <c r="AB441" s="29">
        <v>1.9674006999468498E-2</v>
      </c>
      <c r="AC441">
        <f t="shared" si="38"/>
        <v>24</v>
      </c>
      <c r="AD441">
        <f t="shared" si="39"/>
        <v>0</v>
      </c>
      <c r="AE441">
        <f t="shared" si="40"/>
        <v>0</v>
      </c>
      <c r="AF441">
        <f>'TP Factor'!$D$4</f>
        <v>0.98096512680287296</v>
      </c>
      <c r="AG441">
        <f t="shared" si="41"/>
        <v>0</v>
      </c>
    </row>
    <row r="442" spans="1:33">
      <c r="A442" s="24" t="s">
        <v>72</v>
      </c>
      <c r="B442" s="24">
        <v>27</v>
      </c>
      <c r="C442" s="24" t="s">
        <v>73</v>
      </c>
      <c r="D442" s="25">
        <v>33.090000000000003</v>
      </c>
      <c r="E442" s="24" t="s">
        <v>74</v>
      </c>
      <c r="F442" s="24">
        <v>1234</v>
      </c>
      <c r="G442" s="26">
        <v>29</v>
      </c>
      <c r="H442" s="24" t="s">
        <v>159</v>
      </c>
      <c r="I442" s="24" t="s">
        <v>76</v>
      </c>
      <c r="J442" s="24">
        <v>39</v>
      </c>
      <c r="K442" s="27">
        <v>181.82731223100001</v>
      </c>
      <c r="L442" s="27">
        <v>255.161355552</v>
      </c>
      <c r="M442" s="25">
        <v>0.06</v>
      </c>
      <c r="N442" s="25">
        <v>0.01</v>
      </c>
      <c r="O442" s="24">
        <v>30529</v>
      </c>
      <c r="P442" s="24">
        <v>29769</v>
      </c>
      <c r="Q442" s="28">
        <v>30529</v>
      </c>
      <c r="R442" s="28">
        <v>1200</v>
      </c>
      <c r="S442" s="24" t="s">
        <v>81</v>
      </c>
      <c r="T442" s="24" t="s">
        <v>151</v>
      </c>
      <c r="U442" s="28">
        <v>54.65</v>
      </c>
      <c r="V442" s="28">
        <v>0</v>
      </c>
      <c r="W442" s="28">
        <v>2.39</v>
      </c>
      <c r="X442" s="28">
        <v>0.316</v>
      </c>
      <c r="Y442" s="28">
        <f t="shared" si="42"/>
        <v>1.673</v>
      </c>
      <c r="Z442" s="28">
        <f t="shared" si="43"/>
        <v>0.158</v>
      </c>
      <c r="AA442" s="28">
        <v>0.30399999999999999</v>
      </c>
      <c r="AB442" s="29">
        <v>4.48899637957643E-2</v>
      </c>
      <c r="AC442">
        <f t="shared" si="38"/>
        <v>77</v>
      </c>
      <c r="AD442">
        <f t="shared" si="39"/>
        <v>0</v>
      </c>
      <c r="AE442">
        <f t="shared" si="40"/>
        <v>0</v>
      </c>
      <c r="AF442">
        <f>'TP Factor'!$D$4</f>
        <v>0.98096512680287296</v>
      </c>
      <c r="AG442">
        <f t="shared" si="41"/>
        <v>0</v>
      </c>
    </row>
    <row r="443" spans="1:33">
      <c r="A443" s="24" t="s">
        <v>72</v>
      </c>
      <c r="B443" s="24">
        <v>0</v>
      </c>
      <c r="D443" s="25">
        <v>0</v>
      </c>
      <c r="E443" s="24" t="s">
        <v>74</v>
      </c>
      <c r="F443" s="24">
        <v>0</v>
      </c>
      <c r="G443" s="26">
        <v>98</v>
      </c>
      <c r="H443" s="24" t="s">
        <v>159</v>
      </c>
      <c r="I443" s="24" t="s">
        <v>76</v>
      </c>
      <c r="J443" s="24">
        <v>0</v>
      </c>
      <c r="K443" s="27">
        <v>206.04160838199999</v>
      </c>
      <c r="L443" s="27">
        <v>633.77451087700001</v>
      </c>
      <c r="M443" s="25">
        <v>0</v>
      </c>
      <c r="N443" s="25">
        <v>0</v>
      </c>
      <c r="O443" s="24">
        <v>0</v>
      </c>
      <c r="P443" s="24">
        <v>0</v>
      </c>
      <c r="Q443" s="28">
        <v>75261</v>
      </c>
      <c r="R443" s="28">
        <v>1700</v>
      </c>
      <c r="T443" s="24" t="s">
        <v>82</v>
      </c>
      <c r="U443" s="28">
        <v>54.65</v>
      </c>
      <c r="V443" s="28">
        <v>0</v>
      </c>
      <c r="W443" s="28">
        <v>1.8</v>
      </c>
      <c r="X443" s="28">
        <v>0.47799999999999998</v>
      </c>
      <c r="Y443" s="28">
        <f t="shared" si="42"/>
        <v>1.26</v>
      </c>
      <c r="Z443" s="28">
        <f t="shared" si="43"/>
        <v>0.23899999999999999</v>
      </c>
      <c r="AA443" s="28">
        <v>0.74099999999999999</v>
      </c>
      <c r="AB443" s="29">
        <v>0.156484314452872</v>
      </c>
      <c r="AC443">
        <f t="shared" si="38"/>
        <v>651</v>
      </c>
      <c r="AD443">
        <f t="shared" si="39"/>
        <v>2</v>
      </c>
      <c r="AE443">
        <f t="shared" si="40"/>
        <v>0.3</v>
      </c>
      <c r="AF443">
        <f>'TP Factor'!$D$4</f>
        <v>0.98096512680287296</v>
      </c>
      <c r="AG443">
        <f t="shared" si="41"/>
        <v>0.3</v>
      </c>
    </row>
    <row r="444" spans="1:33">
      <c r="A444" s="24" t="s">
        <v>72</v>
      </c>
      <c r="B444" s="24">
        <v>0</v>
      </c>
      <c r="D444" s="25">
        <v>0</v>
      </c>
      <c r="E444" s="24" t="s">
        <v>74</v>
      </c>
      <c r="F444" s="24">
        <v>0</v>
      </c>
      <c r="G444" s="26">
        <v>98</v>
      </c>
      <c r="H444" s="24" t="s">
        <v>159</v>
      </c>
      <c r="I444" s="24" t="s">
        <v>76</v>
      </c>
      <c r="J444" s="24">
        <v>0</v>
      </c>
      <c r="K444" s="27">
        <v>424.420970055</v>
      </c>
      <c r="L444" s="27">
        <v>9008.5176986799997</v>
      </c>
      <c r="M444" s="25">
        <v>0</v>
      </c>
      <c r="N444" s="25">
        <v>0</v>
      </c>
      <c r="O444" s="24">
        <v>0</v>
      </c>
      <c r="P444" s="24">
        <v>0</v>
      </c>
      <c r="Q444" s="28">
        <v>75262</v>
      </c>
      <c r="R444" s="28">
        <v>1700</v>
      </c>
      <c r="T444" s="24" t="s">
        <v>102</v>
      </c>
      <c r="U444" s="28">
        <v>54.65</v>
      </c>
      <c r="V444" s="28">
        <v>0</v>
      </c>
      <c r="W444" s="28">
        <v>1.8</v>
      </c>
      <c r="X444" s="28">
        <v>0.47799999999999998</v>
      </c>
      <c r="Y444" s="28">
        <f t="shared" si="42"/>
        <v>1.26</v>
      </c>
      <c r="Z444" s="28">
        <f t="shared" si="43"/>
        <v>0.23899999999999999</v>
      </c>
      <c r="AA444" s="28">
        <v>0.69599999999999995</v>
      </c>
      <c r="AB444" s="29">
        <v>2.22427968529409</v>
      </c>
      <c r="AC444">
        <f t="shared" si="38"/>
        <v>8696</v>
      </c>
      <c r="AD444">
        <f t="shared" si="39"/>
        <v>24</v>
      </c>
      <c r="AE444">
        <f t="shared" si="40"/>
        <v>4.5999999999999996</v>
      </c>
      <c r="AF444">
        <f>'TP Factor'!$D$4</f>
        <v>0.98096512680287296</v>
      </c>
      <c r="AG444">
        <f t="shared" si="41"/>
        <v>4.5</v>
      </c>
    </row>
    <row r="445" spans="1:33">
      <c r="A445" s="24" t="s">
        <v>72</v>
      </c>
      <c r="B445" s="24">
        <v>0</v>
      </c>
      <c r="D445" s="25">
        <v>0</v>
      </c>
      <c r="E445" s="24" t="s">
        <v>74</v>
      </c>
      <c r="F445" s="24">
        <v>0</v>
      </c>
      <c r="G445" s="26">
        <v>0</v>
      </c>
      <c r="H445" s="24" t="s">
        <v>159</v>
      </c>
      <c r="I445" s="24" t="s">
        <v>76</v>
      </c>
      <c r="J445" s="24">
        <v>0</v>
      </c>
      <c r="K445" s="27">
        <v>478.33656983700001</v>
      </c>
      <c r="L445" s="27">
        <v>1600.28741399</v>
      </c>
      <c r="M445" s="25">
        <v>0</v>
      </c>
      <c r="N445" s="25">
        <v>0</v>
      </c>
      <c r="O445" s="24">
        <v>0</v>
      </c>
      <c r="P445" s="24">
        <v>0</v>
      </c>
      <c r="Q445" s="28">
        <v>75267</v>
      </c>
      <c r="R445" s="28">
        <v>5300</v>
      </c>
      <c r="T445" s="24" t="s">
        <v>124</v>
      </c>
      <c r="U445" s="28">
        <v>54.65</v>
      </c>
      <c r="V445" s="28">
        <v>0</v>
      </c>
      <c r="W445" s="28">
        <v>0.6</v>
      </c>
      <c r="X445" s="28">
        <v>0.13500000000000001</v>
      </c>
      <c r="Y445" s="28">
        <f t="shared" si="42"/>
        <v>0.42</v>
      </c>
      <c r="Z445" s="28">
        <f t="shared" si="43"/>
        <v>6.7500000000000004E-2</v>
      </c>
      <c r="AA445" s="28">
        <v>0.5</v>
      </c>
      <c r="AB445" s="29">
        <v>0.39512457400124301</v>
      </c>
      <c r="AC445">
        <f t="shared" si="38"/>
        <v>1110</v>
      </c>
      <c r="AD445">
        <f t="shared" si="39"/>
        <v>1</v>
      </c>
      <c r="AE445">
        <f t="shared" si="40"/>
        <v>0.2</v>
      </c>
      <c r="AF445">
        <f>'TP Factor'!$D$4</f>
        <v>0.98096512680287296</v>
      </c>
      <c r="AG445">
        <f t="shared" si="41"/>
        <v>0.2</v>
      </c>
    </row>
    <row r="446" spans="1:33">
      <c r="A446" s="24" t="s">
        <v>72</v>
      </c>
      <c r="B446" s="24">
        <v>0</v>
      </c>
      <c r="D446" s="25">
        <v>0</v>
      </c>
      <c r="E446" s="24" t="s">
        <v>74</v>
      </c>
      <c r="F446" s="24">
        <v>0</v>
      </c>
      <c r="G446" s="26">
        <v>0</v>
      </c>
      <c r="H446" s="24" t="s">
        <v>159</v>
      </c>
      <c r="I446" s="24" t="s">
        <v>76</v>
      </c>
      <c r="J446" s="24">
        <v>0</v>
      </c>
      <c r="K446" s="27">
        <v>170.52046819899999</v>
      </c>
      <c r="L446" s="27">
        <v>373.58435288300001</v>
      </c>
      <c r="M446" s="25">
        <v>0</v>
      </c>
      <c r="N446" s="25">
        <v>0</v>
      </c>
      <c r="O446" s="24">
        <v>0</v>
      </c>
      <c r="P446" s="24">
        <v>0</v>
      </c>
      <c r="Q446" s="28">
        <v>75268</v>
      </c>
      <c r="R446" s="28">
        <v>5300</v>
      </c>
      <c r="T446" s="24" t="s">
        <v>124</v>
      </c>
      <c r="U446" s="28">
        <v>54.65</v>
      </c>
      <c r="V446" s="28">
        <v>0</v>
      </c>
      <c r="W446" s="28">
        <v>0.6</v>
      </c>
      <c r="X446" s="28">
        <v>0.13500000000000001</v>
      </c>
      <c r="Y446" s="28">
        <f t="shared" si="42"/>
        <v>0.42</v>
      </c>
      <c r="Z446" s="28">
        <f t="shared" si="43"/>
        <v>6.7500000000000004E-2</v>
      </c>
      <c r="AA446" s="28">
        <v>0.5</v>
      </c>
      <c r="AB446" s="29">
        <v>9.2241158645624696E-2</v>
      </c>
      <c r="AC446">
        <f t="shared" si="38"/>
        <v>259</v>
      </c>
      <c r="AD446">
        <f t="shared" si="39"/>
        <v>0</v>
      </c>
      <c r="AE446">
        <f t="shared" si="40"/>
        <v>0</v>
      </c>
      <c r="AF446">
        <f>'TP Factor'!$D$4</f>
        <v>0.98096512680287296</v>
      </c>
      <c r="AG446">
        <f t="shared" si="41"/>
        <v>0</v>
      </c>
    </row>
    <row r="447" spans="1:33">
      <c r="A447" s="24" t="s">
        <v>72</v>
      </c>
      <c r="B447" s="24">
        <v>0</v>
      </c>
      <c r="D447" s="25">
        <v>0</v>
      </c>
      <c r="E447" s="24" t="s">
        <v>74</v>
      </c>
      <c r="F447" s="24">
        <v>0</v>
      </c>
      <c r="G447" s="26">
        <v>0</v>
      </c>
      <c r="H447" s="24" t="s">
        <v>159</v>
      </c>
      <c r="I447" s="24" t="s">
        <v>76</v>
      </c>
      <c r="J447" s="24">
        <v>0</v>
      </c>
      <c r="K447" s="27">
        <v>491.32876851999998</v>
      </c>
      <c r="L447" s="27">
        <v>5917.9479214100002</v>
      </c>
      <c r="M447" s="25">
        <v>0</v>
      </c>
      <c r="N447" s="25">
        <v>0</v>
      </c>
      <c r="O447" s="24">
        <v>0</v>
      </c>
      <c r="P447" s="24">
        <v>0</v>
      </c>
      <c r="Q447" s="28">
        <v>75269</v>
      </c>
      <c r="R447" s="28">
        <v>5300</v>
      </c>
      <c r="T447" s="24" t="s">
        <v>125</v>
      </c>
      <c r="U447" s="28">
        <v>54.65</v>
      </c>
      <c r="V447" s="28">
        <v>0</v>
      </c>
      <c r="W447" s="28">
        <v>0.6</v>
      </c>
      <c r="X447" s="28">
        <v>0.13500000000000001</v>
      </c>
      <c r="Y447" s="28">
        <f t="shared" si="42"/>
        <v>0.42</v>
      </c>
      <c r="Z447" s="28">
        <f t="shared" si="43"/>
        <v>6.7500000000000004E-2</v>
      </c>
      <c r="AA447" s="28">
        <v>0.5</v>
      </c>
      <c r="AB447" s="29">
        <v>1.46119168582081</v>
      </c>
      <c r="AC447">
        <f t="shared" si="38"/>
        <v>4104</v>
      </c>
      <c r="AD447">
        <f t="shared" si="39"/>
        <v>4</v>
      </c>
      <c r="AE447">
        <f t="shared" si="40"/>
        <v>0.6</v>
      </c>
      <c r="AF447">
        <f>'TP Factor'!$D$4</f>
        <v>0.98096512680287296</v>
      </c>
      <c r="AG447">
        <f t="shared" si="41"/>
        <v>0.6</v>
      </c>
    </row>
    <row r="448" spans="1:33">
      <c r="A448" s="24" t="s">
        <v>72</v>
      </c>
      <c r="B448" s="24">
        <v>0</v>
      </c>
      <c r="D448" s="25">
        <v>0</v>
      </c>
      <c r="E448" s="24" t="s">
        <v>74</v>
      </c>
      <c r="F448" s="24">
        <v>0</v>
      </c>
      <c r="G448" s="26">
        <v>29</v>
      </c>
      <c r="H448" s="24" t="s">
        <v>159</v>
      </c>
      <c r="I448" s="24" t="s">
        <v>76</v>
      </c>
      <c r="J448" s="24">
        <v>0</v>
      </c>
      <c r="K448" s="27">
        <v>150.331245473</v>
      </c>
      <c r="L448" s="27">
        <v>913.16323331800004</v>
      </c>
      <c r="M448" s="25">
        <v>0</v>
      </c>
      <c r="N448" s="25">
        <v>0</v>
      </c>
      <c r="O448" s="24">
        <v>0</v>
      </c>
      <c r="P448" s="24">
        <v>0</v>
      </c>
      <c r="Q448" s="28">
        <v>75292</v>
      </c>
      <c r="R448" s="28">
        <v>1200</v>
      </c>
      <c r="T448" s="24" t="s">
        <v>151</v>
      </c>
      <c r="U448" s="28">
        <v>54.65</v>
      </c>
      <c r="V448" s="28">
        <v>0</v>
      </c>
      <c r="W448" s="28">
        <v>2.23</v>
      </c>
      <c r="X448" s="28">
        <v>0.316</v>
      </c>
      <c r="Y448" s="28">
        <f t="shared" si="42"/>
        <v>1.5609999999999999</v>
      </c>
      <c r="Z448" s="28">
        <f t="shared" si="43"/>
        <v>0.158</v>
      </c>
      <c r="AA448" s="28">
        <v>0.30399999999999999</v>
      </c>
      <c r="AB448" s="29">
        <v>0.225467875845689</v>
      </c>
      <c r="AC448">
        <f t="shared" si="38"/>
        <v>385</v>
      </c>
      <c r="AD448">
        <f t="shared" si="39"/>
        <v>1</v>
      </c>
      <c r="AE448">
        <f t="shared" si="40"/>
        <v>0.1</v>
      </c>
      <c r="AF448">
        <f>'TP Factor'!$D$4</f>
        <v>0.98096512680287296</v>
      </c>
      <c r="AG448">
        <f t="shared" si="41"/>
        <v>0.1</v>
      </c>
    </row>
    <row r="449" spans="1:33">
      <c r="A449" s="24" t="s">
        <v>72</v>
      </c>
      <c r="B449" s="24">
        <v>0</v>
      </c>
      <c r="D449" s="25">
        <v>0</v>
      </c>
      <c r="E449" s="24" t="s">
        <v>74</v>
      </c>
      <c r="F449" s="24">
        <v>0</v>
      </c>
      <c r="G449" s="26">
        <v>29</v>
      </c>
      <c r="H449" s="24" t="s">
        <v>159</v>
      </c>
      <c r="I449" s="24" t="s">
        <v>76</v>
      </c>
      <c r="J449" s="24">
        <v>0</v>
      </c>
      <c r="K449" s="27">
        <v>138.68609312999999</v>
      </c>
      <c r="L449" s="27">
        <v>1088.8830255</v>
      </c>
      <c r="M449" s="25">
        <v>0</v>
      </c>
      <c r="N449" s="25">
        <v>0</v>
      </c>
      <c r="O449" s="24">
        <v>0</v>
      </c>
      <c r="P449" s="24">
        <v>0</v>
      </c>
      <c r="Q449" s="28">
        <v>75293</v>
      </c>
      <c r="R449" s="28">
        <v>1200</v>
      </c>
      <c r="T449" s="24" t="s">
        <v>152</v>
      </c>
      <c r="U449" s="28">
        <v>54.65</v>
      </c>
      <c r="V449" s="28">
        <v>0</v>
      </c>
      <c r="W449" s="28">
        <v>2.23</v>
      </c>
      <c r="X449" s="28">
        <v>0.316</v>
      </c>
      <c r="Y449" s="28">
        <f t="shared" si="42"/>
        <v>1.5609999999999999</v>
      </c>
      <c r="Z449" s="28">
        <f t="shared" si="43"/>
        <v>0.158</v>
      </c>
      <c r="AA449" s="28">
        <v>0.47299999999999998</v>
      </c>
      <c r="AB449" s="29">
        <v>0.26885461799855898</v>
      </c>
      <c r="AC449">
        <f t="shared" si="38"/>
        <v>714</v>
      </c>
      <c r="AD449">
        <f t="shared" si="39"/>
        <v>2</v>
      </c>
      <c r="AE449">
        <f t="shared" si="40"/>
        <v>0.2</v>
      </c>
      <c r="AF449">
        <f>'TP Factor'!$D$4</f>
        <v>0.98096512680287296</v>
      </c>
      <c r="AG449">
        <f t="shared" si="41"/>
        <v>0.2</v>
      </c>
    </row>
    <row r="450" spans="1:33">
      <c r="A450" s="24" t="s">
        <v>72</v>
      </c>
      <c r="B450" s="24">
        <v>0</v>
      </c>
      <c r="D450" s="25">
        <v>0</v>
      </c>
      <c r="E450" s="24" t="s">
        <v>74</v>
      </c>
      <c r="F450" s="24">
        <v>0</v>
      </c>
      <c r="G450" s="26">
        <v>29</v>
      </c>
      <c r="H450" s="24" t="s">
        <v>159</v>
      </c>
      <c r="I450" s="24" t="s">
        <v>76</v>
      </c>
      <c r="J450" s="24">
        <v>0</v>
      </c>
      <c r="K450" s="27">
        <v>106.658809264</v>
      </c>
      <c r="L450" s="27">
        <v>592.60641375600005</v>
      </c>
      <c r="M450" s="25">
        <v>0</v>
      </c>
      <c r="N450" s="25">
        <v>0</v>
      </c>
      <c r="O450" s="24">
        <v>0</v>
      </c>
      <c r="P450" s="24">
        <v>0</v>
      </c>
      <c r="Q450" s="28">
        <v>75294</v>
      </c>
      <c r="R450" s="28">
        <v>1200</v>
      </c>
      <c r="T450" s="24" t="s">
        <v>151</v>
      </c>
      <c r="U450" s="28">
        <v>54.65</v>
      </c>
      <c r="V450" s="28">
        <v>0</v>
      </c>
      <c r="W450" s="28">
        <v>2.23</v>
      </c>
      <c r="X450" s="28">
        <v>0.316</v>
      </c>
      <c r="Y450" s="28">
        <f t="shared" si="42"/>
        <v>1.5609999999999999</v>
      </c>
      <c r="Z450" s="28">
        <f t="shared" si="43"/>
        <v>0.158</v>
      </c>
      <c r="AA450" s="28">
        <v>0.30399999999999999</v>
      </c>
      <c r="AB450" s="29">
        <v>0.14631964108624501</v>
      </c>
      <c r="AC450">
        <f t="shared" si="38"/>
        <v>250</v>
      </c>
      <c r="AD450">
        <f t="shared" si="39"/>
        <v>1</v>
      </c>
      <c r="AE450">
        <f t="shared" si="40"/>
        <v>0.1</v>
      </c>
      <c r="AF450">
        <f>'TP Factor'!$D$4</f>
        <v>0.98096512680287296</v>
      </c>
      <c r="AG450">
        <f t="shared" si="41"/>
        <v>0.1</v>
      </c>
    </row>
    <row r="451" spans="1:33">
      <c r="A451" s="24" t="s">
        <v>72</v>
      </c>
      <c r="B451" s="24">
        <v>0</v>
      </c>
      <c r="D451" s="25">
        <v>0</v>
      </c>
      <c r="E451" s="24" t="s">
        <v>74</v>
      </c>
      <c r="F451" s="24">
        <v>0</v>
      </c>
      <c r="G451" s="26">
        <v>29</v>
      </c>
      <c r="H451" s="24" t="s">
        <v>159</v>
      </c>
      <c r="I451" s="24" t="s">
        <v>76</v>
      </c>
      <c r="J451" s="24">
        <v>0</v>
      </c>
      <c r="K451" s="27">
        <v>109.731956763</v>
      </c>
      <c r="L451" s="27">
        <v>612.70655544099998</v>
      </c>
      <c r="M451" s="25">
        <v>0</v>
      </c>
      <c r="N451" s="25">
        <v>0</v>
      </c>
      <c r="O451" s="24">
        <v>0</v>
      </c>
      <c r="P451" s="24">
        <v>0</v>
      </c>
      <c r="Q451" s="28">
        <v>75295</v>
      </c>
      <c r="R451" s="28">
        <v>1200</v>
      </c>
      <c r="T451" s="24" t="s">
        <v>151</v>
      </c>
      <c r="U451" s="28">
        <v>54.65</v>
      </c>
      <c r="V451" s="28">
        <v>0</v>
      </c>
      <c r="W451" s="28">
        <v>2.23</v>
      </c>
      <c r="X451" s="28">
        <v>0.316</v>
      </c>
      <c r="Y451" s="28">
        <f t="shared" si="42"/>
        <v>1.5609999999999999</v>
      </c>
      <c r="Z451" s="28">
        <f t="shared" si="43"/>
        <v>0.158</v>
      </c>
      <c r="AA451" s="28">
        <v>0.30399999999999999</v>
      </c>
      <c r="AB451" s="29">
        <v>0.15128254958550599</v>
      </c>
      <c r="AC451">
        <f t="shared" ref="AC451:AC495" si="44">ROUND(AB451*AA451*U451*102.79,0)</f>
        <v>258</v>
      </c>
      <c r="AD451">
        <f t="shared" ref="AD451:AD495" si="45">ROUND(Y451*AC451*0.002205,0)</f>
        <v>1</v>
      </c>
      <c r="AE451">
        <f t="shared" ref="AE451:AE495" si="46">ROUND(Z451*AC451*0.002205,1)</f>
        <v>0.1</v>
      </c>
      <c r="AF451">
        <f>'TP Factor'!$D$4</f>
        <v>0.98096512680287296</v>
      </c>
      <c r="AG451">
        <f t="shared" ref="AG451:AG495" si="47">ROUND(AE451*AF451,1)</f>
        <v>0.1</v>
      </c>
    </row>
    <row r="452" spans="1:33">
      <c r="A452" s="24" t="s">
        <v>72</v>
      </c>
      <c r="B452" s="24">
        <v>0</v>
      </c>
      <c r="D452" s="25">
        <v>0</v>
      </c>
      <c r="E452" s="24" t="s">
        <v>74</v>
      </c>
      <c r="F452" s="24">
        <v>0</v>
      </c>
      <c r="G452" s="26">
        <v>29</v>
      </c>
      <c r="H452" s="24" t="s">
        <v>159</v>
      </c>
      <c r="I452" s="24" t="s">
        <v>76</v>
      </c>
      <c r="J452" s="24">
        <v>0</v>
      </c>
      <c r="K452" s="27">
        <v>92.335656110900004</v>
      </c>
      <c r="L452" s="27">
        <v>367.389198357</v>
      </c>
      <c r="M452" s="25">
        <v>0</v>
      </c>
      <c r="N452" s="25">
        <v>0</v>
      </c>
      <c r="O452" s="24">
        <v>0</v>
      </c>
      <c r="P452" s="24">
        <v>0</v>
      </c>
      <c r="Q452" s="28">
        <v>75296</v>
      </c>
      <c r="R452" s="28">
        <v>1200</v>
      </c>
      <c r="T452" s="24" t="s">
        <v>151</v>
      </c>
      <c r="U452" s="28">
        <v>54.65</v>
      </c>
      <c r="V452" s="28">
        <v>0</v>
      </c>
      <c r="W452" s="28">
        <v>2.23</v>
      </c>
      <c r="X452" s="28">
        <v>0.316</v>
      </c>
      <c r="Y452" s="28">
        <f t="shared" si="42"/>
        <v>1.5609999999999999</v>
      </c>
      <c r="Z452" s="28">
        <f t="shared" si="43"/>
        <v>0.158</v>
      </c>
      <c r="AA452" s="28">
        <v>0.30399999999999999</v>
      </c>
      <c r="AB452" s="29">
        <v>9.0711486857388404E-2</v>
      </c>
      <c r="AC452">
        <f t="shared" si="44"/>
        <v>155</v>
      </c>
      <c r="AD452">
        <f t="shared" si="45"/>
        <v>1</v>
      </c>
      <c r="AE452">
        <f t="shared" si="46"/>
        <v>0.1</v>
      </c>
      <c r="AF452">
        <f>'TP Factor'!$D$4</f>
        <v>0.98096512680287296</v>
      </c>
      <c r="AG452">
        <f t="shared" si="47"/>
        <v>0.1</v>
      </c>
    </row>
    <row r="453" spans="1:33">
      <c r="A453" s="24" t="s">
        <v>72</v>
      </c>
      <c r="B453" s="24">
        <v>0</v>
      </c>
      <c r="D453" s="25">
        <v>0</v>
      </c>
      <c r="E453" s="24" t="s">
        <v>74</v>
      </c>
      <c r="F453" s="24">
        <v>0</v>
      </c>
      <c r="G453" s="26">
        <v>29</v>
      </c>
      <c r="H453" s="24" t="s">
        <v>159</v>
      </c>
      <c r="I453" s="24" t="s">
        <v>76</v>
      </c>
      <c r="J453" s="24">
        <v>0</v>
      </c>
      <c r="K453" s="27">
        <v>101.14655756800001</v>
      </c>
      <c r="L453" s="27">
        <v>544.16182907899997</v>
      </c>
      <c r="M453" s="25">
        <v>0</v>
      </c>
      <c r="N453" s="25">
        <v>0</v>
      </c>
      <c r="O453" s="24">
        <v>0</v>
      </c>
      <c r="P453" s="24">
        <v>0</v>
      </c>
      <c r="Q453" s="28">
        <v>75297</v>
      </c>
      <c r="R453" s="28">
        <v>1200</v>
      </c>
      <c r="T453" s="24" t="s">
        <v>156</v>
      </c>
      <c r="U453" s="28">
        <v>54.65</v>
      </c>
      <c r="V453" s="28">
        <v>0</v>
      </c>
      <c r="W453" s="28">
        <v>2.23</v>
      </c>
      <c r="X453" s="28">
        <v>0.316</v>
      </c>
      <c r="Y453" s="28">
        <f t="shared" si="42"/>
        <v>1.5609999999999999</v>
      </c>
      <c r="Z453" s="28">
        <f t="shared" si="43"/>
        <v>0.158</v>
      </c>
      <c r="AA453" s="28">
        <v>0.22</v>
      </c>
      <c r="AB453" s="29">
        <v>0.134358206892013</v>
      </c>
      <c r="AC453">
        <f t="shared" si="44"/>
        <v>166</v>
      </c>
      <c r="AD453">
        <f t="shared" si="45"/>
        <v>1</v>
      </c>
      <c r="AE453">
        <f t="shared" si="46"/>
        <v>0.1</v>
      </c>
      <c r="AF453">
        <f>'TP Factor'!$D$4</f>
        <v>0.98096512680287296</v>
      </c>
      <c r="AG453">
        <f t="shared" si="47"/>
        <v>0.1</v>
      </c>
    </row>
    <row r="454" spans="1:33">
      <c r="A454" s="24" t="s">
        <v>72</v>
      </c>
      <c r="B454" s="24">
        <v>0</v>
      </c>
      <c r="D454" s="25">
        <v>0</v>
      </c>
      <c r="E454" s="24" t="s">
        <v>74</v>
      </c>
      <c r="F454" s="24">
        <v>0</v>
      </c>
      <c r="G454" s="26">
        <v>29</v>
      </c>
      <c r="H454" s="24" t="s">
        <v>159</v>
      </c>
      <c r="I454" s="24" t="s">
        <v>76</v>
      </c>
      <c r="J454" s="24">
        <v>0</v>
      </c>
      <c r="K454" s="27">
        <v>111.699417371</v>
      </c>
      <c r="L454" s="27">
        <v>664.29965280500005</v>
      </c>
      <c r="M454" s="25">
        <v>0</v>
      </c>
      <c r="N454" s="25">
        <v>0</v>
      </c>
      <c r="O454" s="24">
        <v>0</v>
      </c>
      <c r="P454" s="24">
        <v>0</v>
      </c>
      <c r="Q454" s="28">
        <v>75298</v>
      </c>
      <c r="R454" s="28">
        <v>1200</v>
      </c>
      <c r="T454" s="24" t="s">
        <v>156</v>
      </c>
      <c r="U454" s="28">
        <v>54.65</v>
      </c>
      <c r="V454" s="28">
        <v>0</v>
      </c>
      <c r="W454" s="28">
        <v>2.23</v>
      </c>
      <c r="X454" s="28">
        <v>0.316</v>
      </c>
      <c r="Y454" s="28">
        <f t="shared" ref="Y454:Y495" si="48">W454*0.7</f>
        <v>1.5609999999999999</v>
      </c>
      <c r="Z454" s="28">
        <f t="shared" ref="Z454:Z495" si="49">X454*0.5</f>
        <v>0.158</v>
      </c>
      <c r="AA454" s="28">
        <v>0.22</v>
      </c>
      <c r="AB454" s="29">
        <v>0.16402124754538999</v>
      </c>
      <c r="AC454">
        <f t="shared" si="44"/>
        <v>203</v>
      </c>
      <c r="AD454">
        <f t="shared" si="45"/>
        <v>1</v>
      </c>
      <c r="AE454">
        <f t="shared" si="46"/>
        <v>0.1</v>
      </c>
      <c r="AF454">
        <f>'TP Factor'!$D$4</f>
        <v>0.98096512680287296</v>
      </c>
      <c r="AG454">
        <f t="shared" si="47"/>
        <v>0.1</v>
      </c>
    </row>
    <row r="455" spans="1:33">
      <c r="A455" s="24" t="s">
        <v>72</v>
      </c>
      <c r="B455" s="24">
        <v>0</v>
      </c>
      <c r="D455" s="25">
        <v>0</v>
      </c>
      <c r="E455" s="24" t="s">
        <v>74</v>
      </c>
      <c r="F455" s="24">
        <v>0</v>
      </c>
      <c r="G455" s="26">
        <v>29</v>
      </c>
      <c r="H455" s="24" t="s">
        <v>159</v>
      </c>
      <c r="I455" s="24" t="s">
        <v>76</v>
      </c>
      <c r="J455" s="24">
        <v>0</v>
      </c>
      <c r="K455" s="27">
        <v>69.7853351909</v>
      </c>
      <c r="L455" s="27">
        <v>201.62958177300001</v>
      </c>
      <c r="M455" s="25">
        <v>0</v>
      </c>
      <c r="N455" s="25">
        <v>0</v>
      </c>
      <c r="O455" s="24">
        <v>0</v>
      </c>
      <c r="P455" s="24">
        <v>0</v>
      </c>
      <c r="Q455" s="28">
        <v>75299</v>
      </c>
      <c r="R455" s="28">
        <v>1200</v>
      </c>
      <c r="T455" s="24" t="s">
        <v>151</v>
      </c>
      <c r="U455" s="28">
        <v>54.65</v>
      </c>
      <c r="V455" s="28">
        <v>0</v>
      </c>
      <c r="W455" s="28">
        <v>2.23</v>
      </c>
      <c r="X455" s="28">
        <v>0.316</v>
      </c>
      <c r="Y455" s="28">
        <f t="shared" si="48"/>
        <v>1.5609999999999999</v>
      </c>
      <c r="Z455" s="28">
        <f t="shared" si="49"/>
        <v>0.158</v>
      </c>
      <c r="AA455" s="28">
        <v>0.30399999999999999</v>
      </c>
      <c r="AB455" s="29">
        <v>4.97840604858008E-2</v>
      </c>
      <c r="AC455">
        <f t="shared" si="44"/>
        <v>85</v>
      </c>
      <c r="AD455">
        <f t="shared" si="45"/>
        <v>0</v>
      </c>
      <c r="AE455">
        <f t="shared" si="46"/>
        <v>0</v>
      </c>
      <c r="AF455">
        <f>'TP Factor'!$D$4</f>
        <v>0.98096512680287296</v>
      </c>
      <c r="AG455">
        <f t="shared" si="47"/>
        <v>0</v>
      </c>
    </row>
    <row r="456" spans="1:33">
      <c r="A456" s="24" t="s">
        <v>72</v>
      </c>
      <c r="B456" s="24">
        <v>0</v>
      </c>
      <c r="D456" s="25">
        <v>0</v>
      </c>
      <c r="E456" s="24" t="s">
        <v>74</v>
      </c>
      <c r="F456" s="24">
        <v>0</v>
      </c>
      <c r="G456" s="26">
        <v>29</v>
      </c>
      <c r="H456" s="24" t="s">
        <v>159</v>
      </c>
      <c r="I456" s="24" t="s">
        <v>76</v>
      </c>
      <c r="J456" s="24">
        <v>0</v>
      </c>
      <c r="K456" s="27">
        <v>91.997433447500001</v>
      </c>
      <c r="L456" s="27">
        <v>289.30379801700002</v>
      </c>
      <c r="M456" s="25">
        <v>0</v>
      </c>
      <c r="N456" s="25">
        <v>0</v>
      </c>
      <c r="O456" s="24">
        <v>0</v>
      </c>
      <c r="P456" s="24">
        <v>0</v>
      </c>
      <c r="Q456" s="28">
        <v>75300</v>
      </c>
      <c r="R456" s="28">
        <v>1200</v>
      </c>
      <c r="T456" s="24" t="s">
        <v>156</v>
      </c>
      <c r="U456" s="28">
        <v>54.65</v>
      </c>
      <c r="V456" s="28">
        <v>0</v>
      </c>
      <c r="W456" s="28">
        <v>2.23</v>
      </c>
      <c r="X456" s="28">
        <v>0.316</v>
      </c>
      <c r="Y456" s="28">
        <f t="shared" si="48"/>
        <v>1.5609999999999999</v>
      </c>
      <c r="Z456" s="28">
        <f t="shared" si="49"/>
        <v>0.158</v>
      </c>
      <c r="AA456" s="28">
        <v>0.22</v>
      </c>
      <c r="AB456" s="29">
        <v>7.1431572892650202E-2</v>
      </c>
      <c r="AC456">
        <f t="shared" si="44"/>
        <v>88</v>
      </c>
      <c r="AD456">
        <f t="shared" si="45"/>
        <v>0</v>
      </c>
      <c r="AE456">
        <f t="shared" si="46"/>
        <v>0</v>
      </c>
      <c r="AF456">
        <f>'TP Factor'!$D$4</f>
        <v>0.98096512680287296</v>
      </c>
      <c r="AG456">
        <f t="shared" si="47"/>
        <v>0</v>
      </c>
    </row>
    <row r="457" spans="1:33">
      <c r="A457" s="24" t="s">
        <v>72</v>
      </c>
      <c r="B457" s="24">
        <v>0</v>
      </c>
      <c r="D457" s="25">
        <v>0</v>
      </c>
      <c r="E457" s="24" t="s">
        <v>74</v>
      </c>
      <c r="F457" s="24">
        <v>0</v>
      </c>
      <c r="G457" s="26">
        <v>29</v>
      </c>
      <c r="H457" s="24" t="s">
        <v>159</v>
      </c>
      <c r="I457" s="24" t="s">
        <v>76</v>
      </c>
      <c r="J457" s="24">
        <v>0</v>
      </c>
      <c r="K457" s="27">
        <v>117.221132862</v>
      </c>
      <c r="L457" s="27">
        <v>871.72329270499995</v>
      </c>
      <c r="M457" s="25">
        <v>0</v>
      </c>
      <c r="N457" s="25">
        <v>0</v>
      </c>
      <c r="O457" s="24">
        <v>0</v>
      </c>
      <c r="P457" s="24">
        <v>0</v>
      </c>
      <c r="Q457" s="28">
        <v>75301</v>
      </c>
      <c r="R457" s="28">
        <v>1200</v>
      </c>
      <c r="T457" s="24" t="s">
        <v>156</v>
      </c>
      <c r="U457" s="28">
        <v>54.65</v>
      </c>
      <c r="V457" s="28">
        <v>0</v>
      </c>
      <c r="W457" s="28">
        <v>2.23</v>
      </c>
      <c r="X457" s="28">
        <v>0.316</v>
      </c>
      <c r="Y457" s="28">
        <f t="shared" si="48"/>
        <v>1.5609999999999999</v>
      </c>
      <c r="Z457" s="28">
        <f t="shared" si="49"/>
        <v>0.158</v>
      </c>
      <c r="AA457" s="28">
        <v>0.22</v>
      </c>
      <c r="AB457" s="29">
        <v>0.21523589771280399</v>
      </c>
      <c r="AC457">
        <f t="shared" si="44"/>
        <v>266</v>
      </c>
      <c r="AD457">
        <f t="shared" si="45"/>
        <v>1</v>
      </c>
      <c r="AE457">
        <f t="shared" si="46"/>
        <v>0.1</v>
      </c>
      <c r="AF457">
        <f>'TP Factor'!$D$4</f>
        <v>0.98096512680287296</v>
      </c>
      <c r="AG457">
        <f t="shared" si="47"/>
        <v>0.1</v>
      </c>
    </row>
    <row r="458" spans="1:33">
      <c r="A458" s="24" t="s">
        <v>72</v>
      </c>
      <c r="B458" s="24">
        <v>0</v>
      </c>
      <c r="D458" s="25">
        <v>0</v>
      </c>
      <c r="E458" s="24" t="s">
        <v>74</v>
      </c>
      <c r="F458" s="24">
        <v>0</v>
      </c>
      <c r="G458" s="26">
        <v>29</v>
      </c>
      <c r="H458" s="24" t="s">
        <v>159</v>
      </c>
      <c r="I458" s="24" t="s">
        <v>76</v>
      </c>
      <c r="J458" s="24">
        <v>0</v>
      </c>
      <c r="K458" s="27">
        <v>119.267876446</v>
      </c>
      <c r="L458" s="27">
        <v>691.94160628700001</v>
      </c>
      <c r="M458" s="25">
        <v>0</v>
      </c>
      <c r="N458" s="25">
        <v>0</v>
      </c>
      <c r="O458" s="24">
        <v>0</v>
      </c>
      <c r="P458" s="24">
        <v>0</v>
      </c>
      <c r="Q458" s="28">
        <v>75302</v>
      </c>
      <c r="R458" s="28">
        <v>1200</v>
      </c>
      <c r="T458" s="24" t="s">
        <v>156</v>
      </c>
      <c r="U458" s="28">
        <v>54.65</v>
      </c>
      <c r="V458" s="28">
        <v>0</v>
      </c>
      <c r="W458" s="28">
        <v>2.23</v>
      </c>
      <c r="X458" s="28">
        <v>0.316</v>
      </c>
      <c r="Y458" s="28">
        <f t="shared" si="48"/>
        <v>1.5609999999999999</v>
      </c>
      <c r="Z458" s="28">
        <f t="shared" si="49"/>
        <v>0.158</v>
      </c>
      <c r="AA458" s="28">
        <v>0.22</v>
      </c>
      <c r="AB458" s="29">
        <v>0.17084626200391601</v>
      </c>
      <c r="AC458">
        <f t="shared" si="44"/>
        <v>211</v>
      </c>
      <c r="AD458">
        <f t="shared" si="45"/>
        <v>1</v>
      </c>
      <c r="AE458">
        <f t="shared" si="46"/>
        <v>0.1</v>
      </c>
      <c r="AF458">
        <f>'TP Factor'!$D$4</f>
        <v>0.98096512680287296</v>
      </c>
      <c r="AG458">
        <f t="shared" si="47"/>
        <v>0.1</v>
      </c>
    </row>
    <row r="459" spans="1:33">
      <c r="A459" s="24" t="s">
        <v>72</v>
      </c>
      <c r="B459" s="24">
        <v>0</v>
      </c>
      <c r="D459" s="25">
        <v>0</v>
      </c>
      <c r="E459" s="24" t="s">
        <v>74</v>
      </c>
      <c r="F459" s="24">
        <v>0</v>
      </c>
      <c r="G459" s="26">
        <v>29</v>
      </c>
      <c r="H459" s="24" t="s">
        <v>159</v>
      </c>
      <c r="I459" s="24" t="s">
        <v>76</v>
      </c>
      <c r="J459" s="24">
        <v>0</v>
      </c>
      <c r="K459" s="27">
        <v>151.737434898</v>
      </c>
      <c r="L459" s="27">
        <v>1143.55278524</v>
      </c>
      <c r="M459" s="25">
        <v>0</v>
      </c>
      <c r="N459" s="25">
        <v>0</v>
      </c>
      <c r="O459" s="24">
        <v>0</v>
      </c>
      <c r="P459" s="24">
        <v>0</v>
      </c>
      <c r="Q459" s="28">
        <v>75303</v>
      </c>
      <c r="R459" s="28">
        <v>1200</v>
      </c>
      <c r="T459" s="24" t="s">
        <v>156</v>
      </c>
      <c r="U459" s="28">
        <v>54.65</v>
      </c>
      <c r="V459" s="28">
        <v>0</v>
      </c>
      <c r="W459" s="28">
        <v>2.23</v>
      </c>
      <c r="X459" s="28">
        <v>0.316</v>
      </c>
      <c r="Y459" s="28">
        <f t="shared" si="48"/>
        <v>1.5609999999999999</v>
      </c>
      <c r="Z459" s="28">
        <f t="shared" si="49"/>
        <v>0.158</v>
      </c>
      <c r="AA459" s="28">
        <v>0.22</v>
      </c>
      <c r="AB459" s="29">
        <v>0.28235289300389199</v>
      </c>
      <c r="AC459">
        <f t="shared" si="44"/>
        <v>349</v>
      </c>
      <c r="AD459">
        <f t="shared" si="45"/>
        <v>1</v>
      </c>
      <c r="AE459">
        <f t="shared" si="46"/>
        <v>0.1</v>
      </c>
      <c r="AF459">
        <f>'TP Factor'!$D$4</f>
        <v>0.98096512680287296</v>
      </c>
      <c r="AG459">
        <f t="shared" si="47"/>
        <v>0.1</v>
      </c>
    </row>
    <row r="460" spans="1:33">
      <c r="A460" s="24" t="s">
        <v>72</v>
      </c>
      <c r="B460" s="24">
        <v>0</v>
      </c>
      <c r="D460" s="25">
        <v>0</v>
      </c>
      <c r="E460" s="24" t="s">
        <v>74</v>
      </c>
      <c r="F460" s="24">
        <v>0</v>
      </c>
      <c r="G460" s="26">
        <v>29</v>
      </c>
      <c r="H460" s="24" t="s">
        <v>159</v>
      </c>
      <c r="I460" s="24" t="s">
        <v>76</v>
      </c>
      <c r="J460" s="24">
        <v>0</v>
      </c>
      <c r="K460" s="27">
        <v>123.15160691299999</v>
      </c>
      <c r="L460" s="27">
        <v>795.80377294100003</v>
      </c>
      <c r="M460" s="25">
        <v>0</v>
      </c>
      <c r="N460" s="25">
        <v>0</v>
      </c>
      <c r="O460" s="24">
        <v>0</v>
      </c>
      <c r="P460" s="24">
        <v>0</v>
      </c>
      <c r="Q460" s="28">
        <v>75304</v>
      </c>
      <c r="R460" s="28">
        <v>1200</v>
      </c>
      <c r="T460" s="24" t="s">
        <v>151</v>
      </c>
      <c r="U460" s="28">
        <v>54.65</v>
      </c>
      <c r="V460" s="28">
        <v>0</v>
      </c>
      <c r="W460" s="28">
        <v>2.23</v>
      </c>
      <c r="X460" s="28">
        <v>0.316</v>
      </c>
      <c r="Y460" s="28">
        <f t="shared" si="48"/>
        <v>1.5609999999999999</v>
      </c>
      <c r="Z460" s="28">
        <f t="shared" si="49"/>
        <v>0.158</v>
      </c>
      <c r="AA460" s="28">
        <v>0.30399999999999999</v>
      </c>
      <c r="AB460" s="29">
        <v>0.11873437784428501</v>
      </c>
      <c r="AC460">
        <f t="shared" si="44"/>
        <v>203</v>
      </c>
      <c r="AD460">
        <f t="shared" si="45"/>
        <v>1</v>
      </c>
      <c r="AE460">
        <f t="shared" si="46"/>
        <v>0.1</v>
      </c>
      <c r="AF460">
        <f>'TP Factor'!$D$4</f>
        <v>0.98096512680287296</v>
      </c>
      <c r="AG460">
        <f t="shared" si="47"/>
        <v>0.1</v>
      </c>
    </row>
    <row r="461" spans="1:33">
      <c r="A461" s="24" t="s">
        <v>72</v>
      </c>
      <c r="B461" s="24">
        <v>0</v>
      </c>
      <c r="D461" s="25">
        <v>0</v>
      </c>
      <c r="E461" s="24" t="s">
        <v>74</v>
      </c>
      <c r="F461" s="24">
        <v>0</v>
      </c>
      <c r="G461" s="26">
        <v>29</v>
      </c>
      <c r="H461" s="24" t="s">
        <v>159</v>
      </c>
      <c r="I461" s="24" t="s">
        <v>76</v>
      </c>
      <c r="J461" s="24">
        <v>0</v>
      </c>
      <c r="K461" s="27">
        <v>125.779750435</v>
      </c>
      <c r="L461" s="27">
        <v>654.66858538899999</v>
      </c>
      <c r="M461" s="25">
        <v>0</v>
      </c>
      <c r="N461" s="25">
        <v>0</v>
      </c>
      <c r="O461" s="24">
        <v>0</v>
      </c>
      <c r="P461" s="24">
        <v>0</v>
      </c>
      <c r="Q461" s="28">
        <v>75305</v>
      </c>
      <c r="R461" s="28">
        <v>1200</v>
      </c>
      <c r="T461" s="24" t="s">
        <v>156</v>
      </c>
      <c r="U461" s="28">
        <v>54.65</v>
      </c>
      <c r="V461" s="28">
        <v>0</v>
      </c>
      <c r="W461" s="28">
        <v>2.23</v>
      </c>
      <c r="X461" s="28">
        <v>0.316</v>
      </c>
      <c r="Y461" s="28">
        <f t="shared" si="48"/>
        <v>1.5609999999999999</v>
      </c>
      <c r="Z461" s="28">
        <f t="shared" si="49"/>
        <v>0.158</v>
      </c>
      <c r="AA461" s="28">
        <v>0.22</v>
      </c>
      <c r="AB461" s="29">
        <v>0.16164323984037801</v>
      </c>
      <c r="AC461">
        <f t="shared" si="44"/>
        <v>200</v>
      </c>
      <c r="AD461">
        <f t="shared" si="45"/>
        <v>1</v>
      </c>
      <c r="AE461">
        <f t="shared" si="46"/>
        <v>0.1</v>
      </c>
      <c r="AF461">
        <f>'TP Factor'!$D$4</f>
        <v>0.98096512680287296</v>
      </c>
      <c r="AG461">
        <f t="shared" si="47"/>
        <v>0.1</v>
      </c>
    </row>
    <row r="462" spans="1:33">
      <c r="A462" s="24" t="s">
        <v>72</v>
      </c>
      <c r="B462" s="24">
        <v>0</v>
      </c>
      <c r="D462" s="25">
        <v>0</v>
      </c>
      <c r="E462" s="24" t="s">
        <v>74</v>
      </c>
      <c r="F462" s="24">
        <v>0</v>
      </c>
      <c r="G462" s="26">
        <v>98</v>
      </c>
      <c r="H462" s="24" t="s">
        <v>159</v>
      </c>
      <c r="I462" s="24" t="s">
        <v>76</v>
      </c>
      <c r="J462" s="24">
        <v>0</v>
      </c>
      <c r="K462" s="27">
        <v>31.433982939500002</v>
      </c>
      <c r="L462" s="27">
        <v>37.831750092100002</v>
      </c>
      <c r="M462" s="25">
        <v>0</v>
      </c>
      <c r="N462" s="25">
        <v>0</v>
      </c>
      <c r="O462" s="24">
        <v>0</v>
      </c>
      <c r="P462" s="24">
        <v>0</v>
      </c>
      <c r="Q462" s="28">
        <v>75399</v>
      </c>
      <c r="R462" s="28">
        <v>1700</v>
      </c>
      <c r="T462" s="24" t="s">
        <v>82</v>
      </c>
      <c r="U462" s="28">
        <v>54.65</v>
      </c>
      <c r="V462" s="28">
        <v>0</v>
      </c>
      <c r="W462" s="28">
        <v>1.8</v>
      </c>
      <c r="X462" s="28">
        <v>0.47799999999999998</v>
      </c>
      <c r="Y462" s="28">
        <f t="shared" si="48"/>
        <v>1.26</v>
      </c>
      <c r="Z462" s="28">
        <f t="shared" si="49"/>
        <v>0.23899999999999999</v>
      </c>
      <c r="AA462" s="28">
        <v>0.74099999999999999</v>
      </c>
      <c r="AB462" s="29">
        <v>9.3409831585173908E-3</v>
      </c>
      <c r="AC462">
        <f t="shared" si="44"/>
        <v>39</v>
      </c>
      <c r="AD462">
        <f t="shared" si="45"/>
        <v>0</v>
      </c>
      <c r="AE462">
        <f t="shared" si="46"/>
        <v>0</v>
      </c>
      <c r="AF462">
        <f>'TP Factor'!$D$4</f>
        <v>0.98096512680287296</v>
      </c>
      <c r="AG462">
        <f t="shared" si="47"/>
        <v>0</v>
      </c>
    </row>
    <row r="463" spans="1:33">
      <c r="A463" s="24" t="s">
        <v>72</v>
      </c>
      <c r="B463" s="24">
        <v>0</v>
      </c>
      <c r="D463" s="25">
        <v>0</v>
      </c>
      <c r="E463" s="24" t="s">
        <v>74</v>
      </c>
      <c r="F463" s="24">
        <v>0</v>
      </c>
      <c r="G463" s="26">
        <v>0</v>
      </c>
      <c r="H463" s="24" t="s">
        <v>159</v>
      </c>
      <c r="I463" s="24" t="s">
        <v>76</v>
      </c>
      <c r="J463" s="24">
        <v>0</v>
      </c>
      <c r="K463" s="27">
        <v>54.693319854099997</v>
      </c>
      <c r="L463" s="27">
        <v>149.40681819299999</v>
      </c>
      <c r="M463" s="25">
        <v>0</v>
      </c>
      <c r="N463" s="25">
        <v>0</v>
      </c>
      <c r="O463" s="24">
        <v>0</v>
      </c>
      <c r="P463" s="24">
        <v>0</v>
      </c>
      <c r="Q463" s="28">
        <v>75626</v>
      </c>
      <c r="R463" s="28">
        <v>6460</v>
      </c>
      <c r="T463" s="24" t="s">
        <v>88</v>
      </c>
      <c r="U463" s="28">
        <v>54.65</v>
      </c>
      <c r="V463" s="28">
        <v>0</v>
      </c>
      <c r="W463" s="28">
        <v>0</v>
      </c>
      <c r="X463" s="28">
        <v>0</v>
      </c>
      <c r="Y463" s="28">
        <f t="shared" si="48"/>
        <v>0</v>
      </c>
      <c r="Z463" s="28">
        <f t="shared" si="49"/>
        <v>0</v>
      </c>
      <c r="AA463" s="28">
        <v>0.30299999999999999</v>
      </c>
      <c r="AB463" s="29">
        <v>3.68897929239317E-2</v>
      </c>
      <c r="AC463">
        <f t="shared" si="44"/>
        <v>63</v>
      </c>
      <c r="AD463">
        <f t="shared" si="45"/>
        <v>0</v>
      </c>
      <c r="AE463">
        <f t="shared" si="46"/>
        <v>0</v>
      </c>
      <c r="AF463">
        <f>'TP Factor'!$D$4</f>
        <v>0.98096512680287296</v>
      </c>
      <c r="AG463">
        <f t="shared" si="47"/>
        <v>0</v>
      </c>
    </row>
    <row r="464" spans="1:33">
      <c r="A464" s="24" t="s">
        <v>72</v>
      </c>
      <c r="B464" s="24">
        <v>0</v>
      </c>
      <c r="D464" s="25">
        <v>0</v>
      </c>
      <c r="E464" s="24" t="s">
        <v>74</v>
      </c>
      <c r="F464" s="24">
        <v>0</v>
      </c>
      <c r="G464" s="26">
        <v>0</v>
      </c>
      <c r="H464" s="24" t="s">
        <v>159</v>
      </c>
      <c r="I464" s="24" t="s">
        <v>76</v>
      </c>
      <c r="J464" s="24">
        <v>0</v>
      </c>
      <c r="K464" s="27">
        <v>15.0674304501</v>
      </c>
      <c r="L464" s="27">
        <v>5.8991831300399999</v>
      </c>
      <c r="M464" s="25">
        <v>0</v>
      </c>
      <c r="N464" s="25">
        <v>0</v>
      </c>
      <c r="O464" s="24">
        <v>0</v>
      </c>
      <c r="P464" s="24">
        <v>0</v>
      </c>
      <c r="Q464" s="28">
        <v>75627</v>
      </c>
      <c r="R464" s="28">
        <v>6460</v>
      </c>
      <c r="T464" s="24" t="s">
        <v>201</v>
      </c>
      <c r="U464" s="28">
        <v>54.65</v>
      </c>
      <c r="V464" s="28">
        <v>0</v>
      </c>
      <c r="W464" s="28">
        <v>0</v>
      </c>
      <c r="X464" s="28">
        <v>0</v>
      </c>
      <c r="Y464" s="28">
        <f t="shared" si="48"/>
        <v>0</v>
      </c>
      <c r="Z464" s="28">
        <f t="shared" si="49"/>
        <v>0</v>
      </c>
      <c r="AA464" s="28">
        <v>0.191</v>
      </c>
      <c r="AB464" s="29">
        <v>1.4565576613147001E-3</v>
      </c>
      <c r="AC464">
        <f t="shared" si="44"/>
        <v>2</v>
      </c>
      <c r="AD464">
        <f t="shared" si="45"/>
        <v>0</v>
      </c>
      <c r="AE464">
        <f t="shared" si="46"/>
        <v>0</v>
      </c>
      <c r="AF464">
        <f>'TP Factor'!$D$4</f>
        <v>0.98096512680287296</v>
      </c>
      <c r="AG464">
        <f t="shared" si="47"/>
        <v>0</v>
      </c>
    </row>
    <row r="465" spans="1:33">
      <c r="A465" s="24" t="s">
        <v>72</v>
      </c>
      <c r="B465" s="24">
        <v>0</v>
      </c>
      <c r="D465" s="25">
        <v>0</v>
      </c>
      <c r="E465" s="24" t="s">
        <v>74</v>
      </c>
      <c r="F465" s="24">
        <v>0</v>
      </c>
      <c r="G465" s="26">
        <v>102.5</v>
      </c>
      <c r="H465" s="24" t="s">
        <v>159</v>
      </c>
      <c r="I465" s="24" t="s">
        <v>76</v>
      </c>
      <c r="J465" s="24">
        <v>0</v>
      </c>
      <c r="K465" s="27">
        <v>29.7253142641</v>
      </c>
      <c r="L465" s="27">
        <v>27.399862827900002</v>
      </c>
      <c r="M465" s="25">
        <v>0</v>
      </c>
      <c r="N465" s="25">
        <v>0</v>
      </c>
      <c r="O465" s="24">
        <v>0</v>
      </c>
      <c r="P465" s="24">
        <v>0</v>
      </c>
      <c r="Q465" s="28">
        <v>75463</v>
      </c>
      <c r="R465" s="28">
        <v>1300</v>
      </c>
      <c r="T465" s="24" t="s">
        <v>80</v>
      </c>
      <c r="U465" s="28">
        <v>54.65</v>
      </c>
      <c r="V465" s="28">
        <v>0</v>
      </c>
      <c r="W465" s="28">
        <v>2.1</v>
      </c>
      <c r="X465" s="28">
        <v>0.51600000000000001</v>
      </c>
      <c r="Y465" s="28">
        <f t="shared" si="48"/>
        <v>1.47</v>
      </c>
      <c r="Z465" s="28">
        <f t="shared" si="49"/>
        <v>0.25800000000000001</v>
      </c>
      <c r="AA465" s="28">
        <v>0.63100000000000001</v>
      </c>
      <c r="AB465" s="29">
        <v>6.7652578680399197E-3</v>
      </c>
      <c r="AC465">
        <f t="shared" si="44"/>
        <v>24</v>
      </c>
      <c r="AD465">
        <f t="shared" si="45"/>
        <v>0</v>
      </c>
      <c r="AE465">
        <f t="shared" si="46"/>
        <v>0</v>
      </c>
      <c r="AF465">
        <f>'TP Factor'!$D$4</f>
        <v>0.98096512680287296</v>
      </c>
      <c r="AG465">
        <f t="shared" si="47"/>
        <v>0</v>
      </c>
    </row>
    <row r="466" spans="1:33">
      <c r="A466" s="24" t="s">
        <v>72</v>
      </c>
      <c r="B466" s="24">
        <v>0</v>
      </c>
      <c r="D466" s="25">
        <v>0</v>
      </c>
      <c r="E466" s="24" t="s">
        <v>74</v>
      </c>
      <c r="F466" s="24">
        <v>0</v>
      </c>
      <c r="G466" s="26">
        <v>102.5</v>
      </c>
      <c r="H466" s="24" t="s">
        <v>159</v>
      </c>
      <c r="I466" s="24" t="s">
        <v>76</v>
      </c>
      <c r="J466" s="24">
        <v>0</v>
      </c>
      <c r="K466" s="27">
        <v>159.37018224799999</v>
      </c>
      <c r="L466" s="27">
        <v>1144.67362022</v>
      </c>
      <c r="M466" s="25">
        <v>0</v>
      </c>
      <c r="N466" s="25">
        <v>0</v>
      </c>
      <c r="O466" s="24">
        <v>0</v>
      </c>
      <c r="P466" s="24">
        <v>0</v>
      </c>
      <c r="Q466" s="28">
        <v>75464</v>
      </c>
      <c r="R466" s="28">
        <v>1300</v>
      </c>
      <c r="T466" s="24" t="s">
        <v>80</v>
      </c>
      <c r="U466" s="28">
        <v>54.65</v>
      </c>
      <c r="V466" s="28">
        <v>0</v>
      </c>
      <c r="W466" s="28">
        <v>2.1</v>
      </c>
      <c r="X466" s="28">
        <v>0.51600000000000001</v>
      </c>
      <c r="Y466" s="28">
        <f t="shared" si="48"/>
        <v>1.47</v>
      </c>
      <c r="Z466" s="28">
        <f t="shared" si="49"/>
        <v>0.25800000000000001</v>
      </c>
      <c r="AA466" s="28">
        <v>0.63100000000000001</v>
      </c>
      <c r="AB466" s="29">
        <v>0.28262959609813998</v>
      </c>
      <c r="AC466">
        <f t="shared" si="44"/>
        <v>1002</v>
      </c>
      <c r="AD466">
        <f t="shared" si="45"/>
        <v>3</v>
      </c>
      <c r="AE466">
        <f t="shared" si="46"/>
        <v>0.6</v>
      </c>
      <c r="AF466">
        <f>'TP Factor'!$D$4</f>
        <v>0.98096512680287296</v>
      </c>
      <c r="AG466">
        <f t="shared" si="47"/>
        <v>0.6</v>
      </c>
    </row>
    <row r="467" spans="1:33">
      <c r="A467" s="24" t="s">
        <v>72</v>
      </c>
      <c r="B467" s="24">
        <v>0</v>
      </c>
      <c r="D467" s="25">
        <v>0</v>
      </c>
      <c r="E467" s="24" t="s">
        <v>74</v>
      </c>
      <c r="F467" s="24">
        <v>0</v>
      </c>
      <c r="G467" s="26">
        <v>102.5</v>
      </c>
      <c r="H467" s="24" t="s">
        <v>159</v>
      </c>
      <c r="I467" s="24" t="s">
        <v>76</v>
      </c>
      <c r="J467" s="24">
        <v>0</v>
      </c>
      <c r="K467" s="27">
        <v>235.11856649399999</v>
      </c>
      <c r="L467" s="27">
        <v>2893.9467542299999</v>
      </c>
      <c r="M467" s="25">
        <v>0</v>
      </c>
      <c r="N467" s="25">
        <v>0</v>
      </c>
      <c r="O467" s="24">
        <v>0</v>
      </c>
      <c r="P467" s="24">
        <v>0</v>
      </c>
      <c r="Q467" s="28">
        <v>75465</v>
      </c>
      <c r="R467" s="28">
        <v>1300</v>
      </c>
      <c r="T467" s="24" t="s">
        <v>94</v>
      </c>
      <c r="U467" s="28">
        <v>54.65</v>
      </c>
      <c r="V467" s="28">
        <v>0</v>
      </c>
      <c r="W467" s="28">
        <v>2.1</v>
      </c>
      <c r="X467" s="28">
        <v>0.51600000000000001</v>
      </c>
      <c r="Y467" s="28">
        <f t="shared" si="48"/>
        <v>1.47</v>
      </c>
      <c r="Z467" s="28">
        <f t="shared" si="49"/>
        <v>0.25800000000000001</v>
      </c>
      <c r="AA467" s="28">
        <v>0.66200000000000003</v>
      </c>
      <c r="AB467" s="29">
        <v>0.71453984981799301</v>
      </c>
      <c r="AC467">
        <f t="shared" si="44"/>
        <v>2657</v>
      </c>
      <c r="AD467">
        <f t="shared" si="45"/>
        <v>9</v>
      </c>
      <c r="AE467">
        <f t="shared" si="46"/>
        <v>1.5</v>
      </c>
      <c r="AF467">
        <f>'TP Factor'!$D$4</f>
        <v>0.98096512680287296</v>
      </c>
      <c r="AG467">
        <f t="shared" si="47"/>
        <v>1.5</v>
      </c>
    </row>
    <row r="468" spans="1:33">
      <c r="A468" s="24" t="s">
        <v>72</v>
      </c>
      <c r="B468" s="24">
        <v>0</v>
      </c>
      <c r="D468" s="25">
        <v>0</v>
      </c>
      <c r="E468" s="24" t="s">
        <v>74</v>
      </c>
      <c r="F468" s="24">
        <v>0</v>
      </c>
      <c r="G468" s="26">
        <v>102.5</v>
      </c>
      <c r="H468" s="24" t="s">
        <v>159</v>
      </c>
      <c r="I468" s="24" t="s">
        <v>76</v>
      </c>
      <c r="J468" s="24">
        <v>0</v>
      </c>
      <c r="K468" s="27">
        <v>122.027201336</v>
      </c>
      <c r="L468" s="27">
        <v>724.41136314300002</v>
      </c>
      <c r="M468" s="25">
        <v>0</v>
      </c>
      <c r="N468" s="25">
        <v>0</v>
      </c>
      <c r="O468" s="24">
        <v>0</v>
      </c>
      <c r="P468" s="24">
        <v>0</v>
      </c>
      <c r="Q468" s="28">
        <v>75466</v>
      </c>
      <c r="R468" s="28">
        <v>1300</v>
      </c>
      <c r="T468" s="24" t="s">
        <v>94</v>
      </c>
      <c r="U468" s="28">
        <v>54.65</v>
      </c>
      <c r="V468" s="28">
        <v>0</v>
      </c>
      <c r="W468" s="28">
        <v>2.1</v>
      </c>
      <c r="X468" s="28">
        <v>0.51600000000000001</v>
      </c>
      <c r="Y468" s="28">
        <f t="shared" si="48"/>
        <v>1.47</v>
      </c>
      <c r="Z468" s="28">
        <f t="shared" si="49"/>
        <v>0.25800000000000001</v>
      </c>
      <c r="AA468" s="28">
        <v>0.66200000000000003</v>
      </c>
      <c r="AB468" s="29">
        <v>0.17886326418828799</v>
      </c>
      <c r="AC468">
        <f t="shared" si="44"/>
        <v>665</v>
      </c>
      <c r="AD468">
        <f t="shared" si="45"/>
        <v>2</v>
      </c>
      <c r="AE468">
        <f t="shared" si="46"/>
        <v>0.4</v>
      </c>
      <c r="AF468">
        <f>'TP Factor'!$D$4</f>
        <v>0.98096512680287296</v>
      </c>
      <c r="AG468">
        <f t="shared" si="47"/>
        <v>0.4</v>
      </c>
    </row>
    <row r="469" spans="1:33">
      <c r="A469" s="24" t="s">
        <v>72</v>
      </c>
      <c r="B469" s="24">
        <v>0</v>
      </c>
      <c r="D469" s="25">
        <v>0</v>
      </c>
      <c r="E469" s="24" t="s">
        <v>74</v>
      </c>
      <c r="F469" s="24">
        <v>0</v>
      </c>
      <c r="G469" s="26">
        <v>102.5</v>
      </c>
      <c r="H469" s="24" t="s">
        <v>159</v>
      </c>
      <c r="I469" s="24" t="s">
        <v>76</v>
      </c>
      <c r="J469" s="24">
        <v>0</v>
      </c>
      <c r="K469" s="27">
        <v>269.773400579</v>
      </c>
      <c r="L469" s="27">
        <v>2249.3957940999999</v>
      </c>
      <c r="M469" s="25">
        <v>0</v>
      </c>
      <c r="N469" s="25">
        <v>0</v>
      </c>
      <c r="O469" s="24">
        <v>0</v>
      </c>
      <c r="P469" s="24">
        <v>0</v>
      </c>
      <c r="Q469" s="28">
        <v>75467</v>
      </c>
      <c r="R469" s="28">
        <v>1300</v>
      </c>
      <c r="T469" s="24" t="s">
        <v>80</v>
      </c>
      <c r="U469" s="28">
        <v>54.65</v>
      </c>
      <c r="V469" s="28">
        <v>0</v>
      </c>
      <c r="W469" s="28">
        <v>2.1</v>
      </c>
      <c r="X469" s="28">
        <v>0.51600000000000001</v>
      </c>
      <c r="Y469" s="28">
        <f t="shared" si="48"/>
        <v>1.47</v>
      </c>
      <c r="Z469" s="28">
        <f t="shared" si="49"/>
        <v>0.25800000000000001</v>
      </c>
      <c r="AA469" s="28">
        <v>0.63100000000000001</v>
      </c>
      <c r="AB469" s="29">
        <v>0.55539482924845096</v>
      </c>
      <c r="AC469">
        <f t="shared" si="44"/>
        <v>1969</v>
      </c>
      <c r="AD469">
        <f t="shared" si="45"/>
        <v>6</v>
      </c>
      <c r="AE469">
        <f t="shared" si="46"/>
        <v>1.1000000000000001</v>
      </c>
      <c r="AF469">
        <f>'TP Factor'!$D$4</f>
        <v>0.98096512680287296</v>
      </c>
      <c r="AG469">
        <f t="shared" si="47"/>
        <v>1.1000000000000001</v>
      </c>
    </row>
    <row r="470" spans="1:33">
      <c r="A470" s="24" t="s">
        <v>72</v>
      </c>
      <c r="B470" s="24">
        <v>0</v>
      </c>
      <c r="D470" s="25">
        <v>0</v>
      </c>
      <c r="E470" s="24" t="s">
        <v>74</v>
      </c>
      <c r="F470" s="24">
        <v>0</v>
      </c>
      <c r="G470" s="26">
        <v>102.5</v>
      </c>
      <c r="H470" s="24" t="s">
        <v>159</v>
      </c>
      <c r="I470" s="24" t="s">
        <v>76</v>
      </c>
      <c r="J470" s="24">
        <v>0</v>
      </c>
      <c r="K470" s="27">
        <v>187.386100793</v>
      </c>
      <c r="L470" s="27">
        <v>1788.6865583700001</v>
      </c>
      <c r="M470" s="25">
        <v>0</v>
      </c>
      <c r="N470" s="25">
        <v>0</v>
      </c>
      <c r="O470" s="24">
        <v>0</v>
      </c>
      <c r="P470" s="24">
        <v>0</v>
      </c>
      <c r="Q470" s="28">
        <v>75468</v>
      </c>
      <c r="R470" s="28">
        <v>1300</v>
      </c>
      <c r="T470" s="24" t="s">
        <v>80</v>
      </c>
      <c r="U470" s="28">
        <v>54.65</v>
      </c>
      <c r="V470" s="28">
        <v>0</v>
      </c>
      <c r="W470" s="28">
        <v>2.1</v>
      </c>
      <c r="X470" s="28">
        <v>0.51600000000000001</v>
      </c>
      <c r="Y470" s="28">
        <f t="shared" si="48"/>
        <v>1.47</v>
      </c>
      <c r="Z470" s="28">
        <f t="shared" si="49"/>
        <v>0.25800000000000001</v>
      </c>
      <c r="AA470" s="28">
        <v>0.63100000000000001</v>
      </c>
      <c r="AB470" s="29">
        <v>0.44164167498579798</v>
      </c>
      <c r="AC470">
        <f t="shared" si="44"/>
        <v>1565</v>
      </c>
      <c r="AD470">
        <f t="shared" si="45"/>
        <v>5</v>
      </c>
      <c r="AE470">
        <f t="shared" si="46"/>
        <v>0.9</v>
      </c>
      <c r="AF470">
        <f>'TP Factor'!$D$4</f>
        <v>0.98096512680287296</v>
      </c>
      <c r="AG470">
        <f t="shared" si="47"/>
        <v>0.9</v>
      </c>
    </row>
    <row r="471" spans="1:33">
      <c r="A471" s="24" t="s">
        <v>72</v>
      </c>
      <c r="B471" s="24">
        <v>0</v>
      </c>
      <c r="D471" s="25">
        <v>0</v>
      </c>
      <c r="E471" s="24" t="s">
        <v>74</v>
      </c>
      <c r="F471" s="24">
        <v>0</v>
      </c>
      <c r="G471" s="26">
        <v>102.5</v>
      </c>
      <c r="H471" s="24" t="s">
        <v>159</v>
      </c>
      <c r="I471" s="24" t="s">
        <v>76</v>
      </c>
      <c r="J471" s="24">
        <v>0</v>
      </c>
      <c r="K471" s="27">
        <v>145.98890311</v>
      </c>
      <c r="L471" s="27">
        <v>299.47562422200002</v>
      </c>
      <c r="M471" s="25">
        <v>0</v>
      </c>
      <c r="N471" s="25">
        <v>0</v>
      </c>
      <c r="O471" s="24">
        <v>0</v>
      </c>
      <c r="P471" s="24">
        <v>0</v>
      </c>
      <c r="Q471" s="28">
        <v>75469</v>
      </c>
      <c r="R471" s="28">
        <v>1300</v>
      </c>
      <c r="T471" s="24" t="s">
        <v>80</v>
      </c>
      <c r="U471" s="28">
        <v>54.65</v>
      </c>
      <c r="V471" s="28">
        <v>0</v>
      </c>
      <c r="W471" s="28">
        <v>2.1</v>
      </c>
      <c r="X471" s="28">
        <v>0.51600000000000001</v>
      </c>
      <c r="Y471" s="28">
        <f t="shared" si="48"/>
        <v>1.47</v>
      </c>
      <c r="Z471" s="28">
        <f t="shared" si="49"/>
        <v>0.25800000000000001</v>
      </c>
      <c r="AA471" s="28">
        <v>0.63100000000000001</v>
      </c>
      <c r="AB471" s="29">
        <v>7.3943038783190695E-2</v>
      </c>
      <c r="AC471">
        <f t="shared" si="44"/>
        <v>262</v>
      </c>
      <c r="AD471">
        <f t="shared" si="45"/>
        <v>1</v>
      </c>
      <c r="AE471">
        <f t="shared" si="46"/>
        <v>0.1</v>
      </c>
      <c r="AF471">
        <f>'TP Factor'!$D$4</f>
        <v>0.98096512680287296</v>
      </c>
      <c r="AG471">
        <f t="shared" si="47"/>
        <v>0.1</v>
      </c>
    </row>
    <row r="472" spans="1:33">
      <c r="A472" s="24" t="s">
        <v>72</v>
      </c>
      <c r="B472" s="24">
        <v>0</v>
      </c>
      <c r="D472" s="25">
        <v>0</v>
      </c>
      <c r="E472" s="24" t="s">
        <v>74</v>
      </c>
      <c r="F472" s="24">
        <v>0</v>
      </c>
      <c r="G472" s="26">
        <v>102.5</v>
      </c>
      <c r="H472" s="24" t="s">
        <v>159</v>
      </c>
      <c r="I472" s="24" t="s">
        <v>76</v>
      </c>
      <c r="J472" s="24">
        <v>0</v>
      </c>
      <c r="K472" s="27">
        <v>98.7221361231</v>
      </c>
      <c r="L472" s="27">
        <v>509.529069983</v>
      </c>
      <c r="M472" s="25">
        <v>0</v>
      </c>
      <c r="N472" s="25">
        <v>0</v>
      </c>
      <c r="O472" s="24">
        <v>0</v>
      </c>
      <c r="P472" s="24">
        <v>0</v>
      </c>
      <c r="Q472" s="28">
        <v>75470</v>
      </c>
      <c r="R472" s="28">
        <v>1300</v>
      </c>
      <c r="T472" s="24" t="s">
        <v>94</v>
      </c>
      <c r="U472" s="28">
        <v>54.65</v>
      </c>
      <c r="V472" s="28">
        <v>0</v>
      </c>
      <c r="W472" s="28">
        <v>2.1</v>
      </c>
      <c r="X472" s="28">
        <v>0.51600000000000001</v>
      </c>
      <c r="Y472" s="28">
        <f t="shared" si="48"/>
        <v>1.47</v>
      </c>
      <c r="Z472" s="28">
        <f t="shared" si="49"/>
        <v>0.25800000000000001</v>
      </c>
      <c r="AA472" s="28">
        <v>0.66200000000000003</v>
      </c>
      <c r="AB472" s="29">
        <v>0.125807017812302</v>
      </c>
      <c r="AC472">
        <f t="shared" si="44"/>
        <v>468</v>
      </c>
      <c r="AD472">
        <f t="shared" si="45"/>
        <v>2</v>
      </c>
      <c r="AE472">
        <f t="shared" si="46"/>
        <v>0.3</v>
      </c>
      <c r="AF472">
        <f>'TP Factor'!$D$4</f>
        <v>0.98096512680287296</v>
      </c>
      <c r="AG472">
        <f t="shared" si="47"/>
        <v>0.3</v>
      </c>
    </row>
    <row r="473" spans="1:33">
      <c r="A473" s="24" t="s">
        <v>72</v>
      </c>
      <c r="B473" s="24">
        <v>0</v>
      </c>
      <c r="D473" s="25">
        <v>0</v>
      </c>
      <c r="E473" s="24" t="s">
        <v>74</v>
      </c>
      <c r="F473" s="24">
        <v>0</v>
      </c>
      <c r="G473" s="26">
        <v>102.5</v>
      </c>
      <c r="H473" s="24" t="s">
        <v>159</v>
      </c>
      <c r="I473" s="24" t="s">
        <v>76</v>
      </c>
      <c r="J473" s="24">
        <v>0</v>
      </c>
      <c r="K473" s="27">
        <v>76.985020310300001</v>
      </c>
      <c r="L473" s="27">
        <v>331.44904478000001</v>
      </c>
      <c r="M473" s="25">
        <v>0</v>
      </c>
      <c r="N473" s="25">
        <v>0</v>
      </c>
      <c r="O473" s="24">
        <v>0</v>
      </c>
      <c r="P473" s="24">
        <v>0</v>
      </c>
      <c r="Q473" s="28">
        <v>75471</v>
      </c>
      <c r="R473" s="28">
        <v>1300</v>
      </c>
      <c r="T473" s="24" t="s">
        <v>80</v>
      </c>
      <c r="U473" s="28">
        <v>54.65</v>
      </c>
      <c r="V473" s="28">
        <v>0</v>
      </c>
      <c r="W473" s="28">
        <v>2.1</v>
      </c>
      <c r="X473" s="28">
        <v>0.51600000000000001</v>
      </c>
      <c r="Y473" s="28">
        <f t="shared" si="48"/>
        <v>1.47</v>
      </c>
      <c r="Z473" s="28">
        <f t="shared" si="49"/>
        <v>0.25800000000000001</v>
      </c>
      <c r="AA473" s="28">
        <v>0.63100000000000001</v>
      </c>
      <c r="AB473" s="29">
        <v>8.1837547747765499E-2</v>
      </c>
      <c r="AC473">
        <f t="shared" si="44"/>
        <v>290</v>
      </c>
      <c r="AD473">
        <f t="shared" si="45"/>
        <v>1</v>
      </c>
      <c r="AE473">
        <f t="shared" si="46"/>
        <v>0.2</v>
      </c>
      <c r="AF473">
        <f>'TP Factor'!$D$4</f>
        <v>0.98096512680287296</v>
      </c>
      <c r="AG473">
        <f t="shared" si="47"/>
        <v>0.2</v>
      </c>
    </row>
    <row r="474" spans="1:33">
      <c r="A474" s="24" t="s">
        <v>72</v>
      </c>
      <c r="B474" s="24">
        <v>0</v>
      </c>
      <c r="D474" s="25">
        <v>0</v>
      </c>
      <c r="E474" s="24" t="s">
        <v>74</v>
      </c>
      <c r="F474" s="24">
        <v>0</v>
      </c>
      <c r="G474" s="26">
        <v>102.5</v>
      </c>
      <c r="H474" s="24" t="s">
        <v>159</v>
      </c>
      <c r="I474" s="24" t="s">
        <v>76</v>
      </c>
      <c r="J474" s="24">
        <v>0</v>
      </c>
      <c r="K474" s="27">
        <v>17.337998561799999</v>
      </c>
      <c r="L474" s="27">
        <v>11.0317241677</v>
      </c>
      <c r="M474" s="25">
        <v>0</v>
      </c>
      <c r="N474" s="25">
        <v>0</v>
      </c>
      <c r="O474" s="24">
        <v>0</v>
      </c>
      <c r="P474" s="24">
        <v>0</v>
      </c>
      <c r="Q474" s="28">
        <v>75472</v>
      </c>
      <c r="R474" s="28">
        <v>1300</v>
      </c>
      <c r="T474" s="24" t="s">
        <v>80</v>
      </c>
      <c r="U474" s="28">
        <v>54.65</v>
      </c>
      <c r="V474" s="28">
        <v>0</v>
      </c>
      <c r="W474" s="28">
        <v>2.1</v>
      </c>
      <c r="X474" s="28">
        <v>0.51600000000000001</v>
      </c>
      <c r="Y474" s="28">
        <f t="shared" si="48"/>
        <v>1.47</v>
      </c>
      <c r="Z474" s="28">
        <f t="shared" si="49"/>
        <v>0.25800000000000001</v>
      </c>
      <c r="AA474" s="28">
        <v>0.63100000000000001</v>
      </c>
      <c r="AB474" s="29">
        <v>2.7238249925075702E-3</v>
      </c>
      <c r="AC474">
        <f t="shared" si="44"/>
        <v>10</v>
      </c>
      <c r="AD474">
        <f t="shared" si="45"/>
        <v>0</v>
      </c>
      <c r="AE474">
        <f t="shared" si="46"/>
        <v>0</v>
      </c>
      <c r="AF474">
        <f>'TP Factor'!$D$4</f>
        <v>0.98096512680287296</v>
      </c>
      <c r="AG474">
        <f t="shared" si="47"/>
        <v>0</v>
      </c>
    </row>
    <row r="475" spans="1:33">
      <c r="A475" s="24" t="s">
        <v>72</v>
      </c>
      <c r="B475" s="24">
        <v>0</v>
      </c>
      <c r="D475" s="25">
        <v>0</v>
      </c>
      <c r="E475" s="24" t="s">
        <v>74</v>
      </c>
      <c r="F475" s="24">
        <v>0</v>
      </c>
      <c r="G475" s="26">
        <v>102.5</v>
      </c>
      <c r="H475" s="24" t="s">
        <v>159</v>
      </c>
      <c r="I475" s="24" t="s">
        <v>76</v>
      </c>
      <c r="J475" s="24">
        <v>0</v>
      </c>
      <c r="K475" s="27">
        <v>285.77802437999998</v>
      </c>
      <c r="L475" s="27">
        <v>4418.7726109599998</v>
      </c>
      <c r="M475" s="25">
        <v>0</v>
      </c>
      <c r="N475" s="25">
        <v>0</v>
      </c>
      <c r="O475" s="24">
        <v>0</v>
      </c>
      <c r="P475" s="24">
        <v>0</v>
      </c>
      <c r="Q475" s="28">
        <v>75473</v>
      </c>
      <c r="R475" s="28">
        <v>1300</v>
      </c>
      <c r="T475" s="24" t="s">
        <v>80</v>
      </c>
      <c r="U475" s="28">
        <v>54.65</v>
      </c>
      <c r="V475" s="28">
        <v>0</v>
      </c>
      <c r="W475" s="28">
        <v>2.1</v>
      </c>
      <c r="X475" s="28">
        <v>0.51600000000000001</v>
      </c>
      <c r="Y475" s="28">
        <f t="shared" si="48"/>
        <v>1.47</v>
      </c>
      <c r="Z475" s="28">
        <f t="shared" si="49"/>
        <v>0.25800000000000001</v>
      </c>
      <c r="AA475" s="28">
        <v>0.63100000000000001</v>
      </c>
      <c r="AB475" s="29">
        <v>1.0910319698355999</v>
      </c>
      <c r="AC475">
        <f t="shared" si="44"/>
        <v>3867</v>
      </c>
      <c r="AD475">
        <f t="shared" si="45"/>
        <v>13</v>
      </c>
      <c r="AE475">
        <f t="shared" si="46"/>
        <v>2.2000000000000002</v>
      </c>
      <c r="AF475">
        <f>'TP Factor'!$D$4</f>
        <v>0.98096512680287296</v>
      </c>
      <c r="AG475">
        <f t="shared" si="47"/>
        <v>2.2000000000000002</v>
      </c>
    </row>
    <row r="476" spans="1:33">
      <c r="A476" s="24" t="s">
        <v>72</v>
      </c>
      <c r="B476" s="24">
        <v>0</v>
      </c>
      <c r="D476" s="25">
        <v>0</v>
      </c>
      <c r="E476" s="24" t="s">
        <v>74</v>
      </c>
      <c r="F476" s="24">
        <v>0</v>
      </c>
      <c r="G476" s="26">
        <v>102.5</v>
      </c>
      <c r="H476" s="24" t="s">
        <v>159</v>
      </c>
      <c r="I476" s="24" t="s">
        <v>76</v>
      </c>
      <c r="J476" s="24">
        <v>0</v>
      </c>
      <c r="K476" s="27">
        <v>70.931024531800006</v>
      </c>
      <c r="L476" s="27">
        <v>305.511039364</v>
      </c>
      <c r="M476" s="25">
        <v>0</v>
      </c>
      <c r="N476" s="25">
        <v>0</v>
      </c>
      <c r="O476" s="24">
        <v>0</v>
      </c>
      <c r="P476" s="24">
        <v>0</v>
      </c>
      <c r="Q476" s="28">
        <v>75474</v>
      </c>
      <c r="R476" s="28">
        <v>1300</v>
      </c>
      <c r="T476" s="24" t="s">
        <v>94</v>
      </c>
      <c r="U476" s="28">
        <v>54.65</v>
      </c>
      <c r="V476" s="28">
        <v>0</v>
      </c>
      <c r="W476" s="28">
        <v>2.1</v>
      </c>
      <c r="X476" s="28">
        <v>0.51600000000000001</v>
      </c>
      <c r="Y476" s="28">
        <f t="shared" si="48"/>
        <v>1.47</v>
      </c>
      <c r="Z476" s="28">
        <f t="shared" si="49"/>
        <v>0.25800000000000001</v>
      </c>
      <c r="AA476" s="28">
        <v>0.66200000000000003</v>
      </c>
      <c r="AB476" s="29">
        <v>7.5433233154577797E-2</v>
      </c>
      <c r="AC476">
        <f t="shared" si="44"/>
        <v>281</v>
      </c>
      <c r="AD476">
        <f t="shared" si="45"/>
        <v>1</v>
      </c>
      <c r="AE476">
        <f t="shared" si="46"/>
        <v>0.2</v>
      </c>
      <c r="AF476">
        <f>'TP Factor'!$D$4</f>
        <v>0.98096512680287296</v>
      </c>
      <c r="AG476">
        <f t="shared" si="47"/>
        <v>0.2</v>
      </c>
    </row>
    <row r="477" spans="1:33">
      <c r="A477" s="24" t="s">
        <v>72</v>
      </c>
      <c r="B477" s="24">
        <v>0</v>
      </c>
      <c r="D477" s="25">
        <v>0</v>
      </c>
      <c r="E477" s="24" t="s">
        <v>74</v>
      </c>
      <c r="F477" s="24">
        <v>0</v>
      </c>
      <c r="G477" s="26">
        <v>102.5</v>
      </c>
      <c r="H477" s="24" t="s">
        <v>159</v>
      </c>
      <c r="I477" s="24" t="s">
        <v>76</v>
      </c>
      <c r="J477" s="24">
        <v>0</v>
      </c>
      <c r="K477" s="27">
        <v>335.56964389400002</v>
      </c>
      <c r="L477" s="27">
        <v>1558.28501435</v>
      </c>
      <c r="M477" s="25">
        <v>0</v>
      </c>
      <c r="N477" s="25">
        <v>0</v>
      </c>
      <c r="O477" s="24">
        <v>0</v>
      </c>
      <c r="P477" s="24">
        <v>0</v>
      </c>
      <c r="Q477" s="28">
        <v>75475</v>
      </c>
      <c r="R477" s="28">
        <v>1300</v>
      </c>
      <c r="T477" s="24" t="s">
        <v>80</v>
      </c>
      <c r="U477" s="28">
        <v>54.65</v>
      </c>
      <c r="V477" s="28">
        <v>0</v>
      </c>
      <c r="W477" s="28">
        <v>2.1</v>
      </c>
      <c r="X477" s="28">
        <v>0.51600000000000001</v>
      </c>
      <c r="Y477" s="28">
        <f t="shared" si="48"/>
        <v>1.47</v>
      </c>
      <c r="Z477" s="28">
        <f t="shared" si="49"/>
        <v>0.25800000000000001</v>
      </c>
      <c r="AA477" s="28">
        <v>0.63100000000000001</v>
      </c>
      <c r="AB477" s="29">
        <v>0.38475365593760602</v>
      </c>
      <c r="AC477">
        <f t="shared" si="44"/>
        <v>1364</v>
      </c>
      <c r="AD477">
        <f t="shared" si="45"/>
        <v>4</v>
      </c>
      <c r="AE477">
        <f t="shared" si="46"/>
        <v>0.8</v>
      </c>
      <c r="AF477">
        <f>'TP Factor'!$D$4</f>
        <v>0.98096512680287296</v>
      </c>
      <c r="AG477">
        <f t="shared" si="47"/>
        <v>0.8</v>
      </c>
    </row>
    <row r="478" spans="1:33">
      <c r="A478" s="24" t="s">
        <v>72</v>
      </c>
      <c r="B478" s="24">
        <v>0</v>
      </c>
      <c r="D478" s="25">
        <v>0</v>
      </c>
      <c r="E478" s="24" t="s">
        <v>74</v>
      </c>
      <c r="F478" s="24">
        <v>0</v>
      </c>
      <c r="G478" s="26">
        <v>102.5</v>
      </c>
      <c r="H478" s="24" t="s">
        <v>159</v>
      </c>
      <c r="I478" s="24" t="s">
        <v>76</v>
      </c>
      <c r="J478" s="24">
        <v>0</v>
      </c>
      <c r="K478" s="27">
        <v>344.55186419</v>
      </c>
      <c r="L478" s="27">
        <v>2462.3157728699998</v>
      </c>
      <c r="M478" s="25">
        <v>0</v>
      </c>
      <c r="N478" s="25">
        <v>0</v>
      </c>
      <c r="O478" s="24">
        <v>0</v>
      </c>
      <c r="P478" s="24">
        <v>0</v>
      </c>
      <c r="Q478" s="28">
        <v>75476</v>
      </c>
      <c r="R478" s="28">
        <v>1300</v>
      </c>
      <c r="T478" s="24" t="s">
        <v>80</v>
      </c>
      <c r="U478" s="28">
        <v>54.65</v>
      </c>
      <c r="V478" s="28">
        <v>0</v>
      </c>
      <c r="W478" s="28">
        <v>2.1</v>
      </c>
      <c r="X478" s="28">
        <v>0.51600000000000001</v>
      </c>
      <c r="Y478" s="28">
        <f t="shared" si="48"/>
        <v>1.47</v>
      </c>
      <c r="Z478" s="28">
        <f t="shared" si="49"/>
        <v>0.25800000000000001</v>
      </c>
      <c r="AA478" s="28">
        <v>0.63100000000000001</v>
      </c>
      <c r="AB478" s="29">
        <v>0.60796637560726097</v>
      </c>
      <c r="AC478">
        <f t="shared" si="44"/>
        <v>2155</v>
      </c>
      <c r="AD478">
        <f t="shared" si="45"/>
        <v>7</v>
      </c>
      <c r="AE478">
        <f t="shared" si="46"/>
        <v>1.2</v>
      </c>
      <c r="AF478">
        <f>'TP Factor'!$D$4</f>
        <v>0.98096512680287296</v>
      </c>
      <c r="AG478">
        <f t="shared" si="47"/>
        <v>1.2</v>
      </c>
    </row>
    <row r="479" spans="1:33">
      <c r="A479" s="24" t="s">
        <v>72</v>
      </c>
      <c r="B479" s="24">
        <v>0</v>
      </c>
      <c r="D479" s="25">
        <v>0</v>
      </c>
      <c r="E479" s="24" t="s">
        <v>74</v>
      </c>
      <c r="F479" s="24">
        <v>0</v>
      </c>
      <c r="G479" s="26">
        <v>102.5</v>
      </c>
      <c r="H479" s="24" t="s">
        <v>159</v>
      </c>
      <c r="I479" s="24" t="s">
        <v>76</v>
      </c>
      <c r="J479" s="24">
        <v>0</v>
      </c>
      <c r="K479" s="27">
        <v>94.623588509300006</v>
      </c>
      <c r="L479" s="27">
        <v>202.49490397599999</v>
      </c>
      <c r="M479" s="25">
        <v>0</v>
      </c>
      <c r="N479" s="25">
        <v>0</v>
      </c>
      <c r="O479" s="24">
        <v>0</v>
      </c>
      <c r="P479" s="24">
        <v>0</v>
      </c>
      <c r="Q479" s="28">
        <v>75477</v>
      </c>
      <c r="R479" s="28">
        <v>1300</v>
      </c>
      <c r="T479" s="24" t="s">
        <v>94</v>
      </c>
      <c r="U479" s="28">
        <v>54.65</v>
      </c>
      <c r="V479" s="28">
        <v>0</v>
      </c>
      <c r="W479" s="28">
        <v>2.1</v>
      </c>
      <c r="X479" s="28">
        <v>0.51600000000000001</v>
      </c>
      <c r="Y479" s="28">
        <f t="shared" si="48"/>
        <v>1.47</v>
      </c>
      <c r="Z479" s="28">
        <f t="shared" si="49"/>
        <v>0.25800000000000001</v>
      </c>
      <c r="AA479" s="28">
        <v>0.66200000000000003</v>
      </c>
      <c r="AB479" s="29">
        <v>4.9997684999124402E-2</v>
      </c>
      <c r="AC479">
        <f t="shared" si="44"/>
        <v>186</v>
      </c>
      <c r="AD479">
        <f t="shared" si="45"/>
        <v>1</v>
      </c>
      <c r="AE479">
        <f t="shared" si="46"/>
        <v>0.1</v>
      </c>
      <c r="AF479">
        <f>'TP Factor'!$D$4</f>
        <v>0.98096512680287296</v>
      </c>
      <c r="AG479">
        <f t="shared" si="47"/>
        <v>0.1</v>
      </c>
    </row>
    <row r="480" spans="1:33">
      <c r="A480" s="24" t="s">
        <v>72</v>
      </c>
      <c r="B480" s="24">
        <v>0</v>
      </c>
      <c r="D480" s="25">
        <v>0</v>
      </c>
      <c r="E480" s="24" t="s">
        <v>74</v>
      </c>
      <c r="F480" s="24">
        <v>0</v>
      </c>
      <c r="G480" s="26">
        <v>102.5</v>
      </c>
      <c r="H480" s="24" t="s">
        <v>159</v>
      </c>
      <c r="I480" s="24" t="s">
        <v>76</v>
      </c>
      <c r="J480" s="24">
        <v>0</v>
      </c>
      <c r="K480" s="27">
        <v>233.11342589099999</v>
      </c>
      <c r="L480" s="27">
        <v>1782.6206912</v>
      </c>
      <c r="M480" s="25">
        <v>0</v>
      </c>
      <c r="N480" s="25">
        <v>0</v>
      </c>
      <c r="O480" s="24">
        <v>0</v>
      </c>
      <c r="P480" s="24">
        <v>0</v>
      </c>
      <c r="Q480" s="28">
        <v>75478</v>
      </c>
      <c r="R480" s="28">
        <v>1300</v>
      </c>
      <c r="T480" s="24" t="s">
        <v>94</v>
      </c>
      <c r="U480" s="28">
        <v>54.65</v>
      </c>
      <c r="V480" s="28">
        <v>0</v>
      </c>
      <c r="W480" s="28">
        <v>2.1</v>
      </c>
      <c r="X480" s="28">
        <v>0.51600000000000001</v>
      </c>
      <c r="Y480" s="28">
        <f t="shared" si="48"/>
        <v>1.47</v>
      </c>
      <c r="Z480" s="28">
        <f t="shared" si="49"/>
        <v>0.25800000000000001</v>
      </c>
      <c r="AA480" s="28">
        <v>0.66200000000000003</v>
      </c>
      <c r="AB480" s="29">
        <v>0.44014397658781601</v>
      </c>
      <c r="AC480">
        <f t="shared" si="44"/>
        <v>1637</v>
      </c>
      <c r="AD480">
        <f t="shared" si="45"/>
        <v>5</v>
      </c>
      <c r="AE480">
        <f t="shared" si="46"/>
        <v>0.9</v>
      </c>
      <c r="AF480">
        <f>'TP Factor'!$D$4</f>
        <v>0.98096512680287296</v>
      </c>
      <c r="AG480">
        <f t="shared" si="47"/>
        <v>0.9</v>
      </c>
    </row>
    <row r="481" spans="1:33">
      <c r="A481" s="24" t="s">
        <v>72</v>
      </c>
      <c r="B481" s="24">
        <v>0</v>
      </c>
      <c r="D481" s="25">
        <v>0</v>
      </c>
      <c r="E481" s="24" t="s">
        <v>74</v>
      </c>
      <c r="F481" s="24">
        <v>0</v>
      </c>
      <c r="G481" s="26">
        <v>102.5</v>
      </c>
      <c r="H481" s="24" t="s">
        <v>159</v>
      </c>
      <c r="I481" s="24" t="s">
        <v>76</v>
      </c>
      <c r="J481" s="24">
        <v>0</v>
      </c>
      <c r="K481" s="27">
        <v>143.762802916</v>
      </c>
      <c r="L481" s="27">
        <v>772.066759101</v>
      </c>
      <c r="M481" s="25">
        <v>0</v>
      </c>
      <c r="N481" s="25">
        <v>0</v>
      </c>
      <c r="O481" s="24">
        <v>0</v>
      </c>
      <c r="P481" s="24">
        <v>0</v>
      </c>
      <c r="Q481" s="28">
        <v>75479</v>
      </c>
      <c r="R481" s="28">
        <v>1300</v>
      </c>
      <c r="T481" s="24" t="s">
        <v>94</v>
      </c>
      <c r="U481" s="28">
        <v>54.65</v>
      </c>
      <c r="V481" s="28">
        <v>0</v>
      </c>
      <c r="W481" s="28">
        <v>2.1</v>
      </c>
      <c r="X481" s="28">
        <v>0.51600000000000001</v>
      </c>
      <c r="Y481" s="28">
        <f t="shared" si="48"/>
        <v>1.47</v>
      </c>
      <c r="Z481" s="28">
        <f t="shared" si="49"/>
        <v>0.25800000000000001</v>
      </c>
      <c r="AA481" s="28">
        <v>0.66200000000000003</v>
      </c>
      <c r="AB481" s="29">
        <v>0.19062974519807099</v>
      </c>
      <c r="AC481">
        <f t="shared" si="44"/>
        <v>709</v>
      </c>
      <c r="AD481">
        <f t="shared" si="45"/>
        <v>2</v>
      </c>
      <c r="AE481">
        <f t="shared" si="46"/>
        <v>0.4</v>
      </c>
      <c r="AF481">
        <f>'TP Factor'!$D$4</f>
        <v>0.98096512680287296</v>
      </c>
      <c r="AG481">
        <f t="shared" si="47"/>
        <v>0.4</v>
      </c>
    </row>
    <row r="482" spans="1:33">
      <c r="A482" s="24" t="s">
        <v>72</v>
      </c>
      <c r="B482" s="24">
        <v>0</v>
      </c>
      <c r="D482" s="25">
        <v>0</v>
      </c>
      <c r="E482" s="24" t="s">
        <v>74</v>
      </c>
      <c r="F482" s="24">
        <v>0</v>
      </c>
      <c r="G482" s="26">
        <v>102.5</v>
      </c>
      <c r="H482" s="24" t="s">
        <v>159</v>
      </c>
      <c r="I482" s="24" t="s">
        <v>76</v>
      </c>
      <c r="J482" s="24">
        <v>0</v>
      </c>
      <c r="K482" s="27">
        <v>131.49714331199999</v>
      </c>
      <c r="L482" s="27">
        <v>390.97396648300003</v>
      </c>
      <c r="M482" s="25">
        <v>0</v>
      </c>
      <c r="N482" s="25">
        <v>0</v>
      </c>
      <c r="O482" s="24">
        <v>0</v>
      </c>
      <c r="P482" s="24">
        <v>0</v>
      </c>
      <c r="Q482" s="28">
        <v>75480</v>
      </c>
      <c r="R482" s="28">
        <v>1300</v>
      </c>
      <c r="T482" s="24" t="s">
        <v>80</v>
      </c>
      <c r="U482" s="28">
        <v>54.65</v>
      </c>
      <c r="V482" s="28">
        <v>0</v>
      </c>
      <c r="W482" s="28">
        <v>2.1</v>
      </c>
      <c r="X482" s="28">
        <v>0.51600000000000001</v>
      </c>
      <c r="Y482" s="28">
        <f t="shared" si="48"/>
        <v>1.47</v>
      </c>
      <c r="Z482" s="28">
        <f t="shared" si="49"/>
        <v>0.25800000000000001</v>
      </c>
      <c r="AA482" s="28">
        <v>0.63100000000000001</v>
      </c>
      <c r="AB482" s="29">
        <v>9.6534753764477302E-2</v>
      </c>
      <c r="AC482">
        <f t="shared" si="44"/>
        <v>342</v>
      </c>
      <c r="AD482">
        <f t="shared" si="45"/>
        <v>1</v>
      </c>
      <c r="AE482">
        <f t="shared" si="46"/>
        <v>0.2</v>
      </c>
      <c r="AF482">
        <f>'TP Factor'!$D$4</f>
        <v>0.98096512680287296</v>
      </c>
      <c r="AG482">
        <f t="shared" si="47"/>
        <v>0.2</v>
      </c>
    </row>
    <row r="483" spans="1:33">
      <c r="A483" s="24" t="s">
        <v>72</v>
      </c>
      <c r="B483" s="24">
        <v>0</v>
      </c>
      <c r="D483" s="25">
        <v>0</v>
      </c>
      <c r="E483" s="24" t="s">
        <v>74</v>
      </c>
      <c r="F483" s="24">
        <v>0</v>
      </c>
      <c r="G483" s="26">
        <v>102.5</v>
      </c>
      <c r="H483" s="24" t="s">
        <v>159</v>
      </c>
      <c r="I483" s="24" t="s">
        <v>76</v>
      </c>
      <c r="J483" s="24">
        <v>0</v>
      </c>
      <c r="K483" s="27">
        <v>32.642523029499998</v>
      </c>
      <c r="L483" s="27">
        <v>29.911860774899999</v>
      </c>
      <c r="M483" s="25">
        <v>0</v>
      </c>
      <c r="N483" s="25">
        <v>0</v>
      </c>
      <c r="O483" s="24">
        <v>0</v>
      </c>
      <c r="P483" s="24">
        <v>0</v>
      </c>
      <c r="Q483" s="28">
        <v>75481</v>
      </c>
      <c r="R483" s="28">
        <v>1300</v>
      </c>
      <c r="T483" s="24" t="s">
        <v>94</v>
      </c>
      <c r="U483" s="28">
        <v>54.65</v>
      </c>
      <c r="V483" s="28">
        <v>0</v>
      </c>
      <c r="W483" s="28">
        <v>2.1</v>
      </c>
      <c r="X483" s="28">
        <v>0.51600000000000001</v>
      </c>
      <c r="Y483" s="28">
        <f t="shared" si="48"/>
        <v>1.47</v>
      </c>
      <c r="Z483" s="28">
        <f t="shared" si="49"/>
        <v>0.25800000000000001</v>
      </c>
      <c r="AA483" s="28">
        <v>0.66200000000000003</v>
      </c>
      <c r="AB483" s="29">
        <v>7.3854885180082899E-3</v>
      </c>
      <c r="AC483">
        <f t="shared" si="44"/>
        <v>27</v>
      </c>
      <c r="AD483">
        <f t="shared" si="45"/>
        <v>0</v>
      </c>
      <c r="AE483">
        <f t="shared" si="46"/>
        <v>0</v>
      </c>
      <c r="AF483">
        <f>'TP Factor'!$D$4</f>
        <v>0.98096512680287296</v>
      </c>
      <c r="AG483">
        <f t="shared" si="47"/>
        <v>0</v>
      </c>
    </row>
    <row r="484" spans="1:33">
      <c r="A484" s="24" t="s">
        <v>72</v>
      </c>
      <c r="B484" s="24">
        <v>0</v>
      </c>
      <c r="D484" s="25">
        <v>0</v>
      </c>
      <c r="E484" s="24" t="s">
        <v>74</v>
      </c>
      <c r="F484" s="24">
        <v>0</v>
      </c>
      <c r="G484" s="26">
        <v>102.5</v>
      </c>
      <c r="H484" s="24" t="s">
        <v>159</v>
      </c>
      <c r="I484" s="24" t="s">
        <v>76</v>
      </c>
      <c r="J484" s="24">
        <v>0</v>
      </c>
      <c r="K484" s="27">
        <v>99.115119050199993</v>
      </c>
      <c r="L484" s="27">
        <v>507.38877935300002</v>
      </c>
      <c r="M484" s="25">
        <v>0</v>
      </c>
      <c r="N484" s="25">
        <v>0</v>
      </c>
      <c r="O484" s="24">
        <v>0</v>
      </c>
      <c r="P484" s="24">
        <v>0</v>
      </c>
      <c r="Q484" s="28">
        <v>75482</v>
      </c>
      <c r="R484" s="28">
        <v>1300</v>
      </c>
      <c r="T484" s="24" t="s">
        <v>80</v>
      </c>
      <c r="U484" s="28">
        <v>54.65</v>
      </c>
      <c r="V484" s="28">
        <v>0</v>
      </c>
      <c r="W484" s="28">
        <v>2.1</v>
      </c>
      <c r="X484" s="28">
        <v>0.51600000000000001</v>
      </c>
      <c r="Y484" s="28">
        <f t="shared" si="48"/>
        <v>1.47</v>
      </c>
      <c r="Z484" s="28">
        <f t="shared" si="49"/>
        <v>0.25800000000000001</v>
      </c>
      <c r="AA484" s="28">
        <v>0.63100000000000001</v>
      </c>
      <c r="AB484" s="29">
        <v>0.125278534867653</v>
      </c>
      <c r="AC484">
        <f t="shared" si="44"/>
        <v>444</v>
      </c>
      <c r="AD484">
        <f t="shared" si="45"/>
        <v>1</v>
      </c>
      <c r="AE484">
        <f t="shared" si="46"/>
        <v>0.3</v>
      </c>
      <c r="AF484">
        <f>'TP Factor'!$D$4</f>
        <v>0.98096512680287296</v>
      </c>
      <c r="AG484">
        <f t="shared" si="47"/>
        <v>0.3</v>
      </c>
    </row>
    <row r="485" spans="1:33">
      <c r="A485" s="24" t="s">
        <v>72</v>
      </c>
      <c r="B485" s="24">
        <v>0</v>
      </c>
      <c r="D485" s="25">
        <v>0</v>
      </c>
      <c r="E485" s="24" t="s">
        <v>74</v>
      </c>
      <c r="F485" s="24">
        <v>0</v>
      </c>
      <c r="G485" s="26">
        <v>102.5</v>
      </c>
      <c r="H485" s="24" t="s">
        <v>159</v>
      </c>
      <c r="I485" s="24" t="s">
        <v>76</v>
      </c>
      <c r="J485" s="24">
        <v>0</v>
      </c>
      <c r="K485" s="27">
        <v>6.0270052083300003</v>
      </c>
      <c r="L485" s="27">
        <v>1.42487300451</v>
      </c>
      <c r="M485" s="25">
        <v>0</v>
      </c>
      <c r="N485" s="25">
        <v>0</v>
      </c>
      <c r="O485" s="24">
        <v>0</v>
      </c>
      <c r="P485" s="24">
        <v>0</v>
      </c>
      <c r="Q485" s="28">
        <v>75483</v>
      </c>
      <c r="R485" s="28">
        <v>1300</v>
      </c>
      <c r="T485" s="24" t="s">
        <v>94</v>
      </c>
      <c r="U485" s="28">
        <v>54.65</v>
      </c>
      <c r="V485" s="28">
        <v>0</v>
      </c>
      <c r="W485" s="28">
        <v>2.1</v>
      </c>
      <c r="X485" s="28">
        <v>0.51600000000000001</v>
      </c>
      <c r="Y485" s="28">
        <f t="shared" si="48"/>
        <v>1.47</v>
      </c>
      <c r="Z485" s="28">
        <f t="shared" si="49"/>
        <v>0.25800000000000001</v>
      </c>
      <c r="AA485" s="28">
        <v>0.66200000000000003</v>
      </c>
      <c r="AB485" s="29">
        <v>3.5181305202288001E-4</v>
      </c>
      <c r="AC485">
        <f t="shared" si="44"/>
        <v>1</v>
      </c>
      <c r="AD485">
        <f t="shared" si="45"/>
        <v>0</v>
      </c>
      <c r="AE485">
        <f t="shared" si="46"/>
        <v>0</v>
      </c>
      <c r="AF485">
        <f>'TP Factor'!$D$4</f>
        <v>0.98096512680287296</v>
      </c>
      <c r="AG485">
        <f t="shared" si="47"/>
        <v>0</v>
      </c>
    </row>
    <row r="486" spans="1:33">
      <c r="A486" s="24" t="s">
        <v>72</v>
      </c>
      <c r="B486" s="24">
        <v>0</v>
      </c>
      <c r="D486" s="25">
        <v>0</v>
      </c>
      <c r="E486" s="24" t="s">
        <v>74</v>
      </c>
      <c r="F486" s="24">
        <v>0</v>
      </c>
      <c r="G486" s="26">
        <v>102.5</v>
      </c>
      <c r="H486" s="24" t="s">
        <v>159</v>
      </c>
      <c r="I486" s="24" t="s">
        <v>76</v>
      </c>
      <c r="J486" s="24">
        <v>0</v>
      </c>
      <c r="K486" s="27">
        <v>118.383202907</v>
      </c>
      <c r="L486" s="27">
        <v>691.18314256899998</v>
      </c>
      <c r="M486" s="25">
        <v>0</v>
      </c>
      <c r="N486" s="25">
        <v>0</v>
      </c>
      <c r="O486" s="24">
        <v>0</v>
      </c>
      <c r="P486" s="24">
        <v>0</v>
      </c>
      <c r="Q486" s="28">
        <v>75484</v>
      </c>
      <c r="R486" s="28">
        <v>1300</v>
      </c>
      <c r="T486" s="24" t="s">
        <v>80</v>
      </c>
      <c r="U486" s="28">
        <v>54.65</v>
      </c>
      <c r="V486" s="28">
        <v>0</v>
      </c>
      <c r="W486" s="28">
        <v>2.1</v>
      </c>
      <c r="X486" s="28">
        <v>0.51600000000000001</v>
      </c>
      <c r="Y486" s="28">
        <f t="shared" si="48"/>
        <v>1.47</v>
      </c>
      <c r="Z486" s="28">
        <f t="shared" si="49"/>
        <v>0.25800000000000001</v>
      </c>
      <c r="AA486" s="28">
        <v>0.63100000000000001</v>
      </c>
      <c r="AB486" s="29">
        <v>0.17065889104947299</v>
      </c>
      <c r="AC486">
        <f t="shared" si="44"/>
        <v>605</v>
      </c>
      <c r="AD486">
        <f t="shared" si="45"/>
        <v>2</v>
      </c>
      <c r="AE486">
        <f t="shared" si="46"/>
        <v>0.3</v>
      </c>
      <c r="AF486">
        <f>'TP Factor'!$D$4</f>
        <v>0.98096512680287296</v>
      </c>
      <c r="AG486">
        <f t="shared" si="47"/>
        <v>0.3</v>
      </c>
    </row>
    <row r="487" spans="1:33">
      <c r="A487" s="24" t="s">
        <v>72</v>
      </c>
      <c r="B487" s="24">
        <v>0</v>
      </c>
      <c r="D487" s="25">
        <v>0</v>
      </c>
      <c r="E487" s="24" t="s">
        <v>74</v>
      </c>
      <c r="F487" s="24">
        <v>0</v>
      </c>
      <c r="G487" s="26">
        <v>13</v>
      </c>
      <c r="H487" s="24" t="s">
        <v>159</v>
      </c>
      <c r="I487" s="24" t="s">
        <v>76</v>
      </c>
      <c r="J487" s="24">
        <v>0</v>
      </c>
      <c r="K487" s="27">
        <v>157.47112914600001</v>
      </c>
      <c r="L487" s="27">
        <v>1365.78265242</v>
      </c>
      <c r="M487" s="25">
        <v>0</v>
      </c>
      <c r="N487" s="25">
        <v>0</v>
      </c>
      <c r="O487" s="24">
        <v>0</v>
      </c>
      <c r="P487" s="24">
        <v>0</v>
      </c>
      <c r="Q487" s="28">
        <v>75496</v>
      </c>
      <c r="R487" s="28">
        <v>1100</v>
      </c>
      <c r="T487" s="24" t="s">
        <v>93</v>
      </c>
      <c r="U487" s="28">
        <v>54.65</v>
      </c>
      <c r="V487" s="28">
        <v>0</v>
      </c>
      <c r="W487" s="28">
        <v>1.85</v>
      </c>
      <c r="X487" s="28">
        <v>0.22</v>
      </c>
      <c r="Y487" s="28">
        <f t="shared" si="48"/>
        <v>1.2949999999999999</v>
      </c>
      <c r="Z487" s="28">
        <f t="shared" si="49"/>
        <v>0.11</v>
      </c>
      <c r="AA487" s="28">
        <v>0.17399999999999999</v>
      </c>
      <c r="AB487" s="29">
        <v>0.33722349923596001</v>
      </c>
      <c r="AC487">
        <f t="shared" si="44"/>
        <v>330</v>
      </c>
      <c r="AD487">
        <f t="shared" si="45"/>
        <v>1</v>
      </c>
      <c r="AE487">
        <f t="shared" si="46"/>
        <v>0.1</v>
      </c>
      <c r="AF487">
        <f>'TP Factor'!$D$4</f>
        <v>0.98096512680287296</v>
      </c>
      <c r="AG487">
        <f t="shared" si="47"/>
        <v>0.1</v>
      </c>
    </row>
    <row r="488" spans="1:33">
      <c r="A488" s="24" t="s">
        <v>72</v>
      </c>
      <c r="B488" s="24">
        <v>0</v>
      </c>
      <c r="D488" s="25">
        <v>0</v>
      </c>
      <c r="E488" s="24" t="s">
        <v>74</v>
      </c>
      <c r="F488" s="24">
        <v>0</v>
      </c>
      <c r="G488" s="26">
        <v>102.5</v>
      </c>
      <c r="H488" s="24" t="s">
        <v>159</v>
      </c>
      <c r="I488" s="24" t="s">
        <v>76</v>
      </c>
      <c r="J488" s="24">
        <v>0</v>
      </c>
      <c r="K488" s="27">
        <v>105.77136951999999</v>
      </c>
      <c r="L488" s="27">
        <v>630.74095584700001</v>
      </c>
      <c r="M488" s="25">
        <v>0</v>
      </c>
      <c r="N488" s="25">
        <v>0</v>
      </c>
      <c r="O488" s="24">
        <v>0</v>
      </c>
      <c r="P488" s="24">
        <v>0</v>
      </c>
      <c r="Q488" s="28">
        <v>75591</v>
      </c>
      <c r="R488" s="28">
        <v>1300</v>
      </c>
      <c r="T488" s="24" t="s">
        <v>80</v>
      </c>
      <c r="U488" s="28">
        <v>54.65</v>
      </c>
      <c r="V488" s="28">
        <v>0</v>
      </c>
      <c r="W488" s="28">
        <v>2.1</v>
      </c>
      <c r="X488" s="28">
        <v>0.51600000000000001</v>
      </c>
      <c r="Y488" s="28">
        <f t="shared" si="48"/>
        <v>1.47</v>
      </c>
      <c r="Z488" s="28">
        <f t="shared" si="49"/>
        <v>0.25800000000000001</v>
      </c>
      <c r="AA488" s="28">
        <v>0.63100000000000001</v>
      </c>
      <c r="AB488" s="29">
        <v>0.15573532375860899</v>
      </c>
      <c r="AC488">
        <f t="shared" si="44"/>
        <v>552</v>
      </c>
      <c r="AD488">
        <f t="shared" si="45"/>
        <v>2</v>
      </c>
      <c r="AE488">
        <f t="shared" si="46"/>
        <v>0.3</v>
      </c>
      <c r="AF488">
        <f>'TP Factor'!$D$4</f>
        <v>0.98096512680287296</v>
      </c>
      <c r="AG488">
        <f t="shared" si="47"/>
        <v>0.3</v>
      </c>
    </row>
    <row r="489" spans="1:33">
      <c r="A489" s="24" t="s">
        <v>72</v>
      </c>
      <c r="B489" s="24">
        <v>0</v>
      </c>
      <c r="D489" s="25">
        <v>0</v>
      </c>
      <c r="E489" s="24" t="s">
        <v>74</v>
      </c>
      <c r="F489" s="24">
        <v>0</v>
      </c>
      <c r="G489" s="26">
        <v>105</v>
      </c>
      <c r="H489" s="24" t="s">
        <v>159</v>
      </c>
      <c r="I489" s="24" t="s">
        <v>76</v>
      </c>
      <c r="J489" s="24">
        <v>0</v>
      </c>
      <c r="K489" s="27">
        <v>129.33782579199999</v>
      </c>
      <c r="L489" s="27">
        <v>505.52464241299998</v>
      </c>
      <c r="M489" s="25">
        <v>0</v>
      </c>
      <c r="N489" s="25">
        <v>0</v>
      </c>
      <c r="O489" s="24">
        <v>0</v>
      </c>
      <c r="P489" s="24">
        <v>0</v>
      </c>
      <c r="Q489" s="28">
        <v>75596</v>
      </c>
      <c r="R489" s="28">
        <v>1400</v>
      </c>
      <c r="T489" s="24" t="s">
        <v>127</v>
      </c>
      <c r="U489" s="28">
        <v>54.65</v>
      </c>
      <c r="V489" s="28">
        <v>0</v>
      </c>
      <c r="W489" s="28">
        <v>1.93</v>
      </c>
      <c r="X489" s="28">
        <v>0.497</v>
      </c>
      <c r="Y489" s="28">
        <f t="shared" si="48"/>
        <v>1.351</v>
      </c>
      <c r="Z489" s="28">
        <f t="shared" si="49"/>
        <v>0.2485</v>
      </c>
      <c r="AA489" s="28">
        <v>0.88700000000000001</v>
      </c>
      <c r="AB489" s="29">
        <v>0.12481837707174399</v>
      </c>
      <c r="AC489">
        <f t="shared" si="44"/>
        <v>622</v>
      </c>
      <c r="AD489">
        <f t="shared" si="45"/>
        <v>2</v>
      </c>
      <c r="AE489">
        <f t="shared" si="46"/>
        <v>0.3</v>
      </c>
      <c r="AF489">
        <f>'TP Factor'!$D$4</f>
        <v>0.98096512680287296</v>
      </c>
      <c r="AG489">
        <f t="shared" si="47"/>
        <v>0.3</v>
      </c>
    </row>
    <row r="490" spans="1:33">
      <c r="A490" s="24" t="s">
        <v>72</v>
      </c>
      <c r="B490" s="24">
        <v>0</v>
      </c>
      <c r="D490" s="25">
        <v>0</v>
      </c>
      <c r="E490" s="24" t="s">
        <v>74</v>
      </c>
      <c r="F490" s="24">
        <v>0</v>
      </c>
      <c r="G490" s="26">
        <v>105</v>
      </c>
      <c r="H490" s="24" t="s">
        <v>159</v>
      </c>
      <c r="I490" s="24" t="s">
        <v>76</v>
      </c>
      <c r="J490" s="24">
        <v>0</v>
      </c>
      <c r="K490" s="27">
        <v>47.368978820800002</v>
      </c>
      <c r="L490" s="27">
        <v>128.648514979</v>
      </c>
      <c r="M490" s="25">
        <v>0</v>
      </c>
      <c r="N490" s="25">
        <v>0</v>
      </c>
      <c r="O490" s="24">
        <v>0</v>
      </c>
      <c r="P490" s="24">
        <v>0</v>
      </c>
      <c r="Q490" s="28">
        <v>75597</v>
      </c>
      <c r="R490" s="28">
        <v>1400</v>
      </c>
      <c r="T490" s="24" t="s">
        <v>127</v>
      </c>
      <c r="U490" s="28">
        <v>54.65</v>
      </c>
      <c r="V490" s="28">
        <v>0</v>
      </c>
      <c r="W490" s="28">
        <v>1.93</v>
      </c>
      <c r="X490" s="28">
        <v>0.497</v>
      </c>
      <c r="Y490" s="28">
        <f t="shared" si="48"/>
        <v>1.351</v>
      </c>
      <c r="Z490" s="28">
        <f t="shared" si="49"/>
        <v>0.2485</v>
      </c>
      <c r="AA490" s="28">
        <v>0.88700000000000001</v>
      </c>
      <c r="AB490" s="29">
        <v>3.1764420620790601E-2</v>
      </c>
      <c r="AC490">
        <f t="shared" si="44"/>
        <v>158</v>
      </c>
      <c r="AD490">
        <f t="shared" si="45"/>
        <v>0</v>
      </c>
      <c r="AE490">
        <f t="shared" si="46"/>
        <v>0.1</v>
      </c>
      <c r="AF490">
        <f>'TP Factor'!$D$4</f>
        <v>0.98096512680287296</v>
      </c>
      <c r="AG490">
        <f t="shared" si="47"/>
        <v>0.1</v>
      </c>
    </row>
    <row r="491" spans="1:33">
      <c r="A491" s="24" t="s">
        <v>72</v>
      </c>
      <c r="B491" s="24">
        <v>0</v>
      </c>
      <c r="D491" s="25">
        <v>0</v>
      </c>
      <c r="E491" s="24" t="s">
        <v>74</v>
      </c>
      <c r="F491" s="24">
        <v>0</v>
      </c>
      <c r="G491" s="26">
        <v>105</v>
      </c>
      <c r="H491" s="24" t="s">
        <v>159</v>
      </c>
      <c r="I491" s="24" t="s">
        <v>76</v>
      </c>
      <c r="J491" s="24">
        <v>0</v>
      </c>
      <c r="K491" s="27">
        <v>319.39709607999998</v>
      </c>
      <c r="L491" s="27">
        <v>3904.2656648100001</v>
      </c>
      <c r="M491" s="25">
        <v>0</v>
      </c>
      <c r="N491" s="25">
        <v>0</v>
      </c>
      <c r="O491" s="24">
        <v>0</v>
      </c>
      <c r="P491" s="24">
        <v>0</v>
      </c>
      <c r="Q491" s="28">
        <v>75598</v>
      </c>
      <c r="R491" s="28">
        <v>1400</v>
      </c>
      <c r="T491" s="24" t="s">
        <v>150</v>
      </c>
      <c r="U491" s="28">
        <v>54.65</v>
      </c>
      <c r="V491" s="28">
        <v>0</v>
      </c>
      <c r="W491" s="28">
        <v>1.93</v>
      </c>
      <c r="X491" s="28">
        <v>0.497</v>
      </c>
      <c r="Y491" s="28">
        <f t="shared" si="48"/>
        <v>1.351</v>
      </c>
      <c r="Z491" s="28">
        <f t="shared" si="49"/>
        <v>0.2485</v>
      </c>
      <c r="AA491" s="28">
        <v>0.9</v>
      </c>
      <c r="AB491" s="29">
        <v>0.96399672320604701</v>
      </c>
      <c r="AC491">
        <f t="shared" si="44"/>
        <v>4874</v>
      </c>
      <c r="AD491">
        <f t="shared" si="45"/>
        <v>15</v>
      </c>
      <c r="AE491">
        <f t="shared" si="46"/>
        <v>2.7</v>
      </c>
      <c r="AF491">
        <f>'TP Factor'!$D$4</f>
        <v>0.98096512680287296</v>
      </c>
      <c r="AG491">
        <f t="shared" si="47"/>
        <v>2.6</v>
      </c>
    </row>
    <row r="492" spans="1:33">
      <c r="A492" s="24" t="s">
        <v>72</v>
      </c>
      <c r="B492" s="24">
        <v>0</v>
      </c>
      <c r="D492" s="25">
        <v>0</v>
      </c>
      <c r="E492" s="24" t="s">
        <v>74</v>
      </c>
      <c r="F492" s="24">
        <v>0</v>
      </c>
      <c r="G492" s="26">
        <v>105</v>
      </c>
      <c r="H492" s="24" t="s">
        <v>159</v>
      </c>
      <c r="I492" s="24" t="s">
        <v>76</v>
      </c>
      <c r="J492" s="24">
        <v>0</v>
      </c>
      <c r="K492" s="27">
        <v>28.132624078799999</v>
      </c>
      <c r="L492" s="27">
        <v>22.824372998699999</v>
      </c>
      <c r="M492" s="25">
        <v>0</v>
      </c>
      <c r="N492" s="25">
        <v>0</v>
      </c>
      <c r="O492" s="24">
        <v>0</v>
      </c>
      <c r="P492" s="24">
        <v>0</v>
      </c>
      <c r="Q492" s="28">
        <v>75599</v>
      </c>
      <c r="R492" s="28">
        <v>1400</v>
      </c>
      <c r="T492" s="24" t="s">
        <v>127</v>
      </c>
      <c r="U492" s="28">
        <v>54.65</v>
      </c>
      <c r="V492" s="28">
        <v>0</v>
      </c>
      <c r="W492" s="28">
        <v>1.93</v>
      </c>
      <c r="X492" s="28">
        <v>0.497</v>
      </c>
      <c r="Y492" s="28">
        <f t="shared" si="48"/>
        <v>1.351</v>
      </c>
      <c r="Z492" s="28">
        <f t="shared" si="49"/>
        <v>0.2485</v>
      </c>
      <c r="AA492" s="28">
        <v>0.88700000000000001</v>
      </c>
      <c r="AB492" s="29">
        <v>5.6355343641709002E-3</v>
      </c>
      <c r="AC492">
        <f t="shared" si="44"/>
        <v>28</v>
      </c>
      <c r="AD492">
        <f t="shared" si="45"/>
        <v>0</v>
      </c>
      <c r="AE492">
        <f t="shared" si="46"/>
        <v>0</v>
      </c>
      <c r="AF492">
        <f>'TP Factor'!$D$4</f>
        <v>0.98096512680287296</v>
      </c>
      <c r="AG492">
        <f t="shared" si="47"/>
        <v>0</v>
      </c>
    </row>
    <row r="493" spans="1:33">
      <c r="A493" s="24" t="s">
        <v>72</v>
      </c>
      <c r="B493" s="24">
        <v>0</v>
      </c>
      <c r="D493" s="25">
        <v>0</v>
      </c>
      <c r="E493" s="24" t="s">
        <v>74</v>
      </c>
      <c r="F493" s="24">
        <v>0</v>
      </c>
      <c r="G493" s="26">
        <v>105</v>
      </c>
      <c r="H493" s="24" t="s">
        <v>159</v>
      </c>
      <c r="I493" s="24" t="s">
        <v>76</v>
      </c>
      <c r="J493" s="24">
        <v>0</v>
      </c>
      <c r="K493" s="27">
        <v>53.354018164499998</v>
      </c>
      <c r="L493" s="27">
        <v>130.83013773900001</v>
      </c>
      <c r="M493" s="25">
        <v>0</v>
      </c>
      <c r="N493" s="25">
        <v>0</v>
      </c>
      <c r="O493" s="24">
        <v>0</v>
      </c>
      <c r="P493" s="24">
        <v>0</v>
      </c>
      <c r="Q493" s="28">
        <v>75600</v>
      </c>
      <c r="R493" s="28">
        <v>1400</v>
      </c>
      <c r="T493" s="24" t="s">
        <v>127</v>
      </c>
      <c r="U493" s="28">
        <v>54.65</v>
      </c>
      <c r="V493" s="28">
        <v>0</v>
      </c>
      <c r="W493" s="28">
        <v>1.93</v>
      </c>
      <c r="X493" s="28">
        <v>0.497</v>
      </c>
      <c r="Y493" s="28">
        <f t="shared" si="48"/>
        <v>1.351</v>
      </c>
      <c r="Z493" s="28">
        <f t="shared" si="49"/>
        <v>0.2485</v>
      </c>
      <c r="AA493" s="28">
        <v>0.88700000000000001</v>
      </c>
      <c r="AB493" s="29">
        <v>3.2303090748592202E-2</v>
      </c>
      <c r="AC493">
        <f t="shared" si="44"/>
        <v>161</v>
      </c>
      <c r="AD493">
        <f t="shared" si="45"/>
        <v>0</v>
      </c>
      <c r="AE493">
        <f t="shared" si="46"/>
        <v>0.1</v>
      </c>
      <c r="AF493">
        <f>'TP Factor'!$D$4</f>
        <v>0.98096512680287296</v>
      </c>
      <c r="AG493">
        <f t="shared" si="47"/>
        <v>0.1</v>
      </c>
    </row>
    <row r="494" spans="1:33">
      <c r="A494" s="24" t="s">
        <v>72</v>
      </c>
      <c r="B494" s="24">
        <v>0</v>
      </c>
      <c r="D494" s="25">
        <v>0</v>
      </c>
      <c r="E494" s="24" t="s">
        <v>74</v>
      </c>
      <c r="F494" s="24">
        <v>0</v>
      </c>
      <c r="G494" s="26">
        <v>105</v>
      </c>
      <c r="H494" s="24" t="s">
        <v>159</v>
      </c>
      <c r="I494" s="24" t="s">
        <v>76</v>
      </c>
      <c r="J494" s="24">
        <v>0</v>
      </c>
      <c r="K494" s="27">
        <v>128.436797326</v>
      </c>
      <c r="L494" s="27">
        <v>463.01951628</v>
      </c>
      <c r="M494" s="25">
        <v>0</v>
      </c>
      <c r="N494" s="25">
        <v>0</v>
      </c>
      <c r="O494" s="24">
        <v>0</v>
      </c>
      <c r="P494" s="24">
        <v>0</v>
      </c>
      <c r="Q494" s="28">
        <v>75601</v>
      </c>
      <c r="R494" s="28">
        <v>1400</v>
      </c>
      <c r="T494" s="24" t="s">
        <v>150</v>
      </c>
      <c r="U494" s="28">
        <v>54.65</v>
      </c>
      <c r="V494" s="28">
        <v>0</v>
      </c>
      <c r="W494" s="28">
        <v>1.93</v>
      </c>
      <c r="X494" s="28">
        <v>0.497</v>
      </c>
      <c r="Y494" s="28">
        <f t="shared" si="48"/>
        <v>1.351</v>
      </c>
      <c r="Z494" s="28">
        <f t="shared" si="49"/>
        <v>0.2485</v>
      </c>
      <c r="AA494" s="28">
        <v>0.9</v>
      </c>
      <c r="AB494" s="29">
        <v>0.114323519318016</v>
      </c>
      <c r="AC494">
        <f t="shared" si="44"/>
        <v>578</v>
      </c>
      <c r="AD494">
        <f t="shared" si="45"/>
        <v>2</v>
      </c>
      <c r="AE494">
        <f t="shared" si="46"/>
        <v>0.3</v>
      </c>
      <c r="AF494">
        <f>'TP Factor'!$D$4</f>
        <v>0.98096512680287296</v>
      </c>
      <c r="AG494">
        <f t="shared" si="47"/>
        <v>0.3</v>
      </c>
    </row>
    <row r="495" spans="1:33">
      <c r="A495" s="24" t="s">
        <v>72</v>
      </c>
      <c r="B495" s="24">
        <v>0</v>
      </c>
      <c r="D495" s="25">
        <v>0</v>
      </c>
      <c r="E495" s="24" t="s">
        <v>74</v>
      </c>
      <c r="F495" s="24">
        <v>0</v>
      </c>
      <c r="G495" s="26">
        <v>105</v>
      </c>
      <c r="H495" s="24" t="s">
        <v>159</v>
      </c>
      <c r="I495" s="24" t="s">
        <v>76</v>
      </c>
      <c r="J495" s="24">
        <v>0</v>
      </c>
      <c r="K495" s="27">
        <v>111.341615694</v>
      </c>
      <c r="L495" s="27">
        <v>447.31263778200002</v>
      </c>
      <c r="M495" s="25">
        <v>0</v>
      </c>
      <c r="N495" s="25">
        <v>0</v>
      </c>
      <c r="O495" s="24">
        <v>0</v>
      </c>
      <c r="P495" s="24">
        <v>0</v>
      </c>
      <c r="Q495" s="28">
        <v>75602</v>
      </c>
      <c r="R495" s="28">
        <v>1400</v>
      </c>
      <c r="T495" s="24" t="s">
        <v>127</v>
      </c>
      <c r="U495" s="28">
        <v>54.65</v>
      </c>
      <c r="V495" s="28">
        <v>0</v>
      </c>
      <c r="W495" s="28">
        <v>1.93</v>
      </c>
      <c r="X495" s="28">
        <v>0.497</v>
      </c>
      <c r="Y495" s="28">
        <f t="shared" si="48"/>
        <v>1.351</v>
      </c>
      <c r="Z495" s="28">
        <f t="shared" si="49"/>
        <v>0.2485</v>
      </c>
      <c r="AA495" s="28">
        <v>0.88700000000000001</v>
      </c>
      <c r="AB495" s="29">
        <v>0.11044534844854099</v>
      </c>
      <c r="AC495">
        <f t="shared" si="44"/>
        <v>550</v>
      </c>
      <c r="AD495">
        <f t="shared" si="45"/>
        <v>2</v>
      </c>
      <c r="AE495">
        <f t="shared" si="46"/>
        <v>0.3</v>
      </c>
      <c r="AF495">
        <f>'TP Factor'!$D$4</f>
        <v>0.98096512680287296</v>
      </c>
      <c r="AG495">
        <f t="shared" si="47"/>
        <v>0.3</v>
      </c>
    </row>
    <row r="496" spans="1:33">
      <c r="AB496" s="29">
        <f>SUM(AB2:AB495)</f>
        <v>882.14199512137293</v>
      </c>
      <c r="AD496">
        <f>SUM(AD2:AD495)</f>
        <v>7926</v>
      </c>
      <c r="AG496">
        <f>SUM(AG2:AG495)</f>
        <v>1392.6999999999975</v>
      </c>
    </row>
  </sheetData>
  <sortState ref="A2:Z495">
    <sortCondition descending="1" ref="V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101"/>
  <sheetViews>
    <sheetView topLeftCell="M1" workbookViewId="0">
      <pane ySplit="1" topLeftCell="A62" activePane="bottomLeft" state="frozen"/>
      <selection activeCell="M1" sqref="M1"/>
      <selection pane="bottomLeft" activeCell="AB2" sqref="AB2:AB101"/>
    </sheetView>
  </sheetViews>
  <sheetFormatPr defaultRowHeight="12.75"/>
  <cols>
    <col min="1" max="1" width="8.7109375" style="24" bestFit="1" customWidth="1"/>
    <col min="2" max="2" width="11.28515625" style="24" bestFit="1" customWidth="1"/>
    <col min="3" max="3" width="14.5703125" style="24" bestFit="1" customWidth="1"/>
    <col min="4" max="4" width="10.28515625" style="25" bestFit="1" customWidth="1"/>
    <col min="5" max="5" width="10" style="24" bestFit="1" customWidth="1"/>
    <col min="6" max="6" width="11" style="24" bestFit="1" customWidth="1"/>
    <col min="7" max="7" width="10.5703125" style="26" bestFit="1" customWidth="1"/>
    <col min="8" max="8" width="8.42578125" style="24" bestFit="1" customWidth="1"/>
    <col min="9" max="9" width="11.42578125" style="24" bestFit="1" customWidth="1"/>
    <col min="10" max="10" width="12" style="24" bestFit="1" customWidth="1"/>
    <col min="11" max="11" width="17.85546875" style="27" bestFit="1" customWidth="1"/>
    <col min="12" max="12" width="20.85546875" style="27" bestFit="1" customWidth="1"/>
    <col min="13" max="14" width="7" style="25" bestFit="1" customWidth="1"/>
    <col min="15" max="16" width="6" style="24" bestFit="1" customWidth="1"/>
    <col min="17" max="17" width="12.5703125" style="28" bestFit="1" customWidth="1"/>
    <col min="18" max="18" width="11.5703125" style="28" bestFit="1" customWidth="1"/>
    <col min="19" max="19" width="10" style="24" bestFit="1" customWidth="1"/>
    <col min="20" max="20" width="10.85546875" style="24" bestFit="1" customWidth="1"/>
    <col min="21" max="21" width="14" style="28" bestFit="1" customWidth="1"/>
    <col min="22" max="22" width="13.42578125" style="28" bestFit="1" customWidth="1"/>
    <col min="23" max="24" width="8.5703125" style="28" bestFit="1" customWidth="1"/>
    <col min="25" max="26" width="8.5703125" style="28" customWidth="1"/>
    <col min="27" max="27" width="8.5703125" style="28" bestFit="1" customWidth="1"/>
    <col min="28" max="28" width="22" style="29" bestFit="1" customWidth="1"/>
    <col min="29" max="29" width="13.85546875" customWidth="1"/>
    <col min="33" max="33" width="13" customWidth="1"/>
  </cols>
  <sheetData>
    <row r="1" spans="1:33" ht="25.5">
      <c r="A1" s="24" t="s">
        <v>46</v>
      </c>
      <c r="B1" s="24" t="s">
        <v>47</v>
      </c>
      <c r="C1" s="24" t="s">
        <v>48</v>
      </c>
      <c r="D1" s="25" t="s">
        <v>49</v>
      </c>
      <c r="E1" s="24" t="s">
        <v>50</v>
      </c>
      <c r="F1" s="24" t="s">
        <v>51</v>
      </c>
      <c r="G1" s="26" t="s">
        <v>52</v>
      </c>
      <c r="H1" s="24" t="s">
        <v>53</v>
      </c>
      <c r="I1" s="24" t="s">
        <v>54</v>
      </c>
      <c r="J1" s="24" t="s">
        <v>55</v>
      </c>
      <c r="K1" s="27" t="s">
        <v>56</v>
      </c>
      <c r="L1" s="27" t="s">
        <v>57</v>
      </c>
      <c r="M1" s="25" t="s">
        <v>58</v>
      </c>
      <c r="N1" s="25" t="s">
        <v>59</v>
      </c>
      <c r="O1" s="24" t="s">
        <v>60</v>
      </c>
      <c r="P1" s="24" t="s">
        <v>61</v>
      </c>
      <c r="Q1" s="28" t="s">
        <v>62</v>
      </c>
      <c r="R1" s="28" t="s">
        <v>63</v>
      </c>
      <c r="S1" s="24" t="s">
        <v>64</v>
      </c>
      <c r="T1" s="24" t="s">
        <v>65</v>
      </c>
      <c r="U1" s="28" t="s">
        <v>66</v>
      </c>
      <c r="V1" s="28" t="s">
        <v>67</v>
      </c>
      <c r="W1" s="28" t="s">
        <v>68</v>
      </c>
      <c r="X1" s="28" t="s">
        <v>69</v>
      </c>
      <c r="Y1" s="41" t="s">
        <v>170</v>
      </c>
      <c r="Z1" s="41" t="s">
        <v>171</v>
      </c>
      <c r="AA1" s="28" t="s">
        <v>70</v>
      </c>
      <c r="AB1" s="29" t="s">
        <v>71</v>
      </c>
      <c r="AC1" s="30" t="s">
        <v>172</v>
      </c>
      <c r="AD1" s="30" t="s">
        <v>173</v>
      </c>
      <c r="AE1" s="30" t="s">
        <v>174</v>
      </c>
      <c r="AF1" s="30" t="s">
        <v>175</v>
      </c>
      <c r="AG1" s="30" t="s">
        <v>176</v>
      </c>
    </row>
    <row r="2" spans="1:33">
      <c r="A2" s="24" t="s">
        <v>72</v>
      </c>
      <c r="B2" s="24">
        <v>27</v>
      </c>
      <c r="C2" s="24" t="s">
        <v>73</v>
      </c>
      <c r="D2" s="25">
        <v>33.090000000000003</v>
      </c>
      <c r="E2" s="24" t="s">
        <v>74</v>
      </c>
      <c r="F2" s="24">
        <v>1234</v>
      </c>
      <c r="G2" s="26">
        <v>105</v>
      </c>
      <c r="H2" s="24" t="s">
        <v>159</v>
      </c>
      <c r="I2" s="24" t="s">
        <v>76</v>
      </c>
      <c r="J2" s="24">
        <v>4775</v>
      </c>
      <c r="K2" s="27">
        <v>430.20913553600002</v>
      </c>
      <c r="L2" s="27">
        <v>10589.8788602</v>
      </c>
      <c r="M2" s="25">
        <v>9.2200000000000006</v>
      </c>
      <c r="N2" s="25">
        <v>2.37</v>
      </c>
      <c r="O2" s="24">
        <v>24958</v>
      </c>
      <c r="P2" s="24">
        <v>24436</v>
      </c>
      <c r="Q2" s="28">
        <v>24958</v>
      </c>
      <c r="R2" s="28">
        <v>1400</v>
      </c>
      <c r="S2" s="24" t="s">
        <v>79</v>
      </c>
      <c r="T2" s="24" t="s">
        <v>129</v>
      </c>
      <c r="U2" s="28">
        <v>54.65</v>
      </c>
      <c r="V2" s="28">
        <v>1</v>
      </c>
      <c r="W2" s="28">
        <v>2.83</v>
      </c>
      <c r="X2" s="28">
        <v>0.497</v>
      </c>
      <c r="Y2" s="28">
        <f>W2</f>
        <v>2.83</v>
      </c>
      <c r="Z2" s="28">
        <f>X2</f>
        <v>0.497</v>
      </c>
      <c r="AA2" s="28">
        <v>0.88600000000000001</v>
      </c>
      <c r="AB2" s="29">
        <v>0.34511069116188198</v>
      </c>
      <c r="AC2">
        <f>ROUND(AB2*AA2*U2*102.79,0)</f>
        <v>1718</v>
      </c>
      <c r="AD2">
        <f>ROUND(Y2*AC2*0.002205,0)</f>
        <v>11</v>
      </c>
      <c r="AE2">
        <f>ROUND(Z2*AC2*0.002205,1)</f>
        <v>1.9</v>
      </c>
      <c r="AF2">
        <f>'TP Factor'!$D$4</f>
        <v>0.98096512680287296</v>
      </c>
      <c r="AG2">
        <f>ROUND(AE2*AF2,1)</f>
        <v>1.9</v>
      </c>
    </row>
    <row r="3" spans="1:33">
      <c r="A3" s="24" t="s">
        <v>72</v>
      </c>
      <c r="B3" s="24">
        <v>27</v>
      </c>
      <c r="C3" s="24" t="s">
        <v>73</v>
      </c>
      <c r="D3" s="25">
        <v>33.090000000000003</v>
      </c>
      <c r="E3" s="24" t="s">
        <v>74</v>
      </c>
      <c r="F3" s="24">
        <v>1234</v>
      </c>
      <c r="G3" s="26">
        <v>106.9</v>
      </c>
      <c r="H3" s="24" t="s">
        <v>159</v>
      </c>
      <c r="I3" s="24" t="s">
        <v>76</v>
      </c>
      <c r="J3" s="24">
        <v>11727</v>
      </c>
      <c r="K3" s="27">
        <v>852.48048302300003</v>
      </c>
      <c r="L3" s="27">
        <v>28483.005570599998</v>
      </c>
      <c r="M3" s="25">
        <v>20.99</v>
      </c>
      <c r="N3" s="25">
        <v>3.64</v>
      </c>
      <c r="O3" s="24">
        <v>24970</v>
      </c>
      <c r="P3" s="24">
        <v>24448</v>
      </c>
      <c r="Q3" s="28">
        <v>24970</v>
      </c>
      <c r="R3" s="28">
        <v>1562</v>
      </c>
      <c r="S3" s="24" t="s">
        <v>90</v>
      </c>
      <c r="T3" s="24" t="s">
        <v>160</v>
      </c>
      <c r="U3" s="28">
        <v>54.65</v>
      </c>
      <c r="V3" s="28">
        <v>1</v>
      </c>
      <c r="W3" s="28">
        <v>1.79</v>
      </c>
      <c r="X3" s="28">
        <v>0.31</v>
      </c>
      <c r="Y3" s="28">
        <f t="shared" ref="Y3:Y66" si="0">W3</f>
        <v>1.79</v>
      </c>
      <c r="Z3" s="28">
        <f t="shared" ref="Z3:Z66" si="1">X3</f>
        <v>0.31</v>
      </c>
      <c r="AA3" s="28">
        <v>0.80900000000000005</v>
      </c>
      <c r="AB3" s="29">
        <v>4.7187466824397504</v>
      </c>
      <c r="AC3">
        <f t="shared" ref="AC3:AC66" si="2">ROUND(AB3*AA3*U3*102.79,0)</f>
        <v>21445</v>
      </c>
      <c r="AD3">
        <f t="shared" ref="AD3:AD66" si="3">ROUND(Y3*AC3*0.002205,0)</f>
        <v>85</v>
      </c>
      <c r="AE3">
        <f t="shared" ref="AE3:AE66" si="4">ROUND(Z3*AC3*0.002205,1)</f>
        <v>14.7</v>
      </c>
      <c r="AF3">
        <f>'TP Factor'!$D$4</f>
        <v>0.98096512680287296</v>
      </c>
      <c r="AG3">
        <f t="shared" ref="AG3:AG66" si="5">ROUND(AE3*AF3,1)</f>
        <v>14.4</v>
      </c>
    </row>
    <row r="4" spans="1:33">
      <c r="A4" s="24" t="s">
        <v>72</v>
      </c>
      <c r="B4" s="24">
        <v>27</v>
      </c>
      <c r="C4" s="24" t="s">
        <v>73</v>
      </c>
      <c r="D4" s="25">
        <v>33.090000000000003</v>
      </c>
      <c r="E4" s="24" t="s">
        <v>74</v>
      </c>
      <c r="F4" s="24">
        <v>3456</v>
      </c>
      <c r="G4" s="26">
        <v>11.1</v>
      </c>
      <c r="H4" s="24" t="s">
        <v>159</v>
      </c>
      <c r="I4" s="24" t="s">
        <v>76</v>
      </c>
      <c r="J4" s="24">
        <v>39</v>
      </c>
      <c r="K4" s="27">
        <v>91.026322048300003</v>
      </c>
      <c r="L4" s="27">
        <v>455.13905164099998</v>
      </c>
      <c r="M4" s="25">
        <v>0.05</v>
      </c>
      <c r="N4" s="25">
        <v>0</v>
      </c>
      <c r="O4" s="24">
        <v>25070</v>
      </c>
      <c r="P4" s="24">
        <v>24543</v>
      </c>
      <c r="Q4" s="28">
        <v>25070</v>
      </c>
      <c r="R4" s="28">
        <v>1800</v>
      </c>
      <c r="S4" s="24" t="s">
        <v>90</v>
      </c>
      <c r="T4" s="24" t="s">
        <v>161</v>
      </c>
      <c r="U4" s="28">
        <v>54.65</v>
      </c>
      <c r="V4" s="28">
        <v>1</v>
      </c>
      <c r="W4" s="28">
        <v>1.25</v>
      </c>
      <c r="X4" s="28">
        <v>7.5999999999999998E-2</v>
      </c>
      <c r="Y4" s="28">
        <f t="shared" si="0"/>
        <v>1.25</v>
      </c>
      <c r="Z4" s="28">
        <f t="shared" si="1"/>
        <v>7.5999999999999998E-2</v>
      </c>
      <c r="AA4" s="28">
        <v>0.16900000000000001</v>
      </c>
      <c r="AB4" s="29">
        <v>0.112466859115203</v>
      </c>
      <c r="AC4">
        <f t="shared" si="2"/>
        <v>107</v>
      </c>
      <c r="AD4">
        <f t="shared" si="3"/>
        <v>0</v>
      </c>
      <c r="AE4">
        <f t="shared" si="4"/>
        <v>0</v>
      </c>
      <c r="AF4">
        <f>'TP Factor'!$D$4</f>
        <v>0.98096512680287296</v>
      </c>
      <c r="AG4">
        <f t="shared" si="5"/>
        <v>0</v>
      </c>
    </row>
    <row r="5" spans="1:33">
      <c r="A5" s="24" t="s">
        <v>72</v>
      </c>
      <c r="B5" s="24">
        <v>27</v>
      </c>
      <c r="C5" s="24" t="s">
        <v>73</v>
      </c>
      <c r="D5" s="25">
        <v>33.090000000000003</v>
      </c>
      <c r="E5" s="24" t="s">
        <v>74</v>
      </c>
      <c r="F5" s="24">
        <v>1234</v>
      </c>
      <c r="G5" s="26">
        <v>102.5</v>
      </c>
      <c r="H5" s="24" t="s">
        <v>159</v>
      </c>
      <c r="I5" s="24" t="s">
        <v>76</v>
      </c>
      <c r="J5" s="24">
        <v>7050</v>
      </c>
      <c r="K5" s="27">
        <v>612.87590301099999</v>
      </c>
      <c r="L5" s="27">
        <v>21953.770796500001</v>
      </c>
      <c r="M5" s="25">
        <v>14.8</v>
      </c>
      <c r="N5" s="25">
        <v>3.64</v>
      </c>
      <c r="O5" s="24">
        <v>25077</v>
      </c>
      <c r="P5" s="24">
        <v>24549</v>
      </c>
      <c r="Q5" s="28">
        <v>25077</v>
      </c>
      <c r="R5" s="28">
        <v>1300</v>
      </c>
      <c r="S5" s="24" t="s">
        <v>79</v>
      </c>
      <c r="T5" s="24" t="s">
        <v>80</v>
      </c>
      <c r="U5" s="28">
        <v>54.65</v>
      </c>
      <c r="V5" s="28">
        <v>1</v>
      </c>
      <c r="W5" s="28">
        <v>2.42</v>
      </c>
      <c r="X5" s="28">
        <v>0.51600000000000001</v>
      </c>
      <c r="Y5" s="28">
        <f t="shared" si="0"/>
        <v>2.42</v>
      </c>
      <c r="Z5" s="28">
        <f t="shared" si="1"/>
        <v>0.51600000000000001</v>
      </c>
      <c r="AA5" s="28">
        <v>0.63100000000000001</v>
      </c>
      <c r="AB5" s="29">
        <v>0.56408623576253303</v>
      </c>
      <c r="AC5">
        <f t="shared" si="2"/>
        <v>1999</v>
      </c>
      <c r="AD5">
        <f t="shared" si="3"/>
        <v>11</v>
      </c>
      <c r="AE5">
        <f t="shared" si="4"/>
        <v>2.2999999999999998</v>
      </c>
      <c r="AF5">
        <f>'TP Factor'!$D$4</f>
        <v>0.98096512680287296</v>
      </c>
      <c r="AG5">
        <f t="shared" si="5"/>
        <v>2.2999999999999998</v>
      </c>
    </row>
    <row r="6" spans="1:33">
      <c r="A6" s="24" t="s">
        <v>72</v>
      </c>
      <c r="B6" s="24">
        <v>27</v>
      </c>
      <c r="C6" s="24" t="s">
        <v>73</v>
      </c>
      <c r="D6" s="25">
        <v>33.090000000000003</v>
      </c>
      <c r="E6" s="24" t="s">
        <v>74</v>
      </c>
      <c r="F6" s="24">
        <v>1234</v>
      </c>
      <c r="G6" s="26">
        <v>102.5</v>
      </c>
      <c r="H6" s="24" t="s">
        <v>159</v>
      </c>
      <c r="I6" s="24" t="s">
        <v>76</v>
      </c>
      <c r="J6" s="24">
        <v>56609</v>
      </c>
      <c r="K6" s="27">
        <v>2712.2083911599998</v>
      </c>
      <c r="L6" s="27">
        <v>168029.911146</v>
      </c>
      <c r="M6" s="25">
        <v>118.88</v>
      </c>
      <c r="N6" s="25">
        <v>29.21</v>
      </c>
      <c r="O6" s="24">
        <v>25078</v>
      </c>
      <c r="P6" s="24">
        <v>24550</v>
      </c>
      <c r="Q6" s="28">
        <v>25078</v>
      </c>
      <c r="R6" s="28">
        <v>1300</v>
      </c>
      <c r="S6" s="24" t="s">
        <v>81</v>
      </c>
      <c r="T6" s="24" t="s">
        <v>94</v>
      </c>
      <c r="U6" s="28">
        <v>54.65</v>
      </c>
      <c r="V6" s="28">
        <v>1</v>
      </c>
      <c r="W6" s="28">
        <v>2.42</v>
      </c>
      <c r="X6" s="28">
        <v>0.51600000000000001</v>
      </c>
      <c r="Y6" s="28">
        <f t="shared" si="0"/>
        <v>2.42</v>
      </c>
      <c r="Z6" s="28">
        <f t="shared" si="1"/>
        <v>0.51600000000000001</v>
      </c>
      <c r="AA6" s="28">
        <v>0.66200000000000003</v>
      </c>
      <c r="AB6" s="29">
        <v>0.25546325456526903</v>
      </c>
      <c r="AC6">
        <f t="shared" si="2"/>
        <v>950</v>
      </c>
      <c r="AD6">
        <f t="shared" si="3"/>
        <v>5</v>
      </c>
      <c r="AE6">
        <f t="shared" si="4"/>
        <v>1.1000000000000001</v>
      </c>
      <c r="AF6">
        <f>'TP Factor'!$D$4</f>
        <v>0.98096512680287296</v>
      </c>
      <c r="AG6">
        <f t="shared" si="5"/>
        <v>1.1000000000000001</v>
      </c>
    </row>
    <row r="7" spans="1:33">
      <c r="A7" s="24" t="s">
        <v>72</v>
      </c>
      <c r="B7" s="24">
        <v>27</v>
      </c>
      <c r="C7" s="24" t="s">
        <v>73</v>
      </c>
      <c r="D7" s="25">
        <v>33.090000000000003</v>
      </c>
      <c r="E7" s="24" t="s">
        <v>74</v>
      </c>
      <c r="F7" s="24">
        <v>1234</v>
      </c>
      <c r="G7" s="26">
        <v>29</v>
      </c>
      <c r="H7" s="24" t="s">
        <v>159</v>
      </c>
      <c r="I7" s="24" t="s">
        <v>76</v>
      </c>
      <c r="J7" s="24">
        <v>1832</v>
      </c>
      <c r="K7" s="27">
        <v>462.45782057999998</v>
      </c>
      <c r="L7" s="27">
        <v>9252.3931765800007</v>
      </c>
      <c r="M7" s="25">
        <v>4.09</v>
      </c>
      <c r="N7" s="25">
        <v>0.57999999999999996</v>
      </c>
      <c r="O7" s="24">
        <v>25088</v>
      </c>
      <c r="P7" s="24">
        <v>24560</v>
      </c>
      <c r="Q7" s="28">
        <v>25088</v>
      </c>
      <c r="R7" s="28">
        <v>1200</v>
      </c>
      <c r="S7" s="24" t="s">
        <v>97</v>
      </c>
      <c r="T7" s="24" t="s">
        <v>153</v>
      </c>
      <c r="U7" s="28">
        <v>54.65</v>
      </c>
      <c r="V7" s="28">
        <v>1</v>
      </c>
      <c r="W7" s="28">
        <v>2.39</v>
      </c>
      <c r="X7" s="28">
        <v>0.316</v>
      </c>
      <c r="Y7" s="28">
        <f t="shared" si="0"/>
        <v>2.39</v>
      </c>
      <c r="Z7" s="28">
        <f t="shared" si="1"/>
        <v>0.316</v>
      </c>
      <c r="AA7" s="28">
        <v>0.38900000000000001</v>
      </c>
      <c r="AB7" s="29">
        <v>1.66738937136512</v>
      </c>
      <c r="AC7">
        <f t="shared" si="2"/>
        <v>3644</v>
      </c>
      <c r="AD7">
        <f t="shared" si="3"/>
        <v>19</v>
      </c>
      <c r="AE7">
        <f t="shared" si="4"/>
        <v>2.5</v>
      </c>
      <c r="AF7">
        <f>'TP Factor'!$D$4</f>
        <v>0.98096512680287296</v>
      </c>
      <c r="AG7">
        <f t="shared" si="5"/>
        <v>2.5</v>
      </c>
    </row>
    <row r="8" spans="1:33">
      <c r="A8" s="24" t="s">
        <v>72</v>
      </c>
      <c r="B8" s="24">
        <v>27</v>
      </c>
      <c r="C8" s="24" t="s">
        <v>73</v>
      </c>
      <c r="D8" s="25">
        <v>33.090000000000003</v>
      </c>
      <c r="E8" s="24" t="s">
        <v>74</v>
      </c>
      <c r="F8" s="24">
        <v>3456</v>
      </c>
      <c r="G8" s="26">
        <v>11.1</v>
      </c>
      <c r="H8" s="24" t="s">
        <v>75</v>
      </c>
      <c r="I8" s="24" t="s">
        <v>76</v>
      </c>
      <c r="J8" s="24">
        <v>5825</v>
      </c>
      <c r="K8" s="27">
        <v>1750.32136227</v>
      </c>
      <c r="L8" s="27">
        <v>62889.888280400002</v>
      </c>
      <c r="M8" s="25">
        <v>7.28</v>
      </c>
      <c r="N8" s="25">
        <v>0.44</v>
      </c>
      <c r="O8" s="24">
        <v>25983</v>
      </c>
      <c r="P8" s="24">
        <v>25434</v>
      </c>
      <c r="Q8" s="28">
        <v>25983</v>
      </c>
      <c r="R8" s="28">
        <v>1800</v>
      </c>
      <c r="S8" s="24" t="s">
        <v>97</v>
      </c>
      <c r="T8" s="24" t="s">
        <v>162</v>
      </c>
      <c r="U8" s="28">
        <v>54.65</v>
      </c>
      <c r="V8" s="28">
        <v>1</v>
      </c>
      <c r="W8" s="28">
        <v>1.25</v>
      </c>
      <c r="X8" s="28">
        <v>7.5999999999999998E-2</v>
      </c>
      <c r="Y8" s="28">
        <f t="shared" si="0"/>
        <v>1.25</v>
      </c>
      <c r="Z8" s="28">
        <f t="shared" si="1"/>
        <v>7.5999999999999998E-2</v>
      </c>
      <c r="AA8" s="28">
        <v>0.182</v>
      </c>
      <c r="AB8" s="29">
        <v>0.16248670184477099</v>
      </c>
      <c r="AC8">
        <f t="shared" si="2"/>
        <v>166</v>
      </c>
      <c r="AD8">
        <f t="shared" si="3"/>
        <v>0</v>
      </c>
      <c r="AE8">
        <f t="shared" si="4"/>
        <v>0</v>
      </c>
      <c r="AF8">
        <f>'TP Factor'!$D$3</f>
        <v>1.168489000131735</v>
      </c>
      <c r="AG8">
        <f t="shared" si="5"/>
        <v>0</v>
      </c>
    </row>
    <row r="9" spans="1:33">
      <c r="A9" s="24" t="s">
        <v>72</v>
      </c>
      <c r="B9" s="24">
        <v>27</v>
      </c>
      <c r="C9" s="24" t="s">
        <v>73</v>
      </c>
      <c r="D9" s="25">
        <v>33.090000000000003</v>
      </c>
      <c r="E9" s="24" t="s">
        <v>74</v>
      </c>
      <c r="F9" s="24">
        <v>3456</v>
      </c>
      <c r="G9" s="26">
        <v>11.1</v>
      </c>
      <c r="H9" s="24" t="s">
        <v>75</v>
      </c>
      <c r="I9" s="24" t="s">
        <v>76</v>
      </c>
      <c r="J9" s="24">
        <v>4842</v>
      </c>
      <c r="K9" s="27">
        <v>1371.9672364400001</v>
      </c>
      <c r="L9" s="27">
        <v>74914.230657299995</v>
      </c>
      <c r="M9" s="25">
        <v>6.05</v>
      </c>
      <c r="N9" s="25">
        <v>0.37</v>
      </c>
      <c r="O9" s="24">
        <v>26555</v>
      </c>
      <c r="P9" s="24">
        <v>25989</v>
      </c>
      <c r="Q9" s="28">
        <v>26555</v>
      </c>
      <c r="R9" s="28">
        <v>1800</v>
      </c>
      <c r="S9" s="24" t="s">
        <v>79</v>
      </c>
      <c r="T9" s="24" t="s">
        <v>163</v>
      </c>
      <c r="U9" s="28">
        <v>54.65</v>
      </c>
      <c r="V9" s="28">
        <v>1</v>
      </c>
      <c r="W9" s="28">
        <v>1.25</v>
      </c>
      <c r="X9" s="28">
        <v>7.5999999999999998E-2</v>
      </c>
      <c r="Y9" s="28">
        <f t="shared" si="0"/>
        <v>1.25</v>
      </c>
      <c r="Z9" s="28">
        <f t="shared" si="1"/>
        <v>7.5999999999999998E-2</v>
      </c>
      <c r="AA9" s="28">
        <v>0.127</v>
      </c>
      <c r="AB9" s="29">
        <v>1.53188145020609</v>
      </c>
      <c r="AC9">
        <f t="shared" si="2"/>
        <v>1093</v>
      </c>
      <c r="AD9">
        <f t="shared" si="3"/>
        <v>3</v>
      </c>
      <c r="AE9">
        <f t="shared" si="4"/>
        <v>0.2</v>
      </c>
      <c r="AF9">
        <f>'TP Factor'!$D$3</f>
        <v>1.168489000131735</v>
      </c>
      <c r="AG9">
        <f t="shared" si="5"/>
        <v>0.2</v>
      </c>
    </row>
    <row r="10" spans="1:33">
      <c r="A10" s="24" t="s">
        <v>72</v>
      </c>
      <c r="B10" s="24">
        <v>27</v>
      </c>
      <c r="C10" s="24" t="s">
        <v>73</v>
      </c>
      <c r="D10" s="25">
        <v>33.090000000000003</v>
      </c>
      <c r="E10" s="24" t="s">
        <v>74</v>
      </c>
      <c r="F10" s="24">
        <v>1234</v>
      </c>
      <c r="G10" s="26">
        <v>29</v>
      </c>
      <c r="H10" s="24" t="s">
        <v>75</v>
      </c>
      <c r="I10" s="24" t="s">
        <v>76</v>
      </c>
      <c r="J10" s="24">
        <v>5923</v>
      </c>
      <c r="K10" s="27">
        <v>869.26679076599999</v>
      </c>
      <c r="L10" s="27">
        <v>29920.247612800002</v>
      </c>
      <c r="M10" s="25">
        <v>13.21</v>
      </c>
      <c r="N10" s="25">
        <v>1.87</v>
      </c>
      <c r="O10" s="24">
        <v>26669</v>
      </c>
      <c r="P10" s="24">
        <v>26098</v>
      </c>
      <c r="Q10" s="28">
        <v>26669</v>
      </c>
      <c r="R10" s="28">
        <v>1200</v>
      </c>
      <c r="S10" s="24" t="s">
        <v>97</v>
      </c>
      <c r="T10" s="24" t="s">
        <v>153</v>
      </c>
      <c r="U10" s="28">
        <v>54.65</v>
      </c>
      <c r="V10" s="28">
        <v>1</v>
      </c>
      <c r="W10" s="28">
        <v>2.39</v>
      </c>
      <c r="X10" s="28">
        <v>0.316</v>
      </c>
      <c r="Y10" s="28">
        <f t="shared" si="0"/>
        <v>2.39</v>
      </c>
      <c r="Z10" s="28">
        <f t="shared" si="1"/>
        <v>0.316</v>
      </c>
      <c r="AA10" s="28">
        <v>0.38900000000000001</v>
      </c>
      <c r="AB10" s="29">
        <v>2.5939352319654199</v>
      </c>
      <c r="AC10">
        <f t="shared" si="2"/>
        <v>5668</v>
      </c>
      <c r="AD10">
        <f t="shared" si="3"/>
        <v>30</v>
      </c>
      <c r="AE10">
        <f t="shared" si="4"/>
        <v>3.9</v>
      </c>
      <c r="AF10">
        <f>'TP Factor'!$D$3</f>
        <v>1.168489000131735</v>
      </c>
      <c r="AG10">
        <f t="shared" si="5"/>
        <v>4.5999999999999996</v>
      </c>
    </row>
    <row r="11" spans="1:33">
      <c r="A11" s="24" t="s">
        <v>72</v>
      </c>
      <c r="B11" s="24">
        <v>27</v>
      </c>
      <c r="C11" s="24" t="s">
        <v>73</v>
      </c>
      <c r="D11" s="25">
        <v>33.090000000000003</v>
      </c>
      <c r="E11" s="24" t="s">
        <v>74</v>
      </c>
      <c r="F11" s="24">
        <v>1234</v>
      </c>
      <c r="G11" s="26">
        <v>29</v>
      </c>
      <c r="H11" s="24" t="s">
        <v>75</v>
      </c>
      <c r="I11" s="24" t="s">
        <v>76</v>
      </c>
      <c r="J11" s="24">
        <v>520</v>
      </c>
      <c r="K11" s="27">
        <v>287.73532266199999</v>
      </c>
      <c r="L11" s="27">
        <v>2946.0191407799998</v>
      </c>
      <c r="M11" s="25">
        <v>1.1599999999999999</v>
      </c>
      <c r="N11" s="25">
        <v>0.16</v>
      </c>
      <c r="O11" s="24">
        <v>26695</v>
      </c>
      <c r="P11" s="24">
        <v>26122</v>
      </c>
      <c r="Q11" s="28">
        <v>26695</v>
      </c>
      <c r="R11" s="28">
        <v>1200</v>
      </c>
      <c r="S11" s="24" t="s">
        <v>90</v>
      </c>
      <c r="T11" s="24" t="s">
        <v>154</v>
      </c>
      <c r="U11" s="28">
        <v>54.65</v>
      </c>
      <c r="V11" s="28">
        <v>1</v>
      </c>
      <c r="W11" s="28">
        <v>2.39</v>
      </c>
      <c r="X11" s="28">
        <v>0.316</v>
      </c>
      <c r="Y11" s="28">
        <f t="shared" si="0"/>
        <v>2.39</v>
      </c>
      <c r="Z11" s="28">
        <f t="shared" si="1"/>
        <v>0.316</v>
      </c>
      <c r="AA11" s="28">
        <v>0.34699999999999998</v>
      </c>
      <c r="AB11" s="29">
        <v>1.6685974925030499E-2</v>
      </c>
      <c r="AC11">
        <f t="shared" si="2"/>
        <v>33</v>
      </c>
      <c r="AD11">
        <f t="shared" si="3"/>
        <v>0</v>
      </c>
      <c r="AE11">
        <f t="shared" si="4"/>
        <v>0</v>
      </c>
      <c r="AF11">
        <f>'TP Factor'!$D$3</f>
        <v>1.168489000131735</v>
      </c>
      <c r="AG11">
        <f t="shared" si="5"/>
        <v>0</v>
      </c>
    </row>
    <row r="12" spans="1:33">
      <c r="A12" s="24" t="s">
        <v>72</v>
      </c>
      <c r="B12" s="24">
        <v>27</v>
      </c>
      <c r="C12" s="24" t="s">
        <v>73</v>
      </c>
      <c r="D12" s="25">
        <v>33.090000000000003</v>
      </c>
      <c r="E12" s="24" t="s">
        <v>74</v>
      </c>
      <c r="F12" s="24">
        <v>1234</v>
      </c>
      <c r="G12" s="26">
        <v>105</v>
      </c>
      <c r="H12" s="24" t="s">
        <v>75</v>
      </c>
      <c r="I12" s="24" t="s">
        <v>76</v>
      </c>
      <c r="J12" s="24">
        <v>28721</v>
      </c>
      <c r="K12" s="27">
        <v>1325.95708689</v>
      </c>
      <c r="L12" s="27">
        <v>63413.1180771</v>
      </c>
      <c r="M12" s="25">
        <v>55.43</v>
      </c>
      <c r="N12" s="25">
        <v>14.27</v>
      </c>
      <c r="O12" s="24">
        <v>26717</v>
      </c>
      <c r="P12" s="24">
        <v>26143</v>
      </c>
      <c r="Q12" s="28">
        <v>26717</v>
      </c>
      <c r="R12" s="28">
        <v>1400</v>
      </c>
      <c r="S12" s="24" t="s">
        <v>90</v>
      </c>
      <c r="T12" s="24" t="s">
        <v>115</v>
      </c>
      <c r="U12" s="28">
        <v>54.65</v>
      </c>
      <c r="V12" s="28">
        <v>1</v>
      </c>
      <c r="W12" s="28">
        <v>2.83</v>
      </c>
      <c r="X12" s="28">
        <v>0.497</v>
      </c>
      <c r="Y12" s="28">
        <f t="shared" si="0"/>
        <v>2.83</v>
      </c>
      <c r="Z12" s="28">
        <f t="shared" si="1"/>
        <v>0.497</v>
      </c>
      <c r="AA12" s="28">
        <v>0.89</v>
      </c>
      <c r="AB12" s="29">
        <v>3.15498402089719</v>
      </c>
      <c r="AC12">
        <f t="shared" si="2"/>
        <v>15774</v>
      </c>
      <c r="AD12">
        <f t="shared" si="3"/>
        <v>98</v>
      </c>
      <c r="AE12">
        <f t="shared" si="4"/>
        <v>17.3</v>
      </c>
      <c r="AF12">
        <f>'TP Factor'!$D$3</f>
        <v>1.168489000131735</v>
      </c>
      <c r="AG12">
        <f t="shared" si="5"/>
        <v>20.2</v>
      </c>
    </row>
    <row r="13" spans="1:33">
      <c r="A13" s="24" t="s">
        <v>72</v>
      </c>
      <c r="B13" s="24">
        <v>27</v>
      </c>
      <c r="C13" s="24" t="s">
        <v>73</v>
      </c>
      <c r="D13" s="25">
        <v>33.090000000000003</v>
      </c>
      <c r="E13" s="24" t="s">
        <v>74</v>
      </c>
      <c r="F13" s="24">
        <v>1234</v>
      </c>
      <c r="G13" s="26">
        <v>102.5</v>
      </c>
      <c r="H13" s="24" t="s">
        <v>75</v>
      </c>
      <c r="I13" s="24" t="s">
        <v>76</v>
      </c>
      <c r="J13" s="24">
        <v>33107</v>
      </c>
      <c r="K13" s="27">
        <v>2354.9323257699998</v>
      </c>
      <c r="L13" s="27">
        <v>103099.467286</v>
      </c>
      <c r="M13" s="25">
        <v>69.52</v>
      </c>
      <c r="N13" s="25">
        <v>17.079999999999998</v>
      </c>
      <c r="O13" s="24">
        <v>26773</v>
      </c>
      <c r="P13" s="24">
        <v>26196</v>
      </c>
      <c r="Q13" s="28">
        <v>26773</v>
      </c>
      <c r="R13" s="28">
        <v>1300</v>
      </c>
      <c r="S13" s="24" t="s">
        <v>79</v>
      </c>
      <c r="T13" s="24" t="s">
        <v>80</v>
      </c>
      <c r="U13" s="28">
        <v>54.65</v>
      </c>
      <c r="V13" s="28">
        <v>1</v>
      </c>
      <c r="W13" s="28">
        <v>2.42</v>
      </c>
      <c r="X13" s="28">
        <v>0.51600000000000001</v>
      </c>
      <c r="Y13" s="28">
        <f t="shared" si="0"/>
        <v>2.42</v>
      </c>
      <c r="Z13" s="28">
        <f t="shared" si="1"/>
        <v>0.51600000000000001</v>
      </c>
      <c r="AA13" s="28">
        <v>0.63100000000000001</v>
      </c>
      <c r="AB13" s="29">
        <v>1.0115920738199899</v>
      </c>
      <c r="AC13">
        <f t="shared" si="2"/>
        <v>3586</v>
      </c>
      <c r="AD13">
        <f t="shared" si="3"/>
        <v>19</v>
      </c>
      <c r="AE13">
        <f t="shared" si="4"/>
        <v>4.0999999999999996</v>
      </c>
      <c r="AF13">
        <f>'TP Factor'!$D$3</f>
        <v>1.168489000131735</v>
      </c>
      <c r="AG13">
        <f t="shared" si="5"/>
        <v>4.8</v>
      </c>
    </row>
    <row r="14" spans="1:33">
      <c r="A14" s="24" t="s">
        <v>72</v>
      </c>
      <c r="B14" s="24">
        <v>27</v>
      </c>
      <c r="C14" s="24" t="s">
        <v>73</v>
      </c>
      <c r="D14" s="25">
        <v>33.090000000000003</v>
      </c>
      <c r="E14" s="24" t="s">
        <v>74</v>
      </c>
      <c r="F14" s="24">
        <v>1234</v>
      </c>
      <c r="G14" s="26">
        <v>29</v>
      </c>
      <c r="H14" s="24" t="s">
        <v>75</v>
      </c>
      <c r="I14" s="24" t="s">
        <v>76</v>
      </c>
      <c r="J14" s="24">
        <v>6370</v>
      </c>
      <c r="K14" s="27">
        <v>1076.2110761399999</v>
      </c>
      <c r="L14" s="27">
        <v>56895.2004581</v>
      </c>
      <c r="M14" s="25">
        <v>14.21</v>
      </c>
      <c r="N14" s="25">
        <v>2.0099999999999998</v>
      </c>
      <c r="O14" s="24">
        <v>26813</v>
      </c>
      <c r="P14" s="24">
        <v>26233</v>
      </c>
      <c r="Q14" s="28">
        <v>26813</v>
      </c>
      <c r="R14" s="28">
        <v>1200</v>
      </c>
      <c r="S14" s="24" t="s">
        <v>79</v>
      </c>
      <c r="T14" s="24" t="s">
        <v>156</v>
      </c>
      <c r="U14" s="28">
        <v>54.65</v>
      </c>
      <c r="V14" s="28">
        <v>1</v>
      </c>
      <c r="W14" s="28">
        <v>2.39</v>
      </c>
      <c r="X14" s="28">
        <v>0.316</v>
      </c>
      <c r="Y14" s="28">
        <f t="shared" si="0"/>
        <v>2.39</v>
      </c>
      <c r="Z14" s="28">
        <f t="shared" si="1"/>
        <v>0.316</v>
      </c>
      <c r="AA14" s="28">
        <v>0.22</v>
      </c>
      <c r="AB14" s="29">
        <v>1.7879491299980099</v>
      </c>
      <c r="AC14">
        <f t="shared" si="2"/>
        <v>2210</v>
      </c>
      <c r="AD14">
        <f t="shared" si="3"/>
        <v>12</v>
      </c>
      <c r="AE14">
        <f t="shared" si="4"/>
        <v>1.5</v>
      </c>
      <c r="AF14">
        <f>'TP Factor'!$D$3</f>
        <v>1.168489000131735</v>
      </c>
      <c r="AG14">
        <f t="shared" si="5"/>
        <v>1.8</v>
      </c>
    </row>
    <row r="15" spans="1:33">
      <c r="A15" s="24" t="s">
        <v>72</v>
      </c>
      <c r="B15" s="24">
        <v>27</v>
      </c>
      <c r="C15" s="24" t="s">
        <v>73</v>
      </c>
      <c r="D15" s="25">
        <v>33.090000000000003</v>
      </c>
      <c r="E15" s="24" t="s">
        <v>74</v>
      </c>
      <c r="F15" s="24">
        <v>1234</v>
      </c>
      <c r="G15" s="26">
        <v>52.7</v>
      </c>
      <c r="H15" s="24" t="s">
        <v>75</v>
      </c>
      <c r="I15" s="24" t="s">
        <v>76</v>
      </c>
      <c r="J15" s="24">
        <v>1110</v>
      </c>
      <c r="K15" s="27">
        <v>381.14034771600001</v>
      </c>
      <c r="L15" s="27">
        <v>4372.4076267099999</v>
      </c>
      <c r="M15" s="25">
        <v>2.2599999999999998</v>
      </c>
      <c r="N15" s="25">
        <v>0.27</v>
      </c>
      <c r="O15" s="24">
        <v>26815</v>
      </c>
      <c r="P15" s="24">
        <v>26235</v>
      </c>
      <c r="Q15" s="28">
        <v>26815</v>
      </c>
      <c r="R15" s="28">
        <v>1870</v>
      </c>
      <c r="S15" s="24" t="s">
        <v>79</v>
      </c>
      <c r="T15" s="24" t="s">
        <v>157</v>
      </c>
      <c r="U15" s="28">
        <v>54.65</v>
      </c>
      <c r="V15" s="28">
        <v>1</v>
      </c>
      <c r="W15" s="28">
        <v>2.04</v>
      </c>
      <c r="X15" s="28">
        <v>0.24199999999999999</v>
      </c>
      <c r="Y15" s="28">
        <f t="shared" si="0"/>
        <v>2.04</v>
      </c>
      <c r="Z15" s="28">
        <f t="shared" si="1"/>
        <v>0.24199999999999999</v>
      </c>
      <c r="AA15" s="28">
        <v>0.499</v>
      </c>
      <c r="AB15" s="29">
        <v>1.15835835031471E-2</v>
      </c>
      <c r="AC15">
        <f t="shared" si="2"/>
        <v>32</v>
      </c>
      <c r="AD15">
        <f t="shared" si="3"/>
        <v>0</v>
      </c>
      <c r="AE15">
        <f t="shared" si="4"/>
        <v>0</v>
      </c>
      <c r="AF15">
        <f>'TP Factor'!$D$3</f>
        <v>1.168489000131735</v>
      </c>
      <c r="AG15">
        <f t="shared" si="5"/>
        <v>0</v>
      </c>
    </row>
    <row r="16" spans="1:33">
      <c r="A16" s="24" t="s">
        <v>72</v>
      </c>
      <c r="B16" s="24">
        <v>27</v>
      </c>
      <c r="C16" s="24" t="s">
        <v>73</v>
      </c>
      <c r="D16" s="25">
        <v>33.090000000000003</v>
      </c>
      <c r="E16" s="24" t="s">
        <v>74</v>
      </c>
      <c r="F16" s="24">
        <v>1234</v>
      </c>
      <c r="G16" s="26">
        <v>29</v>
      </c>
      <c r="H16" s="24" t="s">
        <v>75</v>
      </c>
      <c r="I16" s="24" t="s">
        <v>76</v>
      </c>
      <c r="J16" s="24">
        <v>9463</v>
      </c>
      <c r="K16" s="27">
        <v>1475.7870908</v>
      </c>
      <c r="L16" s="27">
        <v>47801.082388900002</v>
      </c>
      <c r="M16" s="25">
        <v>21.1</v>
      </c>
      <c r="N16" s="25">
        <v>2.99</v>
      </c>
      <c r="O16" s="24">
        <v>26822</v>
      </c>
      <c r="P16" s="24">
        <v>26242</v>
      </c>
      <c r="Q16" s="28">
        <v>26822</v>
      </c>
      <c r="R16" s="28">
        <v>1200</v>
      </c>
      <c r="S16" s="24" t="s">
        <v>97</v>
      </c>
      <c r="T16" s="24" t="s">
        <v>153</v>
      </c>
      <c r="U16" s="28">
        <v>54.65</v>
      </c>
      <c r="V16" s="28">
        <v>1</v>
      </c>
      <c r="W16" s="28">
        <v>2.39</v>
      </c>
      <c r="X16" s="28">
        <v>0.316</v>
      </c>
      <c r="Y16" s="28">
        <f t="shared" si="0"/>
        <v>2.39</v>
      </c>
      <c r="Z16" s="28">
        <f t="shared" si="1"/>
        <v>0.316</v>
      </c>
      <c r="AA16" s="28">
        <v>0.38900000000000001</v>
      </c>
      <c r="AB16" s="29">
        <v>4.4770730681765096</v>
      </c>
      <c r="AC16">
        <f t="shared" si="2"/>
        <v>9783</v>
      </c>
      <c r="AD16">
        <f t="shared" si="3"/>
        <v>52</v>
      </c>
      <c r="AE16">
        <f t="shared" si="4"/>
        <v>6.8</v>
      </c>
      <c r="AF16">
        <f>'TP Factor'!$D$3</f>
        <v>1.168489000131735</v>
      </c>
      <c r="AG16">
        <f t="shared" si="5"/>
        <v>7.9</v>
      </c>
    </row>
    <row r="17" spans="1:33">
      <c r="A17" s="24" t="s">
        <v>72</v>
      </c>
      <c r="B17" s="24">
        <v>27</v>
      </c>
      <c r="C17" s="24" t="s">
        <v>73</v>
      </c>
      <c r="D17" s="25">
        <v>33.090000000000003</v>
      </c>
      <c r="E17" s="24" t="s">
        <v>74</v>
      </c>
      <c r="F17" s="24">
        <v>1234</v>
      </c>
      <c r="G17" s="26">
        <v>13</v>
      </c>
      <c r="H17" s="24" t="s">
        <v>75</v>
      </c>
      <c r="I17" s="24" t="s">
        <v>76</v>
      </c>
      <c r="J17" s="24">
        <v>1577</v>
      </c>
      <c r="K17" s="27">
        <v>536.51350310299995</v>
      </c>
      <c r="L17" s="27">
        <v>10834.0450678</v>
      </c>
      <c r="M17" s="25">
        <v>2.92</v>
      </c>
      <c r="N17" s="25">
        <v>0.35</v>
      </c>
      <c r="O17" s="24">
        <v>26875</v>
      </c>
      <c r="P17" s="24">
        <v>26293</v>
      </c>
      <c r="Q17" s="28">
        <v>26875</v>
      </c>
      <c r="R17" s="28">
        <v>1100</v>
      </c>
      <c r="S17" s="24" t="s">
        <v>90</v>
      </c>
      <c r="T17" s="24" t="s">
        <v>158</v>
      </c>
      <c r="U17" s="28">
        <v>54.65</v>
      </c>
      <c r="V17" s="28">
        <v>1</v>
      </c>
      <c r="W17" s="28">
        <v>1.85</v>
      </c>
      <c r="X17" s="28">
        <v>0.22</v>
      </c>
      <c r="Y17" s="28">
        <f t="shared" si="0"/>
        <v>1.85</v>
      </c>
      <c r="Z17" s="28">
        <f t="shared" si="1"/>
        <v>0.22</v>
      </c>
      <c r="AA17" s="28">
        <v>0.28599999999999998</v>
      </c>
      <c r="AB17" s="29">
        <v>2.4134216819401102</v>
      </c>
      <c r="AC17">
        <f t="shared" si="2"/>
        <v>3877</v>
      </c>
      <c r="AD17">
        <f t="shared" si="3"/>
        <v>16</v>
      </c>
      <c r="AE17">
        <f t="shared" si="4"/>
        <v>1.9</v>
      </c>
      <c r="AF17">
        <f>'TP Factor'!$D$3</f>
        <v>1.168489000131735</v>
      </c>
      <c r="AG17">
        <f t="shared" si="5"/>
        <v>2.2000000000000002</v>
      </c>
    </row>
    <row r="18" spans="1:33">
      <c r="A18" s="24" t="s">
        <v>72</v>
      </c>
      <c r="B18" s="24">
        <v>27</v>
      </c>
      <c r="C18" s="24" t="s">
        <v>73</v>
      </c>
      <c r="D18" s="25">
        <v>33.090000000000003</v>
      </c>
      <c r="E18" s="24" t="s">
        <v>74</v>
      </c>
      <c r="F18" s="24">
        <v>1234</v>
      </c>
      <c r="G18" s="26">
        <v>29</v>
      </c>
      <c r="H18" s="24" t="s">
        <v>75</v>
      </c>
      <c r="I18" s="24" t="s">
        <v>76</v>
      </c>
      <c r="J18" s="24">
        <v>500</v>
      </c>
      <c r="K18" s="27">
        <v>261.35856545799999</v>
      </c>
      <c r="L18" s="27">
        <v>2830.6050057699999</v>
      </c>
      <c r="M18" s="25">
        <v>1.1200000000000001</v>
      </c>
      <c r="N18" s="25">
        <v>0.16</v>
      </c>
      <c r="O18" s="24">
        <v>26917</v>
      </c>
      <c r="P18" s="24">
        <v>26334</v>
      </c>
      <c r="Q18" s="28">
        <v>26917</v>
      </c>
      <c r="R18" s="28">
        <v>1200</v>
      </c>
      <c r="S18" s="24" t="s">
        <v>90</v>
      </c>
      <c r="T18" s="24" t="s">
        <v>154</v>
      </c>
      <c r="U18" s="28">
        <v>54.65</v>
      </c>
      <c r="V18" s="28">
        <v>1</v>
      </c>
      <c r="W18" s="28">
        <v>2.39</v>
      </c>
      <c r="X18" s="28">
        <v>0.316</v>
      </c>
      <c r="Y18" s="28">
        <f t="shared" si="0"/>
        <v>2.39</v>
      </c>
      <c r="Z18" s="28">
        <f t="shared" si="1"/>
        <v>0.316</v>
      </c>
      <c r="AA18" s="28">
        <v>0.34699999999999998</v>
      </c>
      <c r="AB18" s="29">
        <v>0.34193289371511698</v>
      </c>
      <c r="AC18">
        <f t="shared" si="2"/>
        <v>667</v>
      </c>
      <c r="AD18">
        <f t="shared" si="3"/>
        <v>4</v>
      </c>
      <c r="AE18">
        <f t="shared" si="4"/>
        <v>0.5</v>
      </c>
      <c r="AF18">
        <f>'TP Factor'!$D$3</f>
        <v>1.168489000131735</v>
      </c>
      <c r="AG18">
        <f t="shared" si="5"/>
        <v>0.6</v>
      </c>
    </row>
    <row r="19" spans="1:33">
      <c r="A19" s="24" t="s">
        <v>72</v>
      </c>
      <c r="B19" s="24">
        <v>27</v>
      </c>
      <c r="C19" s="24" t="s">
        <v>73</v>
      </c>
      <c r="D19" s="25">
        <v>33.090000000000003</v>
      </c>
      <c r="E19" s="24" t="s">
        <v>74</v>
      </c>
      <c r="F19" s="24">
        <v>3456</v>
      </c>
      <c r="G19" s="26">
        <v>11.1</v>
      </c>
      <c r="H19" s="24" t="s">
        <v>75</v>
      </c>
      <c r="I19" s="24" t="s">
        <v>76</v>
      </c>
      <c r="J19" s="24">
        <v>1165</v>
      </c>
      <c r="K19" s="27">
        <v>788.67609596199998</v>
      </c>
      <c r="L19" s="27">
        <v>13546.0341658</v>
      </c>
      <c r="M19" s="25">
        <v>1.46</v>
      </c>
      <c r="N19" s="25">
        <v>0.09</v>
      </c>
      <c r="O19" s="24">
        <v>26960</v>
      </c>
      <c r="P19" s="24">
        <v>26377</v>
      </c>
      <c r="Q19" s="28">
        <v>26960</v>
      </c>
      <c r="R19" s="28">
        <v>1800</v>
      </c>
      <c r="S19" s="24" t="s">
        <v>90</v>
      </c>
      <c r="T19" s="24" t="s">
        <v>161</v>
      </c>
      <c r="U19" s="28">
        <v>54.65</v>
      </c>
      <c r="V19" s="28">
        <v>1</v>
      </c>
      <c r="W19" s="28">
        <v>1.25</v>
      </c>
      <c r="X19" s="28">
        <v>7.5999999999999998E-2</v>
      </c>
      <c r="Y19" s="28">
        <f t="shared" si="0"/>
        <v>1.25</v>
      </c>
      <c r="Z19" s="28">
        <f t="shared" si="1"/>
        <v>7.5999999999999998E-2</v>
      </c>
      <c r="AA19" s="28">
        <v>0.16900000000000001</v>
      </c>
      <c r="AB19" s="29">
        <v>0.81144043851885195</v>
      </c>
      <c r="AC19">
        <f t="shared" si="2"/>
        <v>770</v>
      </c>
      <c r="AD19">
        <f t="shared" si="3"/>
        <v>2</v>
      </c>
      <c r="AE19">
        <f t="shared" si="4"/>
        <v>0.1</v>
      </c>
      <c r="AF19">
        <f>'TP Factor'!$D$3</f>
        <v>1.168489000131735</v>
      </c>
      <c r="AG19">
        <f t="shared" si="5"/>
        <v>0.1</v>
      </c>
    </row>
    <row r="20" spans="1:33">
      <c r="A20" s="24" t="s">
        <v>72</v>
      </c>
      <c r="B20" s="24">
        <v>27</v>
      </c>
      <c r="C20" s="24" t="s">
        <v>73</v>
      </c>
      <c r="D20" s="25">
        <v>33.090000000000003</v>
      </c>
      <c r="E20" s="24" t="s">
        <v>74</v>
      </c>
      <c r="F20" s="24">
        <v>1234</v>
      </c>
      <c r="G20" s="26">
        <v>13</v>
      </c>
      <c r="H20" s="24" t="s">
        <v>75</v>
      </c>
      <c r="I20" s="24" t="s">
        <v>76</v>
      </c>
      <c r="J20" s="24">
        <v>152</v>
      </c>
      <c r="K20" s="27">
        <v>171.63774650299999</v>
      </c>
      <c r="L20" s="27">
        <v>1720.93389996</v>
      </c>
      <c r="M20" s="25">
        <v>0.28000000000000003</v>
      </c>
      <c r="N20" s="25">
        <v>0.03</v>
      </c>
      <c r="O20" s="24">
        <v>27014</v>
      </c>
      <c r="P20" s="24">
        <v>26431</v>
      </c>
      <c r="Q20" s="28">
        <v>27014</v>
      </c>
      <c r="R20" s="28">
        <v>1100</v>
      </c>
      <c r="S20" s="24" t="s">
        <v>79</v>
      </c>
      <c r="T20" s="24" t="s">
        <v>93</v>
      </c>
      <c r="U20" s="28">
        <v>54.65</v>
      </c>
      <c r="V20" s="28">
        <v>1</v>
      </c>
      <c r="W20" s="28">
        <v>1.85</v>
      </c>
      <c r="X20" s="28">
        <v>0.22</v>
      </c>
      <c r="Y20" s="28">
        <f t="shared" si="0"/>
        <v>1.85</v>
      </c>
      <c r="Z20" s="28">
        <f t="shared" si="1"/>
        <v>0.22</v>
      </c>
      <c r="AA20" s="28">
        <v>0.17399999999999999</v>
      </c>
      <c r="AB20" s="29">
        <v>0.41460874480319299</v>
      </c>
      <c r="AC20">
        <f t="shared" si="2"/>
        <v>405</v>
      </c>
      <c r="AD20">
        <f t="shared" si="3"/>
        <v>2</v>
      </c>
      <c r="AE20">
        <f t="shared" si="4"/>
        <v>0.2</v>
      </c>
      <c r="AF20">
        <f>'TP Factor'!$D$3</f>
        <v>1.168489000131735</v>
      </c>
      <c r="AG20">
        <f t="shared" si="5"/>
        <v>0.2</v>
      </c>
    </row>
    <row r="21" spans="1:33">
      <c r="A21" s="24" t="s">
        <v>72</v>
      </c>
      <c r="B21" s="24">
        <v>27</v>
      </c>
      <c r="C21" s="24" t="s">
        <v>73</v>
      </c>
      <c r="D21" s="25">
        <v>33.090000000000003</v>
      </c>
      <c r="E21" s="24" t="s">
        <v>74</v>
      </c>
      <c r="F21" s="24">
        <v>1234</v>
      </c>
      <c r="G21" s="26">
        <v>102.5</v>
      </c>
      <c r="H21" s="24" t="s">
        <v>75</v>
      </c>
      <c r="I21" s="24" t="s">
        <v>76</v>
      </c>
      <c r="J21" s="24">
        <v>14314</v>
      </c>
      <c r="K21" s="27">
        <v>855.46404902100005</v>
      </c>
      <c r="L21" s="27">
        <v>40646.150104699998</v>
      </c>
      <c r="M21" s="25">
        <v>30.06</v>
      </c>
      <c r="N21" s="25">
        <v>7.39</v>
      </c>
      <c r="O21" s="24">
        <v>27019</v>
      </c>
      <c r="P21" s="24">
        <v>26436</v>
      </c>
      <c r="Q21" s="28">
        <v>27019</v>
      </c>
      <c r="R21" s="28">
        <v>1300</v>
      </c>
      <c r="S21" s="24" t="s">
        <v>97</v>
      </c>
      <c r="T21" s="24" t="s">
        <v>111</v>
      </c>
      <c r="U21" s="28">
        <v>54.65</v>
      </c>
      <c r="V21" s="28">
        <v>1</v>
      </c>
      <c r="W21" s="28">
        <v>2.42</v>
      </c>
      <c r="X21" s="28">
        <v>0.51600000000000001</v>
      </c>
      <c r="Y21" s="28">
        <f t="shared" si="0"/>
        <v>2.42</v>
      </c>
      <c r="Z21" s="28">
        <f t="shared" si="1"/>
        <v>0.51600000000000001</v>
      </c>
      <c r="AA21" s="28">
        <v>0.69199999999999995</v>
      </c>
      <c r="AB21" s="29">
        <v>3.3880707667463001</v>
      </c>
      <c r="AC21">
        <f t="shared" si="2"/>
        <v>13170</v>
      </c>
      <c r="AD21">
        <f t="shared" si="3"/>
        <v>70</v>
      </c>
      <c r="AE21">
        <f t="shared" si="4"/>
        <v>15</v>
      </c>
      <c r="AF21">
        <f>'TP Factor'!$D$3</f>
        <v>1.168489000131735</v>
      </c>
      <c r="AG21">
        <f t="shared" si="5"/>
        <v>17.5</v>
      </c>
    </row>
    <row r="22" spans="1:33">
      <c r="A22" s="24" t="s">
        <v>72</v>
      </c>
      <c r="B22" s="24">
        <v>27</v>
      </c>
      <c r="C22" s="24" t="s">
        <v>73</v>
      </c>
      <c r="D22" s="25">
        <v>33.090000000000003</v>
      </c>
      <c r="E22" s="24" t="s">
        <v>74</v>
      </c>
      <c r="F22" s="24">
        <v>1234</v>
      </c>
      <c r="G22" s="26">
        <v>102.5</v>
      </c>
      <c r="H22" s="24" t="s">
        <v>75</v>
      </c>
      <c r="I22" s="24" t="s">
        <v>76</v>
      </c>
      <c r="J22" s="24">
        <v>9330</v>
      </c>
      <c r="K22" s="27">
        <v>715.24692208299996</v>
      </c>
      <c r="L22" s="27">
        <v>26493.140145400001</v>
      </c>
      <c r="M22" s="25">
        <v>19.59</v>
      </c>
      <c r="N22" s="25">
        <v>4.8099999999999996</v>
      </c>
      <c r="O22" s="24">
        <v>27075</v>
      </c>
      <c r="P22" s="24">
        <v>26492</v>
      </c>
      <c r="Q22" s="28">
        <v>27075</v>
      </c>
      <c r="R22" s="28">
        <v>1300</v>
      </c>
      <c r="S22" s="24" t="s">
        <v>97</v>
      </c>
      <c r="T22" s="24" t="s">
        <v>111</v>
      </c>
      <c r="U22" s="28">
        <v>54.65</v>
      </c>
      <c r="V22" s="28">
        <v>1</v>
      </c>
      <c r="W22" s="28">
        <v>2.42</v>
      </c>
      <c r="X22" s="28">
        <v>0.51600000000000001</v>
      </c>
      <c r="Y22" s="28">
        <f t="shared" si="0"/>
        <v>2.42</v>
      </c>
      <c r="Z22" s="28">
        <f t="shared" si="1"/>
        <v>0.51600000000000001</v>
      </c>
      <c r="AA22" s="28">
        <v>0.69199999999999995</v>
      </c>
      <c r="AB22" s="29">
        <v>0.67092335333085495</v>
      </c>
      <c r="AC22">
        <f t="shared" si="2"/>
        <v>2608</v>
      </c>
      <c r="AD22">
        <f t="shared" si="3"/>
        <v>14</v>
      </c>
      <c r="AE22">
        <f t="shared" si="4"/>
        <v>3</v>
      </c>
      <c r="AF22">
        <f>'TP Factor'!$D$3</f>
        <v>1.168489000131735</v>
      </c>
      <c r="AG22">
        <f t="shared" si="5"/>
        <v>3.5</v>
      </c>
    </row>
    <row r="23" spans="1:33">
      <c r="A23" s="24" t="s">
        <v>72</v>
      </c>
      <c r="B23" s="24">
        <v>27</v>
      </c>
      <c r="C23" s="24" t="s">
        <v>73</v>
      </c>
      <c r="D23" s="25">
        <v>33.090000000000003</v>
      </c>
      <c r="E23" s="24" t="s">
        <v>74</v>
      </c>
      <c r="F23" s="24">
        <v>1234</v>
      </c>
      <c r="G23" s="26">
        <v>13</v>
      </c>
      <c r="H23" s="24" t="s">
        <v>75</v>
      </c>
      <c r="I23" s="24" t="s">
        <v>76</v>
      </c>
      <c r="J23" s="24">
        <v>2394</v>
      </c>
      <c r="K23" s="27">
        <v>569.571874417</v>
      </c>
      <c r="L23" s="27">
        <v>13753.997551099999</v>
      </c>
      <c r="M23" s="25">
        <v>4.43</v>
      </c>
      <c r="N23" s="25">
        <v>0.53</v>
      </c>
      <c r="O23" s="24">
        <v>27076</v>
      </c>
      <c r="P23" s="24">
        <v>26493</v>
      </c>
      <c r="Q23" s="28">
        <v>27076</v>
      </c>
      <c r="R23" s="28">
        <v>1100</v>
      </c>
      <c r="S23" s="24" t="s">
        <v>81</v>
      </c>
      <c r="T23" s="24" t="s">
        <v>86</v>
      </c>
      <c r="U23" s="28">
        <v>54.65</v>
      </c>
      <c r="V23" s="28">
        <v>1</v>
      </c>
      <c r="W23" s="28">
        <v>1.85</v>
      </c>
      <c r="X23" s="28">
        <v>0.22</v>
      </c>
      <c r="Y23" s="28">
        <f t="shared" si="0"/>
        <v>1.85</v>
      </c>
      <c r="Z23" s="28">
        <f t="shared" si="1"/>
        <v>0.22</v>
      </c>
      <c r="AA23" s="28">
        <v>0.34200000000000003</v>
      </c>
      <c r="AB23" s="29">
        <v>3.3986732168245202</v>
      </c>
      <c r="AC23">
        <f t="shared" si="2"/>
        <v>6529</v>
      </c>
      <c r="AD23">
        <f t="shared" si="3"/>
        <v>27</v>
      </c>
      <c r="AE23">
        <f t="shared" si="4"/>
        <v>3.2</v>
      </c>
      <c r="AF23">
        <f>'TP Factor'!$D$3</f>
        <v>1.168489000131735</v>
      </c>
      <c r="AG23">
        <f t="shared" si="5"/>
        <v>3.7</v>
      </c>
    </row>
    <row r="24" spans="1:33">
      <c r="A24" s="24" t="s">
        <v>72</v>
      </c>
      <c r="B24" s="24">
        <v>27</v>
      </c>
      <c r="C24" s="24" t="s">
        <v>73</v>
      </c>
      <c r="D24" s="25">
        <v>33.090000000000003</v>
      </c>
      <c r="E24" s="24" t="s">
        <v>74</v>
      </c>
      <c r="F24" s="24">
        <v>1234</v>
      </c>
      <c r="G24" s="26">
        <v>105</v>
      </c>
      <c r="H24" s="24" t="s">
        <v>75</v>
      </c>
      <c r="I24" s="24" t="s">
        <v>76</v>
      </c>
      <c r="J24" s="24">
        <v>13487</v>
      </c>
      <c r="K24" s="27">
        <v>1340.72444105</v>
      </c>
      <c r="L24" s="27">
        <v>29778.225442300001</v>
      </c>
      <c r="M24" s="25">
        <v>26.03</v>
      </c>
      <c r="N24" s="25">
        <v>6.7</v>
      </c>
      <c r="O24" s="24">
        <v>27086</v>
      </c>
      <c r="P24" s="24">
        <v>26503</v>
      </c>
      <c r="Q24" s="28">
        <v>27086</v>
      </c>
      <c r="R24" s="28">
        <v>1400</v>
      </c>
      <c r="S24" s="24" t="s">
        <v>90</v>
      </c>
      <c r="T24" s="24" t="s">
        <v>115</v>
      </c>
      <c r="U24" s="28">
        <v>54.65</v>
      </c>
      <c r="V24" s="28">
        <v>1</v>
      </c>
      <c r="W24" s="28">
        <v>2.83</v>
      </c>
      <c r="X24" s="28">
        <v>0.497</v>
      </c>
      <c r="Y24" s="28">
        <f t="shared" si="0"/>
        <v>2.83</v>
      </c>
      <c r="Z24" s="28">
        <f t="shared" si="1"/>
        <v>0.497</v>
      </c>
      <c r="AA24" s="28">
        <v>0.89</v>
      </c>
      <c r="AB24" s="29">
        <v>7.1700081637069504</v>
      </c>
      <c r="AC24">
        <f t="shared" si="2"/>
        <v>35847</v>
      </c>
      <c r="AD24">
        <f t="shared" si="3"/>
        <v>224</v>
      </c>
      <c r="AE24">
        <f t="shared" si="4"/>
        <v>39.299999999999997</v>
      </c>
      <c r="AF24">
        <f>'TP Factor'!$D$3</f>
        <v>1.168489000131735</v>
      </c>
      <c r="AG24">
        <f t="shared" si="5"/>
        <v>45.9</v>
      </c>
    </row>
    <row r="25" spans="1:33">
      <c r="A25" s="24" t="s">
        <v>72</v>
      </c>
      <c r="B25" s="24">
        <v>27</v>
      </c>
      <c r="C25" s="24" t="s">
        <v>73</v>
      </c>
      <c r="D25" s="25">
        <v>33.090000000000003</v>
      </c>
      <c r="E25" s="24" t="s">
        <v>74</v>
      </c>
      <c r="F25" s="24">
        <v>1234</v>
      </c>
      <c r="G25" s="26">
        <v>13</v>
      </c>
      <c r="H25" s="24" t="s">
        <v>75</v>
      </c>
      <c r="I25" s="24" t="s">
        <v>76</v>
      </c>
      <c r="J25" s="24">
        <v>17</v>
      </c>
      <c r="K25" s="27">
        <v>52.378886178999998</v>
      </c>
      <c r="L25" s="27">
        <v>116.37220012500001</v>
      </c>
      <c r="M25" s="25">
        <v>0.03</v>
      </c>
      <c r="N25" s="25">
        <v>0</v>
      </c>
      <c r="O25" s="24">
        <v>27090</v>
      </c>
      <c r="P25" s="24">
        <v>26507</v>
      </c>
      <c r="Q25" s="28">
        <v>27090</v>
      </c>
      <c r="R25" s="28">
        <v>1100</v>
      </c>
      <c r="S25" s="24" t="s">
        <v>90</v>
      </c>
      <c r="T25" s="24" t="s">
        <v>158</v>
      </c>
      <c r="U25" s="28">
        <v>54.65</v>
      </c>
      <c r="V25" s="28">
        <v>1</v>
      </c>
      <c r="W25" s="28">
        <v>1.85</v>
      </c>
      <c r="X25" s="28">
        <v>0.22</v>
      </c>
      <c r="Y25" s="28">
        <f t="shared" si="0"/>
        <v>1.85</v>
      </c>
      <c r="Z25" s="28">
        <f t="shared" si="1"/>
        <v>0.22</v>
      </c>
      <c r="AA25" s="28">
        <v>0.28599999999999998</v>
      </c>
      <c r="AB25" s="29">
        <v>2.8756081878187699E-2</v>
      </c>
      <c r="AC25">
        <f t="shared" si="2"/>
        <v>46</v>
      </c>
      <c r="AD25">
        <f t="shared" si="3"/>
        <v>0</v>
      </c>
      <c r="AE25">
        <f t="shared" si="4"/>
        <v>0</v>
      </c>
      <c r="AF25">
        <f>'TP Factor'!$D$3</f>
        <v>1.168489000131735</v>
      </c>
      <c r="AG25">
        <f t="shared" si="5"/>
        <v>0</v>
      </c>
    </row>
    <row r="26" spans="1:33">
      <c r="A26" s="24" t="s">
        <v>72</v>
      </c>
      <c r="B26" s="24">
        <v>27</v>
      </c>
      <c r="C26" s="24" t="s">
        <v>73</v>
      </c>
      <c r="D26" s="25">
        <v>33.090000000000003</v>
      </c>
      <c r="E26" s="24" t="s">
        <v>74</v>
      </c>
      <c r="F26" s="24">
        <v>1234</v>
      </c>
      <c r="G26" s="26">
        <v>13</v>
      </c>
      <c r="H26" s="24" t="s">
        <v>75</v>
      </c>
      <c r="I26" s="24" t="s">
        <v>76</v>
      </c>
      <c r="J26" s="24">
        <v>59</v>
      </c>
      <c r="K26" s="27">
        <v>99.642847442499999</v>
      </c>
      <c r="L26" s="27">
        <v>405.53351765100001</v>
      </c>
      <c r="M26" s="25">
        <v>0.11</v>
      </c>
      <c r="N26" s="25">
        <v>0.01</v>
      </c>
      <c r="O26" s="24">
        <v>27128</v>
      </c>
      <c r="P26" s="24">
        <v>26545</v>
      </c>
      <c r="Q26" s="28">
        <v>27128</v>
      </c>
      <c r="R26" s="28">
        <v>1100</v>
      </c>
      <c r="S26" s="24" t="s">
        <v>90</v>
      </c>
      <c r="T26" s="24" t="s">
        <v>158</v>
      </c>
      <c r="U26" s="28">
        <v>54.65</v>
      </c>
      <c r="V26" s="28">
        <v>1</v>
      </c>
      <c r="W26" s="28">
        <v>1.85</v>
      </c>
      <c r="X26" s="28">
        <v>0.22</v>
      </c>
      <c r="Y26" s="28">
        <f t="shared" si="0"/>
        <v>1.85</v>
      </c>
      <c r="Z26" s="28">
        <f t="shared" si="1"/>
        <v>0.22</v>
      </c>
      <c r="AA26" s="28">
        <v>0.28599999999999998</v>
      </c>
      <c r="AB26" s="29">
        <v>0.100209113743911</v>
      </c>
      <c r="AC26">
        <f t="shared" si="2"/>
        <v>161</v>
      </c>
      <c r="AD26">
        <f t="shared" si="3"/>
        <v>1</v>
      </c>
      <c r="AE26">
        <f t="shared" si="4"/>
        <v>0.1</v>
      </c>
      <c r="AF26">
        <f>'TP Factor'!$D$3</f>
        <v>1.168489000131735</v>
      </c>
      <c r="AG26">
        <f t="shared" si="5"/>
        <v>0.1</v>
      </c>
    </row>
    <row r="27" spans="1:33">
      <c r="A27" s="24" t="s">
        <v>72</v>
      </c>
      <c r="B27" s="24">
        <v>27</v>
      </c>
      <c r="C27" s="24" t="s">
        <v>73</v>
      </c>
      <c r="D27" s="25">
        <v>33.090000000000003</v>
      </c>
      <c r="E27" s="24" t="s">
        <v>74</v>
      </c>
      <c r="F27" s="24">
        <v>1234</v>
      </c>
      <c r="G27" s="26">
        <v>13</v>
      </c>
      <c r="H27" s="24" t="s">
        <v>75</v>
      </c>
      <c r="I27" s="24" t="s">
        <v>76</v>
      </c>
      <c r="J27" s="24">
        <v>620</v>
      </c>
      <c r="K27" s="27">
        <v>274.39995853099998</v>
      </c>
      <c r="L27" s="27">
        <v>4263.1183417800003</v>
      </c>
      <c r="M27" s="25">
        <v>1.1499999999999999</v>
      </c>
      <c r="N27" s="25">
        <v>0.14000000000000001</v>
      </c>
      <c r="O27" s="24">
        <v>27153</v>
      </c>
      <c r="P27" s="24">
        <v>26568</v>
      </c>
      <c r="Q27" s="28">
        <v>27153</v>
      </c>
      <c r="R27" s="28">
        <v>1100</v>
      </c>
      <c r="S27" s="24" t="s">
        <v>97</v>
      </c>
      <c r="T27" s="24" t="s">
        <v>114</v>
      </c>
      <c r="U27" s="28">
        <v>54.65</v>
      </c>
      <c r="V27" s="28">
        <v>1</v>
      </c>
      <c r="W27" s="28">
        <v>1.85</v>
      </c>
      <c r="X27" s="28">
        <v>0.22</v>
      </c>
      <c r="Y27" s="28">
        <f t="shared" si="0"/>
        <v>1.85</v>
      </c>
      <c r="Z27" s="28">
        <f t="shared" si="1"/>
        <v>0.22</v>
      </c>
      <c r="AA27" s="28">
        <v>0.28599999999999998</v>
      </c>
      <c r="AB27" s="29">
        <v>1.0534352703185199</v>
      </c>
      <c r="AC27">
        <f t="shared" si="2"/>
        <v>1692</v>
      </c>
      <c r="AD27">
        <f t="shared" si="3"/>
        <v>7</v>
      </c>
      <c r="AE27">
        <f t="shared" si="4"/>
        <v>0.8</v>
      </c>
      <c r="AF27">
        <f>'TP Factor'!$D$3</f>
        <v>1.168489000131735</v>
      </c>
      <c r="AG27">
        <f t="shared" si="5"/>
        <v>0.9</v>
      </c>
    </row>
    <row r="28" spans="1:33">
      <c r="A28" s="24" t="s">
        <v>72</v>
      </c>
      <c r="B28" s="24">
        <v>27</v>
      </c>
      <c r="C28" s="24" t="s">
        <v>73</v>
      </c>
      <c r="D28" s="25">
        <v>33.090000000000003</v>
      </c>
      <c r="E28" s="24" t="s">
        <v>74</v>
      </c>
      <c r="F28" s="24">
        <v>1234</v>
      </c>
      <c r="G28" s="26">
        <v>105</v>
      </c>
      <c r="H28" s="24" t="s">
        <v>75</v>
      </c>
      <c r="I28" s="24" t="s">
        <v>76</v>
      </c>
      <c r="J28" s="24">
        <v>2644</v>
      </c>
      <c r="K28" s="27">
        <v>388.68808001899998</v>
      </c>
      <c r="L28" s="27">
        <v>5858.1523130599999</v>
      </c>
      <c r="M28" s="25">
        <v>5.0999999999999996</v>
      </c>
      <c r="N28" s="25">
        <v>1.31</v>
      </c>
      <c r="O28" s="24">
        <v>27160</v>
      </c>
      <c r="P28" s="24">
        <v>26575</v>
      </c>
      <c r="Q28" s="28">
        <v>27160</v>
      </c>
      <c r="R28" s="28">
        <v>1400</v>
      </c>
      <c r="S28" s="24" t="s">
        <v>81</v>
      </c>
      <c r="T28" s="24" t="s">
        <v>127</v>
      </c>
      <c r="U28" s="28">
        <v>54.65</v>
      </c>
      <c r="V28" s="28">
        <v>1</v>
      </c>
      <c r="W28" s="28">
        <v>2.83</v>
      </c>
      <c r="X28" s="28">
        <v>0.497</v>
      </c>
      <c r="Y28" s="28">
        <f t="shared" si="0"/>
        <v>2.83</v>
      </c>
      <c r="Z28" s="28">
        <f t="shared" si="1"/>
        <v>0.497</v>
      </c>
      <c r="AA28" s="28">
        <v>0.88700000000000001</v>
      </c>
      <c r="AB28" s="29">
        <v>1.4475751717027701</v>
      </c>
      <c r="AC28">
        <f t="shared" si="2"/>
        <v>7213</v>
      </c>
      <c r="AD28">
        <f t="shared" si="3"/>
        <v>45</v>
      </c>
      <c r="AE28">
        <f t="shared" si="4"/>
        <v>7.9</v>
      </c>
      <c r="AF28">
        <f>'TP Factor'!$D$3</f>
        <v>1.168489000131735</v>
      </c>
      <c r="AG28">
        <f t="shared" si="5"/>
        <v>9.1999999999999993</v>
      </c>
    </row>
    <row r="29" spans="1:33">
      <c r="A29" s="24" t="s">
        <v>72</v>
      </c>
      <c r="B29" s="24">
        <v>27</v>
      </c>
      <c r="C29" s="24" t="s">
        <v>73</v>
      </c>
      <c r="D29" s="25">
        <v>33.090000000000003</v>
      </c>
      <c r="E29" s="24" t="s">
        <v>74</v>
      </c>
      <c r="F29" s="24">
        <v>1234</v>
      </c>
      <c r="G29" s="26">
        <v>13</v>
      </c>
      <c r="H29" s="24" t="s">
        <v>75</v>
      </c>
      <c r="I29" s="24" t="s">
        <v>76</v>
      </c>
      <c r="J29" s="24">
        <v>12</v>
      </c>
      <c r="K29" s="27">
        <v>43.441563105599997</v>
      </c>
      <c r="L29" s="27">
        <v>82.9817967882</v>
      </c>
      <c r="M29" s="25">
        <v>0.02</v>
      </c>
      <c r="N29" s="25">
        <v>0</v>
      </c>
      <c r="O29" s="24">
        <v>27181</v>
      </c>
      <c r="P29" s="24">
        <v>26595</v>
      </c>
      <c r="Q29" s="28">
        <v>27181</v>
      </c>
      <c r="R29" s="28">
        <v>1100</v>
      </c>
      <c r="S29" s="24" t="s">
        <v>97</v>
      </c>
      <c r="T29" s="24" t="s">
        <v>114</v>
      </c>
      <c r="U29" s="28">
        <v>54.65</v>
      </c>
      <c r="V29" s="28">
        <v>1</v>
      </c>
      <c r="W29" s="28">
        <v>1.85</v>
      </c>
      <c r="X29" s="28">
        <v>0.22</v>
      </c>
      <c r="Y29" s="28">
        <f t="shared" si="0"/>
        <v>1.85</v>
      </c>
      <c r="Z29" s="28">
        <f t="shared" si="1"/>
        <v>0.22</v>
      </c>
      <c r="AA29" s="28">
        <v>0.28599999999999998</v>
      </c>
      <c r="AB29" s="29">
        <v>2.05051665267303E-2</v>
      </c>
      <c r="AC29">
        <f t="shared" si="2"/>
        <v>33</v>
      </c>
      <c r="AD29">
        <f t="shared" si="3"/>
        <v>0</v>
      </c>
      <c r="AE29">
        <f t="shared" si="4"/>
        <v>0</v>
      </c>
      <c r="AF29">
        <f>'TP Factor'!$D$3</f>
        <v>1.168489000131735</v>
      </c>
      <c r="AG29">
        <f t="shared" si="5"/>
        <v>0</v>
      </c>
    </row>
    <row r="30" spans="1:33">
      <c r="A30" s="24" t="s">
        <v>72</v>
      </c>
      <c r="B30" s="24">
        <v>27</v>
      </c>
      <c r="C30" s="24" t="s">
        <v>73</v>
      </c>
      <c r="D30" s="25">
        <v>33.090000000000003</v>
      </c>
      <c r="E30" s="24" t="s">
        <v>74</v>
      </c>
      <c r="F30" s="24">
        <v>3456</v>
      </c>
      <c r="G30" s="26">
        <v>4</v>
      </c>
      <c r="H30" s="24" t="s">
        <v>75</v>
      </c>
      <c r="I30" s="24" t="s">
        <v>76</v>
      </c>
      <c r="J30" s="24">
        <v>61</v>
      </c>
      <c r="K30" s="27">
        <v>487.69002507599998</v>
      </c>
      <c r="L30" s="27">
        <v>1192.5730334100001</v>
      </c>
      <c r="M30" s="25">
        <v>7.0000000000000007E-2</v>
      </c>
      <c r="N30" s="25">
        <v>0</v>
      </c>
      <c r="O30" s="24">
        <v>27188</v>
      </c>
      <c r="P30" s="24">
        <v>26602</v>
      </c>
      <c r="Q30" s="28">
        <v>27188</v>
      </c>
      <c r="R30" s="28">
        <v>3100</v>
      </c>
      <c r="S30" s="24" t="s">
        <v>79</v>
      </c>
      <c r="T30" s="24" t="s">
        <v>105</v>
      </c>
      <c r="U30" s="28">
        <v>54.65</v>
      </c>
      <c r="V30" s="28">
        <v>1</v>
      </c>
      <c r="W30" s="28">
        <v>1.25</v>
      </c>
      <c r="X30" s="28">
        <v>6.4000000000000001E-2</v>
      </c>
      <c r="Y30" s="28">
        <f t="shared" si="0"/>
        <v>1.25</v>
      </c>
      <c r="Z30" s="28">
        <f t="shared" si="1"/>
        <v>6.4000000000000001E-2</v>
      </c>
      <c r="AA30" s="28">
        <v>0.1</v>
      </c>
      <c r="AB30" s="29">
        <v>2.0814518116746401E-2</v>
      </c>
      <c r="AC30">
        <f t="shared" si="2"/>
        <v>12</v>
      </c>
      <c r="AD30">
        <f t="shared" si="3"/>
        <v>0</v>
      </c>
      <c r="AE30">
        <f t="shared" si="4"/>
        <v>0</v>
      </c>
      <c r="AF30">
        <f>'TP Factor'!$D$3</f>
        <v>1.168489000131735</v>
      </c>
      <c r="AG30">
        <f t="shared" si="5"/>
        <v>0</v>
      </c>
    </row>
    <row r="31" spans="1:33">
      <c r="A31" s="24" t="s">
        <v>72</v>
      </c>
      <c r="B31" s="24">
        <v>27</v>
      </c>
      <c r="C31" s="24" t="s">
        <v>73</v>
      </c>
      <c r="D31" s="25">
        <v>33.090000000000003</v>
      </c>
      <c r="E31" s="24" t="s">
        <v>74</v>
      </c>
      <c r="F31" s="24">
        <v>3456</v>
      </c>
      <c r="G31" s="26">
        <v>4</v>
      </c>
      <c r="H31" s="24" t="s">
        <v>159</v>
      </c>
      <c r="I31" s="24" t="s">
        <v>76</v>
      </c>
      <c r="J31" s="24">
        <v>2134</v>
      </c>
      <c r="K31" s="27">
        <v>1664.6783629500001</v>
      </c>
      <c r="L31" s="27">
        <v>41932.987729100001</v>
      </c>
      <c r="M31" s="25">
        <v>2.56</v>
      </c>
      <c r="N31" s="25">
        <v>0.14000000000000001</v>
      </c>
      <c r="O31" s="24">
        <v>27195</v>
      </c>
      <c r="P31" s="24">
        <v>26609</v>
      </c>
      <c r="Q31" s="28">
        <v>27195</v>
      </c>
      <c r="R31" s="28">
        <v>3100</v>
      </c>
      <c r="S31" s="24" t="s">
        <v>79</v>
      </c>
      <c r="T31" s="24" t="s">
        <v>105</v>
      </c>
      <c r="U31" s="28">
        <v>54.65</v>
      </c>
      <c r="V31" s="28">
        <v>1</v>
      </c>
      <c r="W31" s="28">
        <v>1.25</v>
      </c>
      <c r="X31" s="28">
        <v>6.4000000000000001E-2</v>
      </c>
      <c r="Y31" s="28">
        <f t="shared" si="0"/>
        <v>1.25</v>
      </c>
      <c r="Z31" s="28">
        <f t="shared" si="1"/>
        <v>6.4000000000000001E-2</v>
      </c>
      <c r="AA31" s="28">
        <v>0.1</v>
      </c>
      <c r="AB31" s="29">
        <v>5.4790975225656204</v>
      </c>
      <c r="AC31">
        <f t="shared" si="2"/>
        <v>3078</v>
      </c>
      <c r="AD31">
        <f t="shared" si="3"/>
        <v>8</v>
      </c>
      <c r="AE31">
        <f t="shared" si="4"/>
        <v>0.4</v>
      </c>
      <c r="AF31">
        <f>'TP Factor'!$D$4</f>
        <v>0.98096512680287296</v>
      </c>
      <c r="AG31">
        <f t="shared" si="5"/>
        <v>0.4</v>
      </c>
    </row>
    <row r="32" spans="1:33">
      <c r="A32" s="24" t="s">
        <v>72</v>
      </c>
      <c r="B32" s="24">
        <v>27</v>
      </c>
      <c r="C32" s="24" t="s">
        <v>73</v>
      </c>
      <c r="D32" s="25">
        <v>33.090000000000003</v>
      </c>
      <c r="E32" s="24" t="s">
        <v>74</v>
      </c>
      <c r="F32" s="24">
        <v>1234</v>
      </c>
      <c r="G32" s="26">
        <v>105</v>
      </c>
      <c r="H32" s="24" t="s">
        <v>75</v>
      </c>
      <c r="I32" s="24" t="s">
        <v>76</v>
      </c>
      <c r="J32" s="24">
        <v>6919</v>
      </c>
      <c r="K32" s="27">
        <v>784.28085431399995</v>
      </c>
      <c r="L32" s="27">
        <v>15309.925425900001</v>
      </c>
      <c r="M32" s="25">
        <v>13.35</v>
      </c>
      <c r="N32" s="25">
        <v>3.44</v>
      </c>
      <c r="O32" s="24">
        <v>27206</v>
      </c>
      <c r="P32" s="24">
        <v>26620</v>
      </c>
      <c r="Q32" s="28">
        <v>27206</v>
      </c>
      <c r="R32" s="28">
        <v>1400</v>
      </c>
      <c r="S32" s="24" t="s">
        <v>97</v>
      </c>
      <c r="T32" s="24" t="s">
        <v>116</v>
      </c>
      <c r="U32" s="28">
        <v>54.65</v>
      </c>
      <c r="V32" s="28">
        <v>1</v>
      </c>
      <c r="W32" s="28">
        <v>2.83</v>
      </c>
      <c r="X32" s="28">
        <v>0.497</v>
      </c>
      <c r="Y32" s="28">
        <f t="shared" si="0"/>
        <v>2.83</v>
      </c>
      <c r="Z32" s="28">
        <f t="shared" si="1"/>
        <v>0.497</v>
      </c>
      <c r="AA32" s="28">
        <v>0.88800000000000001</v>
      </c>
      <c r="AB32" s="29">
        <v>3.3030885925710698</v>
      </c>
      <c r="AC32">
        <f t="shared" si="2"/>
        <v>16477</v>
      </c>
      <c r="AD32">
        <f t="shared" si="3"/>
        <v>103</v>
      </c>
      <c r="AE32">
        <f t="shared" si="4"/>
        <v>18.100000000000001</v>
      </c>
      <c r="AF32">
        <f>'TP Factor'!$D$3</f>
        <v>1.168489000131735</v>
      </c>
      <c r="AG32">
        <f t="shared" si="5"/>
        <v>21.1</v>
      </c>
    </row>
    <row r="33" spans="1:33">
      <c r="A33" s="24" t="s">
        <v>72</v>
      </c>
      <c r="B33" s="24">
        <v>27</v>
      </c>
      <c r="C33" s="24" t="s">
        <v>73</v>
      </c>
      <c r="D33" s="25">
        <v>33.090000000000003</v>
      </c>
      <c r="E33" s="24" t="s">
        <v>74</v>
      </c>
      <c r="F33" s="24">
        <v>1234</v>
      </c>
      <c r="G33" s="26">
        <v>13</v>
      </c>
      <c r="H33" s="24" t="s">
        <v>75</v>
      </c>
      <c r="I33" s="24" t="s">
        <v>76</v>
      </c>
      <c r="J33" s="24">
        <v>0</v>
      </c>
      <c r="K33" s="27">
        <v>14.799473904799999</v>
      </c>
      <c r="L33" s="27">
        <v>2.6969179634299998</v>
      </c>
      <c r="M33" s="25">
        <v>0</v>
      </c>
      <c r="N33" s="25">
        <v>0</v>
      </c>
      <c r="O33" s="24">
        <v>27208</v>
      </c>
      <c r="P33" s="24">
        <v>26622</v>
      </c>
      <c r="Q33" s="28">
        <v>27208</v>
      </c>
      <c r="R33" s="28">
        <v>1100</v>
      </c>
      <c r="S33" s="24" t="s">
        <v>90</v>
      </c>
      <c r="T33" s="24" t="s">
        <v>158</v>
      </c>
      <c r="U33" s="28">
        <v>54.65</v>
      </c>
      <c r="V33" s="28">
        <v>1</v>
      </c>
      <c r="W33" s="28">
        <v>1.85</v>
      </c>
      <c r="X33" s="28">
        <v>0.22</v>
      </c>
      <c r="Y33" s="28">
        <f t="shared" si="0"/>
        <v>1.85</v>
      </c>
      <c r="Z33" s="28">
        <f t="shared" si="1"/>
        <v>0.22</v>
      </c>
      <c r="AA33" s="28">
        <v>0.28599999999999998</v>
      </c>
      <c r="AB33" s="29">
        <v>6.6642027718450997E-4</v>
      </c>
      <c r="AC33">
        <f t="shared" si="2"/>
        <v>1</v>
      </c>
      <c r="AD33">
        <f t="shared" si="3"/>
        <v>0</v>
      </c>
      <c r="AE33">
        <f t="shared" si="4"/>
        <v>0</v>
      </c>
      <c r="AF33">
        <f>'TP Factor'!$D$3</f>
        <v>1.168489000131735</v>
      </c>
      <c r="AG33">
        <f t="shared" si="5"/>
        <v>0</v>
      </c>
    </row>
    <row r="34" spans="1:33">
      <c r="A34" s="24" t="s">
        <v>72</v>
      </c>
      <c r="B34" s="24">
        <v>27</v>
      </c>
      <c r="C34" s="24" t="s">
        <v>73</v>
      </c>
      <c r="D34" s="25">
        <v>33.090000000000003</v>
      </c>
      <c r="E34" s="24" t="s">
        <v>74</v>
      </c>
      <c r="F34" s="24">
        <v>1234</v>
      </c>
      <c r="G34" s="26">
        <v>29</v>
      </c>
      <c r="H34" s="24" t="s">
        <v>75</v>
      </c>
      <c r="I34" s="24" t="s">
        <v>76</v>
      </c>
      <c r="J34" s="24">
        <v>1942</v>
      </c>
      <c r="K34" s="27">
        <v>424.06316898099999</v>
      </c>
      <c r="L34" s="27">
        <v>9809.09565071</v>
      </c>
      <c r="M34" s="25">
        <v>4.33</v>
      </c>
      <c r="N34" s="25">
        <v>0.61</v>
      </c>
      <c r="O34" s="24">
        <v>27249</v>
      </c>
      <c r="P34" s="24">
        <v>26661</v>
      </c>
      <c r="Q34" s="28">
        <v>27249</v>
      </c>
      <c r="R34" s="28">
        <v>1200</v>
      </c>
      <c r="S34" s="24" t="s">
        <v>97</v>
      </c>
      <c r="T34" s="24" t="s">
        <v>153</v>
      </c>
      <c r="U34" s="28">
        <v>54.65</v>
      </c>
      <c r="V34" s="28">
        <v>1</v>
      </c>
      <c r="W34" s="28">
        <v>2.39</v>
      </c>
      <c r="X34" s="28">
        <v>0.316</v>
      </c>
      <c r="Y34" s="28">
        <f t="shared" si="0"/>
        <v>2.39</v>
      </c>
      <c r="Z34" s="28">
        <f t="shared" si="1"/>
        <v>0.316</v>
      </c>
      <c r="AA34" s="28">
        <v>0.38900000000000001</v>
      </c>
      <c r="AB34" s="29">
        <v>1.4579618722371801</v>
      </c>
      <c r="AC34">
        <f t="shared" si="2"/>
        <v>3186</v>
      </c>
      <c r="AD34">
        <f t="shared" si="3"/>
        <v>17</v>
      </c>
      <c r="AE34">
        <f t="shared" si="4"/>
        <v>2.2000000000000002</v>
      </c>
      <c r="AF34">
        <f>'TP Factor'!$D$3</f>
        <v>1.168489000131735</v>
      </c>
      <c r="AG34">
        <f t="shared" si="5"/>
        <v>2.6</v>
      </c>
    </row>
    <row r="35" spans="1:33">
      <c r="A35" s="24" t="s">
        <v>72</v>
      </c>
      <c r="B35" s="24">
        <v>27</v>
      </c>
      <c r="C35" s="24" t="s">
        <v>73</v>
      </c>
      <c r="D35" s="25">
        <v>33.090000000000003</v>
      </c>
      <c r="E35" s="24" t="s">
        <v>74</v>
      </c>
      <c r="F35" s="24">
        <v>3456</v>
      </c>
      <c r="G35" s="26">
        <v>4</v>
      </c>
      <c r="H35" s="24" t="s">
        <v>159</v>
      </c>
      <c r="I35" s="24" t="s">
        <v>76</v>
      </c>
      <c r="J35" s="24">
        <v>2442</v>
      </c>
      <c r="K35" s="27">
        <v>665.90848049099998</v>
      </c>
      <c r="L35" s="27">
        <v>19038.3568715</v>
      </c>
      <c r="M35" s="25">
        <v>2.93</v>
      </c>
      <c r="N35" s="25">
        <v>0.16</v>
      </c>
      <c r="O35" s="24">
        <v>27262</v>
      </c>
      <c r="P35" s="24">
        <v>26673</v>
      </c>
      <c r="Q35" s="28">
        <v>27262</v>
      </c>
      <c r="R35" s="28">
        <v>3100</v>
      </c>
      <c r="S35" s="24" t="s">
        <v>130</v>
      </c>
      <c r="T35" s="24" t="s">
        <v>164</v>
      </c>
      <c r="U35" s="28">
        <v>54.65</v>
      </c>
      <c r="V35" s="28">
        <v>1</v>
      </c>
      <c r="W35" s="28">
        <v>1.25</v>
      </c>
      <c r="X35" s="28">
        <v>6.4000000000000001E-2</v>
      </c>
      <c r="Y35" s="28">
        <f t="shared" si="0"/>
        <v>1.25</v>
      </c>
      <c r="Z35" s="28">
        <f t="shared" si="1"/>
        <v>6.4000000000000001E-2</v>
      </c>
      <c r="AA35" s="28">
        <v>0.252</v>
      </c>
      <c r="AB35" s="29">
        <v>3.9682778967863902E-2</v>
      </c>
      <c r="AC35">
        <f t="shared" si="2"/>
        <v>56</v>
      </c>
      <c r="AD35">
        <f t="shared" si="3"/>
        <v>0</v>
      </c>
      <c r="AE35">
        <f t="shared" si="4"/>
        <v>0</v>
      </c>
      <c r="AF35">
        <f>'TP Factor'!$D$4</f>
        <v>0.98096512680287296</v>
      </c>
      <c r="AG35">
        <f t="shared" si="5"/>
        <v>0</v>
      </c>
    </row>
    <row r="36" spans="1:33">
      <c r="A36" s="24" t="s">
        <v>72</v>
      </c>
      <c r="B36" s="24">
        <v>27</v>
      </c>
      <c r="C36" s="24" t="s">
        <v>73</v>
      </c>
      <c r="D36" s="25">
        <v>33.090000000000003</v>
      </c>
      <c r="E36" s="24" t="s">
        <v>74</v>
      </c>
      <c r="F36" s="24">
        <v>1234</v>
      </c>
      <c r="G36" s="26">
        <v>105</v>
      </c>
      <c r="H36" s="24" t="s">
        <v>75</v>
      </c>
      <c r="I36" s="24" t="s">
        <v>76</v>
      </c>
      <c r="J36" s="24">
        <v>4973</v>
      </c>
      <c r="K36" s="27">
        <v>428.656855705</v>
      </c>
      <c r="L36" s="27">
        <v>11003.8063442</v>
      </c>
      <c r="M36" s="25">
        <v>9.6</v>
      </c>
      <c r="N36" s="25">
        <v>2.4700000000000002</v>
      </c>
      <c r="O36" s="24">
        <v>27271</v>
      </c>
      <c r="P36" s="24">
        <v>26682</v>
      </c>
      <c r="Q36" s="28">
        <v>27271</v>
      </c>
      <c r="R36" s="28">
        <v>1400</v>
      </c>
      <c r="S36" s="24" t="s">
        <v>97</v>
      </c>
      <c r="T36" s="24" t="s">
        <v>116</v>
      </c>
      <c r="U36" s="28">
        <v>54.65</v>
      </c>
      <c r="V36" s="28">
        <v>1</v>
      </c>
      <c r="W36" s="28">
        <v>2.83</v>
      </c>
      <c r="X36" s="28">
        <v>0.497</v>
      </c>
      <c r="Y36" s="28">
        <f t="shared" si="0"/>
        <v>2.83</v>
      </c>
      <c r="Z36" s="28">
        <f t="shared" si="1"/>
        <v>0.497</v>
      </c>
      <c r="AA36" s="28">
        <v>0.88800000000000001</v>
      </c>
      <c r="AB36" s="29">
        <v>1.8875980020652401</v>
      </c>
      <c r="AC36">
        <f t="shared" si="2"/>
        <v>9416</v>
      </c>
      <c r="AD36">
        <f t="shared" si="3"/>
        <v>59</v>
      </c>
      <c r="AE36">
        <f t="shared" si="4"/>
        <v>10.3</v>
      </c>
      <c r="AF36">
        <f>'TP Factor'!$D$3</f>
        <v>1.168489000131735</v>
      </c>
      <c r="AG36">
        <f t="shared" si="5"/>
        <v>12</v>
      </c>
    </row>
    <row r="37" spans="1:33">
      <c r="A37" s="24" t="s">
        <v>72</v>
      </c>
      <c r="B37" s="24">
        <v>27</v>
      </c>
      <c r="C37" s="24" t="s">
        <v>73</v>
      </c>
      <c r="D37" s="25">
        <v>33.090000000000003</v>
      </c>
      <c r="E37" s="24" t="s">
        <v>74</v>
      </c>
      <c r="F37" s="24">
        <v>1234</v>
      </c>
      <c r="G37" s="26">
        <v>105</v>
      </c>
      <c r="H37" s="24" t="s">
        <v>75</v>
      </c>
      <c r="I37" s="24" t="s">
        <v>76</v>
      </c>
      <c r="J37" s="24">
        <v>3444</v>
      </c>
      <c r="K37" s="27">
        <v>476.20817185800001</v>
      </c>
      <c r="L37" s="27">
        <v>7620.3397921899996</v>
      </c>
      <c r="M37" s="25">
        <v>6.65</v>
      </c>
      <c r="N37" s="25">
        <v>1.71</v>
      </c>
      <c r="O37" s="24">
        <v>27320</v>
      </c>
      <c r="P37" s="24">
        <v>26731</v>
      </c>
      <c r="Q37" s="28">
        <v>27320</v>
      </c>
      <c r="R37" s="28">
        <v>1400</v>
      </c>
      <c r="S37" s="24" t="s">
        <v>97</v>
      </c>
      <c r="T37" s="24" t="s">
        <v>116</v>
      </c>
      <c r="U37" s="28">
        <v>54.65</v>
      </c>
      <c r="V37" s="28">
        <v>1</v>
      </c>
      <c r="W37" s="28">
        <v>2.83</v>
      </c>
      <c r="X37" s="28">
        <v>0.497</v>
      </c>
      <c r="Y37" s="28">
        <f t="shared" si="0"/>
        <v>2.83</v>
      </c>
      <c r="Z37" s="28">
        <f t="shared" si="1"/>
        <v>0.497</v>
      </c>
      <c r="AA37" s="28">
        <v>0.88800000000000001</v>
      </c>
      <c r="AB37" s="29">
        <v>0.64104073398019101</v>
      </c>
      <c r="AC37">
        <f t="shared" si="2"/>
        <v>3198</v>
      </c>
      <c r="AD37">
        <f t="shared" si="3"/>
        <v>20</v>
      </c>
      <c r="AE37">
        <f t="shared" si="4"/>
        <v>3.5</v>
      </c>
      <c r="AF37">
        <f>'TP Factor'!$D$3</f>
        <v>1.168489000131735</v>
      </c>
      <c r="AG37">
        <f t="shared" si="5"/>
        <v>4.0999999999999996</v>
      </c>
    </row>
    <row r="38" spans="1:33">
      <c r="A38" s="24" t="s">
        <v>72</v>
      </c>
      <c r="B38" s="24">
        <v>27</v>
      </c>
      <c r="C38" s="24" t="s">
        <v>73</v>
      </c>
      <c r="D38" s="25">
        <v>33.090000000000003</v>
      </c>
      <c r="E38" s="24" t="s">
        <v>74</v>
      </c>
      <c r="F38" s="24">
        <v>1234</v>
      </c>
      <c r="G38" s="26">
        <v>102.5</v>
      </c>
      <c r="H38" s="24" t="s">
        <v>75</v>
      </c>
      <c r="I38" s="24" t="s">
        <v>76</v>
      </c>
      <c r="J38" s="24">
        <v>14</v>
      </c>
      <c r="K38" s="27">
        <v>41.083919279200003</v>
      </c>
      <c r="L38" s="27">
        <v>40.201460980900002</v>
      </c>
      <c r="M38" s="25">
        <v>0.03</v>
      </c>
      <c r="N38" s="25">
        <v>0.01</v>
      </c>
      <c r="O38" s="24">
        <v>27327</v>
      </c>
      <c r="P38" s="24">
        <v>26738</v>
      </c>
      <c r="Q38" s="28">
        <v>27327</v>
      </c>
      <c r="R38" s="28">
        <v>1300</v>
      </c>
      <c r="S38" s="24" t="s">
        <v>81</v>
      </c>
      <c r="T38" s="24" t="s">
        <v>94</v>
      </c>
      <c r="U38" s="28">
        <v>54.65</v>
      </c>
      <c r="V38" s="28">
        <v>1</v>
      </c>
      <c r="W38" s="28">
        <v>2.42</v>
      </c>
      <c r="X38" s="28">
        <v>0.51600000000000001</v>
      </c>
      <c r="Y38" s="28">
        <f t="shared" si="0"/>
        <v>2.42</v>
      </c>
      <c r="Z38" s="28">
        <f t="shared" si="1"/>
        <v>0.51600000000000001</v>
      </c>
      <c r="AA38" s="28">
        <v>0.66200000000000003</v>
      </c>
      <c r="AB38" s="29">
        <v>9.93395761503575E-3</v>
      </c>
      <c r="AC38">
        <f t="shared" si="2"/>
        <v>37</v>
      </c>
      <c r="AD38">
        <f t="shared" si="3"/>
        <v>0</v>
      </c>
      <c r="AE38">
        <f t="shared" si="4"/>
        <v>0</v>
      </c>
      <c r="AF38">
        <f>'TP Factor'!$D$3</f>
        <v>1.168489000131735</v>
      </c>
      <c r="AG38">
        <f t="shared" si="5"/>
        <v>0</v>
      </c>
    </row>
    <row r="39" spans="1:33">
      <c r="A39" s="24" t="s">
        <v>72</v>
      </c>
      <c r="B39" s="24">
        <v>27</v>
      </c>
      <c r="C39" s="24" t="s">
        <v>73</v>
      </c>
      <c r="D39" s="25">
        <v>33.090000000000003</v>
      </c>
      <c r="E39" s="24" t="s">
        <v>74</v>
      </c>
      <c r="F39" s="24">
        <v>1234</v>
      </c>
      <c r="G39" s="26">
        <v>102.5</v>
      </c>
      <c r="H39" s="24" t="s">
        <v>75</v>
      </c>
      <c r="I39" s="24" t="s">
        <v>76</v>
      </c>
      <c r="J39" s="24">
        <v>4095</v>
      </c>
      <c r="K39" s="27">
        <v>661.80056099299998</v>
      </c>
      <c r="L39" s="27">
        <v>12154.2532887</v>
      </c>
      <c r="M39" s="25">
        <v>8.6</v>
      </c>
      <c r="N39" s="25">
        <v>2.11</v>
      </c>
      <c r="O39" s="24">
        <v>27342</v>
      </c>
      <c r="P39" s="24">
        <v>26752</v>
      </c>
      <c r="Q39" s="28">
        <v>27342</v>
      </c>
      <c r="R39" s="28">
        <v>1300</v>
      </c>
      <c r="S39" s="24" t="s">
        <v>81</v>
      </c>
      <c r="T39" s="24" t="s">
        <v>94</v>
      </c>
      <c r="U39" s="28">
        <v>54.65</v>
      </c>
      <c r="V39" s="28">
        <v>1</v>
      </c>
      <c r="W39" s="28">
        <v>2.42</v>
      </c>
      <c r="X39" s="28">
        <v>0.51600000000000001</v>
      </c>
      <c r="Y39" s="28">
        <f t="shared" si="0"/>
        <v>2.42</v>
      </c>
      <c r="Z39" s="28">
        <f t="shared" si="1"/>
        <v>0.51600000000000001</v>
      </c>
      <c r="AA39" s="28">
        <v>0.66200000000000003</v>
      </c>
      <c r="AB39" s="29">
        <v>0.70661446814908502</v>
      </c>
      <c r="AC39">
        <f t="shared" si="2"/>
        <v>2628</v>
      </c>
      <c r="AD39">
        <f t="shared" si="3"/>
        <v>14</v>
      </c>
      <c r="AE39">
        <f t="shared" si="4"/>
        <v>3</v>
      </c>
      <c r="AF39">
        <f>'TP Factor'!$D$3</f>
        <v>1.168489000131735</v>
      </c>
      <c r="AG39">
        <f t="shared" si="5"/>
        <v>3.5</v>
      </c>
    </row>
    <row r="40" spans="1:33">
      <c r="A40" s="24" t="s">
        <v>72</v>
      </c>
      <c r="B40" s="24">
        <v>27</v>
      </c>
      <c r="C40" s="24" t="s">
        <v>73</v>
      </c>
      <c r="D40" s="25">
        <v>33.090000000000003</v>
      </c>
      <c r="E40" s="24" t="s">
        <v>74</v>
      </c>
      <c r="F40" s="24">
        <v>1234</v>
      </c>
      <c r="G40" s="26">
        <v>13</v>
      </c>
      <c r="H40" s="24" t="s">
        <v>75</v>
      </c>
      <c r="I40" s="24" t="s">
        <v>76</v>
      </c>
      <c r="J40" s="24">
        <v>38</v>
      </c>
      <c r="K40" s="27">
        <v>82.486928520000006</v>
      </c>
      <c r="L40" s="27">
        <v>262.86679730399999</v>
      </c>
      <c r="M40" s="25">
        <v>7.0000000000000007E-2</v>
      </c>
      <c r="N40" s="25">
        <v>0.01</v>
      </c>
      <c r="O40" s="24">
        <v>27366</v>
      </c>
      <c r="P40" s="24">
        <v>26773</v>
      </c>
      <c r="Q40" s="28">
        <v>27366</v>
      </c>
      <c r="R40" s="28">
        <v>1100</v>
      </c>
      <c r="S40" s="24" t="s">
        <v>97</v>
      </c>
      <c r="T40" s="24" t="s">
        <v>114</v>
      </c>
      <c r="U40" s="28">
        <v>54.65</v>
      </c>
      <c r="V40" s="28">
        <v>1</v>
      </c>
      <c r="W40" s="28">
        <v>1.85</v>
      </c>
      <c r="X40" s="28">
        <v>0.22</v>
      </c>
      <c r="Y40" s="28">
        <f t="shared" si="0"/>
        <v>1.85</v>
      </c>
      <c r="Z40" s="28">
        <f t="shared" si="1"/>
        <v>0.22</v>
      </c>
      <c r="AA40" s="28">
        <v>0.28599999999999998</v>
      </c>
      <c r="AB40" s="29">
        <v>6.4955540408170295E-2</v>
      </c>
      <c r="AC40">
        <f t="shared" si="2"/>
        <v>104</v>
      </c>
      <c r="AD40">
        <f t="shared" si="3"/>
        <v>0</v>
      </c>
      <c r="AE40">
        <f t="shared" si="4"/>
        <v>0.1</v>
      </c>
      <c r="AF40">
        <f>'TP Factor'!$D$3</f>
        <v>1.168489000131735</v>
      </c>
      <c r="AG40">
        <f t="shared" si="5"/>
        <v>0.1</v>
      </c>
    </row>
    <row r="41" spans="1:33">
      <c r="A41" s="24" t="s">
        <v>72</v>
      </c>
      <c r="B41" s="24">
        <v>27</v>
      </c>
      <c r="C41" s="24" t="s">
        <v>73</v>
      </c>
      <c r="D41" s="25">
        <v>33.090000000000003</v>
      </c>
      <c r="E41" s="24" t="s">
        <v>74</v>
      </c>
      <c r="F41" s="24">
        <v>1234</v>
      </c>
      <c r="G41" s="26">
        <v>102.5</v>
      </c>
      <c r="H41" s="24" t="s">
        <v>75</v>
      </c>
      <c r="I41" s="24" t="s">
        <v>76</v>
      </c>
      <c r="J41" s="24">
        <v>1079</v>
      </c>
      <c r="K41" s="27">
        <v>259.47058467300002</v>
      </c>
      <c r="L41" s="27">
        <v>3361.3799562899999</v>
      </c>
      <c r="M41" s="25">
        <v>2.27</v>
      </c>
      <c r="N41" s="25">
        <v>0.56000000000000005</v>
      </c>
      <c r="O41" s="24">
        <v>27390</v>
      </c>
      <c r="P41" s="24">
        <v>26796</v>
      </c>
      <c r="Q41" s="28">
        <v>27390</v>
      </c>
      <c r="R41" s="28">
        <v>1300</v>
      </c>
      <c r="S41" s="24" t="s">
        <v>79</v>
      </c>
      <c r="T41" s="24" t="s">
        <v>80</v>
      </c>
      <c r="U41" s="28">
        <v>54.65</v>
      </c>
      <c r="V41" s="28">
        <v>1</v>
      </c>
      <c r="W41" s="28">
        <v>2.42</v>
      </c>
      <c r="X41" s="28">
        <v>0.51600000000000001</v>
      </c>
      <c r="Y41" s="28">
        <f t="shared" si="0"/>
        <v>2.42</v>
      </c>
      <c r="Z41" s="28">
        <f t="shared" si="1"/>
        <v>0.51600000000000001</v>
      </c>
      <c r="AA41" s="28">
        <v>0.63100000000000001</v>
      </c>
      <c r="AB41" s="29">
        <v>0.83061175390970998</v>
      </c>
      <c r="AC41">
        <f t="shared" si="2"/>
        <v>2944</v>
      </c>
      <c r="AD41">
        <f t="shared" si="3"/>
        <v>16</v>
      </c>
      <c r="AE41">
        <f t="shared" si="4"/>
        <v>3.3</v>
      </c>
      <c r="AF41">
        <f>'TP Factor'!$D$3</f>
        <v>1.168489000131735</v>
      </c>
      <c r="AG41">
        <f t="shared" si="5"/>
        <v>3.9</v>
      </c>
    </row>
    <row r="42" spans="1:33">
      <c r="A42" s="24" t="s">
        <v>72</v>
      </c>
      <c r="B42" s="24">
        <v>27</v>
      </c>
      <c r="C42" s="24" t="s">
        <v>73</v>
      </c>
      <c r="D42" s="25">
        <v>33.090000000000003</v>
      </c>
      <c r="E42" s="24" t="s">
        <v>74</v>
      </c>
      <c r="F42" s="24">
        <v>1234</v>
      </c>
      <c r="G42" s="26">
        <v>13</v>
      </c>
      <c r="H42" s="24" t="s">
        <v>75</v>
      </c>
      <c r="I42" s="24" t="s">
        <v>76</v>
      </c>
      <c r="J42" s="24">
        <v>4</v>
      </c>
      <c r="K42" s="27">
        <v>71.391217371099998</v>
      </c>
      <c r="L42" s="27">
        <v>27.0837049073</v>
      </c>
      <c r="M42" s="25">
        <v>0.01</v>
      </c>
      <c r="N42" s="25">
        <v>0</v>
      </c>
      <c r="O42" s="24">
        <v>27394</v>
      </c>
      <c r="P42" s="24">
        <v>26800</v>
      </c>
      <c r="Q42" s="28">
        <v>27394</v>
      </c>
      <c r="R42" s="28">
        <v>1100</v>
      </c>
      <c r="S42" s="24" t="s">
        <v>90</v>
      </c>
      <c r="T42" s="24" t="s">
        <v>158</v>
      </c>
      <c r="U42" s="28">
        <v>54.65</v>
      </c>
      <c r="V42" s="28">
        <v>1</v>
      </c>
      <c r="W42" s="28">
        <v>1.85</v>
      </c>
      <c r="X42" s="28">
        <v>0.22</v>
      </c>
      <c r="Y42" s="28">
        <f t="shared" si="0"/>
        <v>1.85</v>
      </c>
      <c r="Z42" s="28">
        <f t="shared" si="1"/>
        <v>0.22</v>
      </c>
      <c r="AA42" s="28">
        <v>0.28599999999999998</v>
      </c>
      <c r="AB42" s="29">
        <v>6.6925024567957804E-3</v>
      </c>
      <c r="AC42">
        <f t="shared" si="2"/>
        <v>11</v>
      </c>
      <c r="AD42">
        <f t="shared" si="3"/>
        <v>0</v>
      </c>
      <c r="AE42">
        <f t="shared" si="4"/>
        <v>0</v>
      </c>
      <c r="AF42">
        <f>'TP Factor'!$D$3</f>
        <v>1.168489000131735</v>
      </c>
      <c r="AG42">
        <f t="shared" si="5"/>
        <v>0</v>
      </c>
    </row>
    <row r="43" spans="1:33">
      <c r="A43" s="24" t="s">
        <v>72</v>
      </c>
      <c r="B43" s="24">
        <v>27</v>
      </c>
      <c r="C43" s="24" t="s">
        <v>73</v>
      </c>
      <c r="D43" s="25">
        <v>33.090000000000003</v>
      </c>
      <c r="E43" s="24" t="s">
        <v>74</v>
      </c>
      <c r="F43" s="24">
        <v>1234</v>
      </c>
      <c r="G43" s="26">
        <v>105</v>
      </c>
      <c r="H43" s="24" t="s">
        <v>75</v>
      </c>
      <c r="I43" s="24" t="s">
        <v>76</v>
      </c>
      <c r="J43" s="24">
        <v>525</v>
      </c>
      <c r="K43" s="27">
        <v>136.242473077</v>
      </c>
      <c r="L43" s="27">
        <v>1162.7608259599999</v>
      </c>
      <c r="M43" s="25">
        <v>1.01</v>
      </c>
      <c r="N43" s="25">
        <v>0.26</v>
      </c>
      <c r="O43" s="24">
        <v>27395</v>
      </c>
      <c r="P43" s="24">
        <v>26801</v>
      </c>
      <c r="Q43" s="28">
        <v>27395</v>
      </c>
      <c r="R43" s="28">
        <v>1400</v>
      </c>
      <c r="S43" s="24" t="s">
        <v>97</v>
      </c>
      <c r="T43" s="24" t="s">
        <v>116</v>
      </c>
      <c r="U43" s="28">
        <v>54.65</v>
      </c>
      <c r="V43" s="28">
        <v>1</v>
      </c>
      <c r="W43" s="28">
        <v>2.83</v>
      </c>
      <c r="X43" s="28">
        <v>0.497</v>
      </c>
      <c r="Y43" s="28">
        <f t="shared" si="0"/>
        <v>2.83</v>
      </c>
      <c r="Z43" s="28">
        <f t="shared" si="1"/>
        <v>0.497</v>
      </c>
      <c r="AA43" s="28">
        <v>0.88800000000000001</v>
      </c>
      <c r="AB43" s="29">
        <v>0.28732330816239199</v>
      </c>
      <c r="AC43">
        <f t="shared" si="2"/>
        <v>1433</v>
      </c>
      <c r="AD43">
        <f t="shared" si="3"/>
        <v>9</v>
      </c>
      <c r="AE43">
        <f t="shared" si="4"/>
        <v>1.6</v>
      </c>
      <c r="AF43">
        <f>'TP Factor'!$D$3</f>
        <v>1.168489000131735</v>
      </c>
      <c r="AG43">
        <f t="shared" si="5"/>
        <v>1.9</v>
      </c>
    </row>
    <row r="44" spans="1:33">
      <c r="A44" s="24" t="s">
        <v>72</v>
      </c>
      <c r="B44" s="24">
        <v>27</v>
      </c>
      <c r="C44" s="24" t="s">
        <v>73</v>
      </c>
      <c r="D44" s="25">
        <v>33.090000000000003</v>
      </c>
      <c r="E44" s="24" t="s">
        <v>74</v>
      </c>
      <c r="F44" s="24">
        <v>1234</v>
      </c>
      <c r="G44" s="26">
        <v>105</v>
      </c>
      <c r="H44" s="24" t="s">
        <v>75</v>
      </c>
      <c r="I44" s="24" t="s">
        <v>76</v>
      </c>
      <c r="J44" s="24">
        <v>197</v>
      </c>
      <c r="K44" s="27">
        <v>124.723172992</v>
      </c>
      <c r="L44" s="27">
        <v>437.172937795</v>
      </c>
      <c r="M44" s="25">
        <v>0.38</v>
      </c>
      <c r="N44" s="25">
        <v>0.1</v>
      </c>
      <c r="O44" s="24">
        <v>27396</v>
      </c>
      <c r="P44" s="24">
        <v>26802</v>
      </c>
      <c r="Q44" s="28">
        <v>27396</v>
      </c>
      <c r="R44" s="28">
        <v>1400</v>
      </c>
      <c r="S44" s="24" t="s">
        <v>81</v>
      </c>
      <c r="T44" s="24" t="s">
        <v>127</v>
      </c>
      <c r="U44" s="28">
        <v>54.65</v>
      </c>
      <c r="V44" s="28">
        <v>1</v>
      </c>
      <c r="W44" s="28">
        <v>2.83</v>
      </c>
      <c r="X44" s="28">
        <v>0.497</v>
      </c>
      <c r="Y44" s="28">
        <f t="shared" si="0"/>
        <v>2.83</v>
      </c>
      <c r="Z44" s="28">
        <f t="shared" si="1"/>
        <v>0.497</v>
      </c>
      <c r="AA44" s="28">
        <v>0.88700000000000001</v>
      </c>
      <c r="AB44" s="29">
        <v>0.10802735344447301</v>
      </c>
      <c r="AC44">
        <f t="shared" si="2"/>
        <v>538</v>
      </c>
      <c r="AD44">
        <f t="shared" si="3"/>
        <v>3</v>
      </c>
      <c r="AE44">
        <f t="shared" si="4"/>
        <v>0.6</v>
      </c>
      <c r="AF44">
        <f>'TP Factor'!$D$3</f>
        <v>1.168489000131735</v>
      </c>
      <c r="AG44">
        <f t="shared" si="5"/>
        <v>0.7</v>
      </c>
    </row>
    <row r="45" spans="1:33">
      <c r="A45" s="24" t="s">
        <v>72</v>
      </c>
      <c r="B45" s="24">
        <v>27</v>
      </c>
      <c r="C45" s="24" t="s">
        <v>73</v>
      </c>
      <c r="D45" s="25">
        <v>33.090000000000003</v>
      </c>
      <c r="E45" s="24" t="s">
        <v>74</v>
      </c>
      <c r="F45" s="24">
        <v>3456</v>
      </c>
      <c r="G45" s="26">
        <v>11.1</v>
      </c>
      <c r="H45" s="24" t="s">
        <v>159</v>
      </c>
      <c r="I45" s="24" t="s">
        <v>76</v>
      </c>
      <c r="J45" s="24">
        <v>50</v>
      </c>
      <c r="K45" s="27">
        <v>182.99805039399999</v>
      </c>
      <c r="L45" s="27">
        <v>776.89821989500001</v>
      </c>
      <c r="M45" s="25">
        <v>0.06</v>
      </c>
      <c r="N45" s="25">
        <v>0</v>
      </c>
      <c r="O45" s="24">
        <v>27448</v>
      </c>
      <c r="P45" s="24">
        <v>26853</v>
      </c>
      <c r="Q45" s="28">
        <v>27448</v>
      </c>
      <c r="R45" s="28">
        <v>1800</v>
      </c>
      <c r="S45" s="24" t="s">
        <v>79</v>
      </c>
      <c r="T45" s="24" t="s">
        <v>163</v>
      </c>
      <c r="U45" s="28">
        <v>54.65</v>
      </c>
      <c r="V45" s="28">
        <v>1</v>
      </c>
      <c r="W45" s="28">
        <v>1.25</v>
      </c>
      <c r="X45" s="28">
        <v>7.5999999999999998E-2</v>
      </c>
      <c r="Y45" s="28">
        <f t="shared" si="0"/>
        <v>1.25</v>
      </c>
      <c r="Z45" s="28">
        <f t="shared" si="1"/>
        <v>7.5999999999999998E-2</v>
      </c>
      <c r="AA45" s="28">
        <v>0.127</v>
      </c>
      <c r="AB45" s="29">
        <v>0.191974963092401</v>
      </c>
      <c r="AC45">
        <f t="shared" si="2"/>
        <v>137</v>
      </c>
      <c r="AD45">
        <f t="shared" si="3"/>
        <v>0</v>
      </c>
      <c r="AE45">
        <f t="shared" si="4"/>
        <v>0</v>
      </c>
      <c r="AF45">
        <f>'TP Factor'!$D$4</f>
        <v>0.98096512680287296</v>
      </c>
      <c r="AG45">
        <f t="shared" si="5"/>
        <v>0</v>
      </c>
    </row>
    <row r="46" spans="1:33">
      <c r="A46" s="24" t="s">
        <v>72</v>
      </c>
      <c r="B46" s="24">
        <v>27</v>
      </c>
      <c r="C46" s="24" t="s">
        <v>73</v>
      </c>
      <c r="D46" s="25">
        <v>33.090000000000003</v>
      </c>
      <c r="E46" s="24" t="s">
        <v>74</v>
      </c>
      <c r="F46" s="24">
        <v>1234</v>
      </c>
      <c r="G46" s="26">
        <v>45</v>
      </c>
      <c r="H46" s="24" t="s">
        <v>75</v>
      </c>
      <c r="I46" s="24" t="s">
        <v>76</v>
      </c>
      <c r="J46" s="24">
        <v>1454</v>
      </c>
      <c r="K46" s="27">
        <v>528.66507469700002</v>
      </c>
      <c r="L46" s="27">
        <v>3861.1965445199999</v>
      </c>
      <c r="M46" s="25">
        <v>1.74</v>
      </c>
      <c r="N46" s="25">
        <v>0.7</v>
      </c>
      <c r="O46" s="24">
        <v>27475</v>
      </c>
      <c r="P46" s="24">
        <v>26878</v>
      </c>
      <c r="Q46" s="28">
        <v>27475</v>
      </c>
      <c r="R46" s="28">
        <v>8140</v>
      </c>
      <c r="S46" s="24" t="s">
        <v>90</v>
      </c>
      <c r="T46" s="24" t="s">
        <v>112</v>
      </c>
      <c r="U46" s="28">
        <v>54.65</v>
      </c>
      <c r="V46" s="28">
        <v>1</v>
      </c>
      <c r="W46" s="28">
        <v>1.18</v>
      </c>
      <c r="X46" s="28">
        <v>0.48</v>
      </c>
      <c r="Y46" s="28">
        <f t="shared" si="0"/>
        <v>1.18</v>
      </c>
      <c r="Z46" s="28">
        <f t="shared" si="1"/>
        <v>0.48</v>
      </c>
      <c r="AA46" s="28">
        <v>0.74</v>
      </c>
      <c r="AB46" s="29">
        <v>0.80840451532413204</v>
      </c>
      <c r="AC46">
        <f t="shared" si="2"/>
        <v>3360</v>
      </c>
      <c r="AD46">
        <f t="shared" si="3"/>
        <v>9</v>
      </c>
      <c r="AE46">
        <f t="shared" si="4"/>
        <v>3.6</v>
      </c>
      <c r="AF46">
        <f>'TP Factor'!$D$3</f>
        <v>1.168489000131735</v>
      </c>
      <c r="AG46">
        <f t="shared" si="5"/>
        <v>4.2</v>
      </c>
    </row>
    <row r="47" spans="1:33">
      <c r="A47" s="24" t="s">
        <v>72</v>
      </c>
      <c r="B47" s="24">
        <v>27</v>
      </c>
      <c r="C47" s="24" t="s">
        <v>73</v>
      </c>
      <c r="D47" s="25">
        <v>33.090000000000003</v>
      </c>
      <c r="E47" s="24" t="s">
        <v>74</v>
      </c>
      <c r="F47" s="24">
        <v>1234</v>
      </c>
      <c r="G47" s="26">
        <v>45</v>
      </c>
      <c r="H47" s="24" t="s">
        <v>75</v>
      </c>
      <c r="I47" s="24" t="s">
        <v>76</v>
      </c>
      <c r="J47" s="24">
        <v>261</v>
      </c>
      <c r="K47" s="27">
        <v>117.96966174000001</v>
      </c>
      <c r="L47" s="27">
        <v>658.89403208700003</v>
      </c>
      <c r="M47" s="25">
        <v>0.31</v>
      </c>
      <c r="N47" s="25">
        <v>0.13</v>
      </c>
      <c r="O47" s="24">
        <v>27476</v>
      </c>
      <c r="P47" s="24">
        <v>26879</v>
      </c>
      <c r="Q47" s="28">
        <v>27476</v>
      </c>
      <c r="R47" s="28">
        <v>8140</v>
      </c>
      <c r="S47" s="24" t="s">
        <v>97</v>
      </c>
      <c r="T47" s="24" t="s">
        <v>145</v>
      </c>
      <c r="U47" s="28">
        <v>54.65</v>
      </c>
      <c r="V47" s="28">
        <v>1</v>
      </c>
      <c r="W47" s="28">
        <v>1.18</v>
      </c>
      <c r="X47" s="28">
        <v>0.48</v>
      </c>
      <c r="Y47" s="28">
        <f t="shared" si="0"/>
        <v>1.18</v>
      </c>
      <c r="Z47" s="28">
        <f t="shared" si="1"/>
        <v>0.48</v>
      </c>
      <c r="AA47" s="28">
        <v>0.77700000000000002</v>
      </c>
      <c r="AB47" s="29">
        <v>0.16281560986912799</v>
      </c>
      <c r="AC47">
        <f t="shared" si="2"/>
        <v>711</v>
      </c>
      <c r="AD47">
        <f t="shared" si="3"/>
        <v>2</v>
      </c>
      <c r="AE47">
        <f t="shared" si="4"/>
        <v>0.8</v>
      </c>
      <c r="AF47">
        <f>'TP Factor'!$D$3</f>
        <v>1.168489000131735</v>
      </c>
      <c r="AG47">
        <f t="shared" si="5"/>
        <v>0.9</v>
      </c>
    </row>
    <row r="48" spans="1:33">
      <c r="A48" s="24" t="s">
        <v>72</v>
      </c>
      <c r="B48" s="24">
        <v>27</v>
      </c>
      <c r="C48" s="24" t="s">
        <v>73</v>
      </c>
      <c r="D48" s="25">
        <v>33.090000000000003</v>
      </c>
      <c r="E48" s="24" t="s">
        <v>74</v>
      </c>
      <c r="F48" s="24">
        <v>1234</v>
      </c>
      <c r="G48" s="26">
        <v>45</v>
      </c>
      <c r="H48" s="24" t="s">
        <v>75</v>
      </c>
      <c r="I48" s="24" t="s">
        <v>76</v>
      </c>
      <c r="J48" s="24">
        <v>423</v>
      </c>
      <c r="K48" s="27">
        <v>240.20969993899999</v>
      </c>
      <c r="L48" s="27">
        <v>1319.8244761399999</v>
      </c>
      <c r="M48" s="25">
        <v>0.51</v>
      </c>
      <c r="N48" s="25">
        <v>0.2</v>
      </c>
      <c r="O48" s="24">
        <v>27480</v>
      </c>
      <c r="P48" s="24">
        <v>26883</v>
      </c>
      <c r="Q48" s="28">
        <v>27480</v>
      </c>
      <c r="R48" s="28">
        <v>8140</v>
      </c>
      <c r="S48" s="24" t="s">
        <v>79</v>
      </c>
      <c r="T48" s="24" t="s">
        <v>110</v>
      </c>
      <c r="U48" s="28">
        <v>54.65</v>
      </c>
      <c r="V48" s="28">
        <v>1</v>
      </c>
      <c r="W48" s="28">
        <v>1.18</v>
      </c>
      <c r="X48" s="28">
        <v>0.48</v>
      </c>
      <c r="Y48" s="28">
        <f t="shared" si="0"/>
        <v>1.18</v>
      </c>
      <c r="Z48" s="28">
        <f t="shared" si="1"/>
        <v>0.48</v>
      </c>
      <c r="AA48" s="28">
        <v>0.63</v>
      </c>
      <c r="AB48" s="29">
        <v>0.32613442611628801</v>
      </c>
      <c r="AC48">
        <f t="shared" si="2"/>
        <v>1154</v>
      </c>
      <c r="AD48">
        <f t="shared" si="3"/>
        <v>3</v>
      </c>
      <c r="AE48">
        <f t="shared" si="4"/>
        <v>1.2</v>
      </c>
      <c r="AF48">
        <f>'TP Factor'!$D$3</f>
        <v>1.168489000131735</v>
      </c>
      <c r="AG48">
        <f t="shared" si="5"/>
        <v>1.4</v>
      </c>
    </row>
    <row r="49" spans="1:33">
      <c r="A49" s="24" t="s">
        <v>72</v>
      </c>
      <c r="B49" s="24">
        <v>27</v>
      </c>
      <c r="C49" s="24" t="s">
        <v>73</v>
      </c>
      <c r="D49" s="25">
        <v>33.090000000000003</v>
      </c>
      <c r="E49" s="24" t="s">
        <v>74</v>
      </c>
      <c r="F49" s="24">
        <v>1234</v>
      </c>
      <c r="G49" s="26">
        <v>45</v>
      </c>
      <c r="H49" s="24" t="s">
        <v>75</v>
      </c>
      <c r="I49" s="24" t="s">
        <v>76</v>
      </c>
      <c r="J49" s="24">
        <v>798</v>
      </c>
      <c r="K49" s="27">
        <v>563.02092489200004</v>
      </c>
      <c r="L49" s="27">
        <v>2229.3867014399998</v>
      </c>
      <c r="M49" s="25">
        <v>0.96</v>
      </c>
      <c r="N49" s="25">
        <v>0.38</v>
      </c>
      <c r="O49" s="24">
        <v>27494</v>
      </c>
      <c r="P49" s="24">
        <v>26896</v>
      </c>
      <c r="Q49" s="28">
        <v>27494</v>
      </c>
      <c r="R49" s="28">
        <v>8140</v>
      </c>
      <c r="S49" s="24" t="s">
        <v>81</v>
      </c>
      <c r="T49" s="24" t="s">
        <v>87</v>
      </c>
      <c r="U49" s="28">
        <v>54.65</v>
      </c>
      <c r="V49" s="28">
        <v>1</v>
      </c>
      <c r="W49" s="28">
        <v>1.18</v>
      </c>
      <c r="X49" s="28">
        <v>0.48</v>
      </c>
      <c r="Y49" s="28">
        <f t="shared" si="0"/>
        <v>1.18</v>
      </c>
      <c r="Z49" s="28">
        <f t="shared" si="1"/>
        <v>0.48</v>
      </c>
      <c r="AA49" s="28">
        <v>0.70299999999999996</v>
      </c>
      <c r="AB49" s="29">
        <v>8.17072828080318E-2</v>
      </c>
      <c r="AC49">
        <f t="shared" si="2"/>
        <v>323</v>
      </c>
      <c r="AD49">
        <f t="shared" si="3"/>
        <v>1</v>
      </c>
      <c r="AE49">
        <f t="shared" si="4"/>
        <v>0.3</v>
      </c>
      <c r="AF49">
        <f>'TP Factor'!$D$3</f>
        <v>1.168489000131735</v>
      </c>
      <c r="AG49">
        <f t="shared" si="5"/>
        <v>0.4</v>
      </c>
    </row>
    <row r="50" spans="1:33">
      <c r="A50" s="24" t="s">
        <v>72</v>
      </c>
      <c r="B50" s="24">
        <v>27</v>
      </c>
      <c r="C50" s="24" t="s">
        <v>73</v>
      </c>
      <c r="D50" s="25">
        <v>33.090000000000003</v>
      </c>
      <c r="E50" s="24" t="s">
        <v>74</v>
      </c>
      <c r="F50" s="24">
        <v>1234</v>
      </c>
      <c r="G50" s="26">
        <v>105</v>
      </c>
      <c r="H50" s="24" t="s">
        <v>159</v>
      </c>
      <c r="I50" s="24" t="s">
        <v>76</v>
      </c>
      <c r="J50" s="24">
        <v>136722</v>
      </c>
      <c r="K50" s="27">
        <v>3372.83387322</v>
      </c>
      <c r="L50" s="27">
        <v>301864.46252900001</v>
      </c>
      <c r="M50" s="25">
        <v>263.87</v>
      </c>
      <c r="N50" s="25">
        <v>67.95</v>
      </c>
      <c r="O50" s="24">
        <v>27501</v>
      </c>
      <c r="P50" s="24">
        <v>26902</v>
      </c>
      <c r="Q50" s="28">
        <v>27501</v>
      </c>
      <c r="R50" s="28">
        <v>1400</v>
      </c>
      <c r="S50" s="24" t="s">
        <v>90</v>
      </c>
      <c r="T50" s="24" t="s">
        <v>115</v>
      </c>
      <c r="U50" s="28">
        <v>54.65</v>
      </c>
      <c r="V50" s="28">
        <v>1</v>
      </c>
      <c r="W50" s="28">
        <v>2.83</v>
      </c>
      <c r="X50" s="28">
        <v>0.497</v>
      </c>
      <c r="Y50" s="28">
        <f t="shared" si="0"/>
        <v>2.83</v>
      </c>
      <c r="Z50" s="28">
        <f t="shared" si="1"/>
        <v>0.497</v>
      </c>
      <c r="AA50" s="28">
        <v>0.89</v>
      </c>
      <c r="AB50" s="29">
        <v>15.875220776999999</v>
      </c>
      <c r="AC50">
        <f t="shared" si="2"/>
        <v>79369</v>
      </c>
      <c r="AD50">
        <f t="shared" si="3"/>
        <v>495</v>
      </c>
      <c r="AE50">
        <f t="shared" si="4"/>
        <v>87</v>
      </c>
      <c r="AF50">
        <f>'TP Factor'!$D$4</f>
        <v>0.98096512680287296</v>
      </c>
      <c r="AG50">
        <f t="shared" si="5"/>
        <v>85.3</v>
      </c>
    </row>
    <row r="51" spans="1:33">
      <c r="A51" s="24" t="s">
        <v>72</v>
      </c>
      <c r="B51" s="24">
        <v>27</v>
      </c>
      <c r="C51" s="24" t="s">
        <v>73</v>
      </c>
      <c r="D51" s="25">
        <v>33.090000000000003</v>
      </c>
      <c r="E51" s="24" t="s">
        <v>74</v>
      </c>
      <c r="F51" s="24">
        <v>1234</v>
      </c>
      <c r="G51" s="26">
        <v>45</v>
      </c>
      <c r="H51" s="24" t="s">
        <v>159</v>
      </c>
      <c r="I51" s="24" t="s">
        <v>76</v>
      </c>
      <c r="J51" s="24">
        <v>1451</v>
      </c>
      <c r="K51" s="27">
        <v>565.58751285000005</v>
      </c>
      <c r="L51" s="27">
        <v>4054.5859757100002</v>
      </c>
      <c r="M51" s="25">
        <v>1.74</v>
      </c>
      <c r="N51" s="25">
        <v>0.7</v>
      </c>
      <c r="O51" s="24">
        <v>27518</v>
      </c>
      <c r="P51" s="24">
        <v>26919</v>
      </c>
      <c r="Q51" s="28">
        <v>27518</v>
      </c>
      <c r="R51" s="28">
        <v>8140</v>
      </c>
      <c r="S51" s="24" t="s">
        <v>81</v>
      </c>
      <c r="T51" s="24" t="s">
        <v>87</v>
      </c>
      <c r="U51" s="28">
        <v>54.65</v>
      </c>
      <c r="V51" s="28">
        <v>1</v>
      </c>
      <c r="W51" s="28">
        <v>1.18</v>
      </c>
      <c r="X51" s="28">
        <v>0.48</v>
      </c>
      <c r="Y51" s="28">
        <f t="shared" si="0"/>
        <v>1.18</v>
      </c>
      <c r="Z51" s="28">
        <f t="shared" si="1"/>
        <v>0.48</v>
      </c>
      <c r="AA51" s="28">
        <v>0.70299999999999996</v>
      </c>
      <c r="AB51" s="29">
        <v>2.0030334887180399E-2</v>
      </c>
      <c r="AC51">
        <f t="shared" si="2"/>
        <v>79</v>
      </c>
      <c r="AD51">
        <f t="shared" si="3"/>
        <v>0</v>
      </c>
      <c r="AE51">
        <f t="shared" si="4"/>
        <v>0.1</v>
      </c>
      <c r="AF51">
        <f>'TP Factor'!$D$4</f>
        <v>0.98096512680287296</v>
      </c>
      <c r="AG51">
        <f t="shared" si="5"/>
        <v>0.1</v>
      </c>
    </row>
    <row r="52" spans="1:33">
      <c r="A52" s="24" t="s">
        <v>72</v>
      </c>
      <c r="B52" s="24">
        <v>27</v>
      </c>
      <c r="C52" s="24" t="s">
        <v>73</v>
      </c>
      <c r="D52" s="25">
        <v>33.090000000000003</v>
      </c>
      <c r="E52" s="24" t="s">
        <v>74</v>
      </c>
      <c r="F52" s="24">
        <v>1234</v>
      </c>
      <c r="G52" s="26">
        <v>45</v>
      </c>
      <c r="H52" s="24" t="s">
        <v>159</v>
      </c>
      <c r="I52" s="24" t="s">
        <v>76</v>
      </c>
      <c r="J52" s="24">
        <v>506</v>
      </c>
      <c r="K52" s="27">
        <v>250.85212228899999</v>
      </c>
      <c r="L52" s="27">
        <v>1578.9538416600001</v>
      </c>
      <c r="M52" s="25">
        <v>0.61</v>
      </c>
      <c r="N52" s="25">
        <v>0.24</v>
      </c>
      <c r="O52" s="24">
        <v>27519</v>
      </c>
      <c r="P52" s="24">
        <v>26920</v>
      </c>
      <c r="Q52" s="28">
        <v>27519</v>
      </c>
      <c r="R52" s="28">
        <v>8140</v>
      </c>
      <c r="S52" s="24" t="s">
        <v>79</v>
      </c>
      <c r="T52" s="24" t="s">
        <v>110</v>
      </c>
      <c r="U52" s="28">
        <v>54.65</v>
      </c>
      <c r="V52" s="28">
        <v>1</v>
      </c>
      <c r="W52" s="28">
        <v>1.18</v>
      </c>
      <c r="X52" s="28">
        <v>0.48</v>
      </c>
      <c r="Y52" s="28">
        <f t="shared" si="0"/>
        <v>1.18</v>
      </c>
      <c r="Z52" s="28">
        <f t="shared" si="1"/>
        <v>0.48</v>
      </c>
      <c r="AA52" s="28">
        <v>0.63</v>
      </c>
      <c r="AB52" s="29">
        <v>0.36919309958254298</v>
      </c>
      <c r="AC52">
        <f t="shared" si="2"/>
        <v>1307</v>
      </c>
      <c r="AD52">
        <f t="shared" si="3"/>
        <v>3</v>
      </c>
      <c r="AE52">
        <f t="shared" si="4"/>
        <v>1.4</v>
      </c>
      <c r="AF52">
        <f>'TP Factor'!$D$4</f>
        <v>0.98096512680287296</v>
      </c>
      <c r="AG52">
        <f t="shared" si="5"/>
        <v>1.4</v>
      </c>
    </row>
    <row r="53" spans="1:33">
      <c r="A53" s="24" t="s">
        <v>72</v>
      </c>
      <c r="B53" s="24">
        <v>27</v>
      </c>
      <c r="C53" s="24" t="s">
        <v>73</v>
      </c>
      <c r="D53" s="25">
        <v>33.090000000000003</v>
      </c>
      <c r="E53" s="24" t="s">
        <v>74</v>
      </c>
      <c r="F53" s="24">
        <v>1234</v>
      </c>
      <c r="G53" s="26">
        <v>45</v>
      </c>
      <c r="H53" s="24" t="s">
        <v>159</v>
      </c>
      <c r="I53" s="24" t="s">
        <v>76</v>
      </c>
      <c r="J53" s="24">
        <v>131</v>
      </c>
      <c r="K53" s="27">
        <v>87.527519723300003</v>
      </c>
      <c r="L53" s="27">
        <v>331.59638590700001</v>
      </c>
      <c r="M53" s="25">
        <v>0.16</v>
      </c>
      <c r="N53" s="25">
        <v>0.06</v>
      </c>
      <c r="O53" s="24">
        <v>27520</v>
      </c>
      <c r="P53" s="24">
        <v>26921</v>
      </c>
      <c r="Q53" s="28">
        <v>27520</v>
      </c>
      <c r="R53" s="28">
        <v>8140</v>
      </c>
      <c r="S53" s="24" t="s">
        <v>97</v>
      </c>
      <c r="T53" s="24" t="s">
        <v>145</v>
      </c>
      <c r="U53" s="28">
        <v>54.65</v>
      </c>
      <c r="V53" s="28">
        <v>1</v>
      </c>
      <c r="W53" s="28">
        <v>1.18</v>
      </c>
      <c r="X53" s="28">
        <v>0.48</v>
      </c>
      <c r="Y53" s="28">
        <f t="shared" si="0"/>
        <v>1.18</v>
      </c>
      <c r="Z53" s="28">
        <f t="shared" si="1"/>
        <v>0.48</v>
      </c>
      <c r="AA53" s="28">
        <v>0.77700000000000002</v>
      </c>
      <c r="AB53" s="29">
        <v>8.1938923678330902E-2</v>
      </c>
      <c r="AC53">
        <f t="shared" si="2"/>
        <v>358</v>
      </c>
      <c r="AD53">
        <f t="shared" si="3"/>
        <v>1</v>
      </c>
      <c r="AE53">
        <f t="shared" si="4"/>
        <v>0.4</v>
      </c>
      <c r="AF53">
        <f>'TP Factor'!$D$4</f>
        <v>0.98096512680287296</v>
      </c>
      <c r="AG53">
        <f t="shared" si="5"/>
        <v>0.4</v>
      </c>
    </row>
    <row r="54" spans="1:33">
      <c r="A54" s="24" t="s">
        <v>72</v>
      </c>
      <c r="B54" s="24">
        <v>27</v>
      </c>
      <c r="C54" s="24" t="s">
        <v>73</v>
      </c>
      <c r="D54" s="25">
        <v>33.090000000000003</v>
      </c>
      <c r="E54" s="24" t="s">
        <v>74</v>
      </c>
      <c r="F54" s="24">
        <v>1234</v>
      </c>
      <c r="G54" s="26">
        <v>45</v>
      </c>
      <c r="H54" s="24" t="s">
        <v>159</v>
      </c>
      <c r="I54" s="24" t="s">
        <v>76</v>
      </c>
      <c r="J54" s="24">
        <v>1155</v>
      </c>
      <c r="K54" s="27">
        <v>611.52405851499998</v>
      </c>
      <c r="L54" s="27">
        <v>3067.76770111</v>
      </c>
      <c r="M54" s="25">
        <v>1.39</v>
      </c>
      <c r="N54" s="25">
        <v>0.55000000000000004</v>
      </c>
      <c r="O54" s="24">
        <v>27521</v>
      </c>
      <c r="P54" s="24">
        <v>26922</v>
      </c>
      <c r="Q54" s="28">
        <v>27521</v>
      </c>
      <c r="R54" s="28">
        <v>8140</v>
      </c>
      <c r="S54" s="24" t="s">
        <v>90</v>
      </c>
      <c r="T54" s="24" t="s">
        <v>112</v>
      </c>
      <c r="U54" s="28">
        <v>54.65</v>
      </c>
      <c r="V54" s="28">
        <v>1</v>
      </c>
      <c r="W54" s="28">
        <v>1.18</v>
      </c>
      <c r="X54" s="28">
        <v>0.48</v>
      </c>
      <c r="Y54" s="28">
        <f t="shared" si="0"/>
        <v>1.18</v>
      </c>
      <c r="Z54" s="28">
        <f t="shared" si="1"/>
        <v>0.48</v>
      </c>
      <c r="AA54" s="28">
        <v>0.74</v>
      </c>
      <c r="AB54" s="29">
        <v>0.57428533636192602</v>
      </c>
      <c r="AC54">
        <f t="shared" si="2"/>
        <v>2387</v>
      </c>
      <c r="AD54">
        <f t="shared" si="3"/>
        <v>6</v>
      </c>
      <c r="AE54">
        <f t="shared" si="4"/>
        <v>2.5</v>
      </c>
      <c r="AF54">
        <f>'TP Factor'!$D$4</f>
        <v>0.98096512680287296</v>
      </c>
      <c r="AG54">
        <f t="shared" si="5"/>
        <v>2.5</v>
      </c>
    </row>
    <row r="55" spans="1:33">
      <c r="A55" s="24" t="s">
        <v>72</v>
      </c>
      <c r="B55" s="24">
        <v>27</v>
      </c>
      <c r="C55" s="24" t="s">
        <v>73</v>
      </c>
      <c r="D55" s="25">
        <v>33.090000000000003</v>
      </c>
      <c r="E55" s="24" t="s">
        <v>74</v>
      </c>
      <c r="F55" s="24">
        <v>1234</v>
      </c>
      <c r="G55" s="26">
        <v>105</v>
      </c>
      <c r="H55" s="24" t="s">
        <v>159</v>
      </c>
      <c r="I55" s="24" t="s">
        <v>76</v>
      </c>
      <c r="J55" s="24">
        <v>12117</v>
      </c>
      <c r="K55" s="27">
        <v>1118.8096885800001</v>
      </c>
      <c r="L55" s="27">
        <v>26753.6967286</v>
      </c>
      <c r="M55" s="25">
        <v>23.39</v>
      </c>
      <c r="N55" s="25">
        <v>6.02</v>
      </c>
      <c r="O55" s="24">
        <v>27522</v>
      </c>
      <c r="P55" s="24">
        <v>26923</v>
      </c>
      <c r="Q55" s="28">
        <v>27522</v>
      </c>
      <c r="R55" s="28">
        <v>1400</v>
      </c>
      <c r="S55" s="24" t="s">
        <v>90</v>
      </c>
      <c r="T55" s="24" t="s">
        <v>115</v>
      </c>
      <c r="U55" s="28">
        <v>54.65</v>
      </c>
      <c r="V55" s="28">
        <v>1</v>
      </c>
      <c r="W55" s="28">
        <v>2.83</v>
      </c>
      <c r="X55" s="28">
        <v>0.497</v>
      </c>
      <c r="Y55" s="28">
        <f t="shared" si="0"/>
        <v>2.83</v>
      </c>
      <c r="Z55" s="28">
        <f t="shared" si="1"/>
        <v>0.497</v>
      </c>
      <c r="AA55" s="28">
        <v>0.89</v>
      </c>
      <c r="AB55" s="29">
        <v>4.36546096055703</v>
      </c>
      <c r="AC55">
        <f t="shared" si="2"/>
        <v>21825</v>
      </c>
      <c r="AD55">
        <f t="shared" si="3"/>
        <v>136</v>
      </c>
      <c r="AE55">
        <f t="shared" si="4"/>
        <v>23.9</v>
      </c>
      <c r="AF55">
        <f>'TP Factor'!$D$4</f>
        <v>0.98096512680287296</v>
      </c>
      <c r="AG55">
        <f t="shared" si="5"/>
        <v>23.4</v>
      </c>
    </row>
    <row r="56" spans="1:33">
      <c r="A56" s="24" t="s">
        <v>72</v>
      </c>
      <c r="B56" s="24">
        <v>27</v>
      </c>
      <c r="C56" s="24" t="s">
        <v>73</v>
      </c>
      <c r="D56" s="25">
        <v>33.090000000000003</v>
      </c>
      <c r="E56" s="24" t="s">
        <v>74</v>
      </c>
      <c r="F56" s="24">
        <v>1234</v>
      </c>
      <c r="G56" s="26">
        <v>105</v>
      </c>
      <c r="H56" s="24" t="s">
        <v>159</v>
      </c>
      <c r="I56" s="24" t="s">
        <v>76</v>
      </c>
      <c r="J56" s="24">
        <v>19380</v>
      </c>
      <c r="K56" s="27">
        <v>1754.4908183800001</v>
      </c>
      <c r="L56" s="27">
        <v>42884.844121200003</v>
      </c>
      <c r="M56" s="25">
        <v>37.4</v>
      </c>
      <c r="N56" s="25">
        <v>9.6300000000000008</v>
      </c>
      <c r="O56" s="24">
        <v>27523</v>
      </c>
      <c r="P56" s="24">
        <v>26924</v>
      </c>
      <c r="Q56" s="28">
        <v>27523</v>
      </c>
      <c r="R56" s="28">
        <v>1400</v>
      </c>
      <c r="S56" s="24" t="s">
        <v>97</v>
      </c>
      <c r="T56" s="24" t="s">
        <v>116</v>
      </c>
      <c r="U56" s="28">
        <v>54.65</v>
      </c>
      <c r="V56" s="28">
        <v>1</v>
      </c>
      <c r="W56" s="28">
        <v>2.83</v>
      </c>
      <c r="X56" s="28">
        <v>0.497</v>
      </c>
      <c r="Y56" s="28">
        <f t="shared" si="0"/>
        <v>2.83</v>
      </c>
      <c r="Z56" s="28">
        <f t="shared" si="1"/>
        <v>0.497</v>
      </c>
      <c r="AA56" s="28">
        <v>0.88800000000000001</v>
      </c>
      <c r="AB56" s="29">
        <v>9.78159809500346</v>
      </c>
      <c r="AC56">
        <f t="shared" si="2"/>
        <v>48794</v>
      </c>
      <c r="AD56">
        <f t="shared" si="3"/>
        <v>304</v>
      </c>
      <c r="AE56">
        <f t="shared" si="4"/>
        <v>53.5</v>
      </c>
      <c r="AF56">
        <f>'TP Factor'!$D$4</f>
        <v>0.98096512680287296</v>
      </c>
      <c r="AG56">
        <f t="shared" si="5"/>
        <v>52.5</v>
      </c>
    </row>
    <row r="57" spans="1:33">
      <c r="A57" s="24" t="s">
        <v>72</v>
      </c>
      <c r="B57" s="24">
        <v>27</v>
      </c>
      <c r="C57" s="24" t="s">
        <v>73</v>
      </c>
      <c r="D57" s="25">
        <v>33.090000000000003</v>
      </c>
      <c r="E57" s="24" t="s">
        <v>74</v>
      </c>
      <c r="F57" s="24">
        <v>1234</v>
      </c>
      <c r="G57" s="26">
        <v>29</v>
      </c>
      <c r="H57" s="24" t="s">
        <v>159</v>
      </c>
      <c r="I57" s="24" t="s">
        <v>76</v>
      </c>
      <c r="J57" s="24">
        <v>1209</v>
      </c>
      <c r="K57" s="27">
        <v>807.92751782200003</v>
      </c>
      <c r="L57" s="27">
        <v>6108.6818328899999</v>
      </c>
      <c r="M57" s="25">
        <v>2.7</v>
      </c>
      <c r="N57" s="25">
        <v>0.38</v>
      </c>
      <c r="O57" s="24">
        <v>27524</v>
      </c>
      <c r="P57" s="24">
        <v>26925</v>
      </c>
      <c r="Q57" s="28">
        <v>27524</v>
      </c>
      <c r="R57" s="28">
        <v>1200</v>
      </c>
      <c r="S57" s="24" t="s">
        <v>97</v>
      </c>
      <c r="T57" s="24" t="s">
        <v>153</v>
      </c>
      <c r="U57" s="28">
        <v>54.65</v>
      </c>
      <c r="V57" s="28">
        <v>1</v>
      </c>
      <c r="W57" s="28">
        <v>2.39</v>
      </c>
      <c r="X57" s="28">
        <v>0.316</v>
      </c>
      <c r="Y57" s="28">
        <f t="shared" si="0"/>
        <v>2.39</v>
      </c>
      <c r="Z57" s="28">
        <f t="shared" si="1"/>
        <v>0.316</v>
      </c>
      <c r="AA57" s="28">
        <v>0.38900000000000001</v>
      </c>
      <c r="AB57" s="29">
        <v>1.5094821166529599</v>
      </c>
      <c r="AC57">
        <f t="shared" si="2"/>
        <v>3299</v>
      </c>
      <c r="AD57">
        <f t="shared" si="3"/>
        <v>17</v>
      </c>
      <c r="AE57">
        <f t="shared" si="4"/>
        <v>2.2999999999999998</v>
      </c>
      <c r="AF57">
        <f>'TP Factor'!$D$4</f>
        <v>0.98096512680287296</v>
      </c>
      <c r="AG57">
        <f t="shared" si="5"/>
        <v>2.2999999999999998</v>
      </c>
    </row>
    <row r="58" spans="1:33">
      <c r="A58" s="24" t="s">
        <v>72</v>
      </c>
      <c r="B58" s="24">
        <v>27</v>
      </c>
      <c r="C58" s="24" t="s">
        <v>73</v>
      </c>
      <c r="D58" s="25">
        <v>33.090000000000003</v>
      </c>
      <c r="E58" s="24" t="s">
        <v>74</v>
      </c>
      <c r="F58" s="24">
        <v>1234</v>
      </c>
      <c r="G58" s="26">
        <v>29</v>
      </c>
      <c r="H58" s="24" t="s">
        <v>159</v>
      </c>
      <c r="I58" s="24" t="s">
        <v>76</v>
      </c>
      <c r="J58" s="24">
        <v>4192</v>
      </c>
      <c r="K58" s="27">
        <v>644.19440864600006</v>
      </c>
      <c r="L58" s="27">
        <v>21175.180601600001</v>
      </c>
      <c r="M58" s="25">
        <v>9.35</v>
      </c>
      <c r="N58" s="25">
        <v>1.32</v>
      </c>
      <c r="O58" s="24">
        <v>27525</v>
      </c>
      <c r="P58" s="24">
        <v>26926</v>
      </c>
      <c r="Q58" s="28">
        <v>27525</v>
      </c>
      <c r="R58" s="28">
        <v>1200</v>
      </c>
      <c r="S58" s="24" t="s">
        <v>97</v>
      </c>
      <c r="T58" s="24" t="s">
        <v>153</v>
      </c>
      <c r="U58" s="28">
        <v>54.65</v>
      </c>
      <c r="V58" s="28">
        <v>1</v>
      </c>
      <c r="W58" s="28">
        <v>2.39</v>
      </c>
      <c r="X58" s="28">
        <v>0.316</v>
      </c>
      <c r="Y58" s="28">
        <f t="shared" si="0"/>
        <v>2.39</v>
      </c>
      <c r="Z58" s="28">
        <f t="shared" si="1"/>
        <v>0.316</v>
      </c>
      <c r="AA58" s="28">
        <v>0.38900000000000001</v>
      </c>
      <c r="AB58" s="29">
        <v>5.2324801502309102</v>
      </c>
      <c r="AC58">
        <f t="shared" si="2"/>
        <v>11434</v>
      </c>
      <c r="AD58">
        <f t="shared" si="3"/>
        <v>60</v>
      </c>
      <c r="AE58">
        <f t="shared" si="4"/>
        <v>8</v>
      </c>
      <c r="AF58">
        <f>'TP Factor'!$D$4</f>
        <v>0.98096512680287296</v>
      </c>
      <c r="AG58">
        <f t="shared" si="5"/>
        <v>7.8</v>
      </c>
    </row>
    <row r="59" spans="1:33">
      <c r="A59" s="24" t="s">
        <v>72</v>
      </c>
      <c r="B59" s="24">
        <v>27</v>
      </c>
      <c r="C59" s="24" t="s">
        <v>73</v>
      </c>
      <c r="D59" s="25">
        <v>33.090000000000003</v>
      </c>
      <c r="E59" s="24" t="s">
        <v>74</v>
      </c>
      <c r="F59" s="24">
        <v>1234</v>
      </c>
      <c r="G59" s="26">
        <v>105</v>
      </c>
      <c r="H59" s="24" t="s">
        <v>159</v>
      </c>
      <c r="I59" s="24" t="s">
        <v>76</v>
      </c>
      <c r="J59" s="24">
        <v>1700</v>
      </c>
      <c r="K59" s="27">
        <v>571.830642281</v>
      </c>
      <c r="L59" s="27">
        <v>3761.8866498299999</v>
      </c>
      <c r="M59" s="25">
        <v>3.28</v>
      </c>
      <c r="N59" s="25">
        <v>0.84</v>
      </c>
      <c r="O59" s="24">
        <v>27526</v>
      </c>
      <c r="P59" s="24">
        <v>26927</v>
      </c>
      <c r="Q59" s="28">
        <v>27526</v>
      </c>
      <c r="R59" s="28">
        <v>1400</v>
      </c>
      <c r="S59" s="24" t="s">
        <v>97</v>
      </c>
      <c r="T59" s="24" t="s">
        <v>116</v>
      </c>
      <c r="U59" s="28">
        <v>54.65</v>
      </c>
      <c r="V59" s="28">
        <v>1</v>
      </c>
      <c r="W59" s="28">
        <v>2.83</v>
      </c>
      <c r="X59" s="28">
        <v>0.497</v>
      </c>
      <c r="Y59" s="28">
        <f t="shared" si="0"/>
        <v>2.83</v>
      </c>
      <c r="Z59" s="28">
        <f t="shared" si="1"/>
        <v>0.497</v>
      </c>
      <c r="AA59" s="28">
        <v>0.88800000000000001</v>
      </c>
      <c r="AB59" s="29">
        <v>0.92386446255962695</v>
      </c>
      <c r="AC59">
        <f t="shared" si="2"/>
        <v>4609</v>
      </c>
      <c r="AD59">
        <f t="shared" si="3"/>
        <v>29</v>
      </c>
      <c r="AE59">
        <f t="shared" si="4"/>
        <v>5.0999999999999996</v>
      </c>
      <c r="AF59">
        <f>'TP Factor'!$D$4</f>
        <v>0.98096512680287296</v>
      </c>
      <c r="AG59">
        <f t="shared" si="5"/>
        <v>5</v>
      </c>
    </row>
    <row r="60" spans="1:33">
      <c r="A60" s="24" t="s">
        <v>72</v>
      </c>
      <c r="B60" s="24">
        <v>27</v>
      </c>
      <c r="C60" s="24" t="s">
        <v>73</v>
      </c>
      <c r="D60" s="25">
        <v>33.090000000000003</v>
      </c>
      <c r="E60" s="24" t="s">
        <v>74</v>
      </c>
      <c r="F60" s="24">
        <v>1234</v>
      </c>
      <c r="G60" s="26">
        <v>106.9</v>
      </c>
      <c r="H60" s="24" t="s">
        <v>159</v>
      </c>
      <c r="I60" s="24" t="s">
        <v>76</v>
      </c>
      <c r="J60" s="24">
        <v>146</v>
      </c>
      <c r="K60" s="27">
        <v>97.724999050999998</v>
      </c>
      <c r="L60" s="27">
        <v>348.44471376600001</v>
      </c>
      <c r="M60" s="25">
        <v>0.26</v>
      </c>
      <c r="N60" s="25">
        <v>0.05</v>
      </c>
      <c r="O60" s="24">
        <v>27539</v>
      </c>
      <c r="P60" s="24">
        <v>26939</v>
      </c>
      <c r="Q60" s="28">
        <v>27539</v>
      </c>
      <c r="R60" s="28">
        <v>1562</v>
      </c>
      <c r="S60" s="24" t="s">
        <v>97</v>
      </c>
      <c r="T60" s="24" t="s">
        <v>165</v>
      </c>
      <c r="U60" s="28">
        <v>54.65</v>
      </c>
      <c r="V60" s="28">
        <v>1</v>
      </c>
      <c r="W60" s="28">
        <v>1.79</v>
      </c>
      <c r="X60" s="28">
        <v>0.31</v>
      </c>
      <c r="Y60" s="28">
        <f t="shared" si="0"/>
        <v>1.79</v>
      </c>
      <c r="Z60" s="28">
        <f t="shared" si="1"/>
        <v>0.31</v>
      </c>
      <c r="AA60" s="28">
        <v>0.82499999999999996</v>
      </c>
      <c r="AB60" s="29">
        <v>8.6102219506689795E-2</v>
      </c>
      <c r="AC60">
        <f t="shared" si="2"/>
        <v>399</v>
      </c>
      <c r="AD60">
        <f t="shared" si="3"/>
        <v>2</v>
      </c>
      <c r="AE60">
        <f t="shared" si="4"/>
        <v>0.3</v>
      </c>
      <c r="AF60">
        <f>'TP Factor'!$D$4</f>
        <v>0.98096512680287296</v>
      </c>
      <c r="AG60">
        <f t="shared" si="5"/>
        <v>0.3</v>
      </c>
    </row>
    <row r="61" spans="1:33">
      <c r="A61" s="24" t="s">
        <v>72</v>
      </c>
      <c r="B61" s="24">
        <v>27</v>
      </c>
      <c r="C61" s="24" t="s">
        <v>73</v>
      </c>
      <c r="D61" s="25">
        <v>33.090000000000003</v>
      </c>
      <c r="E61" s="24" t="s">
        <v>74</v>
      </c>
      <c r="F61" s="24">
        <v>1234</v>
      </c>
      <c r="G61" s="26">
        <v>105</v>
      </c>
      <c r="H61" s="24" t="s">
        <v>159</v>
      </c>
      <c r="I61" s="24" t="s">
        <v>76</v>
      </c>
      <c r="J61" s="24">
        <v>1134</v>
      </c>
      <c r="K61" s="27">
        <v>301.61894873699998</v>
      </c>
      <c r="L61" s="27">
        <v>2514.0156635799999</v>
      </c>
      <c r="M61" s="25">
        <v>2.19</v>
      </c>
      <c r="N61" s="25">
        <v>0.56000000000000005</v>
      </c>
      <c r="O61" s="24">
        <v>27568</v>
      </c>
      <c r="P61" s="24">
        <v>26966</v>
      </c>
      <c r="Q61" s="28">
        <v>27568</v>
      </c>
      <c r="R61" s="28">
        <v>1400</v>
      </c>
      <c r="S61" s="24" t="s">
        <v>79</v>
      </c>
      <c r="T61" s="24" t="s">
        <v>129</v>
      </c>
      <c r="U61" s="28">
        <v>54.65</v>
      </c>
      <c r="V61" s="28">
        <v>1</v>
      </c>
      <c r="W61" s="28">
        <v>2.83</v>
      </c>
      <c r="X61" s="28">
        <v>0.497</v>
      </c>
      <c r="Y61" s="28">
        <f t="shared" si="0"/>
        <v>2.83</v>
      </c>
      <c r="Z61" s="28">
        <f t="shared" si="1"/>
        <v>0.497</v>
      </c>
      <c r="AA61" s="28">
        <v>0.88600000000000001</v>
      </c>
      <c r="AB61" s="29">
        <v>0.62122431469174</v>
      </c>
      <c r="AC61">
        <f t="shared" si="2"/>
        <v>3092</v>
      </c>
      <c r="AD61">
        <f t="shared" si="3"/>
        <v>19</v>
      </c>
      <c r="AE61">
        <f t="shared" si="4"/>
        <v>3.4</v>
      </c>
      <c r="AF61">
        <f>'TP Factor'!$D$4</f>
        <v>0.98096512680287296</v>
      </c>
      <c r="AG61">
        <f t="shared" si="5"/>
        <v>3.3</v>
      </c>
    </row>
    <row r="62" spans="1:33">
      <c r="A62" s="24" t="s">
        <v>72</v>
      </c>
      <c r="B62" s="24">
        <v>27</v>
      </c>
      <c r="C62" s="24" t="s">
        <v>73</v>
      </c>
      <c r="D62" s="25">
        <v>33.090000000000003</v>
      </c>
      <c r="E62" s="24" t="s">
        <v>74</v>
      </c>
      <c r="F62" s="24">
        <v>1234</v>
      </c>
      <c r="G62" s="26">
        <v>105</v>
      </c>
      <c r="H62" s="24" t="s">
        <v>159</v>
      </c>
      <c r="I62" s="24" t="s">
        <v>76</v>
      </c>
      <c r="J62" s="24">
        <v>741</v>
      </c>
      <c r="K62" s="27">
        <v>171.686330787</v>
      </c>
      <c r="L62" s="27">
        <v>1635.0497685800001</v>
      </c>
      <c r="M62" s="25">
        <v>1.43</v>
      </c>
      <c r="N62" s="25">
        <v>0.37</v>
      </c>
      <c r="O62" s="24">
        <v>27573</v>
      </c>
      <c r="P62" s="24">
        <v>26971</v>
      </c>
      <c r="Q62" s="28">
        <v>27573</v>
      </c>
      <c r="R62" s="28">
        <v>1400</v>
      </c>
      <c r="S62" s="24" t="s">
        <v>90</v>
      </c>
      <c r="T62" s="24" t="s">
        <v>115</v>
      </c>
      <c r="U62" s="28">
        <v>54.65</v>
      </c>
      <c r="V62" s="28">
        <v>1</v>
      </c>
      <c r="W62" s="28">
        <v>2.83</v>
      </c>
      <c r="X62" s="28">
        <v>0.497</v>
      </c>
      <c r="Y62" s="28">
        <f t="shared" si="0"/>
        <v>2.83</v>
      </c>
      <c r="Z62" s="28">
        <f t="shared" si="1"/>
        <v>0.497</v>
      </c>
      <c r="AA62" s="28">
        <v>0.89</v>
      </c>
      <c r="AB62" s="29">
        <v>0.40402798064574702</v>
      </c>
      <c r="AC62">
        <f t="shared" si="2"/>
        <v>2020</v>
      </c>
      <c r="AD62">
        <f t="shared" si="3"/>
        <v>13</v>
      </c>
      <c r="AE62">
        <f t="shared" si="4"/>
        <v>2.2000000000000002</v>
      </c>
      <c r="AF62">
        <f>'TP Factor'!$D$4</f>
        <v>0.98096512680287296</v>
      </c>
      <c r="AG62">
        <f t="shared" si="5"/>
        <v>2.2000000000000002</v>
      </c>
    </row>
    <row r="63" spans="1:33">
      <c r="A63" s="24" t="s">
        <v>72</v>
      </c>
      <c r="B63" s="24">
        <v>27</v>
      </c>
      <c r="C63" s="24" t="s">
        <v>73</v>
      </c>
      <c r="D63" s="25">
        <v>33.090000000000003</v>
      </c>
      <c r="E63" s="24" t="s">
        <v>74</v>
      </c>
      <c r="F63" s="24">
        <v>1234</v>
      </c>
      <c r="G63" s="26">
        <v>105</v>
      </c>
      <c r="H63" s="24" t="s">
        <v>159</v>
      </c>
      <c r="I63" s="24" t="s">
        <v>76</v>
      </c>
      <c r="J63" s="24">
        <v>382</v>
      </c>
      <c r="K63" s="27">
        <v>129.545046786</v>
      </c>
      <c r="L63" s="27">
        <v>844.15099881200001</v>
      </c>
      <c r="M63" s="25">
        <v>0.74</v>
      </c>
      <c r="N63" s="25">
        <v>0.19</v>
      </c>
      <c r="O63" s="24">
        <v>27585</v>
      </c>
      <c r="P63" s="24">
        <v>26981</v>
      </c>
      <c r="Q63" s="28">
        <v>27585</v>
      </c>
      <c r="R63" s="28">
        <v>1400</v>
      </c>
      <c r="S63" s="24" t="s">
        <v>90</v>
      </c>
      <c r="T63" s="24" t="s">
        <v>115</v>
      </c>
      <c r="U63" s="28">
        <v>54.65</v>
      </c>
      <c r="V63" s="28">
        <v>1</v>
      </c>
      <c r="W63" s="28">
        <v>2.83</v>
      </c>
      <c r="X63" s="28">
        <v>0.497</v>
      </c>
      <c r="Y63" s="28">
        <f t="shared" si="0"/>
        <v>2.83</v>
      </c>
      <c r="Z63" s="28">
        <f t="shared" si="1"/>
        <v>0.497</v>
      </c>
      <c r="AA63" s="28">
        <v>0.89</v>
      </c>
      <c r="AB63" s="29">
        <v>0.20859342020041099</v>
      </c>
      <c r="AC63">
        <f t="shared" si="2"/>
        <v>1043</v>
      </c>
      <c r="AD63">
        <f t="shared" si="3"/>
        <v>7</v>
      </c>
      <c r="AE63">
        <f t="shared" si="4"/>
        <v>1.1000000000000001</v>
      </c>
      <c r="AF63">
        <f>'TP Factor'!$D$4</f>
        <v>0.98096512680287296</v>
      </c>
      <c r="AG63">
        <f t="shared" si="5"/>
        <v>1.1000000000000001</v>
      </c>
    </row>
    <row r="64" spans="1:33">
      <c r="A64" s="24" t="s">
        <v>72</v>
      </c>
      <c r="B64" s="24">
        <v>27</v>
      </c>
      <c r="C64" s="24" t="s">
        <v>73</v>
      </c>
      <c r="D64" s="25">
        <v>33.090000000000003</v>
      </c>
      <c r="E64" s="24" t="s">
        <v>74</v>
      </c>
      <c r="F64" s="24">
        <v>1234</v>
      </c>
      <c r="G64" s="26">
        <v>106.9</v>
      </c>
      <c r="H64" s="24" t="s">
        <v>159</v>
      </c>
      <c r="I64" s="24" t="s">
        <v>76</v>
      </c>
      <c r="J64" s="24">
        <v>52</v>
      </c>
      <c r="K64" s="27">
        <v>46.677117405200001</v>
      </c>
      <c r="L64" s="27">
        <v>123.105956361</v>
      </c>
      <c r="M64" s="25">
        <v>0.09</v>
      </c>
      <c r="N64" s="25">
        <v>0.02</v>
      </c>
      <c r="O64" s="24">
        <v>27620</v>
      </c>
      <c r="P64" s="24">
        <v>27014</v>
      </c>
      <c r="Q64" s="28">
        <v>27620</v>
      </c>
      <c r="R64" s="28">
        <v>1562</v>
      </c>
      <c r="S64" s="24" t="s">
        <v>97</v>
      </c>
      <c r="T64" s="24" t="s">
        <v>165</v>
      </c>
      <c r="U64" s="28">
        <v>54.65</v>
      </c>
      <c r="V64" s="28">
        <v>1</v>
      </c>
      <c r="W64" s="28">
        <v>1.79</v>
      </c>
      <c r="X64" s="28">
        <v>0.31</v>
      </c>
      <c r="Y64" s="28">
        <f t="shared" si="0"/>
        <v>1.79</v>
      </c>
      <c r="Z64" s="28">
        <f t="shared" si="1"/>
        <v>0.31</v>
      </c>
      <c r="AA64" s="28">
        <v>0.82499999999999996</v>
      </c>
      <c r="AB64" s="29">
        <v>3.0420022624802302E-2</v>
      </c>
      <c r="AC64">
        <f t="shared" si="2"/>
        <v>141</v>
      </c>
      <c r="AD64">
        <f t="shared" si="3"/>
        <v>1</v>
      </c>
      <c r="AE64">
        <f t="shared" si="4"/>
        <v>0.1</v>
      </c>
      <c r="AF64">
        <f>'TP Factor'!$D$4</f>
        <v>0.98096512680287296</v>
      </c>
      <c r="AG64">
        <f t="shared" si="5"/>
        <v>0.1</v>
      </c>
    </row>
    <row r="65" spans="1:33">
      <c r="A65" s="24" t="s">
        <v>72</v>
      </c>
      <c r="B65" s="24">
        <v>27</v>
      </c>
      <c r="C65" s="24" t="s">
        <v>73</v>
      </c>
      <c r="D65" s="25">
        <v>33.090000000000003</v>
      </c>
      <c r="E65" s="24" t="s">
        <v>74</v>
      </c>
      <c r="F65" s="24">
        <v>1234</v>
      </c>
      <c r="G65" s="26">
        <v>105</v>
      </c>
      <c r="H65" s="24" t="s">
        <v>159</v>
      </c>
      <c r="I65" s="24" t="s">
        <v>76</v>
      </c>
      <c r="J65" s="24">
        <v>1852</v>
      </c>
      <c r="K65" s="27">
        <v>659.89355612700001</v>
      </c>
      <c r="L65" s="27">
        <v>4102.5600795099999</v>
      </c>
      <c r="M65" s="25">
        <v>3.57</v>
      </c>
      <c r="N65" s="25">
        <v>0.92</v>
      </c>
      <c r="O65" s="24">
        <v>27637</v>
      </c>
      <c r="P65" s="24">
        <v>27030</v>
      </c>
      <c r="Q65" s="28">
        <v>27637</v>
      </c>
      <c r="R65" s="28">
        <v>1400</v>
      </c>
      <c r="S65" s="24" t="s">
        <v>81</v>
      </c>
      <c r="T65" s="24" t="s">
        <v>127</v>
      </c>
      <c r="U65" s="28">
        <v>54.65</v>
      </c>
      <c r="V65" s="28">
        <v>1</v>
      </c>
      <c r="W65" s="28">
        <v>2.83</v>
      </c>
      <c r="X65" s="28">
        <v>0.497</v>
      </c>
      <c r="Y65" s="28">
        <f t="shared" si="0"/>
        <v>2.83</v>
      </c>
      <c r="Z65" s="28">
        <f t="shared" si="1"/>
        <v>0.497</v>
      </c>
      <c r="AA65" s="28">
        <v>0.88700000000000001</v>
      </c>
      <c r="AB65" s="29">
        <v>0.349201349543388</v>
      </c>
      <c r="AC65">
        <f t="shared" si="2"/>
        <v>1740</v>
      </c>
      <c r="AD65">
        <f t="shared" si="3"/>
        <v>11</v>
      </c>
      <c r="AE65">
        <f t="shared" si="4"/>
        <v>1.9</v>
      </c>
      <c r="AF65">
        <f>'TP Factor'!$D$4</f>
        <v>0.98096512680287296</v>
      </c>
      <c r="AG65">
        <f t="shared" si="5"/>
        <v>1.9</v>
      </c>
    </row>
    <row r="66" spans="1:33">
      <c r="A66" s="24" t="s">
        <v>72</v>
      </c>
      <c r="B66" s="24">
        <v>27</v>
      </c>
      <c r="C66" s="24" t="s">
        <v>73</v>
      </c>
      <c r="D66" s="25">
        <v>33.090000000000003</v>
      </c>
      <c r="E66" s="24" t="s">
        <v>74</v>
      </c>
      <c r="F66" s="24">
        <v>1234</v>
      </c>
      <c r="G66" s="26">
        <v>105</v>
      </c>
      <c r="H66" s="24" t="s">
        <v>159</v>
      </c>
      <c r="I66" s="24" t="s">
        <v>76</v>
      </c>
      <c r="J66" s="24">
        <v>464</v>
      </c>
      <c r="K66" s="27">
        <v>294.26516184899998</v>
      </c>
      <c r="L66" s="27">
        <v>1023.37198484</v>
      </c>
      <c r="M66" s="25">
        <v>0.9</v>
      </c>
      <c r="N66" s="25">
        <v>0.23</v>
      </c>
      <c r="O66" s="24">
        <v>27639</v>
      </c>
      <c r="P66" s="24">
        <v>27032</v>
      </c>
      <c r="Q66" s="28">
        <v>27639</v>
      </c>
      <c r="R66" s="28">
        <v>1400</v>
      </c>
      <c r="S66" s="24" t="s">
        <v>90</v>
      </c>
      <c r="T66" s="24" t="s">
        <v>115</v>
      </c>
      <c r="U66" s="28">
        <v>54.65</v>
      </c>
      <c r="V66" s="28">
        <v>1</v>
      </c>
      <c r="W66" s="28">
        <v>2.83</v>
      </c>
      <c r="X66" s="28">
        <v>0.497</v>
      </c>
      <c r="Y66" s="28">
        <f t="shared" si="0"/>
        <v>2.83</v>
      </c>
      <c r="Z66" s="28">
        <f t="shared" si="1"/>
        <v>0.497</v>
      </c>
      <c r="AA66" s="28">
        <v>0.89</v>
      </c>
      <c r="AB66" s="29">
        <v>0.25192525955009898</v>
      </c>
      <c r="AC66">
        <f t="shared" si="2"/>
        <v>1260</v>
      </c>
      <c r="AD66">
        <f t="shared" si="3"/>
        <v>8</v>
      </c>
      <c r="AE66">
        <f t="shared" si="4"/>
        <v>1.4</v>
      </c>
      <c r="AF66">
        <f>'TP Factor'!$D$4</f>
        <v>0.98096512680287296</v>
      </c>
      <c r="AG66">
        <f t="shared" si="5"/>
        <v>1.4</v>
      </c>
    </row>
    <row r="67" spans="1:33">
      <c r="A67" s="24" t="s">
        <v>72</v>
      </c>
      <c r="B67" s="24">
        <v>27</v>
      </c>
      <c r="C67" s="24" t="s">
        <v>73</v>
      </c>
      <c r="D67" s="25">
        <v>33.090000000000003</v>
      </c>
      <c r="E67" s="24" t="s">
        <v>74</v>
      </c>
      <c r="F67" s="24">
        <v>1234</v>
      </c>
      <c r="G67" s="26">
        <v>105</v>
      </c>
      <c r="H67" s="24" t="s">
        <v>159</v>
      </c>
      <c r="I67" s="24" t="s">
        <v>76</v>
      </c>
      <c r="J67" s="24">
        <v>590</v>
      </c>
      <c r="K67" s="27">
        <v>412.974172882</v>
      </c>
      <c r="L67" s="27">
        <v>1308.54233206</v>
      </c>
      <c r="M67" s="25">
        <v>1.1399999999999999</v>
      </c>
      <c r="N67" s="25">
        <v>0.28999999999999998</v>
      </c>
      <c r="O67" s="24">
        <v>27650</v>
      </c>
      <c r="P67" s="24">
        <v>27043</v>
      </c>
      <c r="Q67" s="28">
        <v>27650</v>
      </c>
      <c r="R67" s="28">
        <v>1400</v>
      </c>
      <c r="S67" s="24" t="s">
        <v>79</v>
      </c>
      <c r="T67" s="24" t="s">
        <v>129</v>
      </c>
      <c r="U67" s="28">
        <v>54.65</v>
      </c>
      <c r="V67" s="28">
        <v>1</v>
      </c>
      <c r="W67" s="28">
        <v>2.83</v>
      </c>
      <c r="X67" s="28">
        <v>0.497</v>
      </c>
      <c r="Y67" s="28">
        <f t="shared" ref="Y67:Y78" si="6">W67</f>
        <v>2.83</v>
      </c>
      <c r="Z67" s="28">
        <f t="shared" ref="Z67:Z78" si="7">X67</f>
        <v>0.497</v>
      </c>
      <c r="AA67" s="28">
        <v>0.88600000000000001</v>
      </c>
      <c r="AB67" s="29">
        <v>0.14331992892425399</v>
      </c>
      <c r="AC67">
        <f t="shared" ref="AC67:AC100" si="8">ROUND(AB67*AA67*U67*102.79,0)</f>
        <v>713</v>
      </c>
      <c r="AD67">
        <f t="shared" ref="AD67:AD100" si="9">ROUND(Y67*AC67*0.002205,0)</f>
        <v>4</v>
      </c>
      <c r="AE67">
        <f t="shared" ref="AE67:AE100" si="10">ROUND(Z67*AC67*0.002205,1)</f>
        <v>0.8</v>
      </c>
      <c r="AF67">
        <f>'TP Factor'!$D$4</f>
        <v>0.98096512680287296</v>
      </c>
      <c r="AG67">
        <f t="shared" ref="AG67:AG100" si="11">ROUND(AE67*AF67,1)</f>
        <v>0.8</v>
      </c>
    </row>
    <row r="68" spans="1:33">
      <c r="A68" s="24" t="s">
        <v>72</v>
      </c>
      <c r="B68" s="24">
        <v>27</v>
      </c>
      <c r="C68" s="24" t="s">
        <v>73</v>
      </c>
      <c r="D68" s="25">
        <v>33.090000000000003</v>
      </c>
      <c r="E68" s="24" t="s">
        <v>74</v>
      </c>
      <c r="F68" s="24">
        <v>1234</v>
      </c>
      <c r="G68" s="26">
        <v>29</v>
      </c>
      <c r="H68" s="24" t="s">
        <v>159</v>
      </c>
      <c r="I68" s="24" t="s">
        <v>76</v>
      </c>
      <c r="J68" s="24">
        <v>253</v>
      </c>
      <c r="K68" s="27">
        <v>276.29436929100001</v>
      </c>
      <c r="L68" s="27">
        <v>1430.7856564000001</v>
      </c>
      <c r="M68" s="25">
        <v>0.56000000000000005</v>
      </c>
      <c r="N68" s="25">
        <v>0.08</v>
      </c>
      <c r="O68" s="24">
        <v>27672</v>
      </c>
      <c r="P68" s="24">
        <v>27064</v>
      </c>
      <c r="Q68" s="28">
        <v>27672</v>
      </c>
      <c r="R68" s="28">
        <v>1200</v>
      </c>
      <c r="S68" s="24" t="s">
        <v>90</v>
      </c>
      <c r="T68" s="24" t="s">
        <v>154</v>
      </c>
      <c r="U68" s="28">
        <v>54.65</v>
      </c>
      <c r="V68" s="28">
        <v>1</v>
      </c>
      <c r="W68" s="28">
        <v>2.39</v>
      </c>
      <c r="X68" s="28">
        <v>0.316</v>
      </c>
      <c r="Y68" s="28">
        <f t="shared" si="6"/>
        <v>2.39</v>
      </c>
      <c r="Z68" s="28">
        <f t="shared" si="7"/>
        <v>0.316</v>
      </c>
      <c r="AA68" s="28">
        <v>0.34699999999999998</v>
      </c>
      <c r="AB68" s="29">
        <v>0.35355342123335198</v>
      </c>
      <c r="AC68">
        <f t="shared" si="8"/>
        <v>689</v>
      </c>
      <c r="AD68">
        <f t="shared" si="9"/>
        <v>4</v>
      </c>
      <c r="AE68">
        <f t="shared" si="10"/>
        <v>0.5</v>
      </c>
      <c r="AF68">
        <f>'TP Factor'!$D$4</f>
        <v>0.98096512680287296</v>
      </c>
      <c r="AG68">
        <f t="shared" si="11"/>
        <v>0.5</v>
      </c>
    </row>
    <row r="69" spans="1:33">
      <c r="A69" s="24" t="s">
        <v>72</v>
      </c>
      <c r="B69" s="24">
        <v>27</v>
      </c>
      <c r="C69" s="24" t="s">
        <v>73</v>
      </c>
      <c r="D69" s="25">
        <v>33.090000000000003</v>
      </c>
      <c r="E69" s="24" t="s">
        <v>74</v>
      </c>
      <c r="F69" s="24">
        <v>1234</v>
      </c>
      <c r="G69" s="26">
        <v>11.1</v>
      </c>
      <c r="H69" s="24" t="s">
        <v>159</v>
      </c>
      <c r="I69" s="24" t="s">
        <v>76</v>
      </c>
      <c r="J69" s="24">
        <v>1627</v>
      </c>
      <c r="K69" s="27">
        <v>1789.5021562899999</v>
      </c>
      <c r="L69" s="27">
        <v>11624.8202301</v>
      </c>
      <c r="M69" s="25">
        <v>2.0299999999999998</v>
      </c>
      <c r="N69" s="25">
        <v>0.09</v>
      </c>
      <c r="O69" s="24">
        <v>27674</v>
      </c>
      <c r="P69" s="24">
        <v>27066</v>
      </c>
      <c r="Q69" s="28">
        <v>27674</v>
      </c>
      <c r="R69" s="28">
        <v>8120</v>
      </c>
      <c r="S69" s="24" t="s">
        <v>90</v>
      </c>
      <c r="T69" s="24" t="s">
        <v>91</v>
      </c>
      <c r="U69" s="28">
        <v>54.65</v>
      </c>
      <c r="V69" s="28">
        <v>1</v>
      </c>
      <c r="W69" s="28">
        <v>1.25</v>
      </c>
      <c r="X69" s="28">
        <v>5.2999999999999999E-2</v>
      </c>
      <c r="Y69" s="28">
        <f t="shared" si="6"/>
        <v>1.25</v>
      </c>
      <c r="Z69" s="28">
        <f t="shared" si="7"/>
        <v>5.2999999999999999E-2</v>
      </c>
      <c r="AA69" s="28">
        <v>0.27500000000000002</v>
      </c>
      <c r="AB69" s="29">
        <v>0.54330931853478703</v>
      </c>
      <c r="AC69">
        <f t="shared" si="8"/>
        <v>839</v>
      </c>
      <c r="AD69">
        <f t="shared" si="9"/>
        <v>2</v>
      </c>
      <c r="AE69">
        <f t="shared" si="10"/>
        <v>0.1</v>
      </c>
      <c r="AF69">
        <f>'TP Factor'!$D$4</f>
        <v>0.98096512680287296</v>
      </c>
      <c r="AG69">
        <f t="shared" si="11"/>
        <v>0.1</v>
      </c>
    </row>
    <row r="70" spans="1:33">
      <c r="A70" s="24" t="s">
        <v>72</v>
      </c>
      <c r="B70" s="24">
        <v>27</v>
      </c>
      <c r="C70" s="24" t="s">
        <v>73</v>
      </c>
      <c r="D70" s="25">
        <v>33.090000000000003</v>
      </c>
      <c r="E70" s="24" t="s">
        <v>74</v>
      </c>
      <c r="F70" s="24">
        <v>1234</v>
      </c>
      <c r="G70" s="26">
        <v>73.5</v>
      </c>
      <c r="H70" s="24" t="s">
        <v>159</v>
      </c>
      <c r="I70" s="24" t="s">
        <v>76</v>
      </c>
      <c r="J70" s="24">
        <v>6420</v>
      </c>
      <c r="K70" s="27">
        <v>764.29628965300003</v>
      </c>
      <c r="L70" s="27">
        <v>21864.216263499999</v>
      </c>
      <c r="M70" s="25">
        <v>9.9499999999999993</v>
      </c>
      <c r="N70" s="25">
        <v>0.96</v>
      </c>
      <c r="O70" s="24">
        <v>27689</v>
      </c>
      <c r="P70" s="24">
        <v>27081</v>
      </c>
      <c r="Q70" s="28">
        <v>27689</v>
      </c>
      <c r="R70" s="28">
        <v>1550</v>
      </c>
      <c r="S70" s="24" t="s">
        <v>81</v>
      </c>
      <c r="T70" s="24" t="s">
        <v>166</v>
      </c>
      <c r="U70" s="28">
        <v>54.65</v>
      </c>
      <c r="V70" s="28">
        <v>1</v>
      </c>
      <c r="W70" s="28">
        <v>1.79</v>
      </c>
      <c r="X70" s="28">
        <v>0.15</v>
      </c>
      <c r="Y70" s="28">
        <f t="shared" si="6"/>
        <v>1.79</v>
      </c>
      <c r="Z70" s="28">
        <f t="shared" si="7"/>
        <v>0.15</v>
      </c>
      <c r="AA70" s="28">
        <v>0.79300000000000004</v>
      </c>
      <c r="AB70" s="29">
        <v>0.50699698213559896</v>
      </c>
      <c r="AC70">
        <f t="shared" si="8"/>
        <v>2258</v>
      </c>
      <c r="AD70">
        <f t="shared" si="9"/>
        <v>9</v>
      </c>
      <c r="AE70">
        <f t="shared" si="10"/>
        <v>0.7</v>
      </c>
      <c r="AF70">
        <f>'TP Factor'!$D$4</f>
        <v>0.98096512680287296</v>
      </c>
      <c r="AG70">
        <f t="shared" si="11"/>
        <v>0.7</v>
      </c>
    </row>
    <row r="71" spans="1:33">
      <c r="A71" s="24" t="s">
        <v>72</v>
      </c>
      <c r="B71" s="24">
        <v>27</v>
      </c>
      <c r="C71" s="24" t="s">
        <v>73</v>
      </c>
      <c r="D71" s="25">
        <v>33.090000000000003</v>
      </c>
      <c r="E71" s="24" t="s">
        <v>74</v>
      </c>
      <c r="F71" s="24">
        <v>1234</v>
      </c>
      <c r="G71" s="26">
        <v>73.5</v>
      </c>
      <c r="H71" s="24" t="s">
        <v>159</v>
      </c>
      <c r="I71" s="24" t="s">
        <v>76</v>
      </c>
      <c r="J71" s="24">
        <v>9600</v>
      </c>
      <c r="K71" s="27">
        <v>952.86332966199996</v>
      </c>
      <c r="L71" s="27">
        <v>30976.3982975</v>
      </c>
      <c r="M71" s="25">
        <v>14.88</v>
      </c>
      <c r="N71" s="25">
        <v>1.44</v>
      </c>
      <c r="O71" s="24">
        <v>27690</v>
      </c>
      <c r="P71" s="24">
        <v>27082</v>
      </c>
      <c r="Q71" s="28">
        <v>27690</v>
      </c>
      <c r="R71" s="28">
        <v>1550</v>
      </c>
      <c r="S71" s="24" t="s">
        <v>97</v>
      </c>
      <c r="T71" s="24" t="s">
        <v>167</v>
      </c>
      <c r="U71" s="28">
        <v>54.65</v>
      </c>
      <c r="V71" s="28">
        <v>1</v>
      </c>
      <c r="W71" s="28">
        <v>1.79</v>
      </c>
      <c r="X71" s="28">
        <v>0.15</v>
      </c>
      <c r="Y71" s="28">
        <f t="shared" si="6"/>
        <v>1.79</v>
      </c>
      <c r="Z71" s="28">
        <f t="shared" si="7"/>
        <v>0.15</v>
      </c>
      <c r="AA71" s="28">
        <v>0.82499999999999996</v>
      </c>
      <c r="AB71" s="29">
        <v>0.21909427989697899</v>
      </c>
      <c r="AC71">
        <f t="shared" si="8"/>
        <v>1015</v>
      </c>
      <c r="AD71">
        <f t="shared" si="9"/>
        <v>4</v>
      </c>
      <c r="AE71">
        <f t="shared" si="10"/>
        <v>0.3</v>
      </c>
      <c r="AF71">
        <f>'TP Factor'!$D$4</f>
        <v>0.98096512680287296</v>
      </c>
      <c r="AG71">
        <f t="shared" si="11"/>
        <v>0.3</v>
      </c>
    </row>
    <row r="72" spans="1:33">
      <c r="A72" s="24" t="s">
        <v>72</v>
      </c>
      <c r="B72" s="24">
        <v>27</v>
      </c>
      <c r="C72" s="24" t="s">
        <v>73</v>
      </c>
      <c r="D72" s="25">
        <v>33.090000000000003</v>
      </c>
      <c r="E72" s="24" t="s">
        <v>74</v>
      </c>
      <c r="F72" s="24">
        <v>3456</v>
      </c>
      <c r="G72" s="26">
        <v>4</v>
      </c>
      <c r="H72" s="24" t="s">
        <v>159</v>
      </c>
      <c r="I72" s="24" t="s">
        <v>76</v>
      </c>
      <c r="J72" s="24">
        <v>90</v>
      </c>
      <c r="K72" s="27">
        <v>207.240989442</v>
      </c>
      <c r="L72" s="27">
        <v>700.41118436700003</v>
      </c>
      <c r="M72" s="25">
        <v>0.11</v>
      </c>
      <c r="N72" s="25">
        <v>0.01</v>
      </c>
      <c r="O72" s="24">
        <v>27712</v>
      </c>
      <c r="P72" s="24">
        <v>27101</v>
      </c>
      <c r="Q72" s="28">
        <v>27712</v>
      </c>
      <c r="R72" s="28">
        <v>3100</v>
      </c>
      <c r="S72" s="24" t="s">
        <v>130</v>
      </c>
      <c r="T72" s="24" t="s">
        <v>164</v>
      </c>
      <c r="U72" s="28">
        <v>54.65</v>
      </c>
      <c r="V72" s="28">
        <v>1</v>
      </c>
      <c r="W72" s="28">
        <v>1.25</v>
      </c>
      <c r="X72" s="28">
        <v>6.4000000000000001E-2</v>
      </c>
      <c r="Y72" s="28">
        <f t="shared" si="6"/>
        <v>1.25</v>
      </c>
      <c r="Z72" s="28">
        <f t="shared" si="7"/>
        <v>6.4000000000000001E-2</v>
      </c>
      <c r="AA72" s="28">
        <v>0.252</v>
      </c>
      <c r="AB72" s="29">
        <v>4.15637406904985E-2</v>
      </c>
      <c r="AC72">
        <f t="shared" si="8"/>
        <v>59</v>
      </c>
      <c r="AD72">
        <f t="shared" si="9"/>
        <v>0</v>
      </c>
      <c r="AE72">
        <f t="shared" si="10"/>
        <v>0</v>
      </c>
      <c r="AF72">
        <f>'TP Factor'!$D$4</f>
        <v>0.98096512680287296</v>
      </c>
      <c r="AG72">
        <f t="shared" si="11"/>
        <v>0</v>
      </c>
    </row>
    <row r="73" spans="1:33">
      <c r="A73" s="24" t="s">
        <v>72</v>
      </c>
      <c r="B73" s="24">
        <v>27</v>
      </c>
      <c r="C73" s="24" t="s">
        <v>73</v>
      </c>
      <c r="D73" s="25">
        <v>33.090000000000003</v>
      </c>
      <c r="E73" s="24" t="s">
        <v>74</v>
      </c>
      <c r="F73" s="24">
        <v>3456</v>
      </c>
      <c r="G73" s="26">
        <v>4</v>
      </c>
      <c r="H73" s="24" t="s">
        <v>159</v>
      </c>
      <c r="I73" s="24" t="s">
        <v>76</v>
      </c>
      <c r="J73" s="24">
        <v>1</v>
      </c>
      <c r="K73" s="27">
        <v>13.4330233601</v>
      </c>
      <c r="L73" s="27">
        <v>5.8607686056599997</v>
      </c>
      <c r="M73" s="25">
        <v>0</v>
      </c>
      <c r="N73" s="25">
        <v>0</v>
      </c>
      <c r="O73" s="24">
        <v>27746</v>
      </c>
      <c r="P73" s="24">
        <v>27134</v>
      </c>
      <c r="Q73" s="28">
        <v>27746</v>
      </c>
      <c r="R73" s="28">
        <v>3100</v>
      </c>
      <c r="S73" s="24" t="s">
        <v>130</v>
      </c>
      <c r="T73" s="24" t="s">
        <v>164</v>
      </c>
      <c r="U73" s="28">
        <v>54.65</v>
      </c>
      <c r="V73" s="28">
        <v>1</v>
      </c>
      <c r="W73" s="28">
        <v>1.25</v>
      </c>
      <c r="X73" s="28">
        <v>6.4000000000000001E-2</v>
      </c>
      <c r="Y73" s="28">
        <f t="shared" si="6"/>
        <v>1.25</v>
      </c>
      <c r="Z73" s="28">
        <f t="shared" si="7"/>
        <v>6.4000000000000001E-2</v>
      </c>
      <c r="AA73" s="28">
        <v>0.252</v>
      </c>
      <c r="AB73" s="29">
        <v>1.44822167007348E-3</v>
      </c>
      <c r="AC73">
        <f t="shared" si="8"/>
        <v>2</v>
      </c>
      <c r="AD73">
        <f t="shared" si="9"/>
        <v>0</v>
      </c>
      <c r="AE73">
        <f t="shared" si="10"/>
        <v>0</v>
      </c>
      <c r="AF73">
        <f>'TP Factor'!$D$4</f>
        <v>0.98096512680287296</v>
      </c>
      <c r="AG73">
        <f t="shared" si="11"/>
        <v>0</v>
      </c>
    </row>
    <row r="74" spans="1:33">
      <c r="A74" s="24" t="s">
        <v>72</v>
      </c>
      <c r="B74" s="24">
        <v>27</v>
      </c>
      <c r="C74" s="24" t="s">
        <v>73</v>
      </c>
      <c r="D74" s="25">
        <v>33.090000000000003</v>
      </c>
      <c r="E74" s="24" t="s">
        <v>74</v>
      </c>
      <c r="F74" s="24">
        <v>3456</v>
      </c>
      <c r="G74" s="26">
        <v>4</v>
      </c>
      <c r="H74" s="24" t="s">
        <v>159</v>
      </c>
      <c r="I74" s="24" t="s">
        <v>76</v>
      </c>
      <c r="J74" s="24">
        <v>103</v>
      </c>
      <c r="K74" s="27">
        <v>170.27958469800001</v>
      </c>
      <c r="L74" s="27">
        <v>806.28152329600005</v>
      </c>
      <c r="M74" s="25">
        <v>0.12</v>
      </c>
      <c r="N74" s="25">
        <v>0.01</v>
      </c>
      <c r="O74" s="24">
        <v>27791</v>
      </c>
      <c r="P74" s="24">
        <v>27175</v>
      </c>
      <c r="Q74" s="28">
        <v>27791</v>
      </c>
      <c r="R74" s="28">
        <v>3100</v>
      </c>
      <c r="S74" s="24" t="s">
        <v>90</v>
      </c>
      <c r="T74" s="24" t="s">
        <v>168</v>
      </c>
      <c r="U74" s="28">
        <v>54.65</v>
      </c>
      <c r="V74" s="28">
        <v>1</v>
      </c>
      <c r="W74" s="28">
        <v>1.25</v>
      </c>
      <c r="X74" s="28">
        <v>6.4000000000000001E-2</v>
      </c>
      <c r="Y74" s="28">
        <f t="shared" si="6"/>
        <v>1.25</v>
      </c>
      <c r="Z74" s="28">
        <f t="shared" si="7"/>
        <v>6.4000000000000001E-2</v>
      </c>
      <c r="AA74" s="28">
        <v>0.252</v>
      </c>
      <c r="AB74" s="29">
        <v>0.19923570643942101</v>
      </c>
      <c r="AC74">
        <f t="shared" si="8"/>
        <v>282</v>
      </c>
      <c r="AD74">
        <f t="shared" si="9"/>
        <v>1</v>
      </c>
      <c r="AE74">
        <f t="shared" si="10"/>
        <v>0</v>
      </c>
      <c r="AF74">
        <f>'TP Factor'!$D$4</f>
        <v>0.98096512680287296</v>
      </c>
      <c r="AG74">
        <f t="shared" si="11"/>
        <v>0</v>
      </c>
    </row>
    <row r="75" spans="1:33">
      <c r="A75" s="24" t="s">
        <v>72</v>
      </c>
      <c r="B75" s="24">
        <v>27</v>
      </c>
      <c r="C75" s="24" t="s">
        <v>73</v>
      </c>
      <c r="D75" s="25">
        <v>33.090000000000003</v>
      </c>
      <c r="E75" s="24" t="s">
        <v>74</v>
      </c>
      <c r="F75" s="24">
        <v>1234</v>
      </c>
      <c r="G75" s="26">
        <v>105</v>
      </c>
      <c r="H75" s="24" t="s">
        <v>159</v>
      </c>
      <c r="I75" s="24" t="s">
        <v>76</v>
      </c>
      <c r="J75" s="24">
        <v>5493</v>
      </c>
      <c r="K75" s="27">
        <v>546.46054042399999</v>
      </c>
      <c r="L75" s="27">
        <v>12182.867673500001</v>
      </c>
      <c r="M75" s="25">
        <v>10.6</v>
      </c>
      <c r="N75" s="25">
        <v>2.73</v>
      </c>
      <c r="O75" s="24">
        <v>27891</v>
      </c>
      <c r="P75" s="24">
        <v>27273</v>
      </c>
      <c r="Q75" s="28">
        <v>27891</v>
      </c>
      <c r="R75" s="28">
        <v>1400</v>
      </c>
      <c r="S75" s="24" t="s">
        <v>79</v>
      </c>
      <c r="T75" s="24" t="s">
        <v>129</v>
      </c>
      <c r="U75" s="28">
        <v>54.65</v>
      </c>
      <c r="V75" s="28">
        <v>1</v>
      </c>
      <c r="W75" s="28">
        <v>2.83</v>
      </c>
      <c r="X75" s="28">
        <v>0.497</v>
      </c>
      <c r="Y75" s="28">
        <f t="shared" si="6"/>
        <v>2.83</v>
      </c>
      <c r="Z75" s="28">
        <f t="shared" si="7"/>
        <v>0.497</v>
      </c>
      <c r="AA75" s="28">
        <v>0.88600000000000001</v>
      </c>
      <c r="AB75" s="29">
        <v>1.99072051492197</v>
      </c>
      <c r="AC75">
        <f t="shared" si="8"/>
        <v>9908</v>
      </c>
      <c r="AD75">
        <f t="shared" si="9"/>
        <v>62</v>
      </c>
      <c r="AE75">
        <f t="shared" si="10"/>
        <v>10.9</v>
      </c>
      <c r="AF75">
        <f>'TP Factor'!$D$4</f>
        <v>0.98096512680287296</v>
      </c>
      <c r="AG75">
        <f t="shared" si="11"/>
        <v>10.7</v>
      </c>
    </row>
    <row r="76" spans="1:33">
      <c r="A76" s="24" t="s">
        <v>72</v>
      </c>
      <c r="B76" s="24">
        <v>27</v>
      </c>
      <c r="C76" s="24" t="s">
        <v>73</v>
      </c>
      <c r="D76" s="25">
        <v>33.090000000000003</v>
      </c>
      <c r="E76" s="24" t="s">
        <v>74</v>
      </c>
      <c r="F76" s="24">
        <v>1234</v>
      </c>
      <c r="G76" s="26">
        <v>98</v>
      </c>
      <c r="H76" s="24" t="s">
        <v>159</v>
      </c>
      <c r="I76" s="24" t="s">
        <v>76</v>
      </c>
      <c r="J76" s="24">
        <v>3300</v>
      </c>
      <c r="K76" s="27">
        <v>368.796584951</v>
      </c>
      <c r="L76" s="27">
        <v>8420.61368029</v>
      </c>
      <c r="M76" s="25">
        <v>5.94</v>
      </c>
      <c r="N76" s="25">
        <v>1.58</v>
      </c>
      <c r="O76" s="24">
        <v>27955</v>
      </c>
      <c r="P76" s="24">
        <v>27333</v>
      </c>
      <c r="Q76" s="28">
        <v>27955</v>
      </c>
      <c r="R76" s="28">
        <v>1700</v>
      </c>
      <c r="S76" s="24" t="s">
        <v>90</v>
      </c>
      <c r="T76" s="24" t="s">
        <v>169</v>
      </c>
      <c r="U76" s="28">
        <v>54.65</v>
      </c>
      <c r="V76" s="28">
        <v>1</v>
      </c>
      <c r="W76" s="28">
        <v>1.8</v>
      </c>
      <c r="X76" s="28">
        <v>0.47799999999999998</v>
      </c>
      <c r="Y76" s="28">
        <f t="shared" si="6"/>
        <v>1.8</v>
      </c>
      <c r="Z76" s="28">
        <f t="shared" si="7"/>
        <v>0.47799999999999998</v>
      </c>
      <c r="AA76" s="28">
        <v>0.752</v>
      </c>
      <c r="AB76" s="29">
        <v>0.19963265528882199</v>
      </c>
      <c r="AC76">
        <f t="shared" si="8"/>
        <v>843</v>
      </c>
      <c r="AD76">
        <f t="shared" si="9"/>
        <v>3</v>
      </c>
      <c r="AE76">
        <f t="shared" si="10"/>
        <v>0.9</v>
      </c>
      <c r="AF76">
        <f>'TP Factor'!$D$4</f>
        <v>0.98096512680287296</v>
      </c>
      <c r="AG76">
        <f t="shared" si="11"/>
        <v>0.9</v>
      </c>
    </row>
    <row r="77" spans="1:33">
      <c r="A77" s="24" t="s">
        <v>72</v>
      </c>
      <c r="B77" s="24">
        <v>27</v>
      </c>
      <c r="C77" s="24" t="s">
        <v>73</v>
      </c>
      <c r="D77" s="25">
        <v>33.090000000000003</v>
      </c>
      <c r="E77" s="24" t="s">
        <v>74</v>
      </c>
      <c r="F77" s="24">
        <v>1234</v>
      </c>
      <c r="G77" s="26">
        <v>98</v>
      </c>
      <c r="H77" s="24" t="s">
        <v>159</v>
      </c>
      <c r="I77" s="24" t="s">
        <v>76</v>
      </c>
      <c r="J77" s="24">
        <v>63</v>
      </c>
      <c r="K77" s="27">
        <v>67.339934335999999</v>
      </c>
      <c r="L77" s="27">
        <v>157.25959569</v>
      </c>
      <c r="M77" s="25">
        <v>0.11</v>
      </c>
      <c r="N77" s="25">
        <v>0.03</v>
      </c>
      <c r="O77" s="24">
        <v>27962</v>
      </c>
      <c r="P77" s="24">
        <v>27340</v>
      </c>
      <c r="Q77" s="28">
        <v>27962</v>
      </c>
      <c r="R77" s="28">
        <v>1700</v>
      </c>
      <c r="S77" s="24" t="s">
        <v>97</v>
      </c>
      <c r="T77" s="24" t="s">
        <v>101</v>
      </c>
      <c r="U77" s="28">
        <v>54.65</v>
      </c>
      <c r="V77" s="28">
        <v>1</v>
      </c>
      <c r="W77" s="28">
        <v>1.8</v>
      </c>
      <c r="X77" s="28">
        <v>0.47799999999999998</v>
      </c>
      <c r="Y77" s="28">
        <f t="shared" si="6"/>
        <v>1.8</v>
      </c>
      <c r="Z77" s="28">
        <f t="shared" si="7"/>
        <v>0.47799999999999998</v>
      </c>
      <c r="AA77" s="28">
        <v>0.76800000000000002</v>
      </c>
      <c r="AB77" s="29">
        <v>3.8226910668948497E-2</v>
      </c>
      <c r="AC77">
        <f t="shared" si="8"/>
        <v>165</v>
      </c>
      <c r="AD77">
        <f t="shared" si="9"/>
        <v>1</v>
      </c>
      <c r="AE77">
        <f t="shared" si="10"/>
        <v>0.2</v>
      </c>
      <c r="AF77">
        <f>'TP Factor'!$D$4</f>
        <v>0.98096512680287296</v>
      </c>
      <c r="AG77">
        <f t="shared" si="11"/>
        <v>0.2</v>
      </c>
    </row>
    <row r="78" spans="1:33">
      <c r="A78" s="24" t="s">
        <v>72</v>
      </c>
      <c r="B78" s="24">
        <v>27</v>
      </c>
      <c r="C78" s="24" t="s">
        <v>73</v>
      </c>
      <c r="D78" s="25">
        <v>33.090000000000003</v>
      </c>
      <c r="E78" s="24" t="s">
        <v>74</v>
      </c>
      <c r="F78" s="24">
        <v>1234</v>
      </c>
      <c r="G78" s="26">
        <v>105</v>
      </c>
      <c r="H78" s="24" t="s">
        <v>159</v>
      </c>
      <c r="I78" s="24" t="s">
        <v>76</v>
      </c>
      <c r="J78" s="24">
        <v>2016</v>
      </c>
      <c r="K78" s="27">
        <v>299.81546836899997</v>
      </c>
      <c r="L78" s="27">
        <v>4460.2068597300004</v>
      </c>
      <c r="M78" s="25">
        <v>3.89</v>
      </c>
      <c r="N78" s="25">
        <v>1</v>
      </c>
      <c r="O78" s="24">
        <v>27963</v>
      </c>
      <c r="P78" s="24">
        <v>27341</v>
      </c>
      <c r="Q78" s="28">
        <v>27963</v>
      </c>
      <c r="R78" s="28">
        <v>1400</v>
      </c>
      <c r="S78" s="24" t="s">
        <v>97</v>
      </c>
      <c r="T78" s="24" t="s">
        <v>116</v>
      </c>
      <c r="U78" s="28">
        <v>54.65</v>
      </c>
      <c r="V78" s="28">
        <v>1</v>
      </c>
      <c r="W78" s="28">
        <v>2.83</v>
      </c>
      <c r="X78" s="28">
        <v>0.497</v>
      </c>
      <c r="Y78" s="28">
        <f t="shared" si="6"/>
        <v>2.83</v>
      </c>
      <c r="Z78" s="28">
        <f t="shared" si="7"/>
        <v>0.497</v>
      </c>
      <c r="AA78" s="28">
        <v>0.88800000000000001</v>
      </c>
      <c r="AB78" s="29">
        <v>0.915807656429655</v>
      </c>
      <c r="AC78">
        <f t="shared" si="8"/>
        <v>4568</v>
      </c>
      <c r="AD78">
        <f t="shared" si="9"/>
        <v>29</v>
      </c>
      <c r="AE78">
        <f t="shared" si="10"/>
        <v>5</v>
      </c>
      <c r="AF78">
        <f>'TP Factor'!$D$4</f>
        <v>0.98096512680287296</v>
      </c>
      <c r="AG78">
        <f t="shared" si="11"/>
        <v>4.9000000000000004</v>
      </c>
    </row>
    <row r="79" spans="1:33">
      <c r="A79" s="24" t="s">
        <v>72</v>
      </c>
      <c r="B79" s="24">
        <v>27</v>
      </c>
      <c r="C79" s="24" t="s">
        <v>73</v>
      </c>
      <c r="D79" s="25">
        <v>33.090000000000003</v>
      </c>
      <c r="E79" s="24" t="s">
        <v>74</v>
      </c>
      <c r="F79" s="24">
        <v>3456</v>
      </c>
      <c r="G79" s="26">
        <v>0</v>
      </c>
      <c r="H79" s="24" t="s">
        <v>159</v>
      </c>
      <c r="I79" s="24" t="s">
        <v>76</v>
      </c>
      <c r="J79" s="24">
        <v>17184702</v>
      </c>
      <c r="K79" s="27">
        <v>32972.410711500001</v>
      </c>
      <c r="L79" s="27">
        <v>33767905.926100001</v>
      </c>
      <c r="M79" s="25">
        <v>0</v>
      </c>
      <c r="N79" s="25">
        <v>0</v>
      </c>
      <c r="O79" s="24">
        <v>24225</v>
      </c>
      <c r="P79" s="24">
        <v>0</v>
      </c>
      <c r="Q79" s="28">
        <v>0</v>
      </c>
      <c r="R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f>W79*0.7</f>
        <v>0</v>
      </c>
      <c r="Z79" s="28">
        <f>X79*0.5</f>
        <v>0</v>
      </c>
      <c r="AA79" s="28">
        <v>0</v>
      </c>
      <c r="AB79" s="29">
        <v>0.74558749996129003</v>
      </c>
      <c r="AC79">
        <f t="shared" si="8"/>
        <v>0</v>
      </c>
      <c r="AD79">
        <f t="shared" si="9"/>
        <v>0</v>
      </c>
      <c r="AE79">
        <f t="shared" si="10"/>
        <v>0</v>
      </c>
      <c r="AF79">
        <f>'TP Factor'!$D$4</f>
        <v>0.98096512680287296</v>
      </c>
      <c r="AG79">
        <f t="shared" si="11"/>
        <v>0</v>
      </c>
    </row>
    <row r="80" spans="1:33">
      <c r="A80" s="24" t="s">
        <v>72</v>
      </c>
      <c r="B80" s="24">
        <v>27</v>
      </c>
      <c r="C80" s="24" t="s">
        <v>73</v>
      </c>
      <c r="D80" s="25">
        <v>33.090000000000003</v>
      </c>
      <c r="E80" s="24" t="s">
        <v>74</v>
      </c>
      <c r="F80" s="24">
        <v>1234</v>
      </c>
      <c r="G80" s="26">
        <v>105</v>
      </c>
      <c r="H80" s="24" t="s">
        <v>75</v>
      </c>
      <c r="I80" s="24" t="s">
        <v>76</v>
      </c>
      <c r="J80" s="24">
        <v>668</v>
      </c>
      <c r="K80" s="27">
        <v>208.72251963599999</v>
      </c>
      <c r="L80" s="27">
        <v>1474.2520509599999</v>
      </c>
      <c r="M80" s="25">
        <v>0.9</v>
      </c>
      <c r="N80" s="25">
        <v>0.17</v>
      </c>
      <c r="O80" s="24">
        <v>24949</v>
      </c>
      <c r="P80" s="24">
        <v>24427</v>
      </c>
      <c r="Q80" s="28">
        <v>24949</v>
      </c>
      <c r="R80" s="28">
        <v>1400</v>
      </c>
      <c r="S80" s="24" t="s">
        <v>90</v>
      </c>
      <c r="T80" s="24" t="s">
        <v>115</v>
      </c>
      <c r="U80" s="28">
        <v>54.65</v>
      </c>
      <c r="V80" s="28">
        <v>0</v>
      </c>
      <c r="W80" s="28">
        <v>2.83</v>
      </c>
      <c r="X80" s="28">
        <v>0.497</v>
      </c>
      <c r="Y80" s="28">
        <f t="shared" ref="Y80:Y100" si="12">W80*0.7</f>
        <v>1.9809999999999999</v>
      </c>
      <c r="Z80" s="28">
        <f t="shared" ref="Z80:Z100" si="13">X80*0.5</f>
        <v>0.2485</v>
      </c>
      <c r="AA80" s="28">
        <v>0.89</v>
      </c>
      <c r="AB80" s="29">
        <v>0.36429415824168199</v>
      </c>
      <c r="AC80">
        <f t="shared" si="8"/>
        <v>1821</v>
      </c>
      <c r="AD80">
        <f t="shared" si="9"/>
        <v>8</v>
      </c>
      <c r="AE80">
        <f t="shared" si="10"/>
        <v>1</v>
      </c>
      <c r="AF80">
        <f>'TP Factor'!$D$3</f>
        <v>1.168489000131735</v>
      </c>
      <c r="AG80">
        <f t="shared" si="11"/>
        <v>1.2</v>
      </c>
    </row>
    <row r="81" spans="1:33">
      <c r="A81" s="24" t="s">
        <v>72</v>
      </c>
      <c r="B81" s="24">
        <v>27</v>
      </c>
      <c r="C81" s="24" t="s">
        <v>73</v>
      </c>
      <c r="D81" s="25">
        <v>33.090000000000003</v>
      </c>
      <c r="E81" s="24" t="s">
        <v>74</v>
      </c>
      <c r="F81" s="24">
        <v>1234</v>
      </c>
      <c r="G81" s="26">
        <v>105</v>
      </c>
      <c r="H81" s="24" t="s">
        <v>75</v>
      </c>
      <c r="I81" s="24" t="s">
        <v>76</v>
      </c>
      <c r="J81" s="24">
        <v>964</v>
      </c>
      <c r="K81" s="27">
        <v>223.84538299100001</v>
      </c>
      <c r="L81" s="27">
        <v>2128.5731229399998</v>
      </c>
      <c r="M81" s="25">
        <v>1.3</v>
      </c>
      <c r="N81" s="25">
        <v>0.24</v>
      </c>
      <c r="O81" s="24">
        <v>25051</v>
      </c>
      <c r="P81" s="24">
        <v>24525</v>
      </c>
      <c r="Q81" s="28">
        <v>25051</v>
      </c>
      <c r="R81" s="28">
        <v>1400</v>
      </c>
      <c r="S81" s="24" t="s">
        <v>90</v>
      </c>
      <c r="T81" s="24" t="s">
        <v>115</v>
      </c>
      <c r="U81" s="28">
        <v>54.65</v>
      </c>
      <c r="V81" s="28">
        <v>0</v>
      </c>
      <c r="W81" s="28">
        <v>2.83</v>
      </c>
      <c r="X81" s="28">
        <v>0.497</v>
      </c>
      <c r="Y81" s="28">
        <f t="shared" si="12"/>
        <v>1.9809999999999999</v>
      </c>
      <c r="Z81" s="28">
        <f t="shared" si="13"/>
        <v>0.2485</v>
      </c>
      <c r="AA81" s="28">
        <v>0.89</v>
      </c>
      <c r="AB81" s="29">
        <v>0.26503186062711498</v>
      </c>
      <c r="AC81">
        <f t="shared" si="8"/>
        <v>1325</v>
      </c>
      <c r="AD81">
        <f t="shared" si="9"/>
        <v>6</v>
      </c>
      <c r="AE81">
        <f t="shared" si="10"/>
        <v>0.7</v>
      </c>
      <c r="AF81">
        <f>'TP Factor'!$D$3</f>
        <v>1.168489000131735</v>
      </c>
      <c r="AG81">
        <f t="shared" si="11"/>
        <v>0.8</v>
      </c>
    </row>
    <row r="82" spans="1:33">
      <c r="A82" s="24" t="s">
        <v>72</v>
      </c>
      <c r="B82" s="24">
        <v>27</v>
      </c>
      <c r="C82" s="24" t="s">
        <v>73</v>
      </c>
      <c r="D82" s="25">
        <v>33.090000000000003</v>
      </c>
      <c r="E82" s="24" t="s">
        <v>74</v>
      </c>
      <c r="F82" s="24">
        <v>1234</v>
      </c>
      <c r="G82" s="26">
        <v>105</v>
      </c>
      <c r="H82" s="24" t="s">
        <v>159</v>
      </c>
      <c r="I82" s="24" t="s">
        <v>76</v>
      </c>
      <c r="J82" s="24">
        <v>409</v>
      </c>
      <c r="K82" s="27">
        <v>238.94165774000001</v>
      </c>
      <c r="L82" s="27">
        <v>906.31310744899997</v>
      </c>
      <c r="M82" s="25">
        <v>0.55000000000000004</v>
      </c>
      <c r="N82" s="25">
        <v>0.1</v>
      </c>
      <c r="O82" s="24">
        <v>25089</v>
      </c>
      <c r="P82" s="24">
        <v>24561</v>
      </c>
      <c r="Q82" s="28">
        <v>25089</v>
      </c>
      <c r="R82" s="28">
        <v>1400</v>
      </c>
      <c r="S82" s="24" t="s">
        <v>79</v>
      </c>
      <c r="T82" s="24" t="s">
        <v>129</v>
      </c>
      <c r="U82" s="28">
        <v>54.65</v>
      </c>
      <c r="V82" s="28">
        <v>0</v>
      </c>
      <c r="W82" s="28">
        <v>2.83</v>
      </c>
      <c r="X82" s="28">
        <v>0.497</v>
      </c>
      <c r="Y82" s="28">
        <f t="shared" si="12"/>
        <v>1.9809999999999999</v>
      </c>
      <c r="Z82" s="28">
        <f t="shared" si="13"/>
        <v>0.2485</v>
      </c>
      <c r="AA82" s="28">
        <v>0.88600000000000001</v>
      </c>
      <c r="AB82" s="29">
        <v>0.223953950320852</v>
      </c>
      <c r="AC82">
        <f t="shared" si="8"/>
        <v>1115</v>
      </c>
      <c r="AD82">
        <f t="shared" si="9"/>
        <v>5</v>
      </c>
      <c r="AE82">
        <f t="shared" si="10"/>
        <v>0.6</v>
      </c>
      <c r="AF82">
        <f>'TP Factor'!$D$4</f>
        <v>0.98096512680287296</v>
      </c>
      <c r="AG82">
        <f t="shared" si="11"/>
        <v>0.6</v>
      </c>
    </row>
    <row r="83" spans="1:33">
      <c r="A83" s="24" t="s">
        <v>72</v>
      </c>
      <c r="B83" s="24">
        <v>27</v>
      </c>
      <c r="C83" s="24" t="s">
        <v>73</v>
      </c>
      <c r="D83" s="25">
        <v>33.090000000000003</v>
      </c>
      <c r="E83" s="24" t="s">
        <v>74</v>
      </c>
      <c r="F83" s="24">
        <v>1234</v>
      </c>
      <c r="G83" s="26">
        <v>13</v>
      </c>
      <c r="H83" s="24" t="s">
        <v>75</v>
      </c>
      <c r="I83" s="24" t="s">
        <v>76</v>
      </c>
      <c r="J83" s="24">
        <v>89</v>
      </c>
      <c r="K83" s="27">
        <v>108.29589981300001</v>
      </c>
      <c r="L83" s="27">
        <v>612.245040227</v>
      </c>
      <c r="M83" s="25">
        <v>0.12</v>
      </c>
      <c r="N83" s="25">
        <v>0.01</v>
      </c>
      <c r="O83" s="24">
        <v>26896</v>
      </c>
      <c r="P83" s="24">
        <v>26313</v>
      </c>
      <c r="Q83" s="28">
        <v>26896</v>
      </c>
      <c r="R83" s="28">
        <v>1100</v>
      </c>
      <c r="S83" s="24" t="s">
        <v>90</v>
      </c>
      <c r="T83" s="24" t="s">
        <v>158</v>
      </c>
      <c r="U83" s="28">
        <v>54.65</v>
      </c>
      <c r="V83" s="28">
        <v>0</v>
      </c>
      <c r="W83" s="28">
        <v>1.85</v>
      </c>
      <c r="X83" s="28">
        <v>0.22</v>
      </c>
      <c r="Y83" s="28">
        <f t="shared" si="12"/>
        <v>1.2949999999999999</v>
      </c>
      <c r="Z83" s="28">
        <f t="shared" si="13"/>
        <v>0.11</v>
      </c>
      <c r="AA83" s="28">
        <v>0.28599999999999998</v>
      </c>
      <c r="AB83" s="29">
        <v>0.15098315391759801</v>
      </c>
      <c r="AC83">
        <f t="shared" si="8"/>
        <v>243</v>
      </c>
      <c r="AD83">
        <f t="shared" si="9"/>
        <v>1</v>
      </c>
      <c r="AE83">
        <f t="shared" si="10"/>
        <v>0.1</v>
      </c>
      <c r="AF83">
        <f>'TP Factor'!$D$3</f>
        <v>1.168489000131735</v>
      </c>
      <c r="AG83">
        <f t="shared" si="11"/>
        <v>0.1</v>
      </c>
    </row>
    <row r="84" spans="1:33">
      <c r="A84" s="24" t="s">
        <v>72</v>
      </c>
      <c r="B84" s="24">
        <v>27</v>
      </c>
      <c r="C84" s="24" t="s">
        <v>73</v>
      </c>
      <c r="D84" s="25">
        <v>33.090000000000003</v>
      </c>
      <c r="E84" s="24" t="s">
        <v>74</v>
      </c>
      <c r="F84" s="24">
        <v>1234</v>
      </c>
      <c r="G84" s="26">
        <v>29</v>
      </c>
      <c r="H84" s="24" t="s">
        <v>75</v>
      </c>
      <c r="I84" s="24" t="s">
        <v>76</v>
      </c>
      <c r="J84" s="24">
        <v>66</v>
      </c>
      <c r="K84" s="27">
        <v>89.975290948400001</v>
      </c>
      <c r="L84" s="27">
        <v>375.15343285</v>
      </c>
      <c r="M84" s="25">
        <v>0.1</v>
      </c>
      <c r="N84" s="25">
        <v>0.01</v>
      </c>
      <c r="O84" s="24">
        <v>26897</v>
      </c>
      <c r="P84" s="24">
        <v>26314</v>
      </c>
      <c r="Q84" s="28">
        <v>26897</v>
      </c>
      <c r="R84" s="28">
        <v>1200</v>
      </c>
      <c r="S84" s="24" t="s">
        <v>90</v>
      </c>
      <c r="T84" s="24" t="s">
        <v>154</v>
      </c>
      <c r="U84" s="28">
        <v>54.65</v>
      </c>
      <c r="V84" s="28">
        <v>0</v>
      </c>
      <c r="W84" s="28">
        <v>2.39</v>
      </c>
      <c r="X84" s="28">
        <v>0.316</v>
      </c>
      <c r="Y84" s="28">
        <f t="shared" si="12"/>
        <v>1.673</v>
      </c>
      <c r="Z84" s="28">
        <f t="shared" si="13"/>
        <v>0.158</v>
      </c>
      <c r="AA84" s="28">
        <v>0.34699999999999998</v>
      </c>
      <c r="AB84" s="29">
        <v>8.0906254434233906E-3</v>
      </c>
      <c r="AC84">
        <f t="shared" si="8"/>
        <v>16</v>
      </c>
      <c r="AD84">
        <f t="shared" si="9"/>
        <v>0</v>
      </c>
      <c r="AE84">
        <f t="shared" si="10"/>
        <v>0</v>
      </c>
      <c r="AF84">
        <f>'TP Factor'!$D$3</f>
        <v>1.168489000131735</v>
      </c>
      <c r="AG84">
        <f t="shared" si="11"/>
        <v>0</v>
      </c>
    </row>
    <row r="85" spans="1:33">
      <c r="A85" s="24" t="s">
        <v>72</v>
      </c>
      <c r="B85" s="24">
        <v>27</v>
      </c>
      <c r="C85" s="24" t="s">
        <v>73</v>
      </c>
      <c r="D85" s="25">
        <v>33.090000000000003</v>
      </c>
      <c r="E85" s="24" t="s">
        <v>74</v>
      </c>
      <c r="F85" s="24">
        <v>1234</v>
      </c>
      <c r="G85" s="26">
        <v>13</v>
      </c>
      <c r="H85" s="24" t="s">
        <v>75</v>
      </c>
      <c r="I85" s="24" t="s">
        <v>76</v>
      </c>
      <c r="J85" s="24">
        <v>126</v>
      </c>
      <c r="K85" s="27">
        <v>113.511496634</v>
      </c>
      <c r="L85" s="27">
        <v>866.99675270199998</v>
      </c>
      <c r="M85" s="25">
        <v>0.16</v>
      </c>
      <c r="N85" s="25">
        <v>0.01</v>
      </c>
      <c r="O85" s="24">
        <v>27061</v>
      </c>
      <c r="P85" s="24">
        <v>26478</v>
      </c>
      <c r="Q85" s="28">
        <v>27061</v>
      </c>
      <c r="R85" s="28">
        <v>1100</v>
      </c>
      <c r="S85" s="24" t="s">
        <v>90</v>
      </c>
      <c r="T85" s="24" t="s">
        <v>158</v>
      </c>
      <c r="U85" s="28">
        <v>54.65</v>
      </c>
      <c r="V85" s="28">
        <v>0</v>
      </c>
      <c r="W85" s="28">
        <v>1.85</v>
      </c>
      <c r="X85" s="28">
        <v>0.22</v>
      </c>
      <c r="Y85" s="28">
        <f t="shared" si="12"/>
        <v>1.2949999999999999</v>
      </c>
      <c r="Z85" s="28">
        <f t="shared" si="13"/>
        <v>0.11</v>
      </c>
      <c r="AA85" s="28">
        <v>0.28599999999999998</v>
      </c>
      <c r="AB85" s="29">
        <v>0.21423870635940401</v>
      </c>
      <c r="AC85">
        <f t="shared" si="8"/>
        <v>344</v>
      </c>
      <c r="AD85">
        <f t="shared" si="9"/>
        <v>1</v>
      </c>
      <c r="AE85">
        <f t="shared" si="10"/>
        <v>0.1</v>
      </c>
      <c r="AF85">
        <f>'TP Factor'!$D$3</f>
        <v>1.168489000131735</v>
      </c>
      <c r="AG85">
        <f t="shared" si="11"/>
        <v>0.1</v>
      </c>
    </row>
    <row r="86" spans="1:33">
      <c r="A86" s="24" t="s">
        <v>72</v>
      </c>
      <c r="B86" s="24">
        <v>27</v>
      </c>
      <c r="C86" s="24" t="s">
        <v>73</v>
      </c>
      <c r="D86" s="25">
        <v>33.090000000000003</v>
      </c>
      <c r="E86" s="24" t="s">
        <v>74</v>
      </c>
      <c r="F86" s="24">
        <v>1234</v>
      </c>
      <c r="G86" s="26">
        <v>29</v>
      </c>
      <c r="H86" s="24" t="s">
        <v>75</v>
      </c>
      <c r="I86" s="24" t="s">
        <v>76</v>
      </c>
      <c r="J86" s="24">
        <v>17</v>
      </c>
      <c r="K86" s="27">
        <v>47.518654949499997</v>
      </c>
      <c r="L86" s="27">
        <v>95.777982606899997</v>
      </c>
      <c r="M86" s="25">
        <v>0.03</v>
      </c>
      <c r="N86" s="25">
        <v>0</v>
      </c>
      <c r="O86" s="24">
        <v>27062</v>
      </c>
      <c r="P86" s="24">
        <v>26479</v>
      </c>
      <c r="Q86" s="28">
        <v>27062</v>
      </c>
      <c r="R86" s="28">
        <v>1200</v>
      </c>
      <c r="S86" s="24" t="s">
        <v>90</v>
      </c>
      <c r="T86" s="24" t="s">
        <v>154</v>
      </c>
      <c r="U86" s="28">
        <v>54.65</v>
      </c>
      <c r="V86" s="28">
        <v>0</v>
      </c>
      <c r="W86" s="28">
        <v>2.39</v>
      </c>
      <c r="X86" s="28">
        <v>0.316</v>
      </c>
      <c r="Y86" s="28">
        <f t="shared" si="12"/>
        <v>1.673</v>
      </c>
      <c r="Z86" s="28">
        <f t="shared" si="13"/>
        <v>0.158</v>
      </c>
      <c r="AA86" s="28">
        <v>0.34699999999999998</v>
      </c>
      <c r="AB86" s="29">
        <v>2.36671602573123E-2</v>
      </c>
      <c r="AC86">
        <f t="shared" si="8"/>
        <v>46</v>
      </c>
      <c r="AD86">
        <f t="shared" si="9"/>
        <v>0</v>
      </c>
      <c r="AE86">
        <f t="shared" si="10"/>
        <v>0</v>
      </c>
      <c r="AF86">
        <f>'TP Factor'!$D$3</f>
        <v>1.168489000131735</v>
      </c>
      <c r="AG86">
        <f t="shared" si="11"/>
        <v>0</v>
      </c>
    </row>
    <row r="87" spans="1:33">
      <c r="A87" s="24" t="s">
        <v>72</v>
      </c>
      <c r="B87" s="24">
        <v>27</v>
      </c>
      <c r="C87" s="24" t="s">
        <v>73</v>
      </c>
      <c r="D87" s="25">
        <v>33.090000000000003</v>
      </c>
      <c r="E87" s="24" t="s">
        <v>74</v>
      </c>
      <c r="F87" s="24">
        <v>1234</v>
      </c>
      <c r="G87" s="26">
        <v>105</v>
      </c>
      <c r="H87" s="24" t="s">
        <v>75</v>
      </c>
      <c r="I87" s="24" t="s">
        <v>76</v>
      </c>
      <c r="J87" s="24">
        <v>22</v>
      </c>
      <c r="K87" s="27">
        <v>34.568574510700003</v>
      </c>
      <c r="L87" s="27">
        <v>48.808689187399999</v>
      </c>
      <c r="M87" s="25">
        <v>0.03</v>
      </c>
      <c r="N87" s="25">
        <v>0.01</v>
      </c>
      <c r="O87" s="24">
        <v>27107</v>
      </c>
      <c r="P87" s="24">
        <v>26524</v>
      </c>
      <c r="Q87" s="28">
        <v>27107</v>
      </c>
      <c r="R87" s="28">
        <v>1400</v>
      </c>
      <c r="S87" s="24" t="s">
        <v>90</v>
      </c>
      <c r="T87" s="24" t="s">
        <v>115</v>
      </c>
      <c r="U87" s="28">
        <v>54.65</v>
      </c>
      <c r="V87" s="28">
        <v>0</v>
      </c>
      <c r="W87" s="28">
        <v>2.83</v>
      </c>
      <c r="X87" s="28">
        <v>0.497</v>
      </c>
      <c r="Y87" s="28">
        <f t="shared" si="12"/>
        <v>1.9809999999999999</v>
      </c>
      <c r="Z87" s="28">
        <f t="shared" si="13"/>
        <v>0.2485</v>
      </c>
      <c r="AA87" s="28">
        <v>0.89</v>
      </c>
      <c r="AB87" s="29">
        <v>1.2060841517140901E-2</v>
      </c>
      <c r="AC87">
        <f t="shared" si="8"/>
        <v>60</v>
      </c>
      <c r="AD87">
        <f t="shared" si="9"/>
        <v>0</v>
      </c>
      <c r="AE87">
        <f t="shared" si="10"/>
        <v>0</v>
      </c>
      <c r="AF87">
        <f>'TP Factor'!$D$3</f>
        <v>1.168489000131735</v>
      </c>
      <c r="AG87">
        <f t="shared" si="11"/>
        <v>0</v>
      </c>
    </row>
    <row r="88" spans="1:33">
      <c r="A88" s="24" t="s">
        <v>72</v>
      </c>
      <c r="B88" s="24">
        <v>27</v>
      </c>
      <c r="C88" s="24" t="s">
        <v>73</v>
      </c>
      <c r="D88" s="25">
        <v>33.090000000000003</v>
      </c>
      <c r="E88" s="24" t="s">
        <v>74</v>
      </c>
      <c r="F88" s="24">
        <v>1234</v>
      </c>
      <c r="G88" s="26">
        <v>13</v>
      </c>
      <c r="H88" s="24" t="s">
        <v>75</v>
      </c>
      <c r="I88" s="24" t="s">
        <v>76</v>
      </c>
      <c r="J88" s="24">
        <v>185</v>
      </c>
      <c r="K88" s="27">
        <v>142.68607558799999</v>
      </c>
      <c r="L88" s="27">
        <v>1273.7043771199999</v>
      </c>
      <c r="M88" s="25">
        <v>0.24</v>
      </c>
      <c r="N88" s="25">
        <v>0.02</v>
      </c>
      <c r="O88" s="24">
        <v>27129</v>
      </c>
      <c r="P88" s="24">
        <v>26546</v>
      </c>
      <c r="Q88" s="28">
        <v>27129</v>
      </c>
      <c r="R88" s="28">
        <v>1100</v>
      </c>
      <c r="S88" s="24" t="s">
        <v>90</v>
      </c>
      <c r="T88" s="24" t="s">
        <v>158</v>
      </c>
      <c r="U88" s="28">
        <v>54.65</v>
      </c>
      <c r="V88" s="28">
        <v>0</v>
      </c>
      <c r="W88" s="28">
        <v>1.85</v>
      </c>
      <c r="X88" s="28">
        <v>0.22</v>
      </c>
      <c r="Y88" s="28">
        <f t="shared" si="12"/>
        <v>1.2949999999999999</v>
      </c>
      <c r="Z88" s="28">
        <f t="shared" si="13"/>
        <v>0.11</v>
      </c>
      <c r="AA88" s="28">
        <v>0.28599999999999998</v>
      </c>
      <c r="AB88" s="29">
        <v>0.31473794703225499</v>
      </c>
      <c r="AC88">
        <f t="shared" si="8"/>
        <v>506</v>
      </c>
      <c r="AD88">
        <f t="shared" si="9"/>
        <v>1</v>
      </c>
      <c r="AE88">
        <f t="shared" si="10"/>
        <v>0.1</v>
      </c>
      <c r="AF88">
        <f>'TP Factor'!$D$3</f>
        <v>1.168489000131735</v>
      </c>
      <c r="AG88">
        <f t="shared" si="11"/>
        <v>0.1</v>
      </c>
    </row>
    <row r="89" spans="1:33">
      <c r="A89" s="24" t="s">
        <v>72</v>
      </c>
      <c r="B89" s="24">
        <v>27</v>
      </c>
      <c r="C89" s="24" t="s">
        <v>73</v>
      </c>
      <c r="D89" s="25">
        <v>33.090000000000003</v>
      </c>
      <c r="E89" s="24" t="s">
        <v>74</v>
      </c>
      <c r="F89" s="24">
        <v>1234</v>
      </c>
      <c r="G89" s="26">
        <v>29</v>
      </c>
      <c r="H89" s="24" t="s">
        <v>75</v>
      </c>
      <c r="I89" s="24" t="s">
        <v>76</v>
      </c>
      <c r="J89" s="24">
        <v>24</v>
      </c>
      <c r="K89" s="27">
        <v>59.177330884699998</v>
      </c>
      <c r="L89" s="27">
        <v>137.56166001599999</v>
      </c>
      <c r="M89" s="25">
        <v>0.04</v>
      </c>
      <c r="N89" s="25">
        <v>0</v>
      </c>
      <c r="O89" s="24">
        <v>27130</v>
      </c>
      <c r="P89" s="24">
        <v>26547</v>
      </c>
      <c r="Q89" s="28">
        <v>27130</v>
      </c>
      <c r="R89" s="28">
        <v>1200</v>
      </c>
      <c r="S89" s="24" t="s">
        <v>90</v>
      </c>
      <c r="T89" s="24" t="s">
        <v>154</v>
      </c>
      <c r="U89" s="28">
        <v>54.65</v>
      </c>
      <c r="V89" s="28">
        <v>0</v>
      </c>
      <c r="W89" s="28">
        <v>2.39</v>
      </c>
      <c r="X89" s="28">
        <v>0.316</v>
      </c>
      <c r="Y89" s="28">
        <f t="shared" si="12"/>
        <v>1.673</v>
      </c>
      <c r="Z89" s="28">
        <f t="shared" si="13"/>
        <v>0.158</v>
      </c>
      <c r="AA89" s="28">
        <v>0.34699999999999998</v>
      </c>
      <c r="AB89" s="29">
        <v>2.7736015171330699E-2</v>
      </c>
      <c r="AC89">
        <f t="shared" si="8"/>
        <v>54</v>
      </c>
      <c r="AD89">
        <f t="shared" si="9"/>
        <v>0</v>
      </c>
      <c r="AE89">
        <f t="shared" si="10"/>
        <v>0</v>
      </c>
      <c r="AF89">
        <f>'TP Factor'!$D$3</f>
        <v>1.168489000131735</v>
      </c>
      <c r="AG89">
        <f t="shared" si="11"/>
        <v>0</v>
      </c>
    </row>
    <row r="90" spans="1:33">
      <c r="A90" s="24" t="s">
        <v>72</v>
      </c>
      <c r="B90" s="24">
        <v>27</v>
      </c>
      <c r="C90" s="24" t="s">
        <v>73</v>
      </c>
      <c r="D90" s="25">
        <v>33.090000000000003</v>
      </c>
      <c r="E90" s="24" t="s">
        <v>74</v>
      </c>
      <c r="F90" s="24">
        <v>1234</v>
      </c>
      <c r="G90" s="26">
        <v>29</v>
      </c>
      <c r="H90" s="24" t="s">
        <v>75</v>
      </c>
      <c r="I90" s="24" t="s">
        <v>76</v>
      </c>
      <c r="J90" s="24">
        <v>10</v>
      </c>
      <c r="K90" s="27">
        <v>47.085817406499999</v>
      </c>
      <c r="L90" s="27">
        <v>52.794199362000001</v>
      </c>
      <c r="M90" s="25">
        <v>0.02</v>
      </c>
      <c r="N90" s="25">
        <v>0</v>
      </c>
      <c r="O90" s="24">
        <v>27131</v>
      </c>
      <c r="P90" s="24">
        <v>26548</v>
      </c>
      <c r="Q90" s="28">
        <v>27131</v>
      </c>
      <c r="R90" s="28">
        <v>1200</v>
      </c>
      <c r="S90" s="24" t="s">
        <v>97</v>
      </c>
      <c r="T90" s="24" t="s">
        <v>153</v>
      </c>
      <c r="U90" s="28">
        <v>54.65</v>
      </c>
      <c r="V90" s="28">
        <v>0</v>
      </c>
      <c r="W90" s="28">
        <v>2.39</v>
      </c>
      <c r="X90" s="28">
        <v>0.316</v>
      </c>
      <c r="Y90" s="28">
        <f t="shared" si="12"/>
        <v>1.673</v>
      </c>
      <c r="Z90" s="28">
        <f t="shared" si="13"/>
        <v>0.158</v>
      </c>
      <c r="AA90" s="28">
        <v>0.38900000000000001</v>
      </c>
      <c r="AB90" s="29">
        <v>6.2485329068887596E-3</v>
      </c>
      <c r="AC90">
        <f t="shared" si="8"/>
        <v>14</v>
      </c>
      <c r="AD90">
        <f t="shared" si="9"/>
        <v>0</v>
      </c>
      <c r="AE90">
        <f t="shared" si="10"/>
        <v>0</v>
      </c>
      <c r="AF90">
        <f>'TP Factor'!$D$3</f>
        <v>1.168489000131735</v>
      </c>
      <c r="AG90">
        <f t="shared" si="11"/>
        <v>0</v>
      </c>
    </row>
    <row r="91" spans="1:33">
      <c r="A91" s="24" t="s">
        <v>72</v>
      </c>
      <c r="B91" s="24">
        <v>27</v>
      </c>
      <c r="C91" s="24" t="s">
        <v>73</v>
      </c>
      <c r="D91" s="25">
        <v>33.090000000000003</v>
      </c>
      <c r="E91" s="24" t="s">
        <v>74</v>
      </c>
      <c r="F91" s="24">
        <v>1234</v>
      </c>
      <c r="G91" s="26">
        <v>13</v>
      </c>
      <c r="H91" s="24" t="s">
        <v>75</v>
      </c>
      <c r="I91" s="24" t="s">
        <v>76</v>
      </c>
      <c r="J91" s="24">
        <v>1</v>
      </c>
      <c r="K91" s="27">
        <v>27.370963033300001</v>
      </c>
      <c r="L91" s="27">
        <v>8.7920391060600007</v>
      </c>
      <c r="M91" s="25">
        <v>0</v>
      </c>
      <c r="N91" s="25">
        <v>0</v>
      </c>
      <c r="O91" s="24">
        <v>27176</v>
      </c>
      <c r="P91" s="24">
        <v>26591</v>
      </c>
      <c r="Q91" s="28">
        <v>27176</v>
      </c>
      <c r="R91" s="28">
        <v>1100</v>
      </c>
      <c r="S91" s="24" t="s">
        <v>97</v>
      </c>
      <c r="T91" s="24" t="s">
        <v>114</v>
      </c>
      <c r="U91" s="28">
        <v>54.65</v>
      </c>
      <c r="V91" s="28">
        <v>0</v>
      </c>
      <c r="W91" s="28">
        <v>1.85</v>
      </c>
      <c r="X91" s="28">
        <v>0.22</v>
      </c>
      <c r="Y91" s="28">
        <f t="shared" si="12"/>
        <v>1.2949999999999999</v>
      </c>
      <c r="Z91" s="28">
        <f t="shared" si="13"/>
        <v>0.11</v>
      </c>
      <c r="AA91" s="28">
        <v>0.28599999999999998</v>
      </c>
      <c r="AB91" s="29">
        <v>2.1725514879325399E-3</v>
      </c>
      <c r="AC91">
        <f t="shared" si="8"/>
        <v>3</v>
      </c>
      <c r="AD91">
        <f t="shared" si="9"/>
        <v>0</v>
      </c>
      <c r="AE91">
        <f t="shared" si="10"/>
        <v>0</v>
      </c>
      <c r="AF91">
        <f>'TP Factor'!$D$3</f>
        <v>1.168489000131735</v>
      </c>
      <c r="AG91">
        <f t="shared" si="11"/>
        <v>0</v>
      </c>
    </row>
    <row r="92" spans="1:33">
      <c r="A92" s="24" t="s">
        <v>72</v>
      </c>
      <c r="B92" s="24">
        <v>27</v>
      </c>
      <c r="C92" s="24" t="s">
        <v>73</v>
      </c>
      <c r="D92" s="25">
        <v>33.090000000000003</v>
      </c>
      <c r="E92" s="24" t="s">
        <v>74</v>
      </c>
      <c r="F92" s="24">
        <v>1234</v>
      </c>
      <c r="G92" s="26">
        <v>105</v>
      </c>
      <c r="H92" s="24" t="s">
        <v>75</v>
      </c>
      <c r="I92" s="24" t="s">
        <v>76</v>
      </c>
      <c r="J92" s="24">
        <v>249</v>
      </c>
      <c r="K92" s="27">
        <v>132.88455617899999</v>
      </c>
      <c r="L92" s="27">
        <v>550.36325638100004</v>
      </c>
      <c r="M92" s="25">
        <v>0.34</v>
      </c>
      <c r="N92" s="25">
        <v>0.06</v>
      </c>
      <c r="O92" s="24">
        <v>27210</v>
      </c>
      <c r="P92" s="24">
        <v>26624</v>
      </c>
      <c r="Q92" s="28">
        <v>27210</v>
      </c>
      <c r="R92" s="28">
        <v>1400</v>
      </c>
      <c r="S92" s="24" t="s">
        <v>90</v>
      </c>
      <c r="T92" s="24" t="s">
        <v>115</v>
      </c>
      <c r="U92" s="28">
        <v>54.65</v>
      </c>
      <c r="V92" s="28">
        <v>0</v>
      </c>
      <c r="W92" s="28">
        <v>2.83</v>
      </c>
      <c r="X92" s="28">
        <v>0.497</v>
      </c>
      <c r="Y92" s="28">
        <f t="shared" si="12"/>
        <v>1.9809999999999999</v>
      </c>
      <c r="Z92" s="28">
        <f t="shared" si="13"/>
        <v>0.2485</v>
      </c>
      <c r="AA92" s="28">
        <v>0.89</v>
      </c>
      <c r="AB92" s="29">
        <v>0.13599717843020601</v>
      </c>
      <c r="AC92">
        <f t="shared" si="8"/>
        <v>680</v>
      </c>
      <c r="AD92">
        <f t="shared" si="9"/>
        <v>3</v>
      </c>
      <c r="AE92">
        <f t="shared" si="10"/>
        <v>0.4</v>
      </c>
      <c r="AF92">
        <f>'TP Factor'!$D$3</f>
        <v>1.168489000131735</v>
      </c>
      <c r="AG92">
        <f t="shared" si="11"/>
        <v>0.5</v>
      </c>
    </row>
    <row r="93" spans="1:33">
      <c r="A93" s="24" t="s">
        <v>72</v>
      </c>
      <c r="B93" s="24">
        <v>27</v>
      </c>
      <c r="C93" s="24" t="s">
        <v>73</v>
      </c>
      <c r="D93" s="25">
        <v>33.090000000000003</v>
      </c>
      <c r="E93" s="24" t="s">
        <v>74</v>
      </c>
      <c r="F93" s="24">
        <v>1234</v>
      </c>
      <c r="G93" s="26">
        <v>105</v>
      </c>
      <c r="H93" s="24" t="s">
        <v>159</v>
      </c>
      <c r="I93" s="24" t="s">
        <v>76</v>
      </c>
      <c r="J93" s="24">
        <v>364</v>
      </c>
      <c r="K93" s="27">
        <v>134.95178344600001</v>
      </c>
      <c r="L93" s="27">
        <v>804.03535796799997</v>
      </c>
      <c r="M93" s="25">
        <v>0.49</v>
      </c>
      <c r="N93" s="25">
        <v>0.09</v>
      </c>
      <c r="O93" s="24">
        <v>27490</v>
      </c>
      <c r="P93" s="24">
        <v>26892</v>
      </c>
      <c r="Q93" s="28">
        <v>27490</v>
      </c>
      <c r="R93" s="28">
        <v>1400</v>
      </c>
      <c r="S93" s="24" t="s">
        <v>90</v>
      </c>
      <c r="T93" s="24" t="s">
        <v>115</v>
      </c>
      <c r="U93" s="28">
        <v>54.65</v>
      </c>
      <c r="V93" s="28">
        <v>0</v>
      </c>
      <c r="W93" s="28">
        <v>2.83</v>
      </c>
      <c r="X93" s="28">
        <v>0.497</v>
      </c>
      <c r="Y93" s="28">
        <f t="shared" si="12"/>
        <v>1.9809999999999999</v>
      </c>
      <c r="Z93" s="28">
        <f t="shared" si="13"/>
        <v>0.2485</v>
      </c>
      <c r="AA93" s="28">
        <v>0.89</v>
      </c>
      <c r="AB93" s="29">
        <v>0.19868066911584201</v>
      </c>
      <c r="AC93">
        <f t="shared" si="8"/>
        <v>993</v>
      </c>
      <c r="AD93">
        <f t="shared" si="9"/>
        <v>4</v>
      </c>
      <c r="AE93">
        <f t="shared" si="10"/>
        <v>0.5</v>
      </c>
      <c r="AF93">
        <f>'TP Factor'!$D$4</f>
        <v>0.98096512680287296</v>
      </c>
      <c r="AG93">
        <f t="shared" si="11"/>
        <v>0.5</v>
      </c>
    </row>
    <row r="94" spans="1:33">
      <c r="A94" s="24" t="s">
        <v>72</v>
      </c>
      <c r="B94" s="24">
        <v>27</v>
      </c>
      <c r="C94" s="24" t="s">
        <v>73</v>
      </c>
      <c r="D94" s="25">
        <v>33.090000000000003</v>
      </c>
      <c r="E94" s="24" t="s">
        <v>74</v>
      </c>
      <c r="F94" s="24">
        <v>1234</v>
      </c>
      <c r="G94" s="26">
        <v>105</v>
      </c>
      <c r="H94" s="24" t="s">
        <v>159</v>
      </c>
      <c r="I94" s="24" t="s">
        <v>76</v>
      </c>
      <c r="J94" s="24">
        <v>89</v>
      </c>
      <c r="K94" s="27">
        <v>58.624715508500003</v>
      </c>
      <c r="L94" s="27">
        <v>198.042221767</v>
      </c>
      <c r="M94" s="25">
        <v>0.12</v>
      </c>
      <c r="N94" s="25">
        <v>0.02</v>
      </c>
      <c r="O94" s="24">
        <v>27513</v>
      </c>
      <c r="P94" s="24">
        <v>26914</v>
      </c>
      <c r="Q94" s="28">
        <v>27513</v>
      </c>
      <c r="R94" s="28">
        <v>1400</v>
      </c>
      <c r="S94" s="24" t="s">
        <v>79</v>
      </c>
      <c r="T94" s="24" t="s">
        <v>129</v>
      </c>
      <c r="U94" s="28">
        <v>54.65</v>
      </c>
      <c r="V94" s="28">
        <v>0</v>
      </c>
      <c r="W94" s="28">
        <v>2.83</v>
      </c>
      <c r="X94" s="28">
        <v>0.497</v>
      </c>
      <c r="Y94" s="28">
        <f t="shared" si="12"/>
        <v>1.9809999999999999</v>
      </c>
      <c r="Z94" s="28">
        <f t="shared" si="13"/>
        <v>0.2485</v>
      </c>
      <c r="AA94" s="28">
        <v>0.88600000000000001</v>
      </c>
      <c r="AB94" s="29">
        <v>4.8937103005771303E-2</v>
      </c>
      <c r="AC94">
        <f t="shared" si="8"/>
        <v>244</v>
      </c>
      <c r="AD94">
        <f t="shared" si="9"/>
        <v>1</v>
      </c>
      <c r="AE94">
        <f t="shared" si="10"/>
        <v>0.1</v>
      </c>
      <c r="AF94">
        <f>'TP Factor'!$D$4</f>
        <v>0.98096512680287296</v>
      </c>
      <c r="AG94">
        <f t="shared" si="11"/>
        <v>0.1</v>
      </c>
    </row>
    <row r="95" spans="1:33">
      <c r="A95" s="24" t="s">
        <v>72</v>
      </c>
      <c r="B95" s="24">
        <v>27</v>
      </c>
      <c r="C95" s="24" t="s">
        <v>73</v>
      </c>
      <c r="D95" s="25">
        <v>33.090000000000003</v>
      </c>
      <c r="E95" s="24" t="s">
        <v>74</v>
      </c>
      <c r="F95" s="24">
        <v>3456</v>
      </c>
      <c r="G95" s="26">
        <v>0</v>
      </c>
      <c r="H95" s="24" t="s">
        <v>159</v>
      </c>
      <c r="I95" s="24" t="s">
        <v>76</v>
      </c>
      <c r="J95" s="24">
        <v>285</v>
      </c>
      <c r="K95" s="27">
        <v>166.325402978</v>
      </c>
      <c r="L95" s="27">
        <v>559.26715104599998</v>
      </c>
      <c r="M95" s="25">
        <v>0</v>
      </c>
      <c r="N95" s="25">
        <v>0</v>
      </c>
      <c r="O95" s="24">
        <v>27696</v>
      </c>
      <c r="P95" s="24">
        <v>0</v>
      </c>
      <c r="Q95" s="28">
        <v>0</v>
      </c>
      <c r="R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f t="shared" si="12"/>
        <v>0</v>
      </c>
      <c r="Z95" s="28">
        <f t="shared" si="13"/>
        <v>0</v>
      </c>
      <c r="AA95" s="28">
        <v>0</v>
      </c>
      <c r="AB95" s="29">
        <v>3.24226542776925E-3</v>
      </c>
      <c r="AC95">
        <f t="shared" si="8"/>
        <v>0</v>
      </c>
      <c r="AD95">
        <f t="shared" si="9"/>
        <v>0</v>
      </c>
      <c r="AE95">
        <f t="shared" si="10"/>
        <v>0</v>
      </c>
      <c r="AF95">
        <f>'TP Factor'!$D$4</f>
        <v>0.98096512680287296</v>
      </c>
      <c r="AG95">
        <f t="shared" si="11"/>
        <v>0</v>
      </c>
    </row>
    <row r="96" spans="1:33">
      <c r="A96" s="24" t="s">
        <v>72</v>
      </c>
      <c r="B96" s="24">
        <v>27</v>
      </c>
      <c r="C96" s="24" t="s">
        <v>73</v>
      </c>
      <c r="D96" s="25">
        <v>33.090000000000003</v>
      </c>
      <c r="E96" s="24" t="s">
        <v>74</v>
      </c>
      <c r="F96" s="24">
        <v>3456</v>
      </c>
      <c r="G96" s="26">
        <v>0</v>
      </c>
      <c r="H96" s="24" t="s">
        <v>159</v>
      </c>
      <c r="I96" s="24" t="s">
        <v>76</v>
      </c>
      <c r="J96" s="24">
        <v>1</v>
      </c>
      <c r="K96" s="27">
        <v>8.7283585884200008</v>
      </c>
      <c r="L96" s="27">
        <v>2.6602493484899998</v>
      </c>
      <c r="M96" s="25">
        <v>0</v>
      </c>
      <c r="N96" s="25">
        <v>0</v>
      </c>
      <c r="O96" s="24">
        <v>27738</v>
      </c>
      <c r="P96" s="24">
        <v>0</v>
      </c>
      <c r="Q96" s="28">
        <v>0</v>
      </c>
      <c r="R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f t="shared" si="12"/>
        <v>0</v>
      </c>
      <c r="Z96" s="28">
        <f t="shared" si="13"/>
        <v>0</v>
      </c>
      <c r="AA96" s="28">
        <v>0</v>
      </c>
      <c r="AB96" s="29">
        <v>6.5735930090375996E-4</v>
      </c>
      <c r="AC96">
        <f t="shared" si="8"/>
        <v>0</v>
      </c>
      <c r="AD96">
        <f t="shared" si="9"/>
        <v>0</v>
      </c>
      <c r="AE96">
        <f t="shared" si="10"/>
        <v>0</v>
      </c>
      <c r="AF96">
        <f>'TP Factor'!$D$4</f>
        <v>0.98096512680287296</v>
      </c>
      <c r="AG96">
        <f t="shared" si="11"/>
        <v>0</v>
      </c>
    </row>
    <row r="97" spans="1:33">
      <c r="A97" s="24" t="s">
        <v>72</v>
      </c>
      <c r="B97" s="24">
        <v>27</v>
      </c>
      <c r="C97" s="24" t="s">
        <v>73</v>
      </c>
      <c r="D97" s="25">
        <v>33.090000000000003</v>
      </c>
      <c r="E97" s="24" t="s">
        <v>74</v>
      </c>
      <c r="F97" s="24">
        <v>3456</v>
      </c>
      <c r="G97" s="26">
        <v>0</v>
      </c>
      <c r="H97" s="24" t="s">
        <v>159</v>
      </c>
      <c r="I97" s="24" t="s">
        <v>76</v>
      </c>
      <c r="J97" s="24">
        <v>2038</v>
      </c>
      <c r="K97" s="27">
        <v>777.73998527900005</v>
      </c>
      <c r="L97" s="27">
        <v>4005.6082339</v>
      </c>
      <c r="M97" s="25">
        <v>0</v>
      </c>
      <c r="N97" s="25">
        <v>0</v>
      </c>
      <c r="O97" s="24">
        <v>27762</v>
      </c>
      <c r="P97" s="24">
        <v>0</v>
      </c>
      <c r="Q97" s="28">
        <v>0</v>
      </c>
      <c r="R97" s="28">
        <v>0</v>
      </c>
      <c r="U97" s="28">
        <v>0</v>
      </c>
      <c r="V97" s="28">
        <v>0</v>
      </c>
      <c r="W97" s="28">
        <v>0</v>
      </c>
      <c r="X97" s="28">
        <v>0</v>
      </c>
      <c r="Y97" s="28">
        <f t="shared" si="12"/>
        <v>0</v>
      </c>
      <c r="Z97" s="28">
        <f t="shared" si="13"/>
        <v>0</v>
      </c>
      <c r="AA97" s="28">
        <v>0</v>
      </c>
      <c r="AB97" s="29">
        <v>0.79042556259286401</v>
      </c>
      <c r="AC97">
        <f t="shared" si="8"/>
        <v>0</v>
      </c>
      <c r="AD97">
        <f t="shared" si="9"/>
        <v>0</v>
      </c>
      <c r="AE97">
        <f t="shared" si="10"/>
        <v>0</v>
      </c>
      <c r="AF97">
        <f>'TP Factor'!$D$4</f>
        <v>0.98096512680287296</v>
      </c>
      <c r="AG97">
        <f t="shared" si="11"/>
        <v>0</v>
      </c>
    </row>
    <row r="98" spans="1:33">
      <c r="A98" s="24" t="s">
        <v>72</v>
      </c>
      <c r="B98" s="24">
        <v>27</v>
      </c>
      <c r="C98" s="24" t="s">
        <v>73</v>
      </c>
      <c r="D98" s="25">
        <v>33.090000000000003</v>
      </c>
      <c r="E98" s="24" t="s">
        <v>74</v>
      </c>
      <c r="F98" s="24">
        <v>1234</v>
      </c>
      <c r="G98" s="26">
        <v>105</v>
      </c>
      <c r="H98" s="24" t="s">
        <v>159</v>
      </c>
      <c r="I98" s="24" t="s">
        <v>76</v>
      </c>
      <c r="J98" s="24">
        <v>904</v>
      </c>
      <c r="K98" s="27">
        <v>362.256085224</v>
      </c>
      <c r="L98" s="27">
        <v>1995.9631223599999</v>
      </c>
      <c r="M98" s="25">
        <v>1.22</v>
      </c>
      <c r="N98" s="25">
        <v>0.22</v>
      </c>
      <c r="O98" s="24">
        <v>27830</v>
      </c>
      <c r="P98" s="24">
        <v>27214</v>
      </c>
      <c r="Q98" s="28">
        <v>27830</v>
      </c>
      <c r="R98" s="28">
        <v>1400</v>
      </c>
      <c r="S98" s="24" t="s">
        <v>90</v>
      </c>
      <c r="T98" s="24" t="s">
        <v>115</v>
      </c>
      <c r="U98" s="28">
        <v>54.65</v>
      </c>
      <c r="V98" s="28">
        <v>0</v>
      </c>
      <c r="W98" s="28">
        <v>2.83</v>
      </c>
      <c r="X98" s="28">
        <v>0.497</v>
      </c>
      <c r="Y98" s="28">
        <f t="shared" si="12"/>
        <v>1.9809999999999999</v>
      </c>
      <c r="Z98" s="28">
        <f t="shared" si="13"/>
        <v>0.2485</v>
      </c>
      <c r="AA98" s="28">
        <v>0.89</v>
      </c>
      <c r="AB98" s="29">
        <v>0.29222747249123299</v>
      </c>
      <c r="AC98">
        <f t="shared" si="8"/>
        <v>1461</v>
      </c>
      <c r="AD98">
        <f t="shared" si="9"/>
        <v>6</v>
      </c>
      <c r="AE98">
        <f t="shared" si="10"/>
        <v>0.8</v>
      </c>
      <c r="AF98">
        <f>'TP Factor'!$D$4</f>
        <v>0.98096512680287296</v>
      </c>
      <c r="AG98">
        <f t="shared" si="11"/>
        <v>0.8</v>
      </c>
    </row>
    <row r="99" spans="1:33">
      <c r="A99" s="24" t="s">
        <v>72</v>
      </c>
      <c r="B99" s="24">
        <v>27</v>
      </c>
      <c r="C99" s="24" t="s">
        <v>73</v>
      </c>
      <c r="D99" s="25">
        <v>33.090000000000003</v>
      </c>
      <c r="E99" s="24" t="s">
        <v>74</v>
      </c>
      <c r="F99" s="24">
        <v>1234</v>
      </c>
      <c r="G99" s="26">
        <v>105</v>
      </c>
      <c r="H99" s="24" t="s">
        <v>159</v>
      </c>
      <c r="I99" s="24" t="s">
        <v>76</v>
      </c>
      <c r="J99" s="24">
        <v>587</v>
      </c>
      <c r="K99" s="27">
        <v>160.73157095299999</v>
      </c>
      <c r="L99" s="27">
        <v>1302.3880095500001</v>
      </c>
      <c r="M99" s="25">
        <v>0.79</v>
      </c>
      <c r="N99" s="25">
        <v>0.15</v>
      </c>
      <c r="O99" s="24">
        <v>27855</v>
      </c>
      <c r="P99" s="24">
        <v>27237</v>
      </c>
      <c r="Q99" s="28">
        <v>27855</v>
      </c>
      <c r="R99" s="28">
        <v>1400</v>
      </c>
      <c r="S99" s="24" t="s">
        <v>79</v>
      </c>
      <c r="T99" s="24" t="s">
        <v>129</v>
      </c>
      <c r="U99" s="28">
        <v>54.65</v>
      </c>
      <c r="V99" s="28">
        <v>0</v>
      </c>
      <c r="W99" s="28">
        <v>2.83</v>
      </c>
      <c r="X99" s="28">
        <v>0.497</v>
      </c>
      <c r="Y99" s="28">
        <f t="shared" si="12"/>
        <v>1.9809999999999999</v>
      </c>
      <c r="Z99" s="28">
        <f t="shared" si="13"/>
        <v>0.2485</v>
      </c>
      <c r="AA99" s="28">
        <v>0.88600000000000001</v>
      </c>
      <c r="AB99" s="29">
        <v>0.32182579861384902</v>
      </c>
      <c r="AC99">
        <f t="shared" si="8"/>
        <v>1602</v>
      </c>
      <c r="AD99">
        <f t="shared" si="9"/>
        <v>7</v>
      </c>
      <c r="AE99">
        <f t="shared" si="10"/>
        <v>0.9</v>
      </c>
      <c r="AF99">
        <f>'TP Factor'!$D$4</f>
        <v>0.98096512680287296</v>
      </c>
      <c r="AG99">
        <f t="shared" si="11"/>
        <v>0.9</v>
      </c>
    </row>
    <row r="100" spans="1:33">
      <c r="A100" s="24" t="s">
        <v>72</v>
      </c>
      <c r="B100" s="24">
        <v>27</v>
      </c>
      <c r="C100" s="24" t="s">
        <v>73</v>
      </c>
      <c r="D100" s="25">
        <v>33.090000000000003</v>
      </c>
      <c r="E100" s="24" t="s">
        <v>74</v>
      </c>
      <c r="F100" s="24">
        <v>1234</v>
      </c>
      <c r="G100" s="26">
        <v>105</v>
      </c>
      <c r="H100" s="24" t="s">
        <v>159</v>
      </c>
      <c r="I100" s="24" t="s">
        <v>76</v>
      </c>
      <c r="J100" s="24">
        <v>1550</v>
      </c>
      <c r="K100" s="27">
        <v>427.40722347299999</v>
      </c>
      <c r="L100" s="27">
        <v>3437.6194358299999</v>
      </c>
      <c r="M100" s="25">
        <v>2.09</v>
      </c>
      <c r="N100" s="25">
        <v>0.39</v>
      </c>
      <c r="O100" s="24">
        <v>27908</v>
      </c>
      <c r="P100" s="24">
        <v>27288</v>
      </c>
      <c r="Q100" s="28">
        <v>27908</v>
      </c>
      <c r="R100" s="28">
        <v>1400</v>
      </c>
      <c r="S100" s="24" t="s">
        <v>79</v>
      </c>
      <c r="T100" s="24" t="s">
        <v>129</v>
      </c>
      <c r="U100" s="28">
        <v>54.65</v>
      </c>
      <c r="V100" s="28">
        <v>0</v>
      </c>
      <c r="W100" s="28">
        <v>2.83</v>
      </c>
      <c r="X100" s="28">
        <v>0.497</v>
      </c>
      <c r="Y100" s="28">
        <f t="shared" si="12"/>
        <v>1.9809999999999999</v>
      </c>
      <c r="Z100" s="28">
        <f t="shared" si="13"/>
        <v>0.2485</v>
      </c>
      <c r="AA100" s="28">
        <v>0.88600000000000001</v>
      </c>
      <c r="AB100" s="29">
        <v>0.49069531181173398</v>
      </c>
      <c r="AC100">
        <f t="shared" si="8"/>
        <v>2442</v>
      </c>
      <c r="AD100">
        <f t="shared" si="9"/>
        <v>11</v>
      </c>
      <c r="AE100">
        <f t="shared" si="10"/>
        <v>1.3</v>
      </c>
      <c r="AF100">
        <f>'TP Factor'!$D$4</f>
        <v>0.98096512680287296</v>
      </c>
      <c r="AG100">
        <f t="shared" si="11"/>
        <v>1.3</v>
      </c>
    </row>
    <row r="101" spans="1:33">
      <c r="AB101" s="29">
        <f>SUM(AB2:AB100)</f>
        <v>110.5655903997843</v>
      </c>
      <c r="AD101">
        <f>SUM(AD2:AD100)</f>
        <v>2306</v>
      </c>
      <c r="AG101">
        <f>SUM(AG2:AG100)</f>
        <v>419.90000000000003</v>
      </c>
    </row>
  </sheetData>
  <sortState ref="A2:Z100">
    <sortCondition descending="1" ref="V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B19" sqref="B19"/>
    </sheetView>
  </sheetViews>
  <sheetFormatPr defaultRowHeight="12.75"/>
  <cols>
    <col min="1" max="1" width="12.42578125" customWidth="1"/>
  </cols>
  <sheetData>
    <row r="1" spans="1:2">
      <c r="A1">
        <v>1035.83</v>
      </c>
      <c r="B1" t="s">
        <v>205</v>
      </c>
    </row>
    <row r="2" spans="1:2">
      <c r="A2">
        <f>A1*907.18474</f>
        <v>939689.16923419992</v>
      </c>
      <c r="B2" t="s">
        <v>206</v>
      </c>
    </row>
    <row r="4" spans="1:2">
      <c r="A4" t="s">
        <v>213</v>
      </c>
    </row>
    <row r="5" spans="1:2">
      <c r="A5">
        <v>374.9</v>
      </c>
      <c r="B5" t="s">
        <v>207</v>
      </c>
    </row>
    <row r="6" spans="1:2">
      <c r="A6">
        <v>832.4</v>
      </c>
      <c r="B6" t="s">
        <v>208</v>
      </c>
    </row>
    <row r="8" spans="1:2">
      <c r="A8" t="s">
        <v>209</v>
      </c>
    </row>
    <row r="9" spans="1:2">
      <c r="A9">
        <f>A2*A6</f>
        <v>782197264.47054803</v>
      </c>
      <c r="B9" t="s">
        <v>210</v>
      </c>
    </row>
    <row r="10" spans="1:2">
      <c r="A10">
        <f>A9*0.0000022046226218</f>
        <v>1724.4497839618475</v>
      </c>
      <c r="B10" t="s">
        <v>211</v>
      </c>
    </row>
    <row r="12" spans="1:2">
      <c r="A12" t="s">
        <v>212</v>
      </c>
    </row>
    <row r="13" spans="1:2">
      <c r="A13">
        <f>A2*A5</f>
        <v>352289469.54590154</v>
      </c>
      <c r="B13" t="s">
        <v>210</v>
      </c>
    </row>
    <row r="14" spans="1:2">
      <c r="A14">
        <f>A13*0.0000022046226218</f>
        <v>776.66533398281672</v>
      </c>
      <c r="B14" t="s">
        <v>211</v>
      </c>
    </row>
    <row r="16" spans="1:2">
      <c r="A16" s="14" t="s">
        <v>216</v>
      </c>
    </row>
    <row r="17" spans="1:2">
      <c r="A17" t="s">
        <v>214</v>
      </c>
      <c r="B17">
        <f>A10*0.985</f>
        <v>1698.5830372024197</v>
      </c>
    </row>
    <row r="18" spans="1:2">
      <c r="A18" t="s">
        <v>215</v>
      </c>
      <c r="B18">
        <f>A14*0.985</f>
        <v>765.01535397307441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G15" sqref="G15"/>
    </sheetView>
  </sheetViews>
  <sheetFormatPr defaultRowHeight="12.75"/>
  <sheetData>
    <row r="1" spans="1:4" ht="15">
      <c r="A1" s="31" t="s">
        <v>53</v>
      </c>
      <c r="B1" s="31" t="s">
        <v>177</v>
      </c>
      <c r="C1" s="31" t="s">
        <v>178</v>
      </c>
      <c r="D1" s="31" t="s">
        <v>175</v>
      </c>
    </row>
    <row r="2" spans="1:4">
      <c r="A2" s="32" t="s">
        <v>179</v>
      </c>
      <c r="B2" s="33">
        <v>21083.599999999999</v>
      </c>
      <c r="C2" s="34">
        <v>13901</v>
      </c>
      <c r="D2" s="32">
        <f>C2/B2</f>
        <v>0.65932762905765618</v>
      </c>
    </row>
    <row r="3" spans="1:4">
      <c r="A3" s="32" t="s">
        <v>75</v>
      </c>
      <c r="B3" s="33">
        <v>3795.5</v>
      </c>
      <c r="C3" s="34">
        <v>4435</v>
      </c>
      <c r="D3" s="32">
        <f t="shared" ref="D3:D7" si="0">C3/B3</f>
        <v>1.168489000131735</v>
      </c>
    </row>
    <row r="4" spans="1:4">
      <c r="A4" s="32" t="s">
        <v>159</v>
      </c>
      <c r="B4" s="33">
        <v>20772.400000000001</v>
      </c>
      <c r="C4" s="34">
        <v>20377</v>
      </c>
      <c r="D4" s="32">
        <f t="shared" si="0"/>
        <v>0.98096512680287296</v>
      </c>
    </row>
    <row r="5" spans="1:4">
      <c r="A5" s="32" t="s">
        <v>180</v>
      </c>
      <c r="B5" s="33">
        <v>21106.5</v>
      </c>
      <c r="C5" s="34">
        <v>18618</v>
      </c>
      <c r="D5" s="32">
        <f t="shared" si="0"/>
        <v>0.88209793191670816</v>
      </c>
    </row>
    <row r="6" spans="1:4">
      <c r="A6" s="32" t="s">
        <v>181</v>
      </c>
      <c r="B6" s="33">
        <v>4173.5</v>
      </c>
      <c r="C6" s="34">
        <v>4418</v>
      </c>
      <c r="D6" s="32">
        <f t="shared" si="0"/>
        <v>1.0585839223673177</v>
      </c>
    </row>
    <row r="7" spans="1:4">
      <c r="A7" s="32" t="s">
        <v>182</v>
      </c>
      <c r="B7" s="33">
        <v>30857.7</v>
      </c>
      <c r="C7" s="34">
        <v>31758</v>
      </c>
      <c r="D7" s="32">
        <f t="shared" si="0"/>
        <v>1.0291758621024898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Summary</vt:lpstr>
      <vt:lpstr>Wet Pond Calcs</vt:lpstr>
      <vt:lpstr>Area 1</vt:lpstr>
      <vt:lpstr>Chain of Lakes</vt:lpstr>
      <vt:lpstr>Draa</vt:lpstr>
      <vt:lpstr>St. Johns</vt:lpstr>
      <vt:lpstr>Spaceview Park</vt:lpstr>
      <vt:lpstr>Street Sweeping</vt:lpstr>
      <vt:lpstr>TP Factor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2010-07-13T12:51:23Z</cp:lastPrinted>
  <dcterms:created xsi:type="dcterms:W3CDTF">2006-03-30T19:10:57Z</dcterms:created>
  <dcterms:modified xsi:type="dcterms:W3CDTF">2011-12-16T16:22:44Z</dcterms:modified>
</cp:coreProperties>
</file>