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4235" windowHeight="12525"/>
  </bookViews>
  <sheets>
    <sheet name="Summary" sheetId="1" r:id="rId1"/>
    <sheet name="Wet Pond Calcs" sheetId="22" r:id="rId2"/>
    <sheet name="Twin Lakes North" sheetId="6" r:id="rId3"/>
    <sheet name="Twin Lakes South" sheetId="7" r:id="rId4"/>
    <sheet name="Lucas Place" sheetId="8" r:id="rId5"/>
    <sheet name="Rockledge Dr 2055" sheetId="12" r:id="rId6"/>
    <sheet name="Rockledge and Riverwoods" sheetId="10" r:id="rId7"/>
    <sheet name="Rockledge Dr 2269 east" sheetId="13" r:id="rId8"/>
    <sheet name="Anchor Lane" sheetId="11" r:id="rId9"/>
    <sheet name="Kelmore" sheetId="14" r:id="rId10"/>
    <sheet name="Puesta del Sol" sheetId="15" r:id="rId11"/>
    <sheet name="Tequesta Harbor" sheetId="16" r:id="rId12"/>
    <sheet name="Broadway Blvd" sheetId="17" r:id="rId13"/>
    <sheet name="Fairglen" sheetId="18" r:id="rId14"/>
    <sheet name="Lake George" sheetId="19" r:id="rId15"/>
    <sheet name="Merritt Island" sheetId="20" r:id="rId16"/>
    <sheet name="Parkway Drive" sheetId="21" r:id="rId17"/>
    <sheet name="Street Sweeping" sheetId="9" r:id="rId18"/>
    <sheet name="TP Factors" sheetId="23" r:id="rId19"/>
  </sheets>
  <definedNames>
    <definedName name="_xlnm._FilterDatabase" localSheetId="8" hidden="1">'Anchor Lane'!$A$1:$AG$71</definedName>
    <definedName name="_xlnm._FilterDatabase" localSheetId="13" hidden="1">Fairglen!$A$1:$AG$95</definedName>
    <definedName name="_xlnm._FilterDatabase" localSheetId="14" hidden="1">'Lake George'!$A$1:$AG$308</definedName>
    <definedName name="_xlnm._FilterDatabase" localSheetId="16" hidden="1">'Parkway Drive'!$A$1:$AG$1320</definedName>
  </definedNames>
  <calcPr calcId="125725"/>
</workbook>
</file>

<file path=xl/calcChain.xml><?xml version="1.0" encoding="utf-8"?>
<calcChain xmlns="http://schemas.openxmlformats.org/spreadsheetml/2006/main">
  <c r="K83" i="1"/>
  <c r="H83"/>
  <c r="H39"/>
  <c r="H36"/>
  <c r="H32"/>
  <c r="H31"/>
  <c r="H30"/>
  <c r="K81"/>
  <c r="I81"/>
  <c r="H81"/>
  <c r="F81"/>
  <c r="E81"/>
  <c r="AD7" i="20"/>
  <c r="AG7"/>
  <c r="AG3"/>
  <c r="AG4"/>
  <c r="AG5"/>
  <c r="AG6"/>
  <c r="AF3"/>
  <c r="AF4"/>
  <c r="AF5"/>
  <c r="AF6"/>
  <c r="AE3"/>
  <c r="AE4"/>
  <c r="AE5"/>
  <c r="AE6"/>
  <c r="AD3"/>
  <c r="AD4"/>
  <c r="AD5"/>
  <c r="AD6"/>
  <c r="AB7"/>
  <c r="AC3"/>
  <c r="AC4"/>
  <c r="AC5"/>
  <c r="AC6"/>
  <c r="AF2"/>
  <c r="AD2"/>
  <c r="AC2"/>
  <c r="AE2" s="1"/>
  <c r="AG2" s="1"/>
  <c r="Y3"/>
  <c r="Z3"/>
  <c r="Y4"/>
  <c r="Z4"/>
  <c r="Y5"/>
  <c r="Z5"/>
  <c r="Y6"/>
  <c r="Z6"/>
  <c r="Z2"/>
  <c r="Y2"/>
  <c r="K80" i="1"/>
  <c r="I80"/>
  <c r="H80"/>
  <c r="F80"/>
  <c r="E80"/>
  <c r="AB309" i="19"/>
  <c r="AD309"/>
  <c r="AG309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300"/>
  <c r="AF301"/>
  <c r="AF302"/>
  <c r="AF303"/>
  <c r="AF304"/>
  <c r="AF305"/>
  <c r="AF306"/>
  <c r="AF307"/>
  <c r="AF308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300"/>
  <c r="AC301"/>
  <c r="AC302"/>
  <c r="AC303"/>
  <c r="AC304"/>
  <c r="AC305"/>
  <c r="AC306"/>
  <c r="AC307"/>
  <c r="AC308"/>
  <c r="AC2"/>
  <c r="AD2" s="1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Z224"/>
  <c r="Y224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Z2"/>
  <c r="Y2"/>
  <c r="AE2" l="1"/>
  <c r="AG2" s="1"/>
  <c r="J83" i="1"/>
  <c r="G83"/>
  <c r="B31" i="22"/>
  <c r="B30"/>
  <c r="K88" i="1" l="1"/>
  <c r="H88"/>
  <c r="F83" l="1"/>
  <c r="I83"/>
  <c r="E83"/>
  <c r="AB1321" i="21"/>
  <c r="AD1321"/>
  <c r="AG1321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G1012"/>
  <c r="AG1013"/>
  <c r="AG1014"/>
  <c r="AG1015"/>
  <c r="AG1016"/>
  <c r="AG1017"/>
  <c r="AG1018"/>
  <c r="AG1019"/>
  <c r="AG1020"/>
  <c r="AG1021"/>
  <c r="AG1022"/>
  <c r="AG1023"/>
  <c r="AG1024"/>
  <c r="AG1025"/>
  <c r="AG1026"/>
  <c r="AG1027"/>
  <c r="AG1028"/>
  <c r="AG1029"/>
  <c r="AG1030"/>
  <c r="AG1031"/>
  <c r="AG1032"/>
  <c r="AG1033"/>
  <c r="AG1034"/>
  <c r="AG1035"/>
  <c r="AG1036"/>
  <c r="AG1037"/>
  <c r="AG1038"/>
  <c r="AG1039"/>
  <c r="AG1040"/>
  <c r="AG1041"/>
  <c r="AG1042"/>
  <c r="AG1043"/>
  <c r="AG1044"/>
  <c r="AG1045"/>
  <c r="AG1046"/>
  <c r="AG1047"/>
  <c r="AG1048"/>
  <c r="AG1049"/>
  <c r="AG1050"/>
  <c r="AG1051"/>
  <c r="AG1052"/>
  <c r="AG1053"/>
  <c r="AG1054"/>
  <c r="AG1055"/>
  <c r="AG1056"/>
  <c r="AG1057"/>
  <c r="AG1058"/>
  <c r="AG1059"/>
  <c r="AG1060"/>
  <c r="AG1061"/>
  <c r="AG1062"/>
  <c r="AG1063"/>
  <c r="AG1064"/>
  <c r="AG1065"/>
  <c r="AG1066"/>
  <c r="AG1067"/>
  <c r="AG1068"/>
  <c r="AG1069"/>
  <c r="AG1070"/>
  <c r="AG1071"/>
  <c r="AG1072"/>
  <c r="AG1073"/>
  <c r="AG1074"/>
  <c r="AG1075"/>
  <c r="AG1076"/>
  <c r="AG1077"/>
  <c r="AG1078"/>
  <c r="AG1079"/>
  <c r="AG1080"/>
  <c r="AG1081"/>
  <c r="AG1082"/>
  <c r="AG1083"/>
  <c r="AG1084"/>
  <c r="AG1085"/>
  <c r="AG1086"/>
  <c r="AG1087"/>
  <c r="AG1088"/>
  <c r="AG1089"/>
  <c r="AG1090"/>
  <c r="AG1091"/>
  <c r="AG1092"/>
  <c r="AG1093"/>
  <c r="AG1094"/>
  <c r="AG1095"/>
  <c r="AG1096"/>
  <c r="AG1097"/>
  <c r="AG1098"/>
  <c r="AG1099"/>
  <c r="AG1100"/>
  <c r="AG1101"/>
  <c r="AG1102"/>
  <c r="AG1103"/>
  <c r="AG1104"/>
  <c r="AG1105"/>
  <c r="AG1106"/>
  <c r="AG1107"/>
  <c r="AG1108"/>
  <c r="AG1109"/>
  <c r="AG1110"/>
  <c r="AG1111"/>
  <c r="AG1112"/>
  <c r="AG1113"/>
  <c r="AG1114"/>
  <c r="AG1115"/>
  <c r="AG1116"/>
  <c r="AG1117"/>
  <c r="AG1118"/>
  <c r="AG1119"/>
  <c r="AG1120"/>
  <c r="AG1121"/>
  <c r="AG1122"/>
  <c r="AG1123"/>
  <c r="AG1124"/>
  <c r="AG1125"/>
  <c r="AG1126"/>
  <c r="AG1127"/>
  <c r="AG1128"/>
  <c r="AG1129"/>
  <c r="AG1130"/>
  <c r="AG1131"/>
  <c r="AG1132"/>
  <c r="AG1133"/>
  <c r="AG1134"/>
  <c r="AG1135"/>
  <c r="AG1136"/>
  <c r="AG1137"/>
  <c r="AG1138"/>
  <c r="AG1139"/>
  <c r="AG1140"/>
  <c r="AG1141"/>
  <c r="AG1142"/>
  <c r="AG1143"/>
  <c r="AG1144"/>
  <c r="AG1145"/>
  <c r="AG1146"/>
  <c r="AG1147"/>
  <c r="AG1148"/>
  <c r="AG1149"/>
  <c r="AG1150"/>
  <c r="AG1151"/>
  <c r="AG1152"/>
  <c r="AG1153"/>
  <c r="AG1154"/>
  <c r="AG1155"/>
  <c r="AG1156"/>
  <c r="AG1157"/>
  <c r="AG1158"/>
  <c r="AG1159"/>
  <c r="AG1160"/>
  <c r="AG1161"/>
  <c r="AG1162"/>
  <c r="AG1163"/>
  <c r="AG1164"/>
  <c r="AG1165"/>
  <c r="AG1166"/>
  <c r="AG1167"/>
  <c r="AG1168"/>
  <c r="AG1169"/>
  <c r="AG1170"/>
  <c r="AG1171"/>
  <c r="AG1172"/>
  <c r="AG1173"/>
  <c r="AG1174"/>
  <c r="AG1175"/>
  <c r="AG1176"/>
  <c r="AG1177"/>
  <c r="AG1178"/>
  <c r="AG1179"/>
  <c r="AG1180"/>
  <c r="AG1181"/>
  <c r="AG1182"/>
  <c r="AG1183"/>
  <c r="AG1184"/>
  <c r="AG1185"/>
  <c r="AG1186"/>
  <c r="AG1187"/>
  <c r="AG1188"/>
  <c r="AG1189"/>
  <c r="AG1190"/>
  <c r="AG1191"/>
  <c r="AG1192"/>
  <c r="AG1193"/>
  <c r="AG1194"/>
  <c r="AG1195"/>
  <c r="AG1196"/>
  <c r="AG1197"/>
  <c r="AG1198"/>
  <c r="AG1199"/>
  <c r="AG1200"/>
  <c r="AG1201"/>
  <c r="AG1202"/>
  <c r="AG1203"/>
  <c r="AG1204"/>
  <c r="AG1205"/>
  <c r="AG1206"/>
  <c r="AG1207"/>
  <c r="AG1208"/>
  <c r="AG1209"/>
  <c r="AG1210"/>
  <c r="AG1211"/>
  <c r="AG1212"/>
  <c r="AG1213"/>
  <c r="AG1214"/>
  <c r="AG1215"/>
  <c r="AG1216"/>
  <c r="AG1217"/>
  <c r="AG1218"/>
  <c r="AG1219"/>
  <c r="AG1220"/>
  <c r="AG1221"/>
  <c r="AG1222"/>
  <c r="AG1223"/>
  <c r="AG1224"/>
  <c r="AG1225"/>
  <c r="AG1226"/>
  <c r="AG1227"/>
  <c r="AG1228"/>
  <c r="AG1229"/>
  <c r="AG1230"/>
  <c r="AG1231"/>
  <c r="AG1232"/>
  <c r="AG1233"/>
  <c r="AG1234"/>
  <c r="AG1235"/>
  <c r="AG1236"/>
  <c r="AG1237"/>
  <c r="AG1238"/>
  <c r="AG1239"/>
  <c r="AG1240"/>
  <c r="AG1241"/>
  <c r="AG1242"/>
  <c r="AG1243"/>
  <c r="AG1244"/>
  <c r="AG1245"/>
  <c r="AG1246"/>
  <c r="AG1247"/>
  <c r="AG1248"/>
  <c r="AG1249"/>
  <c r="AG1250"/>
  <c r="AG1251"/>
  <c r="AG1252"/>
  <c r="AG1253"/>
  <c r="AG1254"/>
  <c r="AG1255"/>
  <c r="AG1256"/>
  <c r="AG1257"/>
  <c r="AG1258"/>
  <c r="AG1259"/>
  <c r="AG1260"/>
  <c r="AG1261"/>
  <c r="AG1262"/>
  <c r="AG1263"/>
  <c r="AG1264"/>
  <c r="AG1265"/>
  <c r="AG1266"/>
  <c r="AG1267"/>
  <c r="AG1268"/>
  <c r="AG1269"/>
  <c r="AG1270"/>
  <c r="AG1271"/>
  <c r="AG1272"/>
  <c r="AG1273"/>
  <c r="AG1274"/>
  <c r="AG1275"/>
  <c r="AG1276"/>
  <c r="AG1277"/>
  <c r="AG1278"/>
  <c r="AG1279"/>
  <c r="AG1280"/>
  <c r="AG1281"/>
  <c r="AG1282"/>
  <c r="AG1283"/>
  <c r="AG1284"/>
  <c r="AG1285"/>
  <c r="AG1286"/>
  <c r="AG1287"/>
  <c r="AG1288"/>
  <c r="AG1289"/>
  <c r="AG1290"/>
  <c r="AG1291"/>
  <c r="AG1292"/>
  <c r="AG1293"/>
  <c r="AG1294"/>
  <c r="AG1295"/>
  <c r="AG1296"/>
  <c r="AG1297"/>
  <c r="AG1298"/>
  <c r="AG1299"/>
  <c r="AG1300"/>
  <c r="AG1301"/>
  <c r="AG1302"/>
  <c r="AG1303"/>
  <c r="AG1304"/>
  <c r="AG1305"/>
  <c r="AG1306"/>
  <c r="AG1307"/>
  <c r="AG1308"/>
  <c r="AG1309"/>
  <c r="AG1310"/>
  <c r="AG1311"/>
  <c r="AG1312"/>
  <c r="AG1313"/>
  <c r="AG1314"/>
  <c r="AG1315"/>
  <c r="AG1316"/>
  <c r="AG1317"/>
  <c r="AG1318"/>
  <c r="AG1319"/>
  <c r="AG1320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178"/>
  <c r="AF179"/>
  <c r="AF180"/>
  <c r="AF181"/>
  <c r="AF182"/>
  <c r="AF183"/>
  <c r="AF184"/>
  <c r="AF185"/>
  <c r="AF186"/>
  <c r="AF187"/>
  <c r="AF188"/>
  <c r="AF189"/>
  <c r="AF190"/>
  <c r="AF191"/>
  <c r="AF192"/>
  <c r="AF193"/>
  <c r="AF194"/>
  <c r="AF195"/>
  <c r="AF196"/>
  <c r="AF197"/>
  <c r="AF198"/>
  <c r="AF199"/>
  <c r="AF200"/>
  <c r="AF201"/>
  <c r="AF202"/>
  <c r="AF203"/>
  <c r="AF204"/>
  <c r="AF205"/>
  <c r="AF206"/>
  <c r="AF207"/>
  <c r="AF208"/>
  <c r="AF209"/>
  <c r="AF210"/>
  <c r="AF211"/>
  <c r="AF212"/>
  <c r="AF213"/>
  <c r="AF214"/>
  <c r="AF215"/>
  <c r="AF216"/>
  <c r="AF217"/>
  <c r="AF218"/>
  <c r="AF219"/>
  <c r="AF220"/>
  <c r="AF221"/>
  <c r="AF222"/>
  <c r="AF223"/>
  <c r="AF224"/>
  <c r="AF225"/>
  <c r="AF226"/>
  <c r="AF227"/>
  <c r="AF228"/>
  <c r="AF229"/>
  <c r="AF230"/>
  <c r="AF231"/>
  <c r="AF232"/>
  <c r="AF233"/>
  <c r="AF234"/>
  <c r="AF235"/>
  <c r="AF236"/>
  <c r="AF237"/>
  <c r="AF238"/>
  <c r="AF239"/>
  <c r="AF240"/>
  <c r="AF241"/>
  <c r="AF242"/>
  <c r="AF243"/>
  <c r="AF244"/>
  <c r="AF245"/>
  <c r="AF246"/>
  <c r="AF247"/>
  <c r="AF248"/>
  <c r="AF249"/>
  <c r="AF250"/>
  <c r="AF251"/>
  <c r="AF252"/>
  <c r="AF253"/>
  <c r="AF254"/>
  <c r="AF255"/>
  <c r="AF256"/>
  <c r="AF257"/>
  <c r="AF258"/>
  <c r="AF259"/>
  <c r="AF260"/>
  <c r="AF261"/>
  <c r="AF262"/>
  <c r="AF263"/>
  <c r="AF264"/>
  <c r="AF265"/>
  <c r="AF266"/>
  <c r="AF267"/>
  <c r="AF268"/>
  <c r="AF269"/>
  <c r="AF270"/>
  <c r="AF271"/>
  <c r="AF272"/>
  <c r="AF273"/>
  <c r="AF274"/>
  <c r="AF275"/>
  <c r="AF276"/>
  <c r="AF277"/>
  <c r="AF278"/>
  <c r="AF279"/>
  <c r="AF280"/>
  <c r="AF281"/>
  <c r="AF282"/>
  <c r="AF283"/>
  <c r="AF284"/>
  <c r="AF285"/>
  <c r="AF286"/>
  <c r="AF287"/>
  <c r="AF288"/>
  <c r="AF289"/>
  <c r="AF290"/>
  <c r="AF291"/>
  <c r="AF292"/>
  <c r="AF293"/>
  <c r="AF294"/>
  <c r="AF295"/>
  <c r="AF296"/>
  <c r="AF297"/>
  <c r="AF298"/>
  <c r="AF299"/>
  <c r="AF300"/>
  <c r="AF301"/>
  <c r="AF302"/>
  <c r="AF303"/>
  <c r="AF304"/>
  <c r="AF305"/>
  <c r="AF306"/>
  <c r="AF307"/>
  <c r="AF308"/>
  <c r="AF309"/>
  <c r="AF310"/>
  <c r="AF311"/>
  <c r="AF312"/>
  <c r="AF313"/>
  <c r="AF314"/>
  <c r="AF315"/>
  <c r="AF316"/>
  <c r="AF317"/>
  <c r="AF318"/>
  <c r="AF319"/>
  <c r="AF320"/>
  <c r="AF321"/>
  <c r="AF322"/>
  <c r="AF323"/>
  <c r="AF324"/>
  <c r="AF325"/>
  <c r="AF326"/>
  <c r="AF327"/>
  <c r="AF328"/>
  <c r="AF329"/>
  <c r="AF330"/>
  <c r="AF331"/>
  <c r="AF332"/>
  <c r="AF333"/>
  <c r="AF334"/>
  <c r="AF335"/>
  <c r="AF336"/>
  <c r="AF337"/>
  <c r="AF338"/>
  <c r="AF339"/>
  <c r="AF340"/>
  <c r="AF341"/>
  <c r="AF342"/>
  <c r="AF343"/>
  <c r="AF344"/>
  <c r="AF345"/>
  <c r="AF346"/>
  <c r="AF347"/>
  <c r="AF348"/>
  <c r="AF349"/>
  <c r="AF350"/>
  <c r="AF351"/>
  <c r="AF352"/>
  <c r="AF353"/>
  <c r="AF354"/>
  <c r="AF355"/>
  <c r="AF356"/>
  <c r="AF357"/>
  <c r="AF358"/>
  <c r="AF359"/>
  <c r="AF360"/>
  <c r="AF361"/>
  <c r="AF362"/>
  <c r="AF363"/>
  <c r="AF364"/>
  <c r="AF365"/>
  <c r="AF366"/>
  <c r="AF367"/>
  <c r="AF368"/>
  <c r="AF369"/>
  <c r="AF370"/>
  <c r="AF371"/>
  <c r="AF372"/>
  <c r="AF373"/>
  <c r="AF374"/>
  <c r="AF375"/>
  <c r="AF376"/>
  <c r="AF377"/>
  <c r="AF378"/>
  <c r="AF379"/>
  <c r="AF380"/>
  <c r="AF381"/>
  <c r="AF382"/>
  <c r="AF383"/>
  <c r="AF384"/>
  <c r="AF385"/>
  <c r="AF386"/>
  <c r="AF387"/>
  <c r="AF388"/>
  <c r="AF389"/>
  <c r="AF390"/>
  <c r="AF391"/>
  <c r="AF392"/>
  <c r="AF393"/>
  <c r="AF394"/>
  <c r="AF395"/>
  <c r="AF396"/>
  <c r="AF397"/>
  <c r="AF398"/>
  <c r="AF399"/>
  <c r="AF400"/>
  <c r="AF401"/>
  <c r="AF402"/>
  <c r="AF403"/>
  <c r="AF404"/>
  <c r="AF405"/>
  <c r="AF406"/>
  <c r="AF407"/>
  <c r="AF408"/>
  <c r="AF409"/>
  <c r="AF410"/>
  <c r="AF411"/>
  <c r="AF412"/>
  <c r="AF413"/>
  <c r="AF414"/>
  <c r="AF415"/>
  <c r="AF416"/>
  <c r="AF417"/>
  <c r="AF418"/>
  <c r="AF419"/>
  <c r="AF420"/>
  <c r="AF421"/>
  <c r="AF422"/>
  <c r="AF423"/>
  <c r="AF424"/>
  <c r="AF425"/>
  <c r="AF426"/>
  <c r="AF427"/>
  <c r="AF428"/>
  <c r="AF429"/>
  <c r="AF430"/>
  <c r="AF431"/>
  <c r="AF432"/>
  <c r="AF433"/>
  <c r="AF434"/>
  <c r="AF435"/>
  <c r="AF436"/>
  <c r="AF437"/>
  <c r="AF438"/>
  <c r="AF439"/>
  <c r="AF440"/>
  <c r="AF441"/>
  <c r="AF442"/>
  <c r="AF443"/>
  <c r="AF444"/>
  <c r="AF445"/>
  <c r="AF446"/>
  <c r="AF447"/>
  <c r="AF448"/>
  <c r="AF449"/>
  <c r="AF450"/>
  <c r="AF451"/>
  <c r="AF452"/>
  <c r="AF453"/>
  <c r="AF454"/>
  <c r="AF455"/>
  <c r="AF456"/>
  <c r="AF457"/>
  <c r="AF458"/>
  <c r="AF459"/>
  <c r="AF460"/>
  <c r="AF461"/>
  <c r="AF462"/>
  <c r="AF463"/>
  <c r="AF464"/>
  <c r="AF465"/>
  <c r="AF466"/>
  <c r="AF467"/>
  <c r="AF468"/>
  <c r="AF469"/>
  <c r="AF470"/>
  <c r="AF471"/>
  <c r="AF472"/>
  <c r="AF473"/>
  <c r="AF474"/>
  <c r="AF475"/>
  <c r="AF476"/>
  <c r="AF477"/>
  <c r="AF478"/>
  <c r="AF479"/>
  <c r="AF480"/>
  <c r="AF481"/>
  <c r="AF482"/>
  <c r="AF483"/>
  <c r="AF484"/>
  <c r="AF485"/>
  <c r="AF486"/>
  <c r="AF487"/>
  <c r="AF488"/>
  <c r="AF489"/>
  <c r="AF490"/>
  <c r="AF491"/>
  <c r="AF492"/>
  <c r="AF493"/>
  <c r="AF494"/>
  <c r="AF495"/>
  <c r="AF496"/>
  <c r="AF497"/>
  <c r="AF498"/>
  <c r="AF499"/>
  <c r="AF500"/>
  <c r="AF501"/>
  <c r="AF502"/>
  <c r="AF503"/>
  <c r="AF504"/>
  <c r="AF505"/>
  <c r="AF506"/>
  <c r="AF507"/>
  <c r="AF508"/>
  <c r="AF509"/>
  <c r="AF510"/>
  <c r="AF511"/>
  <c r="AF512"/>
  <c r="AF513"/>
  <c r="AF514"/>
  <c r="AF515"/>
  <c r="AF516"/>
  <c r="AF517"/>
  <c r="AF518"/>
  <c r="AF519"/>
  <c r="AF520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AE182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E350"/>
  <c r="AE351"/>
  <c r="AE352"/>
  <c r="AE353"/>
  <c r="AE354"/>
  <c r="AE355"/>
  <c r="AE356"/>
  <c r="AE357"/>
  <c r="AE358"/>
  <c r="AE359"/>
  <c r="AE360"/>
  <c r="AE361"/>
  <c r="AE362"/>
  <c r="AE363"/>
  <c r="AE364"/>
  <c r="AE365"/>
  <c r="AE366"/>
  <c r="AE367"/>
  <c r="AE368"/>
  <c r="AE369"/>
  <c r="AE370"/>
  <c r="AE371"/>
  <c r="AE372"/>
  <c r="AE373"/>
  <c r="AE374"/>
  <c r="AE375"/>
  <c r="AE376"/>
  <c r="AE377"/>
  <c r="AE378"/>
  <c r="AE379"/>
  <c r="AE380"/>
  <c r="AE381"/>
  <c r="AE382"/>
  <c r="AE383"/>
  <c r="AE384"/>
  <c r="AE385"/>
  <c r="AE386"/>
  <c r="AE387"/>
  <c r="AE388"/>
  <c r="AE389"/>
  <c r="AE390"/>
  <c r="AE391"/>
  <c r="AE392"/>
  <c r="AE393"/>
  <c r="AE394"/>
  <c r="AE395"/>
  <c r="AE396"/>
  <c r="AE397"/>
  <c r="AE398"/>
  <c r="AE399"/>
  <c r="AE400"/>
  <c r="AE401"/>
  <c r="AE402"/>
  <c r="AE403"/>
  <c r="AE404"/>
  <c r="AE405"/>
  <c r="AE406"/>
  <c r="AE407"/>
  <c r="AE408"/>
  <c r="AE409"/>
  <c r="AE410"/>
  <c r="AE411"/>
  <c r="AE412"/>
  <c r="AE413"/>
  <c r="AE414"/>
  <c r="AE415"/>
  <c r="AE416"/>
  <c r="AE417"/>
  <c r="AE418"/>
  <c r="AE419"/>
  <c r="AE420"/>
  <c r="AE421"/>
  <c r="AE422"/>
  <c r="AE423"/>
  <c r="AE424"/>
  <c r="AE425"/>
  <c r="AE426"/>
  <c r="AE427"/>
  <c r="AE428"/>
  <c r="AE429"/>
  <c r="AE430"/>
  <c r="AE431"/>
  <c r="AE432"/>
  <c r="AE433"/>
  <c r="AE434"/>
  <c r="AE435"/>
  <c r="AE436"/>
  <c r="AE437"/>
  <c r="AE438"/>
  <c r="AE439"/>
  <c r="AE440"/>
  <c r="AE441"/>
  <c r="AE442"/>
  <c r="AE443"/>
  <c r="AE444"/>
  <c r="AE445"/>
  <c r="AE446"/>
  <c r="AE447"/>
  <c r="AE448"/>
  <c r="AE449"/>
  <c r="AE450"/>
  <c r="AE451"/>
  <c r="AE452"/>
  <c r="AE453"/>
  <c r="AE454"/>
  <c r="AE455"/>
  <c r="AE456"/>
  <c r="AE457"/>
  <c r="AE458"/>
  <c r="AE459"/>
  <c r="AE460"/>
  <c r="AE461"/>
  <c r="AE462"/>
  <c r="AE463"/>
  <c r="AE464"/>
  <c r="AE465"/>
  <c r="AE466"/>
  <c r="AE467"/>
  <c r="AE468"/>
  <c r="AE469"/>
  <c r="AE470"/>
  <c r="AE471"/>
  <c r="AE472"/>
  <c r="AE473"/>
  <c r="AE474"/>
  <c r="AE475"/>
  <c r="AE476"/>
  <c r="AE477"/>
  <c r="AE478"/>
  <c r="AE479"/>
  <c r="AE480"/>
  <c r="AE481"/>
  <c r="AE482"/>
  <c r="AE483"/>
  <c r="AE484"/>
  <c r="AE485"/>
  <c r="AE486"/>
  <c r="AE487"/>
  <c r="AE488"/>
  <c r="AE489"/>
  <c r="AE490"/>
  <c r="AE491"/>
  <c r="AE492"/>
  <c r="AE493"/>
  <c r="AE494"/>
  <c r="AE495"/>
  <c r="AE496"/>
  <c r="AE497"/>
  <c r="AE498"/>
  <c r="AE499"/>
  <c r="AE500"/>
  <c r="AE501"/>
  <c r="AE502"/>
  <c r="AE503"/>
  <c r="AE504"/>
  <c r="AE505"/>
  <c r="AE506"/>
  <c r="AE507"/>
  <c r="AE508"/>
  <c r="AE509"/>
  <c r="AE510"/>
  <c r="AE511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AE546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AE672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734"/>
  <c r="AE735"/>
  <c r="AE736"/>
  <c r="AE737"/>
  <c r="AE738"/>
  <c r="AE739"/>
  <c r="AE740"/>
  <c r="AE741"/>
  <c r="AE742"/>
  <c r="AE743"/>
  <c r="AE744"/>
  <c r="AE745"/>
  <c r="AE746"/>
  <c r="AE747"/>
  <c r="AE748"/>
  <c r="AE749"/>
  <c r="AE750"/>
  <c r="AE751"/>
  <c r="AE752"/>
  <c r="AE753"/>
  <c r="AE754"/>
  <c r="AE755"/>
  <c r="AE756"/>
  <c r="AE757"/>
  <c r="AE758"/>
  <c r="AE759"/>
  <c r="AE760"/>
  <c r="AE761"/>
  <c r="AE762"/>
  <c r="AE763"/>
  <c r="AE764"/>
  <c r="AE765"/>
  <c r="AE766"/>
  <c r="AE767"/>
  <c r="AE768"/>
  <c r="AE769"/>
  <c r="AE770"/>
  <c r="AE771"/>
  <c r="AE772"/>
  <c r="AE773"/>
  <c r="AE774"/>
  <c r="AE775"/>
  <c r="AE776"/>
  <c r="AE777"/>
  <c r="AE778"/>
  <c r="AE779"/>
  <c r="AE780"/>
  <c r="AE781"/>
  <c r="AE782"/>
  <c r="AE783"/>
  <c r="AE784"/>
  <c r="AE785"/>
  <c r="AE786"/>
  <c r="AE787"/>
  <c r="AE788"/>
  <c r="AE789"/>
  <c r="AE790"/>
  <c r="AE791"/>
  <c r="AE792"/>
  <c r="AE793"/>
  <c r="AE794"/>
  <c r="AE795"/>
  <c r="AE796"/>
  <c r="AE797"/>
  <c r="AE798"/>
  <c r="AE799"/>
  <c r="AE800"/>
  <c r="AE801"/>
  <c r="AE802"/>
  <c r="AE803"/>
  <c r="AE804"/>
  <c r="AE805"/>
  <c r="AE806"/>
  <c r="AE807"/>
  <c r="AE808"/>
  <c r="AE809"/>
  <c r="AE810"/>
  <c r="AE811"/>
  <c r="AE812"/>
  <c r="AE813"/>
  <c r="AE814"/>
  <c r="AE815"/>
  <c r="AE816"/>
  <c r="AE817"/>
  <c r="AE818"/>
  <c r="AE819"/>
  <c r="AE820"/>
  <c r="AE821"/>
  <c r="AE822"/>
  <c r="AE823"/>
  <c r="AE824"/>
  <c r="AE825"/>
  <c r="AE826"/>
  <c r="AE827"/>
  <c r="AE828"/>
  <c r="AE829"/>
  <c r="AE830"/>
  <c r="AE831"/>
  <c r="AE832"/>
  <c r="AE833"/>
  <c r="AE834"/>
  <c r="AE835"/>
  <c r="AE836"/>
  <c r="AE837"/>
  <c r="AE838"/>
  <c r="AE839"/>
  <c r="AE840"/>
  <c r="AE841"/>
  <c r="AE842"/>
  <c r="AE843"/>
  <c r="AE844"/>
  <c r="AE845"/>
  <c r="AE846"/>
  <c r="AE847"/>
  <c r="AE848"/>
  <c r="AE849"/>
  <c r="AE850"/>
  <c r="AE851"/>
  <c r="AE852"/>
  <c r="AE853"/>
  <c r="AE854"/>
  <c r="AE855"/>
  <c r="AE856"/>
  <c r="AE857"/>
  <c r="AE858"/>
  <c r="AE859"/>
  <c r="AE860"/>
  <c r="AE861"/>
  <c r="AE862"/>
  <c r="AE863"/>
  <c r="AE864"/>
  <c r="AE865"/>
  <c r="AE866"/>
  <c r="AE867"/>
  <c r="AE868"/>
  <c r="AE869"/>
  <c r="AE870"/>
  <c r="AE871"/>
  <c r="AE872"/>
  <c r="AE873"/>
  <c r="AE874"/>
  <c r="AE875"/>
  <c r="AE876"/>
  <c r="AE877"/>
  <c r="AE878"/>
  <c r="AE879"/>
  <c r="AE880"/>
  <c r="AE881"/>
  <c r="AE882"/>
  <c r="AE883"/>
  <c r="AE884"/>
  <c r="AE885"/>
  <c r="AE886"/>
  <c r="AE887"/>
  <c r="AE888"/>
  <c r="AE889"/>
  <c r="AE890"/>
  <c r="AE891"/>
  <c r="AE892"/>
  <c r="AE893"/>
  <c r="AE894"/>
  <c r="AE895"/>
  <c r="AE896"/>
  <c r="AE897"/>
  <c r="AE898"/>
  <c r="AE899"/>
  <c r="AE900"/>
  <c r="AE901"/>
  <c r="AE902"/>
  <c r="AE903"/>
  <c r="AE904"/>
  <c r="AE905"/>
  <c r="AE906"/>
  <c r="AE907"/>
  <c r="AE908"/>
  <c r="AE909"/>
  <c r="AE910"/>
  <c r="AE911"/>
  <c r="AE912"/>
  <c r="AE913"/>
  <c r="AE914"/>
  <c r="AE915"/>
  <c r="AE916"/>
  <c r="AE917"/>
  <c r="AE918"/>
  <c r="AE919"/>
  <c r="AE920"/>
  <c r="AE921"/>
  <c r="AE922"/>
  <c r="AE923"/>
  <c r="AE924"/>
  <c r="AE925"/>
  <c r="AE926"/>
  <c r="AE927"/>
  <c r="AE928"/>
  <c r="AE929"/>
  <c r="AE930"/>
  <c r="AE931"/>
  <c r="AE932"/>
  <c r="AE933"/>
  <c r="AE934"/>
  <c r="AE935"/>
  <c r="AE936"/>
  <c r="AE937"/>
  <c r="AE938"/>
  <c r="AE939"/>
  <c r="AE940"/>
  <c r="AE941"/>
  <c r="AE942"/>
  <c r="AE943"/>
  <c r="AE944"/>
  <c r="AE945"/>
  <c r="AE946"/>
  <c r="AE947"/>
  <c r="AE948"/>
  <c r="AE949"/>
  <c r="AE950"/>
  <c r="AE951"/>
  <c r="AE952"/>
  <c r="AE953"/>
  <c r="AE954"/>
  <c r="AE955"/>
  <c r="AE956"/>
  <c r="AE957"/>
  <c r="AE958"/>
  <c r="AE959"/>
  <c r="AE960"/>
  <c r="AE961"/>
  <c r="AE962"/>
  <c r="AE963"/>
  <c r="AE964"/>
  <c r="AE965"/>
  <c r="AE966"/>
  <c r="AE967"/>
  <c r="AE968"/>
  <c r="AE969"/>
  <c r="AE970"/>
  <c r="AE971"/>
  <c r="AE972"/>
  <c r="AE973"/>
  <c r="AE974"/>
  <c r="AE975"/>
  <c r="AE976"/>
  <c r="AE977"/>
  <c r="AE978"/>
  <c r="AE979"/>
  <c r="AE980"/>
  <c r="AE981"/>
  <c r="AE982"/>
  <c r="AE983"/>
  <c r="AE984"/>
  <c r="AE985"/>
  <c r="AE986"/>
  <c r="AE987"/>
  <c r="AE988"/>
  <c r="AE989"/>
  <c r="AE990"/>
  <c r="AE991"/>
  <c r="AE992"/>
  <c r="AE993"/>
  <c r="AE994"/>
  <c r="AE995"/>
  <c r="AE996"/>
  <c r="AE997"/>
  <c r="AE998"/>
  <c r="AE999"/>
  <c r="AE1000"/>
  <c r="AE1001"/>
  <c r="AE1002"/>
  <c r="AE1003"/>
  <c r="AE1004"/>
  <c r="AE1005"/>
  <c r="AE1006"/>
  <c r="AE1007"/>
  <c r="AE1008"/>
  <c r="AE1009"/>
  <c r="AE1010"/>
  <c r="AE1011"/>
  <c r="AE1012"/>
  <c r="AE1013"/>
  <c r="AE1014"/>
  <c r="AE1015"/>
  <c r="AE1016"/>
  <c r="AE1017"/>
  <c r="AE1018"/>
  <c r="AE1019"/>
  <c r="AE1020"/>
  <c r="AE1021"/>
  <c r="AE1022"/>
  <c r="AE1023"/>
  <c r="AE1024"/>
  <c r="AE1025"/>
  <c r="AE1026"/>
  <c r="AE1027"/>
  <c r="AE1028"/>
  <c r="AE1029"/>
  <c r="AE1030"/>
  <c r="AE1031"/>
  <c r="AE1032"/>
  <c r="AE1033"/>
  <c r="AE1034"/>
  <c r="AE1035"/>
  <c r="AE1036"/>
  <c r="AE1037"/>
  <c r="AE1038"/>
  <c r="AE1039"/>
  <c r="AE1040"/>
  <c r="AE1041"/>
  <c r="AE1042"/>
  <c r="AE1043"/>
  <c r="AE1044"/>
  <c r="AE1045"/>
  <c r="AE1046"/>
  <c r="AE1047"/>
  <c r="AE1048"/>
  <c r="AE1049"/>
  <c r="AE1050"/>
  <c r="AE1051"/>
  <c r="AE1052"/>
  <c r="AE1053"/>
  <c r="AE1054"/>
  <c r="AE1055"/>
  <c r="AE1056"/>
  <c r="AE1057"/>
  <c r="AE1058"/>
  <c r="AE1059"/>
  <c r="AE1060"/>
  <c r="AE1061"/>
  <c r="AE1062"/>
  <c r="AE1063"/>
  <c r="AE1064"/>
  <c r="AE1065"/>
  <c r="AE1066"/>
  <c r="AE1067"/>
  <c r="AE1068"/>
  <c r="AE1069"/>
  <c r="AE1070"/>
  <c r="AE1071"/>
  <c r="AE1072"/>
  <c r="AE1073"/>
  <c r="AE1074"/>
  <c r="AE1075"/>
  <c r="AE1076"/>
  <c r="AE1077"/>
  <c r="AE1078"/>
  <c r="AE1079"/>
  <c r="AE1080"/>
  <c r="AE1081"/>
  <c r="AE1082"/>
  <c r="AE1083"/>
  <c r="AE1084"/>
  <c r="AE1085"/>
  <c r="AE1086"/>
  <c r="AE1087"/>
  <c r="AE1088"/>
  <c r="AE1089"/>
  <c r="AE1090"/>
  <c r="AE1091"/>
  <c r="AE1092"/>
  <c r="AE1093"/>
  <c r="AE1094"/>
  <c r="AE1095"/>
  <c r="AE1096"/>
  <c r="AE1097"/>
  <c r="AE1098"/>
  <c r="AE1099"/>
  <c r="AE1100"/>
  <c r="AE1101"/>
  <c r="AE1102"/>
  <c r="AE1103"/>
  <c r="AE1104"/>
  <c r="AE1105"/>
  <c r="AE1106"/>
  <c r="AE1107"/>
  <c r="AE1108"/>
  <c r="AE1109"/>
  <c r="AE1110"/>
  <c r="AE1111"/>
  <c r="AE1112"/>
  <c r="AE1113"/>
  <c r="AE1114"/>
  <c r="AE1115"/>
  <c r="AE1116"/>
  <c r="AE1117"/>
  <c r="AE1118"/>
  <c r="AE1119"/>
  <c r="AE1120"/>
  <c r="AE1121"/>
  <c r="AE1122"/>
  <c r="AE1123"/>
  <c r="AE1124"/>
  <c r="AE1125"/>
  <c r="AE1126"/>
  <c r="AE1127"/>
  <c r="AE1128"/>
  <c r="AE1129"/>
  <c r="AE1130"/>
  <c r="AE1131"/>
  <c r="AE1132"/>
  <c r="AE1133"/>
  <c r="AE1134"/>
  <c r="AE1135"/>
  <c r="AE1136"/>
  <c r="AE1137"/>
  <c r="AE1138"/>
  <c r="AE1139"/>
  <c r="AE1140"/>
  <c r="AE1141"/>
  <c r="AE1142"/>
  <c r="AE1143"/>
  <c r="AE1144"/>
  <c r="AE1145"/>
  <c r="AE1146"/>
  <c r="AE1147"/>
  <c r="AE1148"/>
  <c r="AE1149"/>
  <c r="AE1150"/>
  <c r="AE1151"/>
  <c r="AE1152"/>
  <c r="AE1153"/>
  <c r="AE1154"/>
  <c r="AE1155"/>
  <c r="AE1156"/>
  <c r="AE1157"/>
  <c r="AE1158"/>
  <c r="AE1159"/>
  <c r="AE1160"/>
  <c r="AE1161"/>
  <c r="AE1162"/>
  <c r="AE1163"/>
  <c r="AE1164"/>
  <c r="AE1165"/>
  <c r="AE1166"/>
  <c r="AE1167"/>
  <c r="AE1168"/>
  <c r="AE1169"/>
  <c r="AE1170"/>
  <c r="AE1171"/>
  <c r="AE1172"/>
  <c r="AE1173"/>
  <c r="AE1174"/>
  <c r="AE1175"/>
  <c r="AE1176"/>
  <c r="AE1177"/>
  <c r="AE1178"/>
  <c r="AE1179"/>
  <c r="AE1180"/>
  <c r="AE1181"/>
  <c r="AE1182"/>
  <c r="AE1183"/>
  <c r="AE1184"/>
  <c r="AE1185"/>
  <c r="AE1186"/>
  <c r="AE1187"/>
  <c r="AE1188"/>
  <c r="AE1189"/>
  <c r="AE1190"/>
  <c r="AE1191"/>
  <c r="AE1192"/>
  <c r="AE1193"/>
  <c r="AE1194"/>
  <c r="AE1195"/>
  <c r="AE1196"/>
  <c r="AE1197"/>
  <c r="AE1198"/>
  <c r="AE1199"/>
  <c r="AE1200"/>
  <c r="AE1201"/>
  <c r="AE1202"/>
  <c r="AE1203"/>
  <c r="AE1204"/>
  <c r="AE1205"/>
  <c r="AE1206"/>
  <c r="AE1207"/>
  <c r="AE1208"/>
  <c r="AE1209"/>
  <c r="AE1210"/>
  <c r="AE1211"/>
  <c r="AE1212"/>
  <c r="AE1213"/>
  <c r="AE1214"/>
  <c r="AE1215"/>
  <c r="AE1216"/>
  <c r="AE1217"/>
  <c r="AE1218"/>
  <c r="AE1219"/>
  <c r="AE1220"/>
  <c r="AE1221"/>
  <c r="AE1222"/>
  <c r="AE1223"/>
  <c r="AE1224"/>
  <c r="AE1225"/>
  <c r="AE1226"/>
  <c r="AE1227"/>
  <c r="AE1228"/>
  <c r="AE1229"/>
  <c r="AE1230"/>
  <c r="AE1231"/>
  <c r="AE1232"/>
  <c r="AE1233"/>
  <c r="AE1234"/>
  <c r="AE1235"/>
  <c r="AE1236"/>
  <c r="AE1237"/>
  <c r="AE1238"/>
  <c r="AE1239"/>
  <c r="AE1240"/>
  <c r="AE1241"/>
  <c r="AE1242"/>
  <c r="AE1243"/>
  <c r="AE1244"/>
  <c r="AE1245"/>
  <c r="AE1246"/>
  <c r="AE1247"/>
  <c r="AE1248"/>
  <c r="AE1249"/>
  <c r="AE1250"/>
  <c r="AE1251"/>
  <c r="AE1252"/>
  <c r="AE1253"/>
  <c r="AE1254"/>
  <c r="AE1255"/>
  <c r="AE1256"/>
  <c r="AE1257"/>
  <c r="AE1258"/>
  <c r="AE1259"/>
  <c r="AE1260"/>
  <c r="AE1261"/>
  <c r="AE1262"/>
  <c r="AE1263"/>
  <c r="AE1264"/>
  <c r="AE1265"/>
  <c r="AE1266"/>
  <c r="AE1267"/>
  <c r="AE1268"/>
  <c r="AE1269"/>
  <c r="AE1270"/>
  <c r="AE1271"/>
  <c r="AE1272"/>
  <c r="AE1273"/>
  <c r="AE1274"/>
  <c r="AE1275"/>
  <c r="AE1276"/>
  <c r="AE1277"/>
  <c r="AE1278"/>
  <c r="AE1279"/>
  <c r="AE1280"/>
  <c r="AE1281"/>
  <c r="AE1282"/>
  <c r="AE1283"/>
  <c r="AE1284"/>
  <c r="AE1285"/>
  <c r="AE1286"/>
  <c r="AE1287"/>
  <c r="AE1288"/>
  <c r="AE1289"/>
  <c r="AE1290"/>
  <c r="AE1291"/>
  <c r="AE1292"/>
  <c r="AE1293"/>
  <c r="AE1294"/>
  <c r="AE1295"/>
  <c r="AE1296"/>
  <c r="AE1297"/>
  <c r="AE1298"/>
  <c r="AE1299"/>
  <c r="AE1300"/>
  <c r="AE1301"/>
  <c r="AE1302"/>
  <c r="AE1303"/>
  <c r="AE1304"/>
  <c r="AE1305"/>
  <c r="AE1306"/>
  <c r="AE1307"/>
  <c r="AE1308"/>
  <c r="AE1309"/>
  <c r="AE1310"/>
  <c r="AE1311"/>
  <c r="AE1312"/>
  <c r="AE1313"/>
  <c r="AE1314"/>
  <c r="AE1315"/>
  <c r="AE1316"/>
  <c r="AE1317"/>
  <c r="AE1318"/>
  <c r="AE1319"/>
  <c r="AE1320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AD672"/>
  <c r="AD673"/>
  <c r="AD674"/>
  <c r="AD675"/>
  <c r="AD676"/>
  <c r="AD677"/>
  <c r="AD678"/>
  <c r="AD679"/>
  <c r="AD680"/>
  <c r="AD681"/>
  <c r="AD682"/>
  <c r="AD683"/>
  <c r="AD684"/>
  <c r="AD685"/>
  <c r="AD686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734"/>
  <c r="AD735"/>
  <c r="AD736"/>
  <c r="AD737"/>
  <c r="AD738"/>
  <c r="AD739"/>
  <c r="AD740"/>
  <c r="AD741"/>
  <c r="AD742"/>
  <c r="AD743"/>
  <c r="AD744"/>
  <c r="AD745"/>
  <c r="AD746"/>
  <c r="AD747"/>
  <c r="AD748"/>
  <c r="AD749"/>
  <c r="AD750"/>
  <c r="AD751"/>
  <c r="AD752"/>
  <c r="AD753"/>
  <c r="AD754"/>
  <c r="AD755"/>
  <c r="AD756"/>
  <c r="AD757"/>
  <c r="AD758"/>
  <c r="AD759"/>
  <c r="AD760"/>
  <c r="AD761"/>
  <c r="AD762"/>
  <c r="AD763"/>
  <c r="AD764"/>
  <c r="AD765"/>
  <c r="AD766"/>
  <c r="AD767"/>
  <c r="AD768"/>
  <c r="AD769"/>
  <c r="AD770"/>
  <c r="AD771"/>
  <c r="AD772"/>
  <c r="AD773"/>
  <c r="AD774"/>
  <c r="AD775"/>
  <c r="AD776"/>
  <c r="AD777"/>
  <c r="AD778"/>
  <c r="AD779"/>
  <c r="AD780"/>
  <c r="AD781"/>
  <c r="AD782"/>
  <c r="AD783"/>
  <c r="AD784"/>
  <c r="AD785"/>
  <c r="AD786"/>
  <c r="AD787"/>
  <c r="AD788"/>
  <c r="AD789"/>
  <c r="AD790"/>
  <c r="AD791"/>
  <c r="AD792"/>
  <c r="AD793"/>
  <c r="AD794"/>
  <c r="AD795"/>
  <c r="AD796"/>
  <c r="AD797"/>
  <c r="AD798"/>
  <c r="AD799"/>
  <c r="AD800"/>
  <c r="AD801"/>
  <c r="AD802"/>
  <c r="AD803"/>
  <c r="AD804"/>
  <c r="AD805"/>
  <c r="AD806"/>
  <c r="AD807"/>
  <c r="AD808"/>
  <c r="AD809"/>
  <c r="AD810"/>
  <c r="AD811"/>
  <c r="AD812"/>
  <c r="AD813"/>
  <c r="AD814"/>
  <c r="AD815"/>
  <c r="AD816"/>
  <c r="AD817"/>
  <c r="AD818"/>
  <c r="AD819"/>
  <c r="AD820"/>
  <c r="AD821"/>
  <c r="AD822"/>
  <c r="AD823"/>
  <c r="AD824"/>
  <c r="AD825"/>
  <c r="AD826"/>
  <c r="AD827"/>
  <c r="AD828"/>
  <c r="AD829"/>
  <c r="AD830"/>
  <c r="AD831"/>
  <c r="AD832"/>
  <c r="AD833"/>
  <c r="AD834"/>
  <c r="AD835"/>
  <c r="AD836"/>
  <c r="AD837"/>
  <c r="AD838"/>
  <c r="AD839"/>
  <c r="AD840"/>
  <c r="AD841"/>
  <c r="AD842"/>
  <c r="AD843"/>
  <c r="AD844"/>
  <c r="AD845"/>
  <c r="AD846"/>
  <c r="AD847"/>
  <c r="AD848"/>
  <c r="AD849"/>
  <c r="AD850"/>
  <c r="AD851"/>
  <c r="AD852"/>
  <c r="AD853"/>
  <c r="AD854"/>
  <c r="AD855"/>
  <c r="AD856"/>
  <c r="AD857"/>
  <c r="AD858"/>
  <c r="AD859"/>
  <c r="AD860"/>
  <c r="AD861"/>
  <c r="AD862"/>
  <c r="AD863"/>
  <c r="AD864"/>
  <c r="AD865"/>
  <c r="AD866"/>
  <c r="AD867"/>
  <c r="AD868"/>
  <c r="AD869"/>
  <c r="AD870"/>
  <c r="AD871"/>
  <c r="AD872"/>
  <c r="AD873"/>
  <c r="AD874"/>
  <c r="AD875"/>
  <c r="AD876"/>
  <c r="AD877"/>
  <c r="AD878"/>
  <c r="AD879"/>
  <c r="AD880"/>
  <c r="AD881"/>
  <c r="AD882"/>
  <c r="AD883"/>
  <c r="AD884"/>
  <c r="AD885"/>
  <c r="AD886"/>
  <c r="AD887"/>
  <c r="AD888"/>
  <c r="AD889"/>
  <c r="AD890"/>
  <c r="AD891"/>
  <c r="AD892"/>
  <c r="AD893"/>
  <c r="AD894"/>
  <c r="AD895"/>
  <c r="AD896"/>
  <c r="AD897"/>
  <c r="AD898"/>
  <c r="AD899"/>
  <c r="AD900"/>
  <c r="AD901"/>
  <c r="AD902"/>
  <c r="AD903"/>
  <c r="AD904"/>
  <c r="AD905"/>
  <c r="AD906"/>
  <c r="AD907"/>
  <c r="AD908"/>
  <c r="AD909"/>
  <c r="AD910"/>
  <c r="AD911"/>
  <c r="AD912"/>
  <c r="AD913"/>
  <c r="AD914"/>
  <c r="AD915"/>
  <c r="AD916"/>
  <c r="AD917"/>
  <c r="AD918"/>
  <c r="AD919"/>
  <c r="AD920"/>
  <c r="AD921"/>
  <c r="AD922"/>
  <c r="AD923"/>
  <c r="AD924"/>
  <c r="AD925"/>
  <c r="AD926"/>
  <c r="AD927"/>
  <c r="AD928"/>
  <c r="AD929"/>
  <c r="AD930"/>
  <c r="AD931"/>
  <c r="AD932"/>
  <c r="AD933"/>
  <c r="AD934"/>
  <c r="AD935"/>
  <c r="AD936"/>
  <c r="AD937"/>
  <c r="AD938"/>
  <c r="AD939"/>
  <c r="AD940"/>
  <c r="AD941"/>
  <c r="AD942"/>
  <c r="AD943"/>
  <c r="AD944"/>
  <c r="AD945"/>
  <c r="AD946"/>
  <c r="AD947"/>
  <c r="AD948"/>
  <c r="AD949"/>
  <c r="AD950"/>
  <c r="AD951"/>
  <c r="AD952"/>
  <c r="AD953"/>
  <c r="AD954"/>
  <c r="AD955"/>
  <c r="AD956"/>
  <c r="AD957"/>
  <c r="AD958"/>
  <c r="AD959"/>
  <c r="AD960"/>
  <c r="AD961"/>
  <c r="AD962"/>
  <c r="AD963"/>
  <c r="AD964"/>
  <c r="AD965"/>
  <c r="AD966"/>
  <c r="AD967"/>
  <c r="AD968"/>
  <c r="AD969"/>
  <c r="AD970"/>
  <c r="AD971"/>
  <c r="AD972"/>
  <c r="AD973"/>
  <c r="AD974"/>
  <c r="AD975"/>
  <c r="AD976"/>
  <c r="AD977"/>
  <c r="AD978"/>
  <c r="AD979"/>
  <c r="AD980"/>
  <c r="AD981"/>
  <c r="AD982"/>
  <c r="AD983"/>
  <c r="AD984"/>
  <c r="AD985"/>
  <c r="AD986"/>
  <c r="AD987"/>
  <c r="AD988"/>
  <c r="AD989"/>
  <c r="AD990"/>
  <c r="AD991"/>
  <c r="AD992"/>
  <c r="AD993"/>
  <c r="AD994"/>
  <c r="AD995"/>
  <c r="AD996"/>
  <c r="AD997"/>
  <c r="AD998"/>
  <c r="AD999"/>
  <c r="AD1000"/>
  <c r="AD1001"/>
  <c r="AD1002"/>
  <c r="AD1003"/>
  <c r="AD1004"/>
  <c r="AD1005"/>
  <c r="AD1006"/>
  <c r="AD1007"/>
  <c r="AD1008"/>
  <c r="AD1009"/>
  <c r="AD1010"/>
  <c r="AD1011"/>
  <c r="AD1012"/>
  <c r="AD1013"/>
  <c r="AD1014"/>
  <c r="AD1015"/>
  <c r="AD1016"/>
  <c r="AD1017"/>
  <c r="AD1018"/>
  <c r="AD1019"/>
  <c r="AD1020"/>
  <c r="AD1021"/>
  <c r="AD1022"/>
  <c r="AD1023"/>
  <c r="AD1024"/>
  <c r="AD1025"/>
  <c r="AD1026"/>
  <c r="AD1027"/>
  <c r="AD1028"/>
  <c r="AD1029"/>
  <c r="AD1030"/>
  <c r="AD1031"/>
  <c r="AD1032"/>
  <c r="AD1033"/>
  <c r="AD1034"/>
  <c r="AD1035"/>
  <c r="AD1036"/>
  <c r="AD1037"/>
  <c r="AD1038"/>
  <c r="AD1039"/>
  <c r="AD1040"/>
  <c r="AD1041"/>
  <c r="AD1042"/>
  <c r="AD1043"/>
  <c r="AD1044"/>
  <c r="AD1045"/>
  <c r="AD1046"/>
  <c r="AD1047"/>
  <c r="AD1048"/>
  <c r="AD1049"/>
  <c r="AD1050"/>
  <c r="AD1051"/>
  <c r="AD1052"/>
  <c r="AD1053"/>
  <c r="AD1054"/>
  <c r="AD1055"/>
  <c r="AD1056"/>
  <c r="AD1057"/>
  <c r="AD1058"/>
  <c r="AD1059"/>
  <c r="AD1060"/>
  <c r="AD1061"/>
  <c r="AD1062"/>
  <c r="AD1063"/>
  <c r="AD1064"/>
  <c r="AD1065"/>
  <c r="AD1066"/>
  <c r="AD1067"/>
  <c r="AD1068"/>
  <c r="AD1069"/>
  <c r="AD1070"/>
  <c r="AD1071"/>
  <c r="AD1072"/>
  <c r="AD1073"/>
  <c r="AD1074"/>
  <c r="AD1075"/>
  <c r="AD1076"/>
  <c r="AD1077"/>
  <c r="AD1078"/>
  <c r="AD1079"/>
  <c r="AD1080"/>
  <c r="AD1081"/>
  <c r="AD1082"/>
  <c r="AD1083"/>
  <c r="AD1084"/>
  <c r="AD1085"/>
  <c r="AD1086"/>
  <c r="AD1087"/>
  <c r="AD1088"/>
  <c r="AD1089"/>
  <c r="AD1090"/>
  <c r="AD1091"/>
  <c r="AD1092"/>
  <c r="AD1093"/>
  <c r="AD1094"/>
  <c r="AD1095"/>
  <c r="AD1096"/>
  <c r="AD1097"/>
  <c r="AD1098"/>
  <c r="AD1099"/>
  <c r="AD1100"/>
  <c r="AD1101"/>
  <c r="AD1102"/>
  <c r="AD1103"/>
  <c r="AD1104"/>
  <c r="AD1105"/>
  <c r="AD1106"/>
  <c r="AD1107"/>
  <c r="AD1108"/>
  <c r="AD1109"/>
  <c r="AD1110"/>
  <c r="AD1111"/>
  <c r="AD1112"/>
  <c r="AD1113"/>
  <c r="AD1114"/>
  <c r="AD1115"/>
  <c r="AD1116"/>
  <c r="AD1117"/>
  <c r="AD1118"/>
  <c r="AD1119"/>
  <c r="AD1120"/>
  <c r="AD1121"/>
  <c r="AD1122"/>
  <c r="AD1123"/>
  <c r="AD1124"/>
  <c r="AD1125"/>
  <c r="AD1126"/>
  <c r="AD1127"/>
  <c r="AD1128"/>
  <c r="AD1129"/>
  <c r="AD1130"/>
  <c r="AD1131"/>
  <c r="AD1132"/>
  <c r="AD1133"/>
  <c r="AD1134"/>
  <c r="AD1135"/>
  <c r="AD1136"/>
  <c r="AD1137"/>
  <c r="AD1138"/>
  <c r="AD1139"/>
  <c r="AD1140"/>
  <c r="AD1141"/>
  <c r="AD1142"/>
  <c r="AD1143"/>
  <c r="AD1144"/>
  <c r="AD1145"/>
  <c r="AD1146"/>
  <c r="AD1147"/>
  <c r="AD1148"/>
  <c r="AD1149"/>
  <c r="AD1150"/>
  <c r="AD1151"/>
  <c r="AD1152"/>
  <c r="AD1153"/>
  <c r="AD1154"/>
  <c r="AD1155"/>
  <c r="AD1156"/>
  <c r="AD1157"/>
  <c r="AD1158"/>
  <c r="AD1159"/>
  <c r="AD1160"/>
  <c r="AD1161"/>
  <c r="AD1162"/>
  <c r="AD1163"/>
  <c r="AD1164"/>
  <c r="AD1165"/>
  <c r="AD1166"/>
  <c r="AD1167"/>
  <c r="AD1168"/>
  <c r="AD1169"/>
  <c r="AD1170"/>
  <c r="AD1171"/>
  <c r="AD1172"/>
  <c r="AD1173"/>
  <c r="AD1174"/>
  <c r="AD1175"/>
  <c r="AD1176"/>
  <c r="AD1177"/>
  <c r="AD1178"/>
  <c r="AD1179"/>
  <c r="AD1180"/>
  <c r="AD1181"/>
  <c r="AD1182"/>
  <c r="AD1183"/>
  <c r="AD1184"/>
  <c r="AD1185"/>
  <c r="AD1186"/>
  <c r="AD1187"/>
  <c r="AD1188"/>
  <c r="AD1189"/>
  <c r="AD1190"/>
  <c r="AD1191"/>
  <c r="AD1192"/>
  <c r="AD1193"/>
  <c r="AD1194"/>
  <c r="AD1195"/>
  <c r="AD1196"/>
  <c r="AD1197"/>
  <c r="AD1198"/>
  <c r="AD1199"/>
  <c r="AD1200"/>
  <c r="AD1201"/>
  <c r="AD1202"/>
  <c r="AD1203"/>
  <c r="AD1204"/>
  <c r="AD1205"/>
  <c r="AD1206"/>
  <c r="AD1207"/>
  <c r="AD1208"/>
  <c r="AD1209"/>
  <c r="AD1210"/>
  <c r="AD1211"/>
  <c r="AD1212"/>
  <c r="AD1213"/>
  <c r="AD1214"/>
  <c r="AD1215"/>
  <c r="AD1216"/>
  <c r="AD1217"/>
  <c r="AD1218"/>
  <c r="AD1219"/>
  <c r="AD1220"/>
  <c r="AD1221"/>
  <c r="AD1222"/>
  <c r="AD1223"/>
  <c r="AD1224"/>
  <c r="AD1225"/>
  <c r="AD1226"/>
  <c r="AD1227"/>
  <c r="AD1228"/>
  <c r="AD1229"/>
  <c r="AD1230"/>
  <c r="AD1231"/>
  <c r="AD1232"/>
  <c r="AD1233"/>
  <c r="AD1234"/>
  <c r="AD1235"/>
  <c r="AD1236"/>
  <c r="AD1237"/>
  <c r="AD1238"/>
  <c r="AD1239"/>
  <c r="AD1240"/>
  <c r="AD1241"/>
  <c r="AD1242"/>
  <c r="AD1243"/>
  <c r="AD1244"/>
  <c r="AD1245"/>
  <c r="AD1246"/>
  <c r="AD1247"/>
  <c r="AD1248"/>
  <c r="AD1249"/>
  <c r="AD1250"/>
  <c r="AD1251"/>
  <c r="AD1252"/>
  <c r="AD1253"/>
  <c r="AD1254"/>
  <c r="AD1255"/>
  <c r="AD1256"/>
  <c r="AD1257"/>
  <c r="AD1258"/>
  <c r="AD1259"/>
  <c r="AD1260"/>
  <c r="AD1261"/>
  <c r="AD1262"/>
  <c r="AD1263"/>
  <c r="AD1264"/>
  <c r="AD1265"/>
  <c r="AD1266"/>
  <c r="AD1267"/>
  <c r="AD1268"/>
  <c r="AD1269"/>
  <c r="AD1270"/>
  <c r="AD1271"/>
  <c r="AD1272"/>
  <c r="AD1273"/>
  <c r="AD1274"/>
  <c r="AD1275"/>
  <c r="AD1276"/>
  <c r="AD1277"/>
  <c r="AD1278"/>
  <c r="AD1279"/>
  <c r="AD1280"/>
  <c r="AD1281"/>
  <c r="AD1282"/>
  <c r="AD1283"/>
  <c r="AD1284"/>
  <c r="AD1285"/>
  <c r="AD1286"/>
  <c r="AD1287"/>
  <c r="AD1288"/>
  <c r="AD1289"/>
  <c r="AD1290"/>
  <c r="AD1291"/>
  <c r="AD1292"/>
  <c r="AD1293"/>
  <c r="AD1294"/>
  <c r="AD1295"/>
  <c r="AD1296"/>
  <c r="AD1297"/>
  <c r="AD1298"/>
  <c r="AD1299"/>
  <c r="AD1300"/>
  <c r="AD1301"/>
  <c r="AD1302"/>
  <c r="AD1303"/>
  <c r="AD1304"/>
  <c r="AD1305"/>
  <c r="AD1306"/>
  <c r="AD1307"/>
  <c r="AD1308"/>
  <c r="AD1309"/>
  <c r="AD1310"/>
  <c r="AD1311"/>
  <c r="AD1312"/>
  <c r="AD1313"/>
  <c r="AD1314"/>
  <c r="AD1315"/>
  <c r="AD1316"/>
  <c r="AD1317"/>
  <c r="AD1318"/>
  <c r="AD1319"/>
  <c r="AD1320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3"/>
  <c r="AC114"/>
  <c r="AC115"/>
  <c r="AC116"/>
  <c r="AC117"/>
  <c r="AC118"/>
  <c r="AC119"/>
  <c r="AC120"/>
  <c r="AC121"/>
  <c r="AC122"/>
  <c r="AC123"/>
  <c r="AC124"/>
  <c r="AC125"/>
  <c r="AC126"/>
  <c r="AC127"/>
  <c r="AC128"/>
  <c r="AC129"/>
  <c r="AC130"/>
  <c r="AC131"/>
  <c r="AC132"/>
  <c r="AC133"/>
  <c r="AC134"/>
  <c r="AC135"/>
  <c r="AC136"/>
  <c r="AC137"/>
  <c r="AC138"/>
  <c r="AC139"/>
  <c r="AC140"/>
  <c r="AC141"/>
  <c r="AC142"/>
  <c r="AC143"/>
  <c r="AC144"/>
  <c r="AC145"/>
  <c r="AC146"/>
  <c r="AC147"/>
  <c r="AC148"/>
  <c r="AC149"/>
  <c r="AC150"/>
  <c r="AC151"/>
  <c r="AC152"/>
  <c r="AC153"/>
  <c r="AC154"/>
  <c r="AC155"/>
  <c r="AC156"/>
  <c r="AC157"/>
  <c r="AC158"/>
  <c r="AC159"/>
  <c r="AC160"/>
  <c r="AC161"/>
  <c r="AC162"/>
  <c r="AC163"/>
  <c r="AC164"/>
  <c r="AC165"/>
  <c r="AC166"/>
  <c r="AC167"/>
  <c r="AC168"/>
  <c r="AC169"/>
  <c r="AC170"/>
  <c r="AC171"/>
  <c r="AC172"/>
  <c r="AC173"/>
  <c r="AC174"/>
  <c r="AC175"/>
  <c r="AC176"/>
  <c r="AC177"/>
  <c r="AC178"/>
  <c r="AC179"/>
  <c r="AC180"/>
  <c r="AC181"/>
  <c r="AC182"/>
  <c r="AC183"/>
  <c r="AC184"/>
  <c r="AC185"/>
  <c r="AC186"/>
  <c r="AC187"/>
  <c r="AC188"/>
  <c r="AC189"/>
  <c r="AC190"/>
  <c r="AC191"/>
  <c r="AC192"/>
  <c r="AC193"/>
  <c r="AC194"/>
  <c r="AC195"/>
  <c r="AC196"/>
  <c r="AC197"/>
  <c r="AC198"/>
  <c r="AC199"/>
  <c r="AC200"/>
  <c r="AC201"/>
  <c r="AC202"/>
  <c r="AC203"/>
  <c r="AC204"/>
  <c r="AC205"/>
  <c r="AC206"/>
  <c r="AC207"/>
  <c r="AC208"/>
  <c r="AC209"/>
  <c r="AC210"/>
  <c r="AC211"/>
  <c r="AC212"/>
  <c r="AC213"/>
  <c r="AC214"/>
  <c r="AC215"/>
  <c r="AC216"/>
  <c r="AC217"/>
  <c r="AC218"/>
  <c r="AC219"/>
  <c r="AC220"/>
  <c r="AC221"/>
  <c r="AC222"/>
  <c r="AC223"/>
  <c r="AC224"/>
  <c r="AC225"/>
  <c r="AC226"/>
  <c r="AC227"/>
  <c r="AC228"/>
  <c r="AC229"/>
  <c r="AC230"/>
  <c r="AC231"/>
  <c r="AC232"/>
  <c r="AC233"/>
  <c r="AC234"/>
  <c r="AC235"/>
  <c r="AC236"/>
  <c r="AC237"/>
  <c r="AC238"/>
  <c r="AC239"/>
  <c r="AC240"/>
  <c r="AC241"/>
  <c r="AC242"/>
  <c r="AC243"/>
  <c r="AC244"/>
  <c r="AC245"/>
  <c r="AC246"/>
  <c r="AC247"/>
  <c r="AC248"/>
  <c r="AC249"/>
  <c r="AC250"/>
  <c r="AC251"/>
  <c r="AC252"/>
  <c r="AC253"/>
  <c r="AC254"/>
  <c r="AC255"/>
  <c r="AC256"/>
  <c r="AC257"/>
  <c r="AC258"/>
  <c r="AC259"/>
  <c r="AC260"/>
  <c r="AC261"/>
  <c r="AC262"/>
  <c r="AC263"/>
  <c r="AC264"/>
  <c r="AC265"/>
  <c r="AC266"/>
  <c r="AC267"/>
  <c r="AC268"/>
  <c r="AC269"/>
  <c r="AC270"/>
  <c r="AC271"/>
  <c r="AC272"/>
  <c r="AC273"/>
  <c r="AC274"/>
  <c r="AC275"/>
  <c r="AC276"/>
  <c r="AC277"/>
  <c r="AC278"/>
  <c r="AC279"/>
  <c r="AC280"/>
  <c r="AC281"/>
  <c r="AC282"/>
  <c r="AC283"/>
  <c r="AC284"/>
  <c r="AC285"/>
  <c r="AC286"/>
  <c r="AC287"/>
  <c r="AC288"/>
  <c r="AC289"/>
  <c r="AC290"/>
  <c r="AC291"/>
  <c r="AC292"/>
  <c r="AC293"/>
  <c r="AC294"/>
  <c r="AC295"/>
  <c r="AC296"/>
  <c r="AC297"/>
  <c r="AC298"/>
  <c r="AC299"/>
  <c r="AC300"/>
  <c r="AC301"/>
  <c r="AC302"/>
  <c r="AC303"/>
  <c r="AC304"/>
  <c r="AC305"/>
  <c r="AC306"/>
  <c r="AC307"/>
  <c r="AC308"/>
  <c r="AC309"/>
  <c r="AC310"/>
  <c r="AC311"/>
  <c r="AC312"/>
  <c r="AC313"/>
  <c r="AC314"/>
  <c r="AC315"/>
  <c r="AC316"/>
  <c r="AC317"/>
  <c r="AC318"/>
  <c r="AC319"/>
  <c r="AC320"/>
  <c r="AC321"/>
  <c r="AC322"/>
  <c r="AC323"/>
  <c r="AC324"/>
  <c r="AC325"/>
  <c r="AC326"/>
  <c r="AC327"/>
  <c r="AC328"/>
  <c r="AC329"/>
  <c r="AC330"/>
  <c r="AC331"/>
  <c r="AC332"/>
  <c r="AC333"/>
  <c r="AC334"/>
  <c r="AC335"/>
  <c r="AC336"/>
  <c r="AC337"/>
  <c r="AC338"/>
  <c r="AC339"/>
  <c r="AC340"/>
  <c r="AC341"/>
  <c r="AC342"/>
  <c r="AC343"/>
  <c r="AC344"/>
  <c r="AC345"/>
  <c r="AC346"/>
  <c r="AC347"/>
  <c r="AC348"/>
  <c r="AC349"/>
  <c r="AC350"/>
  <c r="AC351"/>
  <c r="AC352"/>
  <c r="AC353"/>
  <c r="AC354"/>
  <c r="AC355"/>
  <c r="AC356"/>
  <c r="AC357"/>
  <c r="AC358"/>
  <c r="AC359"/>
  <c r="AC360"/>
  <c r="AC361"/>
  <c r="AC362"/>
  <c r="AC363"/>
  <c r="AC364"/>
  <c r="AC365"/>
  <c r="AC366"/>
  <c r="AC367"/>
  <c r="AC368"/>
  <c r="AC369"/>
  <c r="AC370"/>
  <c r="AC371"/>
  <c r="AC372"/>
  <c r="AC373"/>
  <c r="AC374"/>
  <c r="AC375"/>
  <c r="AC376"/>
  <c r="AC377"/>
  <c r="AC378"/>
  <c r="AC379"/>
  <c r="AC380"/>
  <c r="AC381"/>
  <c r="AC382"/>
  <c r="AC383"/>
  <c r="AC384"/>
  <c r="AC385"/>
  <c r="AC386"/>
  <c r="AC387"/>
  <c r="AC388"/>
  <c r="AC389"/>
  <c r="AC390"/>
  <c r="AC391"/>
  <c r="AC392"/>
  <c r="AC393"/>
  <c r="AC394"/>
  <c r="AC395"/>
  <c r="AC396"/>
  <c r="AC397"/>
  <c r="AC398"/>
  <c r="AC399"/>
  <c r="AC400"/>
  <c r="AC401"/>
  <c r="AC402"/>
  <c r="AC403"/>
  <c r="AC404"/>
  <c r="AC405"/>
  <c r="AC406"/>
  <c r="AC407"/>
  <c r="AC408"/>
  <c r="AC409"/>
  <c r="AC410"/>
  <c r="AC411"/>
  <c r="AC412"/>
  <c r="AC413"/>
  <c r="AC414"/>
  <c r="AC415"/>
  <c r="AC416"/>
  <c r="AC417"/>
  <c r="AC418"/>
  <c r="AC419"/>
  <c r="AC420"/>
  <c r="AC421"/>
  <c r="AC422"/>
  <c r="AC423"/>
  <c r="AC424"/>
  <c r="AC425"/>
  <c r="AC426"/>
  <c r="AC427"/>
  <c r="AC428"/>
  <c r="AC429"/>
  <c r="AC430"/>
  <c r="AC431"/>
  <c r="AC432"/>
  <c r="AC433"/>
  <c r="AC434"/>
  <c r="AC435"/>
  <c r="AC436"/>
  <c r="AC437"/>
  <c r="AC438"/>
  <c r="AC439"/>
  <c r="AC440"/>
  <c r="AC441"/>
  <c r="AC442"/>
  <c r="AC443"/>
  <c r="AC444"/>
  <c r="AC445"/>
  <c r="AC446"/>
  <c r="AC447"/>
  <c r="AC448"/>
  <c r="AC449"/>
  <c r="AC450"/>
  <c r="AC451"/>
  <c r="AC452"/>
  <c r="AC453"/>
  <c r="AC454"/>
  <c r="AC455"/>
  <c r="AC456"/>
  <c r="AC457"/>
  <c r="AC458"/>
  <c r="AC459"/>
  <c r="AC460"/>
  <c r="AC461"/>
  <c r="AC462"/>
  <c r="AC463"/>
  <c r="AC464"/>
  <c r="AC465"/>
  <c r="AC466"/>
  <c r="AC467"/>
  <c r="AC468"/>
  <c r="AC469"/>
  <c r="AC470"/>
  <c r="AC471"/>
  <c r="AC472"/>
  <c r="AC473"/>
  <c r="AC474"/>
  <c r="AC475"/>
  <c r="AC476"/>
  <c r="AC477"/>
  <c r="AC478"/>
  <c r="AC479"/>
  <c r="AC480"/>
  <c r="AC481"/>
  <c r="AC482"/>
  <c r="AC483"/>
  <c r="AC484"/>
  <c r="AC485"/>
  <c r="AC486"/>
  <c r="AC487"/>
  <c r="AC488"/>
  <c r="AC489"/>
  <c r="AC490"/>
  <c r="AC491"/>
  <c r="AC492"/>
  <c r="AC493"/>
  <c r="AC494"/>
  <c r="AC495"/>
  <c r="AC496"/>
  <c r="AC497"/>
  <c r="AC498"/>
  <c r="AC499"/>
  <c r="AC500"/>
  <c r="AC501"/>
  <c r="AC502"/>
  <c r="AC503"/>
  <c r="AC504"/>
  <c r="AC505"/>
  <c r="AC506"/>
  <c r="AC507"/>
  <c r="AC508"/>
  <c r="AC509"/>
  <c r="AC510"/>
  <c r="AC511"/>
  <c r="AC512"/>
  <c r="AC513"/>
  <c r="AC514"/>
  <c r="AC515"/>
  <c r="AC516"/>
  <c r="AC517"/>
  <c r="AC518"/>
  <c r="AC519"/>
  <c r="AC520"/>
  <c r="AC521"/>
  <c r="AC522"/>
  <c r="AC523"/>
  <c r="AC524"/>
  <c r="AC525"/>
  <c r="AC526"/>
  <c r="AC527"/>
  <c r="AC528"/>
  <c r="AC529"/>
  <c r="AC530"/>
  <c r="AC531"/>
  <c r="AC532"/>
  <c r="AC533"/>
  <c r="AC534"/>
  <c r="AC535"/>
  <c r="AC536"/>
  <c r="AC537"/>
  <c r="AC538"/>
  <c r="AC539"/>
  <c r="AC540"/>
  <c r="AC541"/>
  <c r="AC542"/>
  <c r="AC543"/>
  <c r="AC544"/>
  <c r="AC545"/>
  <c r="AC546"/>
  <c r="AC547"/>
  <c r="AC548"/>
  <c r="AC549"/>
  <c r="AC550"/>
  <c r="AC551"/>
  <c r="AC552"/>
  <c r="AC553"/>
  <c r="AC554"/>
  <c r="AC555"/>
  <c r="AC556"/>
  <c r="AC557"/>
  <c r="AC558"/>
  <c r="AC559"/>
  <c r="AC560"/>
  <c r="AC561"/>
  <c r="AC562"/>
  <c r="AC563"/>
  <c r="AC564"/>
  <c r="AC565"/>
  <c r="AC566"/>
  <c r="AC567"/>
  <c r="AC568"/>
  <c r="AC569"/>
  <c r="AC570"/>
  <c r="AC571"/>
  <c r="AC572"/>
  <c r="AC573"/>
  <c r="AC574"/>
  <c r="AC575"/>
  <c r="AC576"/>
  <c r="AC577"/>
  <c r="AC578"/>
  <c r="AC579"/>
  <c r="AC580"/>
  <c r="AC581"/>
  <c r="AC582"/>
  <c r="AC583"/>
  <c r="AC584"/>
  <c r="AC585"/>
  <c r="AC586"/>
  <c r="AC587"/>
  <c r="AC588"/>
  <c r="AC589"/>
  <c r="AC590"/>
  <c r="AC591"/>
  <c r="AC592"/>
  <c r="AC593"/>
  <c r="AC594"/>
  <c r="AC595"/>
  <c r="AC596"/>
  <c r="AC597"/>
  <c r="AC598"/>
  <c r="AC599"/>
  <c r="AC600"/>
  <c r="AC601"/>
  <c r="AC602"/>
  <c r="AC603"/>
  <c r="AC604"/>
  <c r="AC605"/>
  <c r="AC606"/>
  <c r="AC607"/>
  <c r="AC608"/>
  <c r="AC609"/>
  <c r="AC610"/>
  <c r="AC611"/>
  <c r="AC612"/>
  <c r="AC613"/>
  <c r="AC614"/>
  <c r="AC615"/>
  <c r="AC616"/>
  <c r="AC617"/>
  <c r="AC618"/>
  <c r="AC619"/>
  <c r="AC620"/>
  <c r="AC621"/>
  <c r="AC622"/>
  <c r="AC623"/>
  <c r="AC624"/>
  <c r="AC625"/>
  <c r="AC626"/>
  <c r="AC627"/>
  <c r="AC628"/>
  <c r="AC629"/>
  <c r="AC630"/>
  <c r="AC631"/>
  <c r="AC632"/>
  <c r="AC633"/>
  <c r="AC634"/>
  <c r="AC635"/>
  <c r="AC636"/>
  <c r="AC637"/>
  <c r="AC638"/>
  <c r="AC639"/>
  <c r="AC640"/>
  <c r="AC641"/>
  <c r="AC642"/>
  <c r="AC643"/>
  <c r="AC644"/>
  <c r="AC645"/>
  <c r="AC646"/>
  <c r="AC647"/>
  <c r="AC648"/>
  <c r="AC649"/>
  <c r="AC650"/>
  <c r="AC651"/>
  <c r="AC652"/>
  <c r="AC653"/>
  <c r="AC654"/>
  <c r="AC655"/>
  <c r="AC656"/>
  <c r="AC657"/>
  <c r="AC658"/>
  <c r="AC659"/>
  <c r="AC660"/>
  <c r="AC661"/>
  <c r="AC662"/>
  <c r="AC663"/>
  <c r="AC664"/>
  <c r="AC665"/>
  <c r="AC666"/>
  <c r="AC667"/>
  <c r="AC668"/>
  <c r="AC669"/>
  <c r="AC670"/>
  <c r="AC671"/>
  <c r="AC672"/>
  <c r="AC673"/>
  <c r="AC674"/>
  <c r="AC675"/>
  <c r="AC676"/>
  <c r="AC677"/>
  <c r="AC678"/>
  <c r="AC679"/>
  <c r="AC680"/>
  <c r="AC681"/>
  <c r="AC682"/>
  <c r="AC683"/>
  <c r="AC684"/>
  <c r="AC685"/>
  <c r="AC686"/>
  <c r="AC687"/>
  <c r="AC688"/>
  <c r="AC689"/>
  <c r="AC690"/>
  <c r="AC691"/>
  <c r="AC692"/>
  <c r="AC693"/>
  <c r="AC694"/>
  <c r="AC695"/>
  <c r="AC696"/>
  <c r="AC697"/>
  <c r="AC698"/>
  <c r="AC699"/>
  <c r="AC700"/>
  <c r="AC701"/>
  <c r="AC702"/>
  <c r="AC703"/>
  <c r="AC704"/>
  <c r="AC705"/>
  <c r="AC706"/>
  <c r="AC707"/>
  <c r="AC708"/>
  <c r="AC709"/>
  <c r="AC710"/>
  <c r="AC711"/>
  <c r="AC712"/>
  <c r="AC713"/>
  <c r="AC714"/>
  <c r="AC715"/>
  <c r="AC716"/>
  <c r="AC717"/>
  <c r="AC718"/>
  <c r="AC719"/>
  <c r="AC720"/>
  <c r="AC721"/>
  <c r="AC722"/>
  <c r="AC723"/>
  <c r="AC724"/>
  <c r="AC725"/>
  <c r="AC726"/>
  <c r="AC727"/>
  <c r="AC728"/>
  <c r="AC729"/>
  <c r="AC730"/>
  <c r="AC731"/>
  <c r="AC732"/>
  <c r="AC733"/>
  <c r="AC734"/>
  <c r="AC735"/>
  <c r="AC736"/>
  <c r="AC737"/>
  <c r="AC738"/>
  <c r="AC739"/>
  <c r="AC740"/>
  <c r="AC741"/>
  <c r="AC742"/>
  <c r="AC743"/>
  <c r="AC744"/>
  <c r="AC745"/>
  <c r="AC746"/>
  <c r="AC747"/>
  <c r="AC748"/>
  <c r="AC749"/>
  <c r="AC750"/>
  <c r="AC751"/>
  <c r="AC752"/>
  <c r="AC753"/>
  <c r="AC754"/>
  <c r="AC755"/>
  <c r="AC756"/>
  <c r="AC757"/>
  <c r="AC758"/>
  <c r="AC759"/>
  <c r="AC760"/>
  <c r="AC761"/>
  <c r="AC762"/>
  <c r="AC763"/>
  <c r="AC764"/>
  <c r="AC765"/>
  <c r="AC766"/>
  <c r="AC767"/>
  <c r="AC768"/>
  <c r="AC769"/>
  <c r="AC770"/>
  <c r="AC771"/>
  <c r="AC772"/>
  <c r="AC773"/>
  <c r="AC774"/>
  <c r="AC775"/>
  <c r="AC776"/>
  <c r="AC777"/>
  <c r="AC778"/>
  <c r="AC779"/>
  <c r="AC780"/>
  <c r="AC781"/>
  <c r="AC782"/>
  <c r="AC783"/>
  <c r="AC784"/>
  <c r="AC785"/>
  <c r="AC786"/>
  <c r="AC787"/>
  <c r="AC788"/>
  <c r="AC789"/>
  <c r="AC790"/>
  <c r="AC791"/>
  <c r="AC792"/>
  <c r="AC793"/>
  <c r="AC794"/>
  <c r="AC795"/>
  <c r="AC796"/>
  <c r="AC797"/>
  <c r="AC798"/>
  <c r="AC799"/>
  <c r="AC800"/>
  <c r="AC801"/>
  <c r="AC802"/>
  <c r="AC803"/>
  <c r="AC804"/>
  <c r="AC805"/>
  <c r="AC806"/>
  <c r="AC807"/>
  <c r="AC808"/>
  <c r="AC809"/>
  <c r="AC810"/>
  <c r="AC811"/>
  <c r="AC812"/>
  <c r="AC813"/>
  <c r="AC814"/>
  <c r="AC815"/>
  <c r="AC816"/>
  <c r="AC817"/>
  <c r="AC818"/>
  <c r="AC819"/>
  <c r="AC820"/>
  <c r="AC821"/>
  <c r="AC822"/>
  <c r="AC823"/>
  <c r="AC824"/>
  <c r="AC825"/>
  <c r="AC826"/>
  <c r="AC827"/>
  <c r="AC828"/>
  <c r="AC829"/>
  <c r="AC830"/>
  <c r="AC831"/>
  <c r="AC832"/>
  <c r="AC833"/>
  <c r="AC834"/>
  <c r="AC835"/>
  <c r="AC836"/>
  <c r="AC837"/>
  <c r="AC838"/>
  <c r="AC839"/>
  <c r="AC840"/>
  <c r="AC841"/>
  <c r="AC842"/>
  <c r="AC843"/>
  <c r="AC844"/>
  <c r="AC845"/>
  <c r="AC846"/>
  <c r="AC847"/>
  <c r="AC848"/>
  <c r="AC849"/>
  <c r="AC850"/>
  <c r="AC851"/>
  <c r="AC852"/>
  <c r="AC853"/>
  <c r="AC854"/>
  <c r="AC855"/>
  <c r="AC856"/>
  <c r="AC857"/>
  <c r="AC858"/>
  <c r="AC859"/>
  <c r="AC860"/>
  <c r="AC861"/>
  <c r="AC862"/>
  <c r="AC863"/>
  <c r="AC864"/>
  <c r="AC865"/>
  <c r="AC866"/>
  <c r="AC867"/>
  <c r="AC868"/>
  <c r="AC869"/>
  <c r="AC870"/>
  <c r="AC871"/>
  <c r="AC872"/>
  <c r="AC873"/>
  <c r="AC874"/>
  <c r="AC875"/>
  <c r="AC876"/>
  <c r="AC877"/>
  <c r="AC878"/>
  <c r="AC879"/>
  <c r="AC880"/>
  <c r="AC881"/>
  <c r="AC882"/>
  <c r="AC883"/>
  <c r="AC884"/>
  <c r="AC885"/>
  <c r="AC886"/>
  <c r="AC887"/>
  <c r="AC888"/>
  <c r="AC889"/>
  <c r="AC890"/>
  <c r="AC891"/>
  <c r="AC892"/>
  <c r="AC893"/>
  <c r="AC894"/>
  <c r="AC895"/>
  <c r="AC896"/>
  <c r="AC897"/>
  <c r="AC898"/>
  <c r="AC899"/>
  <c r="AC900"/>
  <c r="AC901"/>
  <c r="AC902"/>
  <c r="AC903"/>
  <c r="AC904"/>
  <c r="AC905"/>
  <c r="AC906"/>
  <c r="AC907"/>
  <c r="AC908"/>
  <c r="AC909"/>
  <c r="AC910"/>
  <c r="AC911"/>
  <c r="AC912"/>
  <c r="AC913"/>
  <c r="AC914"/>
  <c r="AC915"/>
  <c r="AC916"/>
  <c r="AC917"/>
  <c r="AC918"/>
  <c r="AC919"/>
  <c r="AC920"/>
  <c r="AC921"/>
  <c r="AC922"/>
  <c r="AC923"/>
  <c r="AC924"/>
  <c r="AC925"/>
  <c r="AC926"/>
  <c r="AC927"/>
  <c r="AC928"/>
  <c r="AC929"/>
  <c r="AC930"/>
  <c r="AC931"/>
  <c r="AC932"/>
  <c r="AC933"/>
  <c r="AC934"/>
  <c r="AC935"/>
  <c r="AC936"/>
  <c r="AC937"/>
  <c r="AC938"/>
  <c r="AC939"/>
  <c r="AC940"/>
  <c r="AC941"/>
  <c r="AC942"/>
  <c r="AC943"/>
  <c r="AC944"/>
  <c r="AC945"/>
  <c r="AC946"/>
  <c r="AC947"/>
  <c r="AC948"/>
  <c r="AC949"/>
  <c r="AC950"/>
  <c r="AC951"/>
  <c r="AC952"/>
  <c r="AC953"/>
  <c r="AC954"/>
  <c r="AC955"/>
  <c r="AC956"/>
  <c r="AC957"/>
  <c r="AC958"/>
  <c r="AC959"/>
  <c r="AC960"/>
  <c r="AC961"/>
  <c r="AC962"/>
  <c r="AC963"/>
  <c r="AC964"/>
  <c r="AC965"/>
  <c r="AC966"/>
  <c r="AC967"/>
  <c r="AC968"/>
  <c r="AC969"/>
  <c r="AC970"/>
  <c r="AC971"/>
  <c r="AC972"/>
  <c r="AC973"/>
  <c r="AC974"/>
  <c r="AC975"/>
  <c r="AC976"/>
  <c r="AC977"/>
  <c r="AC978"/>
  <c r="AC979"/>
  <c r="AC980"/>
  <c r="AC981"/>
  <c r="AC982"/>
  <c r="AC983"/>
  <c r="AC984"/>
  <c r="AC985"/>
  <c r="AC986"/>
  <c r="AC987"/>
  <c r="AC988"/>
  <c r="AC989"/>
  <c r="AC990"/>
  <c r="AC991"/>
  <c r="AC992"/>
  <c r="AC993"/>
  <c r="AC994"/>
  <c r="AC995"/>
  <c r="AC996"/>
  <c r="AC997"/>
  <c r="AC998"/>
  <c r="AC999"/>
  <c r="AC1000"/>
  <c r="AC1001"/>
  <c r="AC1002"/>
  <c r="AC1003"/>
  <c r="AC1004"/>
  <c r="AC1005"/>
  <c r="AC1006"/>
  <c r="AC1007"/>
  <c r="AC1008"/>
  <c r="AC1009"/>
  <c r="AC1010"/>
  <c r="AC1011"/>
  <c r="AC1012"/>
  <c r="AC1013"/>
  <c r="AC1014"/>
  <c r="AC1015"/>
  <c r="AC1016"/>
  <c r="AC1017"/>
  <c r="AC1018"/>
  <c r="AC1019"/>
  <c r="AC1020"/>
  <c r="AC1021"/>
  <c r="AC1022"/>
  <c r="AC1023"/>
  <c r="AC1024"/>
  <c r="AC1025"/>
  <c r="AC1026"/>
  <c r="AC1027"/>
  <c r="AC1028"/>
  <c r="AC1029"/>
  <c r="AC1030"/>
  <c r="AC1031"/>
  <c r="AC1032"/>
  <c r="AC1033"/>
  <c r="AC1034"/>
  <c r="AC1035"/>
  <c r="AC1036"/>
  <c r="AC1037"/>
  <c r="AC1038"/>
  <c r="AC1039"/>
  <c r="AC1040"/>
  <c r="AC1041"/>
  <c r="AC1042"/>
  <c r="AC1043"/>
  <c r="AC1044"/>
  <c r="AC1045"/>
  <c r="AC1046"/>
  <c r="AC1047"/>
  <c r="AC1048"/>
  <c r="AC1049"/>
  <c r="AC1050"/>
  <c r="AC1051"/>
  <c r="AC1052"/>
  <c r="AC1053"/>
  <c r="AC1054"/>
  <c r="AC1055"/>
  <c r="AC1056"/>
  <c r="AC1057"/>
  <c r="AC1058"/>
  <c r="AC1059"/>
  <c r="AC1060"/>
  <c r="AC1061"/>
  <c r="AC1062"/>
  <c r="AC1063"/>
  <c r="AC1064"/>
  <c r="AC1065"/>
  <c r="AC1066"/>
  <c r="AC1067"/>
  <c r="AC1068"/>
  <c r="AC1069"/>
  <c r="AC1070"/>
  <c r="AC1071"/>
  <c r="AC1072"/>
  <c r="AC1073"/>
  <c r="AC1074"/>
  <c r="AC1075"/>
  <c r="AC1076"/>
  <c r="AC1077"/>
  <c r="AC1078"/>
  <c r="AC1079"/>
  <c r="AC1080"/>
  <c r="AC1081"/>
  <c r="AC1082"/>
  <c r="AC1083"/>
  <c r="AC1084"/>
  <c r="AC1085"/>
  <c r="AC1086"/>
  <c r="AC1087"/>
  <c r="AC1088"/>
  <c r="AC1089"/>
  <c r="AC1090"/>
  <c r="AC1091"/>
  <c r="AC1092"/>
  <c r="AC1093"/>
  <c r="AC1094"/>
  <c r="AC1095"/>
  <c r="AC1096"/>
  <c r="AC1097"/>
  <c r="AC1098"/>
  <c r="AC1099"/>
  <c r="AC1100"/>
  <c r="AC1101"/>
  <c r="AC1102"/>
  <c r="AC1103"/>
  <c r="AC1104"/>
  <c r="AC1105"/>
  <c r="AC1106"/>
  <c r="AC1107"/>
  <c r="AC1108"/>
  <c r="AC1109"/>
  <c r="AC1110"/>
  <c r="AC1111"/>
  <c r="AC1112"/>
  <c r="AC1113"/>
  <c r="AC1114"/>
  <c r="AC1115"/>
  <c r="AC1116"/>
  <c r="AC1117"/>
  <c r="AC1118"/>
  <c r="AC1119"/>
  <c r="AC1120"/>
  <c r="AC1121"/>
  <c r="AC1122"/>
  <c r="AC1123"/>
  <c r="AC1124"/>
  <c r="AC1125"/>
  <c r="AC1126"/>
  <c r="AC1127"/>
  <c r="AC1128"/>
  <c r="AC1129"/>
  <c r="AC1130"/>
  <c r="AC1131"/>
  <c r="AC1132"/>
  <c r="AC1133"/>
  <c r="AC1134"/>
  <c r="AC1135"/>
  <c r="AC1136"/>
  <c r="AC1137"/>
  <c r="AC1138"/>
  <c r="AC1139"/>
  <c r="AC1140"/>
  <c r="AC1141"/>
  <c r="AC1142"/>
  <c r="AC1143"/>
  <c r="AC1144"/>
  <c r="AC1145"/>
  <c r="AC1146"/>
  <c r="AC1147"/>
  <c r="AC1148"/>
  <c r="AC1149"/>
  <c r="AC1150"/>
  <c r="AC1151"/>
  <c r="AC1152"/>
  <c r="AC1153"/>
  <c r="AC1154"/>
  <c r="AC1155"/>
  <c r="AC1156"/>
  <c r="AC1157"/>
  <c r="AC1158"/>
  <c r="AC1159"/>
  <c r="AC1160"/>
  <c r="AC1161"/>
  <c r="AC1162"/>
  <c r="AC1163"/>
  <c r="AC1164"/>
  <c r="AC1165"/>
  <c r="AC1166"/>
  <c r="AC1167"/>
  <c r="AC1168"/>
  <c r="AC1169"/>
  <c r="AC1170"/>
  <c r="AC1171"/>
  <c r="AC1172"/>
  <c r="AC1173"/>
  <c r="AC1174"/>
  <c r="AC1175"/>
  <c r="AC1176"/>
  <c r="AC1177"/>
  <c r="AC1178"/>
  <c r="AC1179"/>
  <c r="AC1180"/>
  <c r="AC1181"/>
  <c r="AC1182"/>
  <c r="AC1183"/>
  <c r="AC1184"/>
  <c r="AC1185"/>
  <c r="AC1186"/>
  <c r="AC1187"/>
  <c r="AC1188"/>
  <c r="AC1189"/>
  <c r="AC1190"/>
  <c r="AC1191"/>
  <c r="AC1192"/>
  <c r="AC1193"/>
  <c r="AC1194"/>
  <c r="AC1195"/>
  <c r="AC1196"/>
  <c r="AC1197"/>
  <c r="AC1198"/>
  <c r="AC1199"/>
  <c r="AC1200"/>
  <c r="AC1201"/>
  <c r="AC1202"/>
  <c r="AC1203"/>
  <c r="AC1204"/>
  <c r="AC1205"/>
  <c r="AC1206"/>
  <c r="AC1207"/>
  <c r="AC1208"/>
  <c r="AC1209"/>
  <c r="AC1210"/>
  <c r="AC1211"/>
  <c r="AC1212"/>
  <c r="AC1213"/>
  <c r="AC1214"/>
  <c r="AC1215"/>
  <c r="AC1216"/>
  <c r="AC1217"/>
  <c r="AC1218"/>
  <c r="AC1219"/>
  <c r="AC1220"/>
  <c r="AC1221"/>
  <c r="AC1222"/>
  <c r="AC1223"/>
  <c r="AC1224"/>
  <c r="AC1225"/>
  <c r="AC1226"/>
  <c r="AC1227"/>
  <c r="AC1228"/>
  <c r="AC1229"/>
  <c r="AC1230"/>
  <c r="AC1231"/>
  <c r="AC1232"/>
  <c r="AC1233"/>
  <c r="AC1234"/>
  <c r="AC1235"/>
  <c r="AC1236"/>
  <c r="AC1237"/>
  <c r="AC1238"/>
  <c r="AC1239"/>
  <c r="AC1240"/>
  <c r="AC1241"/>
  <c r="AC1242"/>
  <c r="AC1243"/>
  <c r="AC1244"/>
  <c r="AC1245"/>
  <c r="AC1246"/>
  <c r="AC1247"/>
  <c r="AC1248"/>
  <c r="AC1249"/>
  <c r="AC1250"/>
  <c r="AC1251"/>
  <c r="AC1252"/>
  <c r="AC1253"/>
  <c r="AC1254"/>
  <c r="AC1255"/>
  <c r="AC1256"/>
  <c r="AC1257"/>
  <c r="AC1258"/>
  <c r="AC1259"/>
  <c r="AC1260"/>
  <c r="AC1261"/>
  <c r="AC1262"/>
  <c r="AC1263"/>
  <c r="AC1264"/>
  <c r="AC1265"/>
  <c r="AC1266"/>
  <c r="AC1267"/>
  <c r="AC1268"/>
  <c r="AC1269"/>
  <c r="AC1270"/>
  <c r="AC1271"/>
  <c r="AC1272"/>
  <c r="AC1273"/>
  <c r="AC1274"/>
  <c r="AC1275"/>
  <c r="AC1276"/>
  <c r="AC1277"/>
  <c r="AC1278"/>
  <c r="AC1279"/>
  <c r="AC1280"/>
  <c r="AC1281"/>
  <c r="AC1282"/>
  <c r="AC1283"/>
  <c r="AC1284"/>
  <c r="AC1285"/>
  <c r="AC1286"/>
  <c r="AC1287"/>
  <c r="AC1288"/>
  <c r="AC1289"/>
  <c r="AC1290"/>
  <c r="AC1291"/>
  <c r="AC1292"/>
  <c r="AC1293"/>
  <c r="AC1294"/>
  <c r="AC1295"/>
  <c r="AC1296"/>
  <c r="AC1297"/>
  <c r="AC1298"/>
  <c r="AC1299"/>
  <c r="AC1300"/>
  <c r="AC1301"/>
  <c r="AC1302"/>
  <c r="AC1303"/>
  <c r="AC1304"/>
  <c r="AC1305"/>
  <c r="AC1306"/>
  <c r="AC1307"/>
  <c r="AC1308"/>
  <c r="AC1309"/>
  <c r="AC1310"/>
  <c r="AC1311"/>
  <c r="AC1312"/>
  <c r="AC1313"/>
  <c r="AC1314"/>
  <c r="AC1315"/>
  <c r="AC1316"/>
  <c r="AC1317"/>
  <c r="AC1318"/>
  <c r="AC1319"/>
  <c r="AC1320"/>
  <c r="AC2"/>
  <c r="AD2" s="1"/>
  <c r="Z1053"/>
  <c r="Z1054"/>
  <c r="Z1055"/>
  <c r="Z1056"/>
  <c r="Z1057"/>
  <c r="Z1058"/>
  <c r="Z1059"/>
  <c r="Z1060"/>
  <c r="Z1061"/>
  <c r="Z1062"/>
  <c r="Z1063"/>
  <c r="Z1064"/>
  <c r="Z1065"/>
  <c r="Z1066"/>
  <c r="Z1067"/>
  <c r="Z1068"/>
  <c r="Z1069"/>
  <c r="Z1070"/>
  <c r="Z1071"/>
  <c r="Z1072"/>
  <c r="Z1073"/>
  <c r="Z1074"/>
  <c r="Z1075"/>
  <c r="Z1076"/>
  <c r="Z1077"/>
  <c r="Z1078"/>
  <c r="Z1079"/>
  <c r="Z1080"/>
  <c r="Z1081"/>
  <c r="Z1082"/>
  <c r="Z1083"/>
  <c r="Z1084"/>
  <c r="Z1085"/>
  <c r="Z1086"/>
  <c r="Z1087"/>
  <c r="Z1088"/>
  <c r="Z1089"/>
  <c r="Z1090"/>
  <c r="Z1091"/>
  <c r="Z1092"/>
  <c r="Z1093"/>
  <c r="Z1094"/>
  <c r="Z1095"/>
  <c r="Z1096"/>
  <c r="Z1097"/>
  <c r="Z1098"/>
  <c r="Z1099"/>
  <c r="Z1100"/>
  <c r="Z1101"/>
  <c r="Z1102"/>
  <c r="Z1103"/>
  <c r="Z1104"/>
  <c r="Z1105"/>
  <c r="Z1106"/>
  <c r="Z1107"/>
  <c r="Z1108"/>
  <c r="Z1109"/>
  <c r="Z1110"/>
  <c r="Z1111"/>
  <c r="Z1112"/>
  <c r="Z1113"/>
  <c r="Z1114"/>
  <c r="Z1115"/>
  <c r="Z1116"/>
  <c r="Z1117"/>
  <c r="Z1118"/>
  <c r="Z1119"/>
  <c r="Z1120"/>
  <c r="Z1121"/>
  <c r="Z1122"/>
  <c r="Z1123"/>
  <c r="Z1124"/>
  <c r="Z1125"/>
  <c r="Z1126"/>
  <c r="Z1127"/>
  <c r="Z1128"/>
  <c r="Z1129"/>
  <c r="Z1130"/>
  <c r="Z1131"/>
  <c r="Z1132"/>
  <c r="Z1133"/>
  <c r="Z1134"/>
  <c r="Z1135"/>
  <c r="Z1136"/>
  <c r="Z1137"/>
  <c r="Z1138"/>
  <c r="Z1139"/>
  <c r="Z1140"/>
  <c r="Z1141"/>
  <c r="Z1142"/>
  <c r="Z1143"/>
  <c r="Z1144"/>
  <c r="Z1145"/>
  <c r="Z1146"/>
  <c r="Z1147"/>
  <c r="Z1148"/>
  <c r="Z1149"/>
  <c r="Z1150"/>
  <c r="Z1151"/>
  <c r="Z1152"/>
  <c r="Z1153"/>
  <c r="Z1154"/>
  <c r="Z1155"/>
  <c r="Z1156"/>
  <c r="Z1157"/>
  <c r="Z1158"/>
  <c r="Z1159"/>
  <c r="Z1160"/>
  <c r="Z1161"/>
  <c r="Z1162"/>
  <c r="Z1163"/>
  <c r="Z1164"/>
  <c r="Z1165"/>
  <c r="Z1166"/>
  <c r="Z1167"/>
  <c r="Z1168"/>
  <c r="Z1169"/>
  <c r="Z1170"/>
  <c r="Z1171"/>
  <c r="Z1172"/>
  <c r="Z1173"/>
  <c r="Z1174"/>
  <c r="Z1175"/>
  <c r="Z1176"/>
  <c r="Z1177"/>
  <c r="Z1178"/>
  <c r="Z1179"/>
  <c r="Z1180"/>
  <c r="Z1181"/>
  <c r="Z1182"/>
  <c r="Z1183"/>
  <c r="Z1184"/>
  <c r="Z1185"/>
  <c r="Z1186"/>
  <c r="Z1187"/>
  <c r="Z1188"/>
  <c r="Z1189"/>
  <c r="Z1190"/>
  <c r="Z1191"/>
  <c r="Z1192"/>
  <c r="Z1193"/>
  <c r="Z1194"/>
  <c r="Z1195"/>
  <c r="Z1196"/>
  <c r="Z1197"/>
  <c r="Z1198"/>
  <c r="Z1199"/>
  <c r="Z1200"/>
  <c r="Z1201"/>
  <c r="Z1202"/>
  <c r="Z1203"/>
  <c r="Z1204"/>
  <c r="Z1205"/>
  <c r="Z1206"/>
  <c r="Z1207"/>
  <c r="Z1208"/>
  <c r="Z1209"/>
  <c r="Z1210"/>
  <c r="Z1211"/>
  <c r="Z1212"/>
  <c r="Z1213"/>
  <c r="Z1214"/>
  <c r="Z1215"/>
  <c r="Z1216"/>
  <c r="Z1217"/>
  <c r="Z1218"/>
  <c r="Z1219"/>
  <c r="Z1220"/>
  <c r="Z1221"/>
  <c r="Z1222"/>
  <c r="Z1223"/>
  <c r="Z1224"/>
  <c r="Z1225"/>
  <c r="Z1226"/>
  <c r="Z1227"/>
  <c r="Z1228"/>
  <c r="Z1229"/>
  <c r="Z1230"/>
  <c r="Z1231"/>
  <c r="Z1232"/>
  <c r="Z1233"/>
  <c r="Z1234"/>
  <c r="Z1235"/>
  <c r="Z1236"/>
  <c r="Z1237"/>
  <c r="Z1238"/>
  <c r="Z1239"/>
  <c r="Z1240"/>
  <c r="Z1241"/>
  <c r="Z1242"/>
  <c r="Z1243"/>
  <c r="Z1244"/>
  <c r="Z1245"/>
  <c r="Z1246"/>
  <c r="Z1247"/>
  <c r="Z1248"/>
  <c r="Z1249"/>
  <c r="Z1250"/>
  <c r="Z1251"/>
  <c r="Z1252"/>
  <c r="Z1253"/>
  <c r="Z1254"/>
  <c r="Z1255"/>
  <c r="Z1256"/>
  <c r="Z1257"/>
  <c r="Z1258"/>
  <c r="Z1259"/>
  <c r="Z1260"/>
  <c r="Z1261"/>
  <c r="Z1262"/>
  <c r="Z1263"/>
  <c r="Z1264"/>
  <c r="Z1265"/>
  <c r="Z1266"/>
  <c r="Z1267"/>
  <c r="Z1268"/>
  <c r="Z1269"/>
  <c r="Z1270"/>
  <c r="Z1271"/>
  <c r="Z1272"/>
  <c r="Z1273"/>
  <c r="Z1274"/>
  <c r="Z1275"/>
  <c r="Z1276"/>
  <c r="Z1277"/>
  <c r="Z1278"/>
  <c r="Z1279"/>
  <c r="Z1280"/>
  <c r="Z1281"/>
  <c r="Z1282"/>
  <c r="Z1283"/>
  <c r="Z1284"/>
  <c r="Z1285"/>
  <c r="Z1286"/>
  <c r="Z1287"/>
  <c r="Z1288"/>
  <c r="Z1289"/>
  <c r="Z1290"/>
  <c r="Z1291"/>
  <c r="Z1292"/>
  <c r="Z1293"/>
  <c r="Z1294"/>
  <c r="Z1295"/>
  <c r="Z1296"/>
  <c r="Z1297"/>
  <c r="Z1298"/>
  <c r="Z1299"/>
  <c r="Z1300"/>
  <c r="Z1301"/>
  <c r="Z1302"/>
  <c r="Z1303"/>
  <c r="Z1304"/>
  <c r="Z1305"/>
  <c r="Z1306"/>
  <c r="Z1307"/>
  <c r="Z1308"/>
  <c r="Z1309"/>
  <c r="Z1310"/>
  <c r="Z1311"/>
  <c r="Z1312"/>
  <c r="Z1313"/>
  <c r="Z1314"/>
  <c r="Z1315"/>
  <c r="Z1316"/>
  <c r="Z1317"/>
  <c r="Z1318"/>
  <c r="Z1319"/>
  <c r="Z1320"/>
  <c r="Y1053"/>
  <c r="Y1054"/>
  <c r="Y1055"/>
  <c r="Y1056"/>
  <c r="Y1057"/>
  <c r="Y1058"/>
  <c r="Y1059"/>
  <c r="Y1060"/>
  <c r="Y1061"/>
  <c r="Y1062"/>
  <c r="Y1063"/>
  <c r="Y1064"/>
  <c r="Y1065"/>
  <c r="Y1066"/>
  <c r="Y1067"/>
  <c r="Y1068"/>
  <c r="Y1069"/>
  <c r="Y1070"/>
  <c r="Y1071"/>
  <c r="Y1072"/>
  <c r="Y1073"/>
  <c r="Y1074"/>
  <c r="Y1075"/>
  <c r="Y1076"/>
  <c r="Y1077"/>
  <c r="Y1078"/>
  <c r="Y1079"/>
  <c r="Y1080"/>
  <c r="Y1081"/>
  <c r="Y1082"/>
  <c r="Y1083"/>
  <c r="Y1084"/>
  <c r="Y1085"/>
  <c r="Y1086"/>
  <c r="Y1087"/>
  <c r="Y1088"/>
  <c r="Y1089"/>
  <c r="Y1090"/>
  <c r="Y1091"/>
  <c r="Y1092"/>
  <c r="Y1093"/>
  <c r="Y1094"/>
  <c r="Y1095"/>
  <c r="Y1096"/>
  <c r="Y1097"/>
  <c r="Y1098"/>
  <c r="Y1099"/>
  <c r="Y1100"/>
  <c r="Y1101"/>
  <c r="Y1102"/>
  <c r="Y1103"/>
  <c r="Y1104"/>
  <c r="Y1105"/>
  <c r="Y1106"/>
  <c r="Y1107"/>
  <c r="Y1108"/>
  <c r="Y1109"/>
  <c r="Y1110"/>
  <c r="Y1111"/>
  <c r="Y1112"/>
  <c r="Y1113"/>
  <c r="Y1114"/>
  <c r="Y1115"/>
  <c r="Y1116"/>
  <c r="Y1117"/>
  <c r="Y1118"/>
  <c r="Y1119"/>
  <c r="Y1120"/>
  <c r="Y1121"/>
  <c r="Y1122"/>
  <c r="Y1123"/>
  <c r="Y1124"/>
  <c r="Y1125"/>
  <c r="Y1126"/>
  <c r="Y1127"/>
  <c r="Y1128"/>
  <c r="Y1129"/>
  <c r="Y1130"/>
  <c r="Y1131"/>
  <c r="Y1132"/>
  <c r="Y1133"/>
  <c r="Y1134"/>
  <c r="Y1135"/>
  <c r="Y1136"/>
  <c r="Y1137"/>
  <c r="Y1138"/>
  <c r="Y1139"/>
  <c r="Y1140"/>
  <c r="Y1141"/>
  <c r="Y1142"/>
  <c r="Y1143"/>
  <c r="Y1144"/>
  <c r="Y1145"/>
  <c r="Y1146"/>
  <c r="Y1147"/>
  <c r="Y1148"/>
  <c r="Y1149"/>
  <c r="Y1150"/>
  <c r="Y1151"/>
  <c r="Y1152"/>
  <c r="Y1153"/>
  <c r="Y1154"/>
  <c r="Y1155"/>
  <c r="Y1156"/>
  <c r="Y1157"/>
  <c r="Y1158"/>
  <c r="Y1159"/>
  <c r="Y1160"/>
  <c r="Y1161"/>
  <c r="Y1162"/>
  <c r="Y1163"/>
  <c r="Y1164"/>
  <c r="Y1165"/>
  <c r="Y1166"/>
  <c r="Y1167"/>
  <c r="Y1168"/>
  <c r="Y1169"/>
  <c r="Y1170"/>
  <c r="Y1171"/>
  <c r="Y1172"/>
  <c r="Y1173"/>
  <c r="Y1174"/>
  <c r="Y1175"/>
  <c r="Y1176"/>
  <c r="Y1177"/>
  <c r="Y1178"/>
  <c r="Y1179"/>
  <c r="Y1180"/>
  <c r="Y1181"/>
  <c r="Y1182"/>
  <c r="Y1183"/>
  <c r="Y1184"/>
  <c r="Y1185"/>
  <c r="Y1186"/>
  <c r="Y1187"/>
  <c r="Y1188"/>
  <c r="Y1189"/>
  <c r="Y1190"/>
  <c r="Y1191"/>
  <c r="Y1192"/>
  <c r="Y1193"/>
  <c r="Y1194"/>
  <c r="Y1195"/>
  <c r="Y1196"/>
  <c r="Y1197"/>
  <c r="Y1198"/>
  <c r="Y1199"/>
  <c r="Y1200"/>
  <c r="Y1201"/>
  <c r="Y1202"/>
  <c r="Y1203"/>
  <c r="Y1204"/>
  <c r="Y1205"/>
  <c r="Y1206"/>
  <c r="Y1207"/>
  <c r="Y1208"/>
  <c r="Y1209"/>
  <c r="Y1210"/>
  <c r="Y1211"/>
  <c r="Y1212"/>
  <c r="Y1213"/>
  <c r="Y1214"/>
  <c r="Y1215"/>
  <c r="Y1216"/>
  <c r="Y1217"/>
  <c r="Y1218"/>
  <c r="Y1219"/>
  <c r="Y1220"/>
  <c r="Y1221"/>
  <c r="Y1222"/>
  <c r="Y1223"/>
  <c r="Y1224"/>
  <c r="Y1225"/>
  <c r="Y1226"/>
  <c r="Y1227"/>
  <c r="Y1228"/>
  <c r="Y1229"/>
  <c r="Y1230"/>
  <c r="Y1231"/>
  <c r="Y1232"/>
  <c r="Y1233"/>
  <c r="Y1234"/>
  <c r="Y1235"/>
  <c r="Y1236"/>
  <c r="Y1237"/>
  <c r="Y1238"/>
  <c r="Y1239"/>
  <c r="Y1240"/>
  <c r="Y1241"/>
  <c r="Y1242"/>
  <c r="Y1243"/>
  <c r="Y1244"/>
  <c r="Y1245"/>
  <c r="Y1246"/>
  <c r="Y1247"/>
  <c r="Y1248"/>
  <c r="Y1249"/>
  <c r="Y1250"/>
  <c r="Y1251"/>
  <c r="Y1252"/>
  <c r="Y1253"/>
  <c r="Y1254"/>
  <c r="Y1255"/>
  <c r="Y1256"/>
  <c r="Y1257"/>
  <c r="Y1258"/>
  <c r="Y1259"/>
  <c r="Y1260"/>
  <c r="Y1261"/>
  <c r="Y1262"/>
  <c r="Y1263"/>
  <c r="Y1264"/>
  <c r="Y1265"/>
  <c r="Y1266"/>
  <c r="Y1267"/>
  <c r="Y1268"/>
  <c r="Y1269"/>
  <c r="Y1270"/>
  <c r="Y1271"/>
  <c r="Y1272"/>
  <c r="Y1273"/>
  <c r="Y1274"/>
  <c r="Y1275"/>
  <c r="Y1276"/>
  <c r="Y1277"/>
  <c r="Y1278"/>
  <c r="Y1279"/>
  <c r="Y1280"/>
  <c r="Y1281"/>
  <c r="Y1282"/>
  <c r="Y1283"/>
  <c r="Y1284"/>
  <c r="Y1285"/>
  <c r="Y1286"/>
  <c r="Y1287"/>
  <c r="Y1288"/>
  <c r="Y1289"/>
  <c r="Y1290"/>
  <c r="Y1291"/>
  <c r="Y1292"/>
  <c r="Y1293"/>
  <c r="Y1294"/>
  <c r="Y1295"/>
  <c r="Y1296"/>
  <c r="Y1297"/>
  <c r="Y1298"/>
  <c r="Y1299"/>
  <c r="Y1300"/>
  <c r="Y1301"/>
  <c r="Y1302"/>
  <c r="Y1303"/>
  <c r="Y1304"/>
  <c r="Y1305"/>
  <c r="Y1306"/>
  <c r="Y1307"/>
  <c r="Y1308"/>
  <c r="Y1309"/>
  <c r="Y1310"/>
  <c r="Y1311"/>
  <c r="Y1312"/>
  <c r="Y1313"/>
  <c r="Y1314"/>
  <c r="Y1315"/>
  <c r="Y1316"/>
  <c r="Y1317"/>
  <c r="Y1318"/>
  <c r="Y1319"/>
  <c r="Y1320"/>
  <c r="Z1052"/>
  <c r="Y1052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Y107"/>
  <c r="Z107"/>
  <c r="Y108"/>
  <c r="Z108"/>
  <c r="Y109"/>
  <c r="Z109"/>
  <c r="Y110"/>
  <c r="Z110"/>
  <c r="Y111"/>
  <c r="Z111"/>
  <c r="Y112"/>
  <c r="Z112"/>
  <c r="Y113"/>
  <c r="Z113"/>
  <c r="Y114"/>
  <c r="Z114"/>
  <c r="Y115"/>
  <c r="Z115"/>
  <c r="Y116"/>
  <c r="Z116"/>
  <c r="Y117"/>
  <c r="Z117"/>
  <c r="Y118"/>
  <c r="Z118"/>
  <c r="Y119"/>
  <c r="Z119"/>
  <c r="Y120"/>
  <c r="Z120"/>
  <c r="Y121"/>
  <c r="Z121"/>
  <c r="Y122"/>
  <c r="Z122"/>
  <c r="Y123"/>
  <c r="Z123"/>
  <c r="Y124"/>
  <c r="Z124"/>
  <c r="Y125"/>
  <c r="Z125"/>
  <c r="Y126"/>
  <c r="Z126"/>
  <c r="Y127"/>
  <c r="Z127"/>
  <c r="Y128"/>
  <c r="Z128"/>
  <c r="Y129"/>
  <c r="Z129"/>
  <c r="Y130"/>
  <c r="Z130"/>
  <c r="Y131"/>
  <c r="Z131"/>
  <c r="Y132"/>
  <c r="Z132"/>
  <c r="Y133"/>
  <c r="Z133"/>
  <c r="Y134"/>
  <c r="Z134"/>
  <c r="Y135"/>
  <c r="Z135"/>
  <c r="Y136"/>
  <c r="Z136"/>
  <c r="Y137"/>
  <c r="Z137"/>
  <c r="Y138"/>
  <c r="Z138"/>
  <c r="Y139"/>
  <c r="Z139"/>
  <c r="Y140"/>
  <c r="Z140"/>
  <c r="Y141"/>
  <c r="Z141"/>
  <c r="Y142"/>
  <c r="Z142"/>
  <c r="Y143"/>
  <c r="Z143"/>
  <c r="Y144"/>
  <c r="Z144"/>
  <c r="Y145"/>
  <c r="Z145"/>
  <c r="Y146"/>
  <c r="Z146"/>
  <c r="Y147"/>
  <c r="Z147"/>
  <c r="Y148"/>
  <c r="Z148"/>
  <c r="Y149"/>
  <c r="Z149"/>
  <c r="Y150"/>
  <c r="Z150"/>
  <c r="Y151"/>
  <c r="Z151"/>
  <c r="Y152"/>
  <c r="Z152"/>
  <c r="Y153"/>
  <c r="Z153"/>
  <c r="Y154"/>
  <c r="Z154"/>
  <c r="Y155"/>
  <c r="Z155"/>
  <c r="Y156"/>
  <c r="Z156"/>
  <c r="Y157"/>
  <c r="Z157"/>
  <c r="Y158"/>
  <c r="Z158"/>
  <c r="Y159"/>
  <c r="Z159"/>
  <c r="Y160"/>
  <c r="Z160"/>
  <c r="Y161"/>
  <c r="Z161"/>
  <c r="Y162"/>
  <c r="Z162"/>
  <c r="Y163"/>
  <c r="Z163"/>
  <c r="Y164"/>
  <c r="Z164"/>
  <c r="Y165"/>
  <c r="Z165"/>
  <c r="Y166"/>
  <c r="Z166"/>
  <c r="Y167"/>
  <c r="Z167"/>
  <c r="Y168"/>
  <c r="Z168"/>
  <c r="Y169"/>
  <c r="Z169"/>
  <c r="Y170"/>
  <c r="Z170"/>
  <c r="Y171"/>
  <c r="Z171"/>
  <c r="Y172"/>
  <c r="Z172"/>
  <c r="Y173"/>
  <c r="Z173"/>
  <c r="Y174"/>
  <c r="Z174"/>
  <c r="Y175"/>
  <c r="Z175"/>
  <c r="Y176"/>
  <c r="Z176"/>
  <c r="Y177"/>
  <c r="Z177"/>
  <c r="Y178"/>
  <c r="Z178"/>
  <c r="Y179"/>
  <c r="Z179"/>
  <c r="Y180"/>
  <c r="Z180"/>
  <c r="Y181"/>
  <c r="Z181"/>
  <c r="Y182"/>
  <c r="Z182"/>
  <c r="Y183"/>
  <c r="Z183"/>
  <c r="Y184"/>
  <c r="Z184"/>
  <c r="Y185"/>
  <c r="Z185"/>
  <c r="Y186"/>
  <c r="Z186"/>
  <c r="Y187"/>
  <c r="Z187"/>
  <c r="Y188"/>
  <c r="Z188"/>
  <c r="Y189"/>
  <c r="Z189"/>
  <c r="Y190"/>
  <c r="Z190"/>
  <c r="Y191"/>
  <c r="Z191"/>
  <c r="Y192"/>
  <c r="Z192"/>
  <c r="Y193"/>
  <c r="Z193"/>
  <c r="Y194"/>
  <c r="Z194"/>
  <c r="Y195"/>
  <c r="Z195"/>
  <c r="Y196"/>
  <c r="Z196"/>
  <c r="Y197"/>
  <c r="Z197"/>
  <c r="Y198"/>
  <c r="Z198"/>
  <c r="Y199"/>
  <c r="Z199"/>
  <c r="Y200"/>
  <c r="Z200"/>
  <c r="Y201"/>
  <c r="Z201"/>
  <c r="Y202"/>
  <c r="Z202"/>
  <c r="Y203"/>
  <c r="Z203"/>
  <c r="Y204"/>
  <c r="Z204"/>
  <c r="Y205"/>
  <c r="Z205"/>
  <c r="Y206"/>
  <c r="Z206"/>
  <c r="Y207"/>
  <c r="Z207"/>
  <c r="Y208"/>
  <c r="Z208"/>
  <c r="Y209"/>
  <c r="Z209"/>
  <c r="Y210"/>
  <c r="Z210"/>
  <c r="Y211"/>
  <c r="Z211"/>
  <c r="Y212"/>
  <c r="Z212"/>
  <c r="Y213"/>
  <c r="Z213"/>
  <c r="Y214"/>
  <c r="Z214"/>
  <c r="Y215"/>
  <c r="Z215"/>
  <c r="Y216"/>
  <c r="Z216"/>
  <c r="Y217"/>
  <c r="Z217"/>
  <c r="Y218"/>
  <c r="Z218"/>
  <c r="Y219"/>
  <c r="Z219"/>
  <c r="Y220"/>
  <c r="Z220"/>
  <c r="Y221"/>
  <c r="Z221"/>
  <c r="Y222"/>
  <c r="Z222"/>
  <c r="Y223"/>
  <c r="Z223"/>
  <c r="Y224"/>
  <c r="Z224"/>
  <c r="Y225"/>
  <c r="Z225"/>
  <c r="Y226"/>
  <c r="Z226"/>
  <c r="Y227"/>
  <c r="Z227"/>
  <c r="Y228"/>
  <c r="Z228"/>
  <c r="Y229"/>
  <c r="Z229"/>
  <c r="Y230"/>
  <c r="Z230"/>
  <c r="Y231"/>
  <c r="Z231"/>
  <c r="Y232"/>
  <c r="Z232"/>
  <c r="Y233"/>
  <c r="Z233"/>
  <c r="Y234"/>
  <c r="Z234"/>
  <c r="Y235"/>
  <c r="Z235"/>
  <c r="Y236"/>
  <c r="Z236"/>
  <c r="Y237"/>
  <c r="Z237"/>
  <c r="Y238"/>
  <c r="Z238"/>
  <c r="Y239"/>
  <c r="Z239"/>
  <c r="Y240"/>
  <c r="Z240"/>
  <c r="Y241"/>
  <c r="Z241"/>
  <c r="Y242"/>
  <c r="Z242"/>
  <c r="Y243"/>
  <c r="Z243"/>
  <c r="Y244"/>
  <c r="Z244"/>
  <c r="Y245"/>
  <c r="Z245"/>
  <c r="Y246"/>
  <c r="Z246"/>
  <c r="Y247"/>
  <c r="Z247"/>
  <c r="Y248"/>
  <c r="Z248"/>
  <c r="Y249"/>
  <c r="Z249"/>
  <c r="Y250"/>
  <c r="Z250"/>
  <c r="Y251"/>
  <c r="Z251"/>
  <c r="Y252"/>
  <c r="Z252"/>
  <c r="Y253"/>
  <c r="Z253"/>
  <c r="Y254"/>
  <c r="Z254"/>
  <c r="Y255"/>
  <c r="Z255"/>
  <c r="Y256"/>
  <c r="Z256"/>
  <c r="Y257"/>
  <c r="Z257"/>
  <c r="Y258"/>
  <c r="Z258"/>
  <c r="Y259"/>
  <c r="Z259"/>
  <c r="Y260"/>
  <c r="Z260"/>
  <c r="Y261"/>
  <c r="Z261"/>
  <c r="Y262"/>
  <c r="Z262"/>
  <c r="Y263"/>
  <c r="Z263"/>
  <c r="Y264"/>
  <c r="Z264"/>
  <c r="Y265"/>
  <c r="Z265"/>
  <c r="Y266"/>
  <c r="Z266"/>
  <c r="Y267"/>
  <c r="Z267"/>
  <c r="Y268"/>
  <c r="Z268"/>
  <c r="Y269"/>
  <c r="Z269"/>
  <c r="Y270"/>
  <c r="Z270"/>
  <c r="Y271"/>
  <c r="Z271"/>
  <c r="Y272"/>
  <c r="Z272"/>
  <c r="Y273"/>
  <c r="Z273"/>
  <c r="Y274"/>
  <c r="Z274"/>
  <c r="Y275"/>
  <c r="Z275"/>
  <c r="Y276"/>
  <c r="Z276"/>
  <c r="Y277"/>
  <c r="Z277"/>
  <c r="Y278"/>
  <c r="Z278"/>
  <c r="Y279"/>
  <c r="Z279"/>
  <c r="Y280"/>
  <c r="Z280"/>
  <c r="Y281"/>
  <c r="Z281"/>
  <c r="Y282"/>
  <c r="Z282"/>
  <c r="Y283"/>
  <c r="Z283"/>
  <c r="Y284"/>
  <c r="Z284"/>
  <c r="Y285"/>
  <c r="Z285"/>
  <c r="Y286"/>
  <c r="Z286"/>
  <c r="Y287"/>
  <c r="Z287"/>
  <c r="Y288"/>
  <c r="Z288"/>
  <c r="Y289"/>
  <c r="Z289"/>
  <c r="Y290"/>
  <c r="Z290"/>
  <c r="Y291"/>
  <c r="Z291"/>
  <c r="Y292"/>
  <c r="Z292"/>
  <c r="Y293"/>
  <c r="Z293"/>
  <c r="Y294"/>
  <c r="Z294"/>
  <c r="Y295"/>
  <c r="Z295"/>
  <c r="Y296"/>
  <c r="Z296"/>
  <c r="Y297"/>
  <c r="Z297"/>
  <c r="Y298"/>
  <c r="Z298"/>
  <c r="Y299"/>
  <c r="Z299"/>
  <c r="Y300"/>
  <c r="Z300"/>
  <c r="Y301"/>
  <c r="Z301"/>
  <c r="Y302"/>
  <c r="Z302"/>
  <c r="Y303"/>
  <c r="Z303"/>
  <c r="Y304"/>
  <c r="Z304"/>
  <c r="Y305"/>
  <c r="Z305"/>
  <c r="Y306"/>
  <c r="Z306"/>
  <c r="Y307"/>
  <c r="Z307"/>
  <c r="Y308"/>
  <c r="Z308"/>
  <c r="Y309"/>
  <c r="Z309"/>
  <c r="Y310"/>
  <c r="Z310"/>
  <c r="Y311"/>
  <c r="Z311"/>
  <c r="Y312"/>
  <c r="Z312"/>
  <c r="Y313"/>
  <c r="Z313"/>
  <c r="Y314"/>
  <c r="Z314"/>
  <c r="Y315"/>
  <c r="Z315"/>
  <c r="Y316"/>
  <c r="Z316"/>
  <c r="Y317"/>
  <c r="Z317"/>
  <c r="Y318"/>
  <c r="Z318"/>
  <c r="Y319"/>
  <c r="Z319"/>
  <c r="Y320"/>
  <c r="Z320"/>
  <c r="Y321"/>
  <c r="Z321"/>
  <c r="Y322"/>
  <c r="Z322"/>
  <c r="Y323"/>
  <c r="Z323"/>
  <c r="Y324"/>
  <c r="Z324"/>
  <c r="Y325"/>
  <c r="Z325"/>
  <c r="Y326"/>
  <c r="Z326"/>
  <c r="Y327"/>
  <c r="Z327"/>
  <c r="Y328"/>
  <c r="Z328"/>
  <c r="Y329"/>
  <c r="Z329"/>
  <c r="Y330"/>
  <c r="Z330"/>
  <c r="Y331"/>
  <c r="Z331"/>
  <c r="Y332"/>
  <c r="Z332"/>
  <c r="Y333"/>
  <c r="Z333"/>
  <c r="Y334"/>
  <c r="Z334"/>
  <c r="Y335"/>
  <c r="Z335"/>
  <c r="Y336"/>
  <c r="Z336"/>
  <c r="Y337"/>
  <c r="Z337"/>
  <c r="Y338"/>
  <c r="Z338"/>
  <c r="Y339"/>
  <c r="Z339"/>
  <c r="Y340"/>
  <c r="Z340"/>
  <c r="Y341"/>
  <c r="Z341"/>
  <c r="Y342"/>
  <c r="Z342"/>
  <c r="Y343"/>
  <c r="Z343"/>
  <c r="Y344"/>
  <c r="Z344"/>
  <c r="Y345"/>
  <c r="Z345"/>
  <c r="Y346"/>
  <c r="Z346"/>
  <c r="Y347"/>
  <c r="Z347"/>
  <c r="Y348"/>
  <c r="Z348"/>
  <c r="Y349"/>
  <c r="Z349"/>
  <c r="Y350"/>
  <c r="Z350"/>
  <c r="Y351"/>
  <c r="Z351"/>
  <c r="Y352"/>
  <c r="Z352"/>
  <c r="Y353"/>
  <c r="Z353"/>
  <c r="Y354"/>
  <c r="Z354"/>
  <c r="Y355"/>
  <c r="Z355"/>
  <c r="Y356"/>
  <c r="Z356"/>
  <c r="Y357"/>
  <c r="Z357"/>
  <c r="Y358"/>
  <c r="Z358"/>
  <c r="Y359"/>
  <c r="Z359"/>
  <c r="Y360"/>
  <c r="Z360"/>
  <c r="Y361"/>
  <c r="Z361"/>
  <c r="Y362"/>
  <c r="Z362"/>
  <c r="Y363"/>
  <c r="Z363"/>
  <c r="Y364"/>
  <c r="Z364"/>
  <c r="Y365"/>
  <c r="Z365"/>
  <c r="Y366"/>
  <c r="Z366"/>
  <c r="Y367"/>
  <c r="Z367"/>
  <c r="Y368"/>
  <c r="Z368"/>
  <c r="Y369"/>
  <c r="Z369"/>
  <c r="Y370"/>
  <c r="Z370"/>
  <c r="Y371"/>
  <c r="Z371"/>
  <c r="Y372"/>
  <c r="Z372"/>
  <c r="Y373"/>
  <c r="Z373"/>
  <c r="Y374"/>
  <c r="Z374"/>
  <c r="Y375"/>
  <c r="Z375"/>
  <c r="Y376"/>
  <c r="Z376"/>
  <c r="Y377"/>
  <c r="Z377"/>
  <c r="Y378"/>
  <c r="Z378"/>
  <c r="Y379"/>
  <c r="Z379"/>
  <c r="Y380"/>
  <c r="Z380"/>
  <c r="Y381"/>
  <c r="Z381"/>
  <c r="Y382"/>
  <c r="Z382"/>
  <c r="Y383"/>
  <c r="Z383"/>
  <c r="Y384"/>
  <c r="Z384"/>
  <c r="Y385"/>
  <c r="Z385"/>
  <c r="Y386"/>
  <c r="Z386"/>
  <c r="Y387"/>
  <c r="Z387"/>
  <c r="Y388"/>
  <c r="Z388"/>
  <c r="Y389"/>
  <c r="Z389"/>
  <c r="Y390"/>
  <c r="Z390"/>
  <c r="Y391"/>
  <c r="Z391"/>
  <c r="Y392"/>
  <c r="Z392"/>
  <c r="Y393"/>
  <c r="Z393"/>
  <c r="Y394"/>
  <c r="Z394"/>
  <c r="Y395"/>
  <c r="Z395"/>
  <c r="Y396"/>
  <c r="Z396"/>
  <c r="Y397"/>
  <c r="Z397"/>
  <c r="Y398"/>
  <c r="Z398"/>
  <c r="Y399"/>
  <c r="Z399"/>
  <c r="Y400"/>
  <c r="Z400"/>
  <c r="Y401"/>
  <c r="Z401"/>
  <c r="Y402"/>
  <c r="Z402"/>
  <c r="Y403"/>
  <c r="Z403"/>
  <c r="Y404"/>
  <c r="Z404"/>
  <c r="Y405"/>
  <c r="Z405"/>
  <c r="Y406"/>
  <c r="Z406"/>
  <c r="Y407"/>
  <c r="Z407"/>
  <c r="Y408"/>
  <c r="Z408"/>
  <c r="Y409"/>
  <c r="Z409"/>
  <c r="Y410"/>
  <c r="Z410"/>
  <c r="Y411"/>
  <c r="Z411"/>
  <c r="Y412"/>
  <c r="Z412"/>
  <c r="Y413"/>
  <c r="Z413"/>
  <c r="Y414"/>
  <c r="Z414"/>
  <c r="Y415"/>
  <c r="Z415"/>
  <c r="Y416"/>
  <c r="Z416"/>
  <c r="Y417"/>
  <c r="Z417"/>
  <c r="Y418"/>
  <c r="Z418"/>
  <c r="Y419"/>
  <c r="Z419"/>
  <c r="Y420"/>
  <c r="Z420"/>
  <c r="Y421"/>
  <c r="Z421"/>
  <c r="Y422"/>
  <c r="Z422"/>
  <c r="Y423"/>
  <c r="Z423"/>
  <c r="Y424"/>
  <c r="Z424"/>
  <c r="Y425"/>
  <c r="Z425"/>
  <c r="Y426"/>
  <c r="Z426"/>
  <c r="Y427"/>
  <c r="Z427"/>
  <c r="Y428"/>
  <c r="Z428"/>
  <c r="Y429"/>
  <c r="Z429"/>
  <c r="Y430"/>
  <c r="Z430"/>
  <c r="Y431"/>
  <c r="Z431"/>
  <c r="Y432"/>
  <c r="Z432"/>
  <c r="Y433"/>
  <c r="Z433"/>
  <c r="Y434"/>
  <c r="Z434"/>
  <c r="Y435"/>
  <c r="Z435"/>
  <c r="Y436"/>
  <c r="Z436"/>
  <c r="Y437"/>
  <c r="Z437"/>
  <c r="Y438"/>
  <c r="Z438"/>
  <c r="Y439"/>
  <c r="Z439"/>
  <c r="Y440"/>
  <c r="Z440"/>
  <c r="Y441"/>
  <c r="Z441"/>
  <c r="Y442"/>
  <c r="Z442"/>
  <c r="Y443"/>
  <c r="Z443"/>
  <c r="Y444"/>
  <c r="Z444"/>
  <c r="Y445"/>
  <c r="Z445"/>
  <c r="Y446"/>
  <c r="Z446"/>
  <c r="Y447"/>
  <c r="Z447"/>
  <c r="Y448"/>
  <c r="Z448"/>
  <c r="Y449"/>
  <c r="Z449"/>
  <c r="Y450"/>
  <c r="Z450"/>
  <c r="Y451"/>
  <c r="Z451"/>
  <c r="Y452"/>
  <c r="Z452"/>
  <c r="Y453"/>
  <c r="Z453"/>
  <c r="Y454"/>
  <c r="Z454"/>
  <c r="Y455"/>
  <c r="Z455"/>
  <c r="Y456"/>
  <c r="Z456"/>
  <c r="Y457"/>
  <c r="Z457"/>
  <c r="Y458"/>
  <c r="Z458"/>
  <c r="Y459"/>
  <c r="Z459"/>
  <c r="Y460"/>
  <c r="Z460"/>
  <c r="Y461"/>
  <c r="Z461"/>
  <c r="Y462"/>
  <c r="Z462"/>
  <c r="Y463"/>
  <c r="Z463"/>
  <c r="Y464"/>
  <c r="Z464"/>
  <c r="Y465"/>
  <c r="Z465"/>
  <c r="Y466"/>
  <c r="Z466"/>
  <c r="Y467"/>
  <c r="Z467"/>
  <c r="Y468"/>
  <c r="Z468"/>
  <c r="Y469"/>
  <c r="Z469"/>
  <c r="Y470"/>
  <c r="Z470"/>
  <c r="Y471"/>
  <c r="Z471"/>
  <c r="Y472"/>
  <c r="Z472"/>
  <c r="Y473"/>
  <c r="Z473"/>
  <c r="Y474"/>
  <c r="Z474"/>
  <c r="Y475"/>
  <c r="Z475"/>
  <c r="Y476"/>
  <c r="Z476"/>
  <c r="Y477"/>
  <c r="Z477"/>
  <c r="Y478"/>
  <c r="Z478"/>
  <c r="Y479"/>
  <c r="Z479"/>
  <c r="Y480"/>
  <c r="Z480"/>
  <c r="Y481"/>
  <c r="Z481"/>
  <c r="Y482"/>
  <c r="Z482"/>
  <c r="Y483"/>
  <c r="Z483"/>
  <c r="Y484"/>
  <c r="Z484"/>
  <c r="Y485"/>
  <c r="Z485"/>
  <c r="Y486"/>
  <c r="Z486"/>
  <c r="Y487"/>
  <c r="Z487"/>
  <c r="Y488"/>
  <c r="Z488"/>
  <c r="Y489"/>
  <c r="Z489"/>
  <c r="Y490"/>
  <c r="Z490"/>
  <c r="Y491"/>
  <c r="Z491"/>
  <c r="Y492"/>
  <c r="Z492"/>
  <c r="Y493"/>
  <c r="Z493"/>
  <c r="Y494"/>
  <c r="Z494"/>
  <c r="Y495"/>
  <c r="Z495"/>
  <c r="Y496"/>
  <c r="Z496"/>
  <c r="Y497"/>
  <c r="Z497"/>
  <c r="Y498"/>
  <c r="Z498"/>
  <c r="Y499"/>
  <c r="Z499"/>
  <c r="Y500"/>
  <c r="Z500"/>
  <c r="Y501"/>
  <c r="Z501"/>
  <c r="Y502"/>
  <c r="Z502"/>
  <c r="Y503"/>
  <c r="Z503"/>
  <c r="Y504"/>
  <c r="Z504"/>
  <c r="Y505"/>
  <c r="Z505"/>
  <c r="Y506"/>
  <c r="Z506"/>
  <c r="Y507"/>
  <c r="Z507"/>
  <c r="Y508"/>
  <c r="Z508"/>
  <c r="Y509"/>
  <c r="Z509"/>
  <c r="Y510"/>
  <c r="Z510"/>
  <c r="Y511"/>
  <c r="Z511"/>
  <c r="Y512"/>
  <c r="Z512"/>
  <c r="Y513"/>
  <c r="Z513"/>
  <c r="Y514"/>
  <c r="Z514"/>
  <c r="Y515"/>
  <c r="Z515"/>
  <c r="Y516"/>
  <c r="Z516"/>
  <c r="Y517"/>
  <c r="Z517"/>
  <c r="Y518"/>
  <c r="Z518"/>
  <c r="Y519"/>
  <c r="Z519"/>
  <c r="Y520"/>
  <c r="Z520"/>
  <c r="Y521"/>
  <c r="Z521"/>
  <c r="Y522"/>
  <c r="Z522"/>
  <c r="Y523"/>
  <c r="Z523"/>
  <c r="Y524"/>
  <c r="Z524"/>
  <c r="Y525"/>
  <c r="Z525"/>
  <c r="Y526"/>
  <c r="Z526"/>
  <c r="Y527"/>
  <c r="Z527"/>
  <c r="Y528"/>
  <c r="Z528"/>
  <c r="Y529"/>
  <c r="Z529"/>
  <c r="Y530"/>
  <c r="Z530"/>
  <c r="Y531"/>
  <c r="Z531"/>
  <c r="Y532"/>
  <c r="Z532"/>
  <c r="Y533"/>
  <c r="Z533"/>
  <c r="Y534"/>
  <c r="Z534"/>
  <c r="Y535"/>
  <c r="Z535"/>
  <c r="Y536"/>
  <c r="Z536"/>
  <c r="Y537"/>
  <c r="Z537"/>
  <c r="Y538"/>
  <c r="Z538"/>
  <c r="Y539"/>
  <c r="Z539"/>
  <c r="Y540"/>
  <c r="Z540"/>
  <c r="Y541"/>
  <c r="Z541"/>
  <c r="Y542"/>
  <c r="Z542"/>
  <c r="Y543"/>
  <c r="Z543"/>
  <c r="Y544"/>
  <c r="Z544"/>
  <c r="Y545"/>
  <c r="Z545"/>
  <c r="Y546"/>
  <c r="Z546"/>
  <c r="Y547"/>
  <c r="Z547"/>
  <c r="Y548"/>
  <c r="Z548"/>
  <c r="Y549"/>
  <c r="Z549"/>
  <c r="Y550"/>
  <c r="Z550"/>
  <c r="Y551"/>
  <c r="Z551"/>
  <c r="Y552"/>
  <c r="Z552"/>
  <c r="Y553"/>
  <c r="Z553"/>
  <c r="Y554"/>
  <c r="Z554"/>
  <c r="Y555"/>
  <c r="Z555"/>
  <c r="Y556"/>
  <c r="Z556"/>
  <c r="Y557"/>
  <c r="Z557"/>
  <c r="Y558"/>
  <c r="Z558"/>
  <c r="Y559"/>
  <c r="Z559"/>
  <c r="Y560"/>
  <c r="Z560"/>
  <c r="Y561"/>
  <c r="Z561"/>
  <c r="Y562"/>
  <c r="Z562"/>
  <c r="Y563"/>
  <c r="Z563"/>
  <c r="Y564"/>
  <c r="Z564"/>
  <c r="Y565"/>
  <c r="Z565"/>
  <c r="Y566"/>
  <c r="Z566"/>
  <c r="Y567"/>
  <c r="Z567"/>
  <c r="Y568"/>
  <c r="Z568"/>
  <c r="Y569"/>
  <c r="Z569"/>
  <c r="Y570"/>
  <c r="Z570"/>
  <c r="Y571"/>
  <c r="Z571"/>
  <c r="Y572"/>
  <c r="Z572"/>
  <c r="Y573"/>
  <c r="Z573"/>
  <c r="Y574"/>
  <c r="Z574"/>
  <c r="Y575"/>
  <c r="Z575"/>
  <c r="Y576"/>
  <c r="Z576"/>
  <c r="Y577"/>
  <c r="Z577"/>
  <c r="Y578"/>
  <c r="Z578"/>
  <c r="Y579"/>
  <c r="Z579"/>
  <c r="Y580"/>
  <c r="Z580"/>
  <c r="Y581"/>
  <c r="Z581"/>
  <c r="Y582"/>
  <c r="Z582"/>
  <c r="Y583"/>
  <c r="Z583"/>
  <c r="Y584"/>
  <c r="Z584"/>
  <c r="Y585"/>
  <c r="Z585"/>
  <c r="Y586"/>
  <c r="Z586"/>
  <c r="Y587"/>
  <c r="Z587"/>
  <c r="Y588"/>
  <c r="Z588"/>
  <c r="Y589"/>
  <c r="Z589"/>
  <c r="Y590"/>
  <c r="Z590"/>
  <c r="Y591"/>
  <c r="Z591"/>
  <c r="Y592"/>
  <c r="Z592"/>
  <c r="Y593"/>
  <c r="Z593"/>
  <c r="Y594"/>
  <c r="Z594"/>
  <c r="Y595"/>
  <c r="Z595"/>
  <c r="Y596"/>
  <c r="Z596"/>
  <c r="Y597"/>
  <c r="Z597"/>
  <c r="Y598"/>
  <c r="Z598"/>
  <c r="Y599"/>
  <c r="Z599"/>
  <c r="Y600"/>
  <c r="Z600"/>
  <c r="Y601"/>
  <c r="Z601"/>
  <c r="Y602"/>
  <c r="Z602"/>
  <c r="Y603"/>
  <c r="Z603"/>
  <c r="Y604"/>
  <c r="Z604"/>
  <c r="Y605"/>
  <c r="Z605"/>
  <c r="Y606"/>
  <c r="Z606"/>
  <c r="Y607"/>
  <c r="Z607"/>
  <c r="Y608"/>
  <c r="Z608"/>
  <c r="Y609"/>
  <c r="Z609"/>
  <c r="Y610"/>
  <c r="Z610"/>
  <c r="Y611"/>
  <c r="Z611"/>
  <c r="Y612"/>
  <c r="Z612"/>
  <c r="Y613"/>
  <c r="Z613"/>
  <c r="Y614"/>
  <c r="Z614"/>
  <c r="Y615"/>
  <c r="Z615"/>
  <c r="Y616"/>
  <c r="Z616"/>
  <c r="Y617"/>
  <c r="Z617"/>
  <c r="Y618"/>
  <c r="Z618"/>
  <c r="Y619"/>
  <c r="Z619"/>
  <c r="Y620"/>
  <c r="Z620"/>
  <c r="Y621"/>
  <c r="Z621"/>
  <c r="Y622"/>
  <c r="Z622"/>
  <c r="Y623"/>
  <c r="Z623"/>
  <c r="Y624"/>
  <c r="Z624"/>
  <c r="Y625"/>
  <c r="Z625"/>
  <c r="Y626"/>
  <c r="Z626"/>
  <c r="Y627"/>
  <c r="Z627"/>
  <c r="Y628"/>
  <c r="Z628"/>
  <c r="Y629"/>
  <c r="Z629"/>
  <c r="Y630"/>
  <c r="Z630"/>
  <c r="Y631"/>
  <c r="Z631"/>
  <c r="Y632"/>
  <c r="Z632"/>
  <c r="Y633"/>
  <c r="Z633"/>
  <c r="Y634"/>
  <c r="Z634"/>
  <c r="Y635"/>
  <c r="Z635"/>
  <c r="Y636"/>
  <c r="Z636"/>
  <c r="Y637"/>
  <c r="Z637"/>
  <c r="Y638"/>
  <c r="Z638"/>
  <c r="Y639"/>
  <c r="Z639"/>
  <c r="Y640"/>
  <c r="Z640"/>
  <c r="Y641"/>
  <c r="Z641"/>
  <c r="Y642"/>
  <c r="Z642"/>
  <c r="Y643"/>
  <c r="Z643"/>
  <c r="Y644"/>
  <c r="Z644"/>
  <c r="Y645"/>
  <c r="Z645"/>
  <c r="Y646"/>
  <c r="Z646"/>
  <c r="Y647"/>
  <c r="Z647"/>
  <c r="Y648"/>
  <c r="Z648"/>
  <c r="Y649"/>
  <c r="Z649"/>
  <c r="Y650"/>
  <c r="Z650"/>
  <c r="Y651"/>
  <c r="Z651"/>
  <c r="Y652"/>
  <c r="Z652"/>
  <c r="Y653"/>
  <c r="Z653"/>
  <c r="Y654"/>
  <c r="Z654"/>
  <c r="Y655"/>
  <c r="Z655"/>
  <c r="Y656"/>
  <c r="Z656"/>
  <c r="Y657"/>
  <c r="Z657"/>
  <c r="Y658"/>
  <c r="Z658"/>
  <c r="Y659"/>
  <c r="Z659"/>
  <c r="Y660"/>
  <c r="Z660"/>
  <c r="Y661"/>
  <c r="Z661"/>
  <c r="Y662"/>
  <c r="Z662"/>
  <c r="Y663"/>
  <c r="Z663"/>
  <c r="Y664"/>
  <c r="Z664"/>
  <c r="Y665"/>
  <c r="Z665"/>
  <c r="Y666"/>
  <c r="Z666"/>
  <c r="Y667"/>
  <c r="Z667"/>
  <c r="Y668"/>
  <c r="Z668"/>
  <c r="Y669"/>
  <c r="Z669"/>
  <c r="Y670"/>
  <c r="Z670"/>
  <c r="Y671"/>
  <c r="Z671"/>
  <c r="Y672"/>
  <c r="Z672"/>
  <c r="Y673"/>
  <c r="Z673"/>
  <c r="Y674"/>
  <c r="Z674"/>
  <c r="Y675"/>
  <c r="Z675"/>
  <c r="Y676"/>
  <c r="Z676"/>
  <c r="Y677"/>
  <c r="Z677"/>
  <c r="Y678"/>
  <c r="Z678"/>
  <c r="Y679"/>
  <c r="Z679"/>
  <c r="Y680"/>
  <c r="Z680"/>
  <c r="Y681"/>
  <c r="Z681"/>
  <c r="Y682"/>
  <c r="Z682"/>
  <c r="Y683"/>
  <c r="Z683"/>
  <c r="Y684"/>
  <c r="Z684"/>
  <c r="Y685"/>
  <c r="Z685"/>
  <c r="Y686"/>
  <c r="Z686"/>
  <c r="Y687"/>
  <c r="Z687"/>
  <c r="Y688"/>
  <c r="Z688"/>
  <c r="Y689"/>
  <c r="Z689"/>
  <c r="Y690"/>
  <c r="Z690"/>
  <c r="Y691"/>
  <c r="Z691"/>
  <c r="Y692"/>
  <c r="Z692"/>
  <c r="Y693"/>
  <c r="Z693"/>
  <c r="Y694"/>
  <c r="Z694"/>
  <c r="Y695"/>
  <c r="Z695"/>
  <c r="Y696"/>
  <c r="Z696"/>
  <c r="Y697"/>
  <c r="Z697"/>
  <c r="Y698"/>
  <c r="Z698"/>
  <c r="Y699"/>
  <c r="Z699"/>
  <c r="Y700"/>
  <c r="Z700"/>
  <c r="Y701"/>
  <c r="Z701"/>
  <c r="Y702"/>
  <c r="Z702"/>
  <c r="Y703"/>
  <c r="Z703"/>
  <c r="Y704"/>
  <c r="Z704"/>
  <c r="Y705"/>
  <c r="Z705"/>
  <c r="Y706"/>
  <c r="Z706"/>
  <c r="Y707"/>
  <c r="Z707"/>
  <c r="Y708"/>
  <c r="Z708"/>
  <c r="Y709"/>
  <c r="Z709"/>
  <c r="Y710"/>
  <c r="Z710"/>
  <c r="Y711"/>
  <c r="Z711"/>
  <c r="Y712"/>
  <c r="Z712"/>
  <c r="Y713"/>
  <c r="Z713"/>
  <c r="Y714"/>
  <c r="Z714"/>
  <c r="Y715"/>
  <c r="Z715"/>
  <c r="Y716"/>
  <c r="Z716"/>
  <c r="Y717"/>
  <c r="Z717"/>
  <c r="Y718"/>
  <c r="Z718"/>
  <c r="Y719"/>
  <c r="Z719"/>
  <c r="Y720"/>
  <c r="Z720"/>
  <c r="Y721"/>
  <c r="Z721"/>
  <c r="Y722"/>
  <c r="Z722"/>
  <c r="Y723"/>
  <c r="Z723"/>
  <c r="Y724"/>
  <c r="Z724"/>
  <c r="Y725"/>
  <c r="Z725"/>
  <c r="Y726"/>
  <c r="Z726"/>
  <c r="Y727"/>
  <c r="Z727"/>
  <c r="Y728"/>
  <c r="Z728"/>
  <c r="Y729"/>
  <c r="Z729"/>
  <c r="Y730"/>
  <c r="Z730"/>
  <c r="Y731"/>
  <c r="Z731"/>
  <c r="Y732"/>
  <c r="Z732"/>
  <c r="Y733"/>
  <c r="Z733"/>
  <c r="Y734"/>
  <c r="Z734"/>
  <c r="Y735"/>
  <c r="Z735"/>
  <c r="Y736"/>
  <c r="Z736"/>
  <c r="Y737"/>
  <c r="Z737"/>
  <c r="Y738"/>
  <c r="Z738"/>
  <c r="Y739"/>
  <c r="Z739"/>
  <c r="Y740"/>
  <c r="Z740"/>
  <c r="Y741"/>
  <c r="Z741"/>
  <c r="Y742"/>
  <c r="Z742"/>
  <c r="Y743"/>
  <c r="Z743"/>
  <c r="Y744"/>
  <c r="Z744"/>
  <c r="Y745"/>
  <c r="Z745"/>
  <c r="Y746"/>
  <c r="Z746"/>
  <c r="Y747"/>
  <c r="Z747"/>
  <c r="Y748"/>
  <c r="Z748"/>
  <c r="Y749"/>
  <c r="Z749"/>
  <c r="Y750"/>
  <c r="Z750"/>
  <c r="Y751"/>
  <c r="Z751"/>
  <c r="Y752"/>
  <c r="Z752"/>
  <c r="Y753"/>
  <c r="Z753"/>
  <c r="Y754"/>
  <c r="Z754"/>
  <c r="Y755"/>
  <c r="Z755"/>
  <c r="Y756"/>
  <c r="Z756"/>
  <c r="Y757"/>
  <c r="Z757"/>
  <c r="Y758"/>
  <c r="Z758"/>
  <c r="Y759"/>
  <c r="Z759"/>
  <c r="Y760"/>
  <c r="Z760"/>
  <c r="Y761"/>
  <c r="Z761"/>
  <c r="Y762"/>
  <c r="Z762"/>
  <c r="Y763"/>
  <c r="Z763"/>
  <c r="Y764"/>
  <c r="Z764"/>
  <c r="Y765"/>
  <c r="Z765"/>
  <c r="Y766"/>
  <c r="Z766"/>
  <c r="Y767"/>
  <c r="Z767"/>
  <c r="Y768"/>
  <c r="Z768"/>
  <c r="Y769"/>
  <c r="Z769"/>
  <c r="Y770"/>
  <c r="Z770"/>
  <c r="Y771"/>
  <c r="Z771"/>
  <c r="Y772"/>
  <c r="Z772"/>
  <c r="Y773"/>
  <c r="Z773"/>
  <c r="Y774"/>
  <c r="Z774"/>
  <c r="Y775"/>
  <c r="Z775"/>
  <c r="Y776"/>
  <c r="Z776"/>
  <c r="Y777"/>
  <c r="Z777"/>
  <c r="Y778"/>
  <c r="Z778"/>
  <c r="Y779"/>
  <c r="Z779"/>
  <c r="Y780"/>
  <c r="Z780"/>
  <c r="Y781"/>
  <c r="Z781"/>
  <c r="Y782"/>
  <c r="Z782"/>
  <c r="Y783"/>
  <c r="Z783"/>
  <c r="Y784"/>
  <c r="Z784"/>
  <c r="Y785"/>
  <c r="Z785"/>
  <c r="Y786"/>
  <c r="Z786"/>
  <c r="Y787"/>
  <c r="Z787"/>
  <c r="Y788"/>
  <c r="Z788"/>
  <c r="Y789"/>
  <c r="Z789"/>
  <c r="Y790"/>
  <c r="Z790"/>
  <c r="Y791"/>
  <c r="Z791"/>
  <c r="Y792"/>
  <c r="Z792"/>
  <c r="Y793"/>
  <c r="Z793"/>
  <c r="Y794"/>
  <c r="Z794"/>
  <c r="Y795"/>
  <c r="Z795"/>
  <c r="Y796"/>
  <c r="Z796"/>
  <c r="Y797"/>
  <c r="Z797"/>
  <c r="Y798"/>
  <c r="Z798"/>
  <c r="Y799"/>
  <c r="Z799"/>
  <c r="Y800"/>
  <c r="Z800"/>
  <c r="Y801"/>
  <c r="Z801"/>
  <c r="Y802"/>
  <c r="Z802"/>
  <c r="Y803"/>
  <c r="Z803"/>
  <c r="Y804"/>
  <c r="Z804"/>
  <c r="Y805"/>
  <c r="Z805"/>
  <c r="Y806"/>
  <c r="Z806"/>
  <c r="Y807"/>
  <c r="Z807"/>
  <c r="Y808"/>
  <c r="Z808"/>
  <c r="Y809"/>
  <c r="Z809"/>
  <c r="Y810"/>
  <c r="Z810"/>
  <c r="Y811"/>
  <c r="Z811"/>
  <c r="Y812"/>
  <c r="Z812"/>
  <c r="Y813"/>
  <c r="Z813"/>
  <c r="Y814"/>
  <c r="Z814"/>
  <c r="Y815"/>
  <c r="Z815"/>
  <c r="Y816"/>
  <c r="Z816"/>
  <c r="Y817"/>
  <c r="Z817"/>
  <c r="Y818"/>
  <c r="Z818"/>
  <c r="Y819"/>
  <c r="Z819"/>
  <c r="Y820"/>
  <c r="Z820"/>
  <c r="Y821"/>
  <c r="Z821"/>
  <c r="Y822"/>
  <c r="Z822"/>
  <c r="Y823"/>
  <c r="Z823"/>
  <c r="Y824"/>
  <c r="Z824"/>
  <c r="Y825"/>
  <c r="Z825"/>
  <c r="Y826"/>
  <c r="Z826"/>
  <c r="Y827"/>
  <c r="Z827"/>
  <c r="Y828"/>
  <c r="Z828"/>
  <c r="Y829"/>
  <c r="Z829"/>
  <c r="Y830"/>
  <c r="Z830"/>
  <c r="Y831"/>
  <c r="Z831"/>
  <c r="Y832"/>
  <c r="Z832"/>
  <c r="Y833"/>
  <c r="Z833"/>
  <c r="Y834"/>
  <c r="Z834"/>
  <c r="Y835"/>
  <c r="Z835"/>
  <c r="Y836"/>
  <c r="Z836"/>
  <c r="Y837"/>
  <c r="Z837"/>
  <c r="Y838"/>
  <c r="Z838"/>
  <c r="Y839"/>
  <c r="Z839"/>
  <c r="Y840"/>
  <c r="Z840"/>
  <c r="Y841"/>
  <c r="Z841"/>
  <c r="Y842"/>
  <c r="Z842"/>
  <c r="Y843"/>
  <c r="Z843"/>
  <c r="Y844"/>
  <c r="Z844"/>
  <c r="Y845"/>
  <c r="Z845"/>
  <c r="Y846"/>
  <c r="Z846"/>
  <c r="Y847"/>
  <c r="Z847"/>
  <c r="Y848"/>
  <c r="Z848"/>
  <c r="Y849"/>
  <c r="Z849"/>
  <c r="Y850"/>
  <c r="Z850"/>
  <c r="Y851"/>
  <c r="Z851"/>
  <c r="Y852"/>
  <c r="Z852"/>
  <c r="Y853"/>
  <c r="Z853"/>
  <c r="Y854"/>
  <c r="Z854"/>
  <c r="Y855"/>
  <c r="Z855"/>
  <c r="Y856"/>
  <c r="Z856"/>
  <c r="Y857"/>
  <c r="Z857"/>
  <c r="Y858"/>
  <c r="Z858"/>
  <c r="Y859"/>
  <c r="Z859"/>
  <c r="Y860"/>
  <c r="Z860"/>
  <c r="Y861"/>
  <c r="Z861"/>
  <c r="Y862"/>
  <c r="Z862"/>
  <c r="Y863"/>
  <c r="Z863"/>
  <c r="Y864"/>
  <c r="Z864"/>
  <c r="Y865"/>
  <c r="Z865"/>
  <c r="Y866"/>
  <c r="Z866"/>
  <c r="Y867"/>
  <c r="Z867"/>
  <c r="Y868"/>
  <c r="Z868"/>
  <c r="Y869"/>
  <c r="Z869"/>
  <c r="Y870"/>
  <c r="Z870"/>
  <c r="Y871"/>
  <c r="Z871"/>
  <c r="Y872"/>
  <c r="Z872"/>
  <c r="Y873"/>
  <c r="Z873"/>
  <c r="Y874"/>
  <c r="Z874"/>
  <c r="Y875"/>
  <c r="Z875"/>
  <c r="Y876"/>
  <c r="Z876"/>
  <c r="Y877"/>
  <c r="Z877"/>
  <c r="Y878"/>
  <c r="Z878"/>
  <c r="Y879"/>
  <c r="Z879"/>
  <c r="Y880"/>
  <c r="Z880"/>
  <c r="Y881"/>
  <c r="Z881"/>
  <c r="Y882"/>
  <c r="Z882"/>
  <c r="Y883"/>
  <c r="Z883"/>
  <c r="Y884"/>
  <c r="Z884"/>
  <c r="Y885"/>
  <c r="Z885"/>
  <c r="Y886"/>
  <c r="Z886"/>
  <c r="Y887"/>
  <c r="Z887"/>
  <c r="Y888"/>
  <c r="Z888"/>
  <c r="Y889"/>
  <c r="Z889"/>
  <c r="Y890"/>
  <c r="Z890"/>
  <c r="Y891"/>
  <c r="Z891"/>
  <c r="Y892"/>
  <c r="Z892"/>
  <c r="Y893"/>
  <c r="Z893"/>
  <c r="Y894"/>
  <c r="Z894"/>
  <c r="Y895"/>
  <c r="Z895"/>
  <c r="Y896"/>
  <c r="Z896"/>
  <c r="Y897"/>
  <c r="Z897"/>
  <c r="Y898"/>
  <c r="Z898"/>
  <c r="Y899"/>
  <c r="Z899"/>
  <c r="Y900"/>
  <c r="Z900"/>
  <c r="Y901"/>
  <c r="Z901"/>
  <c r="Y902"/>
  <c r="Z902"/>
  <c r="Y903"/>
  <c r="Z903"/>
  <c r="Y904"/>
  <c r="Z904"/>
  <c r="Y905"/>
  <c r="Z905"/>
  <c r="Y906"/>
  <c r="Z906"/>
  <c r="Y907"/>
  <c r="Z907"/>
  <c r="Y908"/>
  <c r="Z908"/>
  <c r="Y909"/>
  <c r="Z909"/>
  <c r="Y910"/>
  <c r="Z910"/>
  <c r="Y911"/>
  <c r="Z911"/>
  <c r="Y912"/>
  <c r="Z912"/>
  <c r="Y913"/>
  <c r="Z913"/>
  <c r="Y914"/>
  <c r="Z914"/>
  <c r="Y915"/>
  <c r="Z915"/>
  <c r="Y916"/>
  <c r="Z916"/>
  <c r="Y917"/>
  <c r="Z917"/>
  <c r="Y918"/>
  <c r="Z918"/>
  <c r="Y919"/>
  <c r="Z919"/>
  <c r="Y920"/>
  <c r="Z920"/>
  <c r="Y921"/>
  <c r="Z921"/>
  <c r="Y922"/>
  <c r="Z922"/>
  <c r="Y923"/>
  <c r="Z923"/>
  <c r="Y924"/>
  <c r="Z924"/>
  <c r="Y925"/>
  <c r="Z925"/>
  <c r="Y926"/>
  <c r="Z926"/>
  <c r="Y927"/>
  <c r="Z927"/>
  <c r="Y928"/>
  <c r="Z928"/>
  <c r="Y929"/>
  <c r="Z929"/>
  <c r="Y930"/>
  <c r="Z930"/>
  <c r="Y931"/>
  <c r="Z931"/>
  <c r="Y932"/>
  <c r="Z932"/>
  <c r="Y933"/>
  <c r="Z933"/>
  <c r="Y934"/>
  <c r="Z934"/>
  <c r="Y935"/>
  <c r="Z935"/>
  <c r="Y936"/>
  <c r="Z936"/>
  <c r="Y937"/>
  <c r="Z937"/>
  <c r="Y938"/>
  <c r="Z938"/>
  <c r="Y939"/>
  <c r="Z939"/>
  <c r="Y940"/>
  <c r="Z940"/>
  <c r="Y941"/>
  <c r="Z941"/>
  <c r="Y942"/>
  <c r="Z942"/>
  <c r="Y943"/>
  <c r="Z943"/>
  <c r="Y944"/>
  <c r="Z944"/>
  <c r="Y945"/>
  <c r="Z945"/>
  <c r="Y946"/>
  <c r="Z946"/>
  <c r="Y947"/>
  <c r="Z947"/>
  <c r="Y948"/>
  <c r="Z948"/>
  <c r="Y949"/>
  <c r="Z949"/>
  <c r="Y950"/>
  <c r="Z950"/>
  <c r="Y951"/>
  <c r="Z951"/>
  <c r="Y952"/>
  <c r="Z952"/>
  <c r="Y953"/>
  <c r="Z953"/>
  <c r="Y954"/>
  <c r="Z954"/>
  <c r="Y955"/>
  <c r="Z955"/>
  <c r="Y956"/>
  <c r="Z956"/>
  <c r="Y957"/>
  <c r="Z957"/>
  <c r="Y958"/>
  <c r="Z958"/>
  <c r="Y959"/>
  <c r="Z959"/>
  <c r="Y960"/>
  <c r="Z960"/>
  <c r="Y961"/>
  <c r="Z961"/>
  <c r="Y962"/>
  <c r="Z962"/>
  <c r="Y963"/>
  <c r="Z963"/>
  <c r="Y964"/>
  <c r="Z964"/>
  <c r="Y965"/>
  <c r="Z965"/>
  <c r="Y966"/>
  <c r="Z966"/>
  <c r="Y967"/>
  <c r="Z967"/>
  <c r="Y968"/>
  <c r="Z968"/>
  <c r="Y969"/>
  <c r="Z969"/>
  <c r="Y970"/>
  <c r="Z970"/>
  <c r="Y971"/>
  <c r="Z971"/>
  <c r="Y972"/>
  <c r="Z972"/>
  <c r="Y973"/>
  <c r="Z973"/>
  <c r="Y974"/>
  <c r="Z974"/>
  <c r="Y975"/>
  <c r="Z975"/>
  <c r="Y976"/>
  <c r="Z976"/>
  <c r="Y977"/>
  <c r="Z977"/>
  <c r="Y978"/>
  <c r="Z978"/>
  <c r="Y979"/>
  <c r="Z979"/>
  <c r="Y980"/>
  <c r="Z980"/>
  <c r="Y981"/>
  <c r="Z981"/>
  <c r="Y982"/>
  <c r="Z982"/>
  <c r="Y983"/>
  <c r="Z983"/>
  <c r="Y984"/>
  <c r="Z984"/>
  <c r="Y985"/>
  <c r="Z985"/>
  <c r="Y986"/>
  <c r="Z986"/>
  <c r="Y987"/>
  <c r="Z987"/>
  <c r="Y988"/>
  <c r="Z988"/>
  <c r="Y989"/>
  <c r="Z989"/>
  <c r="Y990"/>
  <c r="Z990"/>
  <c r="Y991"/>
  <c r="Z991"/>
  <c r="Y992"/>
  <c r="Z992"/>
  <c r="Y993"/>
  <c r="Z993"/>
  <c r="Y994"/>
  <c r="Z994"/>
  <c r="Y995"/>
  <c r="Z995"/>
  <c r="Y996"/>
  <c r="Z996"/>
  <c r="Y997"/>
  <c r="Z997"/>
  <c r="Y998"/>
  <c r="Z998"/>
  <c r="Y999"/>
  <c r="Z999"/>
  <c r="Y1000"/>
  <c r="Z1000"/>
  <c r="Y1001"/>
  <c r="Z1001"/>
  <c r="Y1002"/>
  <c r="Z1002"/>
  <c r="Y1003"/>
  <c r="Z1003"/>
  <c r="Y1004"/>
  <c r="Z1004"/>
  <c r="Y1005"/>
  <c r="Z1005"/>
  <c r="Y1006"/>
  <c r="Z1006"/>
  <c r="Y1007"/>
  <c r="Z1007"/>
  <c r="Y1008"/>
  <c r="Z1008"/>
  <c r="Y1009"/>
  <c r="Z1009"/>
  <c r="Y1010"/>
  <c r="Z1010"/>
  <c r="Y1011"/>
  <c r="Z1011"/>
  <c r="Y1012"/>
  <c r="Z1012"/>
  <c r="Y1013"/>
  <c r="Z1013"/>
  <c r="Y1014"/>
  <c r="Z1014"/>
  <c r="Y1015"/>
  <c r="Z1015"/>
  <c r="Y1016"/>
  <c r="Z1016"/>
  <c r="Y1017"/>
  <c r="Z1017"/>
  <c r="Y1018"/>
  <c r="Z1018"/>
  <c r="Y1019"/>
  <c r="Z1019"/>
  <c r="Y1020"/>
  <c r="Z1020"/>
  <c r="Y1021"/>
  <c r="Z1021"/>
  <c r="Y1022"/>
  <c r="Z1022"/>
  <c r="Y1023"/>
  <c r="Z1023"/>
  <c r="Y1024"/>
  <c r="Z1024"/>
  <c r="Y1025"/>
  <c r="Z1025"/>
  <c r="Y1026"/>
  <c r="Z1026"/>
  <c r="Y1027"/>
  <c r="Z1027"/>
  <c r="Y1028"/>
  <c r="Z1028"/>
  <c r="Y1029"/>
  <c r="Z1029"/>
  <c r="Y1030"/>
  <c r="Z1030"/>
  <c r="Y1031"/>
  <c r="Z1031"/>
  <c r="Y1032"/>
  <c r="Z1032"/>
  <c r="Y1033"/>
  <c r="Z1033"/>
  <c r="Y1034"/>
  <c r="Z1034"/>
  <c r="Y1035"/>
  <c r="Z1035"/>
  <c r="Y1036"/>
  <c r="Z1036"/>
  <c r="Y1037"/>
  <c r="Z1037"/>
  <c r="Y1038"/>
  <c r="Z1038"/>
  <c r="Y1039"/>
  <c r="Z1039"/>
  <c r="Y1040"/>
  <c r="Z1040"/>
  <c r="Y1041"/>
  <c r="Z1041"/>
  <c r="Y1042"/>
  <c r="Z1042"/>
  <c r="Y1043"/>
  <c r="Z1043"/>
  <c r="Y1044"/>
  <c r="Z1044"/>
  <c r="Y1045"/>
  <c r="Z1045"/>
  <c r="Y1046"/>
  <c r="Z1046"/>
  <c r="Y1047"/>
  <c r="Z1047"/>
  <c r="Y1048"/>
  <c r="Z1048"/>
  <c r="Y1049"/>
  <c r="Z1049"/>
  <c r="Y1050"/>
  <c r="Z1050"/>
  <c r="Y1051"/>
  <c r="Z1051"/>
  <c r="Z2"/>
  <c r="Y2"/>
  <c r="I78" i="1"/>
  <c r="F78"/>
  <c r="E78"/>
  <c r="AB96" i="18"/>
  <c r="AD96"/>
  <c r="AG96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2"/>
  <c r="AD2" s="1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Z66"/>
  <c r="Y66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Z2"/>
  <c r="Y2"/>
  <c r="I77" i="1"/>
  <c r="F77"/>
  <c r="E77"/>
  <c r="AB83" i="17"/>
  <c r="AD83"/>
  <c r="AG83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2"/>
  <c r="AD2" s="1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Z52"/>
  <c r="Y52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Z2"/>
  <c r="Y2"/>
  <c r="I70" i="1"/>
  <c r="F70"/>
  <c r="E70"/>
  <c r="AD19" i="16"/>
  <c r="AG19"/>
  <c r="AG3"/>
  <c r="AG4"/>
  <c r="AG5"/>
  <c r="AG6"/>
  <c r="AG7"/>
  <c r="AG8"/>
  <c r="AG9"/>
  <c r="AG10"/>
  <c r="AG11"/>
  <c r="AG12"/>
  <c r="AG13"/>
  <c r="AG14"/>
  <c r="AG15"/>
  <c r="AG16"/>
  <c r="AG17"/>
  <c r="AG18"/>
  <c r="AF3"/>
  <c r="AF4"/>
  <c r="AF5"/>
  <c r="AF6"/>
  <c r="AF7"/>
  <c r="AF8"/>
  <c r="AF9"/>
  <c r="AF10"/>
  <c r="AF11"/>
  <c r="AF12"/>
  <c r="AF13"/>
  <c r="AF14"/>
  <c r="AF15"/>
  <c r="AF16"/>
  <c r="AF17"/>
  <c r="AF18"/>
  <c r="AE3"/>
  <c r="AE4"/>
  <c r="AE5"/>
  <c r="AE6"/>
  <c r="AE7"/>
  <c r="AE8"/>
  <c r="AE9"/>
  <c r="AE10"/>
  <c r="AE11"/>
  <c r="AE12"/>
  <c r="AE13"/>
  <c r="AE14"/>
  <c r="AE15"/>
  <c r="AE16"/>
  <c r="AE17"/>
  <c r="AE18"/>
  <c r="AD3"/>
  <c r="AD4"/>
  <c r="AD5"/>
  <c r="AD6"/>
  <c r="AD7"/>
  <c r="AD8"/>
  <c r="AD9"/>
  <c r="AD10"/>
  <c r="AD11"/>
  <c r="AD12"/>
  <c r="AD13"/>
  <c r="AD14"/>
  <c r="AD15"/>
  <c r="AD16"/>
  <c r="AD17"/>
  <c r="AD18"/>
  <c r="AB19"/>
  <c r="AC3"/>
  <c r="AC4"/>
  <c r="AC5"/>
  <c r="AC6"/>
  <c r="AC7"/>
  <c r="AC8"/>
  <c r="AC9"/>
  <c r="AC10"/>
  <c r="AC11"/>
  <c r="AC12"/>
  <c r="AC13"/>
  <c r="AC14"/>
  <c r="AC15"/>
  <c r="AC16"/>
  <c r="AC17"/>
  <c r="AC18"/>
  <c r="AF2"/>
  <c r="AC2"/>
  <c r="AD2" s="1"/>
  <c r="Y12"/>
  <c r="Z12"/>
  <c r="Y13"/>
  <c r="Z13"/>
  <c r="Y14"/>
  <c r="Z14"/>
  <c r="Y15"/>
  <c r="Z15"/>
  <c r="Y16"/>
  <c r="Z16"/>
  <c r="Y17"/>
  <c r="Z17"/>
  <c r="Y18"/>
  <c r="Z18"/>
  <c r="Z11"/>
  <c r="Y11"/>
  <c r="Y3"/>
  <c r="Z3"/>
  <c r="Y4"/>
  <c r="Z4"/>
  <c r="Y5"/>
  <c r="Z5"/>
  <c r="Y6"/>
  <c r="Z6"/>
  <c r="Y7"/>
  <c r="Z7"/>
  <c r="Y8"/>
  <c r="Z8"/>
  <c r="Y9"/>
  <c r="Z9"/>
  <c r="Y10"/>
  <c r="Z10"/>
  <c r="Z2"/>
  <c r="Y2"/>
  <c r="I48" i="1"/>
  <c r="F48"/>
  <c r="H48" s="1"/>
  <c r="E48"/>
  <c r="AB4" i="15"/>
  <c r="AD4"/>
  <c r="AG4"/>
  <c r="AG3"/>
  <c r="AF3"/>
  <c r="AE3"/>
  <c r="AD3"/>
  <c r="AC3"/>
  <c r="AF2"/>
  <c r="AC2"/>
  <c r="AD2" s="1"/>
  <c r="Y3"/>
  <c r="Z3"/>
  <c r="Z2"/>
  <c r="Y2"/>
  <c r="I45" i="1"/>
  <c r="F45"/>
  <c r="E45"/>
  <c r="AD12" i="14"/>
  <c r="AG12"/>
  <c r="AG3"/>
  <c r="AG4"/>
  <c r="AG5"/>
  <c r="AG6"/>
  <c r="AG7"/>
  <c r="AG8"/>
  <c r="AG9"/>
  <c r="AG10"/>
  <c r="AG11"/>
  <c r="AF3"/>
  <c r="AF4"/>
  <c r="AF5"/>
  <c r="AF6"/>
  <c r="AF7"/>
  <c r="AF8"/>
  <c r="AF9"/>
  <c r="AF10"/>
  <c r="AF11"/>
  <c r="AE3"/>
  <c r="AE4"/>
  <c r="AE5"/>
  <c r="AE6"/>
  <c r="AE7"/>
  <c r="AE8"/>
  <c r="AE9"/>
  <c r="AE10"/>
  <c r="AE11"/>
  <c r="AD3"/>
  <c r="AD4"/>
  <c r="AD5"/>
  <c r="AD6"/>
  <c r="AD7"/>
  <c r="AD8"/>
  <c r="AD9"/>
  <c r="AD10"/>
  <c r="AD11"/>
  <c r="AB12"/>
  <c r="AC3"/>
  <c r="AC4"/>
  <c r="AC5"/>
  <c r="AC6"/>
  <c r="AC7"/>
  <c r="AC8"/>
  <c r="AC9"/>
  <c r="AC10"/>
  <c r="AC11"/>
  <c r="AF2"/>
  <c r="AC2"/>
  <c r="AD2" s="1"/>
  <c r="Y11"/>
  <c r="Z11"/>
  <c r="Z10"/>
  <c r="Y10"/>
  <c r="Y3"/>
  <c r="Z3"/>
  <c r="Y4"/>
  <c r="Z4"/>
  <c r="Y5"/>
  <c r="Z5"/>
  <c r="Y6"/>
  <c r="Z6"/>
  <c r="Y7"/>
  <c r="Z7"/>
  <c r="Y8"/>
  <c r="Z8"/>
  <c r="Y9"/>
  <c r="Z9"/>
  <c r="Z2"/>
  <c r="Y2"/>
  <c r="K70" i="1"/>
  <c r="K48"/>
  <c r="K45"/>
  <c r="H70"/>
  <c r="H45"/>
  <c r="I42"/>
  <c r="K42" s="1"/>
  <c r="F42"/>
  <c r="H42" s="1"/>
  <c r="E42"/>
  <c r="AD72" i="11"/>
  <c r="AB72"/>
  <c r="AG72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2"/>
  <c r="AD2" s="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Z21"/>
  <c r="Y21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Z2"/>
  <c r="Y2"/>
  <c r="I39" i="1"/>
  <c r="K39" s="1"/>
  <c r="F39"/>
  <c r="E39"/>
  <c r="AG16" i="10"/>
  <c r="AG3"/>
  <c r="AG4"/>
  <c r="AG5"/>
  <c r="AG6"/>
  <c r="AG7"/>
  <c r="AG8"/>
  <c r="AG9"/>
  <c r="AG10"/>
  <c r="AG11"/>
  <c r="AG12"/>
  <c r="AG13"/>
  <c r="AG14"/>
  <c r="AG15"/>
  <c r="AF3"/>
  <c r="AF4"/>
  <c r="AF5"/>
  <c r="AF6"/>
  <c r="AF7"/>
  <c r="AF8"/>
  <c r="AF9"/>
  <c r="AF10"/>
  <c r="AF11"/>
  <c r="AF12"/>
  <c r="AF13"/>
  <c r="AF14"/>
  <c r="AF15"/>
  <c r="AD16"/>
  <c r="AE3"/>
  <c r="AE4"/>
  <c r="AE5"/>
  <c r="AE6"/>
  <c r="AE7"/>
  <c r="AE8"/>
  <c r="AE9"/>
  <c r="AE10"/>
  <c r="AE11"/>
  <c r="AE12"/>
  <c r="AE13"/>
  <c r="AE14"/>
  <c r="AE15"/>
  <c r="AD3"/>
  <c r="AD4"/>
  <c r="AD5"/>
  <c r="AD6"/>
  <c r="AD7"/>
  <c r="AD8"/>
  <c r="AD9"/>
  <c r="AD10"/>
  <c r="AD11"/>
  <c r="AD12"/>
  <c r="AD13"/>
  <c r="AD14"/>
  <c r="AD15"/>
  <c r="AB16"/>
  <c r="AC3"/>
  <c r="AC4"/>
  <c r="AC5"/>
  <c r="AC6"/>
  <c r="AC7"/>
  <c r="AC8"/>
  <c r="AC9"/>
  <c r="AC10"/>
  <c r="AC11"/>
  <c r="AC12"/>
  <c r="AC13"/>
  <c r="AC14"/>
  <c r="AC15"/>
  <c r="AF2"/>
  <c r="AC2"/>
  <c r="AD2" s="1"/>
  <c r="Y11"/>
  <c r="Z11"/>
  <c r="Y12"/>
  <c r="Z12"/>
  <c r="Y13"/>
  <c r="Z13"/>
  <c r="Y14"/>
  <c r="Z14"/>
  <c r="Y15"/>
  <c r="Z15"/>
  <c r="Z10"/>
  <c r="Y10"/>
  <c r="Y3"/>
  <c r="Z3"/>
  <c r="Y4"/>
  <c r="Z4"/>
  <c r="Y5"/>
  <c r="Z5"/>
  <c r="Y6"/>
  <c r="Z6"/>
  <c r="Y7"/>
  <c r="Z7"/>
  <c r="Y8"/>
  <c r="Z8"/>
  <c r="Y9"/>
  <c r="Z9"/>
  <c r="Z2"/>
  <c r="Y2"/>
  <c r="I36" i="1"/>
  <c r="K36" s="1"/>
  <c r="F36"/>
  <c r="E36"/>
  <c r="AG8" i="12"/>
  <c r="AG3"/>
  <c r="AG4"/>
  <c r="AG5"/>
  <c r="AG6"/>
  <c r="AG7"/>
  <c r="AF3"/>
  <c r="AF4"/>
  <c r="AF5"/>
  <c r="AF6"/>
  <c r="AF7"/>
  <c r="AF2"/>
  <c r="AD8"/>
  <c r="AE3"/>
  <c r="AE4"/>
  <c r="AE5"/>
  <c r="AE6"/>
  <c r="AE7"/>
  <c r="AD3"/>
  <c r="AD4"/>
  <c r="AD5"/>
  <c r="AD6"/>
  <c r="AD7"/>
  <c r="AB8"/>
  <c r="AC3"/>
  <c r="AC4"/>
  <c r="AC5"/>
  <c r="AC6"/>
  <c r="AC7"/>
  <c r="AD2"/>
  <c r="AC2"/>
  <c r="AE2" s="1"/>
  <c r="Y7"/>
  <c r="Z7"/>
  <c r="Z6"/>
  <c r="Y6"/>
  <c r="Y3"/>
  <c r="Z3"/>
  <c r="Y4"/>
  <c r="Z4"/>
  <c r="Y5"/>
  <c r="Z5"/>
  <c r="Z2"/>
  <c r="Y2"/>
  <c r="I32" i="1"/>
  <c r="F32"/>
  <c r="E32"/>
  <c r="AG10" i="8"/>
  <c r="AG3"/>
  <c r="AG4"/>
  <c r="AG5"/>
  <c r="AG6"/>
  <c r="AG7"/>
  <c r="AG8"/>
  <c r="AG9"/>
  <c r="AF3"/>
  <c r="AF4"/>
  <c r="AF5"/>
  <c r="AF6"/>
  <c r="AF7"/>
  <c r="AF8"/>
  <c r="AF9"/>
  <c r="AB10"/>
  <c r="AD10"/>
  <c r="AE3"/>
  <c r="AE4"/>
  <c r="AE5"/>
  <c r="AE6"/>
  <c r="AE7"/>
  <c r="AE8"/>
  <c r="AE9"/>
  <c r="AD3"/>
  <c r="AD4"/>
  <c r="AD5"/>
  <c r="AD6"/>
  <c r="AD7"/>
  <c r="AD8"/>
  <c r="AD9"/>
  <c r="AC3"/>
  <c r="AC4"/>
  <c r="AC5"/>
  <c r="AC6"/>
  <c r="AC7"/>
  <c r="AC8"/>
  <c r="AC9"/>
  <c r="AF2"/>
  <c r="AC2"/>
  <c r="AD2" s="1"/>
  <c r="Y3"/>
  <c r="Z3"/>
  <c r="Y4"/>
  <c r="Z4"/>
  <c r="Y5"/>
  <c r="Z5"/>
  <c r="Y6"/>
  <c r="Z6"/>
  <c r="Y7"/>
  <c r="Z7"/>
  <c r="Y8"/>
  <c r="Z8"/>
  <c r="Y9"/>
  <c r="Z9"/>
  <c r="Z2"/>
  <c r="Y2"/>
  <c r="K32" i="1"/>
  <c r="I31"/>
  <c r="K31" s="1"/>
  <c r="F31"/>
  <c r="E31"/>
  <c r="AG4" i="7"/>
  <c r="AG3"/>
  <c r="AF3"/>
  <c r="AF2"/>
  <c r="AD4"/>
  <c r="AE3"/>
  <c r="AD3"/>
  <c r="AC3"/>
  <c r="AB4"/>
  <c r="AD2"/>
  <c r="AC2"/>
  <c r="AE2" s="1"/>
  <c r="Y3"/>
  <c r="Z3"/>
  <c r="Z2"/>
  <c r="Y2"/>
  <c r="I30" i="1"/>
  <c r="K30" s="1"/>
  <c r="F30"/>
  <c r="E30"/>
  <c r="AG8" i="6"/>
  <c r="AG3"/>
  <c r="AG4"/>
  <c r="AG5"/>
  <c r="AG6"/>
  <c r="AG7"/>
  <c r="AF3"/>
  <c r="AF4"/>
  <c r="AF5"/>
  <c r="AF6"/>
  <c r="AF7"/>
  <c r="AF2"/>
  <c r="D7" i="23"/>
  <c r="D6"/>
  <c r="D5"/>
  <c r="D4"/>
  <c r="D3"/>
  <c r="D2"/>
  <c r="AD8" i="6"/>
  <c r="AB8"/>
  <c r="AE3"/>
  <c r="AE4"/>
  <c r="AE5"/>
  <c r="AE6"/>
  <c r="AE7"/>
  <c r="AD3"/>
  <c r="AD4"/>
  <c r="AD5"/>
  <c r="AD6"/>
  <c r="AD7"/>
  <c r="AC3"/>
  <c r="AC4"/>
  <c r="AC5"/>
  <c r="AC6"/>
  <c r="AC7"/>
  <c r="AC2"/>
  <c r="AD2" s="1"/>
  <c r="Y3"/>
  <c r="Z3"/>
  <c r="Y4"/>
  <c r="Z4"/>
  <c r="Y5"/>
  <c r="Z5"/>
  <c r="Y6"/>
  <c r="Z6"/>
  <c r="Y7"/>
  <c r="Z7"/>
  <c r="Z2"/>
  <c r="Y2"/>
  <c r="AE2" i="21" l="1"/>
  <c r="AG2" s="1"/>
  <c r="AE2" i="18"/>
  <c r="AG2" s="1"/>
  <c r="AE2" i="17"/>
  <c r="AG2" s="1"/>
  <c r="AE2" i="16"/>
  <c r="AG2" s="1"/>
  <c r="AE2" i="15"/>
  <c r="AG2" s="1"/>
  <c r="AE2" i="14"/>
  <c r="AG2" s="1"/>
  <c r="AE2" i="11"/>
  <c r="AG2" s="1"/>
  <c r="AE2" i="10"/>
  <c r="AG2" s="1"/>
  <c r="AG2" i="12"/>
  <c r="AE2" i="8"/>
  <c r="AG2" s="1"/>
  <c r="AG2" i="7"/>
  <c r="AE2" i="6"/>
  <c r="AG2" s="1"/>
  <c r="J81" i="1" l="1"/>
  <c r="G81"/>
  <c r="B23" i="22"/>
  <c r="B25" s="1"/>
  <c r="D25"/>
  <c r="D24"/>
  <c r="B24" l="1"/>
  <c r="F24" s="1"/>
  <c r="F25"/>
  <c r="J80" i="1"/>
  <c r="G80"/>
  <c r="B18" i="22"/>
  <c r="B17"/>
  <c r="J78" i="1"/>
  <c r="K78" s="1"/>
  <c r="G78"/>
  <c r="H78" s="1"/>
  <c r="D12" i="22"/>
  <c r="B12"/>
  <c r="F12" s="1"/>
  <c r="D11"/>
  <c r="B11"/>
  <c r="F11" s="1"/>
  <c r="J77" i="1" l="1"/>
  <c r="K77" s="1"/>
  <c r="G77"/>
  <c r="H77" s="1"/>
  <c r="B5" i="22"/>
  <c r="B4"/>
  <c r="K58" i="1" l="1"/>
  <c r="H58"/>
  <c r="K87"/>
  <c r="H87"/>
  <c r="A12" i="9"/>
  <c r="A13" s="1"/>
  <c r="A8"/>
  <c r="A9" s="1"/>
  <c r="H67" i="1" l="1"/>
  <c r="K67"/>
  <c r="K50"/>
  <c r="K49"/>
  <c r="K40"/>
  <c r="K35"/>
  <c r="K34"/>
  <c r="K33"/>
  <c r="K29"/>
  <c r="K28"/>
  <c r="K27"/>
  <c r="K26"/>
  <c r="K25"/>
  <c r="K24"/>
  <c r="K23"/>
  <c r="K22"/>
  <c r="K14"/>
  <c r="K13"/>
  <c r="K12"/>
  <c r="K3"/>
  <c r="K4"/>
  <c r="K5"/>
  <c r="K6"/>
  <c r="K7"/>
  <c r="K2"/>
  <c r="H50"/>
  <c r="H49"/>
  <c r="H40"/>
  <c r="H35"/>
  <c r="H34"/>
  <c r="H33"/>
  <c r="H23"/>
  <c r="H24"/>
  <c r="H25"/>
  <c r="H26"/>
  <c r="H27"/>
  <c r="H28"/>
  <c r="H29"/>
  <c r="H22"/>
  <c r="H14"/>
  <c r="H13"/>
  <c r="H12"/>
  <c r="H3"/>
  <c r="H4"/>
  <c r="H5"/>
  <c r="H6"/>
  <c r="H7"/>
  <c r="H2"/>
  <c r="K91" l="1"/>
  <c r="K93" s="1"/>
  <c r="H91"/>
  <c r="H93" s="1"/>
</calcChain>
</file>

<file path=xl/sharedStrings.xml><?xml version="1.0" encoding="utf-8"?>
<sst xmlns="http://schemas.openxmlformats.org/spreadsheetml/2006/main" count="14743" uniqueCount="415">
  <si>
    <t>Project Number</t>
  </si>
  <si>
    <t>Project Name</t>
  </si>
  <si>
    <t>Project Zone</t>
  </si>
  <si>
    <t>Project Description</t>
  </si>
  <si>
    <t>Pond</t>
  </si>
  <si>
    <t>Magnolia 441 (Merritt Winter Apts.)</t>
  </si>
  <si>
    <t>North B</t>
  </si>
  <si>
    <t>Baffle Box</t>
  </si>
  <si>
    <t>Platt Ave.</t>
  </si>
  <si>
    <t>Granada St. 1030 East</t>
  </si>
  <si>
    <t>Granada St. 1030 Canal</t>
  </si>
  <si>
    <t>Haverhill Avenue</t>
  </si>
  <si>
    <t>Sunrise Village</t>
  </si>
  <si>
    <t>Publix Baffle Box</t>
  </si>
  <si>
    <t>Manth Ave.</t>
  </si>
  <si>
    <t>West Ave. 6600</t>
  </si>
  <si>
    <t>Brentwood Drive</t>
  </si>
  <si>
    <t>CDS Unit</t>
  </si>
  <si>
    <t>Manatee Hammock Park</t>
  </si>
  <si>
    <t>Twin Lakes North</t>
  </si>
  <si>
    <t>Twin Lakes South</t>
  </si>
  <si>
    <t>Lucas Place 640 Baffle Box</t>
  </si>
  <si>
    <t>Rockledge Drive 2055</t>
  </si>
  <si>
    <t>McIver Lane North BB</t>
  </si>
  <si>
    <t>McIver Lane South BB</t>
  </si>
  <si>
    <t>Rockledge and Riverwoods BB</t>
  </si>
  <si>
    <t>Rockledge Drive 2269 east</t>
  </si>
  <si>
    <t>Anchor Lane</t>
  </si>
  <si>
    <t>Indian River Isles</t>
  </si>
  <si>
    <t>Aspinwall Exfiltration Swales</t>
  </si>
  <si>
    <t>Kelmore BB</t>
  </si>
  <si>
    <t>Sunset Park South</t>
  </si>
  <si>
    <t>Sunset Park North</t>
  </si>
  <si>
    <t>Puesta Del Sol 735 BB</t>
  </si>
  <si>
    <t>Riverside and Pinetree Baffle Box</t>
  </si>
  <si>
    <t>Alamanda Baffle Box</t>
  </si>
  <si>
    <t>Indialantic G</t>
  </si>
  <si>
    <t>Exfiltration Trench</t>
  </si>
  <si>
    <t>River Shore 1848 BB</t>
  </si>
  <si>
    <t>River Shore 1925 BB</t>
  </si>
  <si>
    <t>Cedar Lane BB</t>
  </si>
  <si>
    <t>Riverview 9856 BB</t>
  </si>
  <si>
    <t>Riverview 9864 BB</t>
  </si>
  <si>
    <t>Franklyn 621</t>
  </si>
  <si>
    <t>Oak Ridge BB</t>
  </si>
  <si>
    <t>Riverside 3350 Baffle Box</t>
  </si>
  <si>
    <t>Riverside 3866 Baffle Box</t>
  </si>
  <si>
    <t>Tequesta Harbor Baffle Box</t>
  </si>
  <si>
    <t>Avon at Osceola</t>
  </si>
  <si>
    <t>Exfiltration Pipe</t>
  </si>
  <si>
    <t>Palm at Jablo West</t>
  </si>
  <si>
    <t>Palm at Jablo East</t>
  </si>
  <si>
    <t>Chase at Daytona North</t>
  </si>
  <si>
    <t>Chase at Daytona South</t>
  </si>
  <si>
    <t>Chase at Tope</t>
  </si>
  <si>
    <t>Broadway Blvd Pond</t>
  </si>
  <si>
    <t>Fairglen Elementary School Pond</t>
  </si>
  <si>
    <t>Johnson Jr High Pond</t>
  </si>
  <si>
    <t>Lake George</t>
  </si>
  <si>
    <t>Merritt Ridge 1G</t>
  </si>
  <si>
    <t xml:space="preserve">Parkway Drive Phase 2 Pond </t>
  </si>
  <si>
    <t>Port St. John B Pond</t>
  </si>
  <si>
    <t>Port St. John C Pond</t>
  </si>
  <si>
    <t>Stratham Park Pond</t>
  </si>
  <si>
    <t>Sediment Trap</t>
  </si>
  <si>
    <t>Fortenberry Medical</t>
  </si>
  <si>
    <t>Magnolia 275</t>
  </si>
  <si>
    <t>Grated Inlet Basket</t>
  </si>
  <si>
    <t>Moore Park 403</t>
  </si>
  <si>
    <t>Moore Park Lane 421</t>
  </si>
  <si>
    <t>Moore Park Lane 427</t>
  </si>
  <si>
    <t>Marlin 177</t>
  </si>
  <si>
    <t>Inlet Weir</t>
  </si>
  <si>
    <t>Marlin 235</t>
  </si>
  <si>
    <t>Teresa Lane 103</t>
  </si>
  <si>
    <t>Avon &amp; Jablo</t>
  </si>
  <si>
    <t>Avon &amp; Manth</t>
  </si>
  <si>
    <t>Chase &amp; Daytona</t>
  </si>
  <si>
    <t>Chase &amp; Tope</t>
  </si>
  <si>
    <t>Indian Tr. &amp; Indian River Dr.</t>
  </si>
  <si>
    <t>Osceola &amp; Avon</t>
  </si>
  <si>
    <t>Osceola &amp; Palm</t>
  </si>
  <si>
    <t>Palm &amp; Jablo</t>
  </si>
  <si>
    <t>Coquina Road Center</t>
  </si>
  <si>
    <t>Coquina Road East</t>
  </si>
  <si>
    <t>Coquina Road West</t>
  </si>
  <si>
    <t>Malibu Lane 847 IW</t>
  </si>
  <si>
    <t>Malibu Lane 737 IW</t>
  </si>
  <si>
    <t>Shore View Lane</t>
  </si>
  <si>
    <t>Curb Inlet Basket</t>
  </si>
  <si>
    <t>3 Shore View Circle</t>
  </si>
  <si>
    <t>Riviera Blvd 1630</t>
  </si>
  <si>
    <t>Franklyn Ave 651</t>
  </si>
  <si>
    <t>Coral Way GISB</t>
  </si>
  <si>
    <t>Sand Pine Road 309</t>
  </si>
  <si>
    <t>Carrigan and Alhambra</t>
  </si>
  <si>
    <t>BC-10</t>
  </si>
  <si>
    <t>BC-11</t>
  </si>
  <si>
    <t>BC-12</t>
  </si>
  <si>
    <t>BC-13</t>
  </si>
  <si>
    <t>BC-14</t>
  </si>
  <si>
    <t>BC-15</t>
  </si>
  <si>
    <t>BC-16</t>
  </si>
  <si>
    <t>BC-17</t>
  </si>
  <si>
    <t>BC-18</t>
  </si>
  <si>
    <t>BC-19</t>
  </si>
  <si>
    <t>BC-20</t>
  </si>
  <si>
    <t>BC-21</t>
  </si>
  <si>
    <t>BC-22</t>
  </si>
  <si>
    <t>BC-23</t>
  </si>
  <si>
    <t>BC-24</t>
  </si>
  <si>
    <t>BC-25</t>
  </si>
  <si>
    <t>BC-26</t>
  </si>
  <si>
    <t>BC-27</t>
  </si>
  <si>
    <t>BC-28</t>
  </si>
  <si>
    <t>BC-29</t>
  </si>
  <si>
    <t>BC-30</t>
  </si>
  <si>
    <t>BC-31</t>
  </si>
  <si>
    <t>BC-32</t>
  </si>
  <si>
    <t>BC-33</t>
  </si>
  <si>
    <t>BC-34</t>
  </si>
  <si>
    <t>BC-35</t>
  </si>
  <si>
    <t>BC-36</t>
  </si>
  <si>
    <t>BC-37</t>
  </si>
  <si>
    <t>BC-38</t>
  </si>
  <si>
    <t>BC-39</t>
  </si>
  <si>
    <t>BC-40</t>
  </si>
  <si>
    <t>BC-41</t>
  </si>
  <si>
    <t>BC-42</t>
  </si>
  <si>
    <t>BC-43</t>
  </si>
  <si>
    <t>BC-44</t>
  </si>
  <si>
    <t>BC-45</t>
  </si>
  <si>
    <t>BC-46</t>
  </si>
  <si>
    <t>BC-47</t>
  </si>
  <si>
    <t>BC-48</t>
  </si>
  <si>
    <t>BC-49</t>
  </si>
  <si>
    <t>BC-50</t>
  </si>
  <si>
    <t>BC-51</t>
  </si>
  <si>
    <t>BC-52</t>
  </si>
  <si>
    <t>BC-53</t>
  </si>
  <si>
    <t>BC-54</t>
  </si>
  <si>
    <t>BC-55</t>
  </si>
  <si>
    <t>BC-56</t>
  </si>
  <si>
    <t>BC-57</t>
  </si>
  <si>
    <t>BC-58</t>
  </si>
  <si>
    <t>BC-59</t>
  </si>
  <si>
    <t>BC-60</t>
  </si>
  <si>
    <t>BC-61</t>
  </si>
  <si>
    <t>BC-62</t>
  </si>
  <si>
    <t>BC-63</t>
  </si>
  <si>
    <t>BC-64</t>
  </si>
  <si>
    <t>BC-65</t>
  </si>
  <si>
    <t>BC-66</t>
  </si>
  <si>
    <t>BC-67</t>
  </si>
  <si>
    <t>BC-68</t>
  </si>
  <si>
    <t>BC-69</t>
  </si>
  <si>
    <t>BC-70</t>
  </si>
  <si>
    <t>BC-71</t>
  </si>
  <si>
    <t>BC-72</t>
  </si>
  <si>
    <t>BC-73</t>
  </si>
  <si>
    <t>BC-74</t>
  </si>
  <si>
    <t>BC-75</t>
  </si>
  <si>
    <t>BC-76</t>
  </si>
  <si>
    <t>BC-77</t>
  </si>
  <si>
    <t>BC-78</t>
  </si>
  <si>
    <t>BC-79</t>
  </si>
  <si>
    <t>BC-80</t>
  </si>
  <si>
    <t>BC-81</t>
  </si>
  <si>
    <t>BC-82</t>
  </si>
  <si>
    <t>BC-83</t>
  </si>
  <si>
    <t>BC-84</t>
  </si>
  <si>
    <t>BC-85</t>
  </si>
  <si>
    <t>BC-86</t>
  </si>
  <si>
    <t>BC-87</t>
  </si>
  <si>
    <t>BC-88</t>
  </si>
  <si>
    <t>BC-89</t>
  </si>
  <si>
    <t>BC-90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</si>
  <si>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</si>
  <si>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</si>
  <si>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</si>
  <si>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</si>
  <si>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</si>
  <si>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</si>
  <si>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</si>
  <si>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</si>
  <si>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</si>
  <si>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Rockledge Drive 2261 west</t>
  </si>
  <si>
    <t>Tropical Trail 6130 West</t>
  </si>
  <si>
    <t>No information</t>
  </si>
  <si>
    <t>BC-91</t>
  </si>
  <si>
    <t>BC-92</t>
  </si>
  <si>
    <t>Street Sweeping</t>
  </si>
  <si>
    <t>Education Efforts</t>
  </si>
  <si>
    <t>BC-93</t>
  </si>
  <si>
    <t>N/A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</si>
  <si>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</si>
  <si>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</si>
  <si>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</si>
  <si>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</si>
  <si>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</si>
  <si>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</si>
  <si>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</si>
  <si>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</si>
  <si>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completed in 1994</t>
  </si>
  <si>
    <t>completed in 1995</t>
  </si>
  <si>
    <t>completed in 1993</t>
  </si>
  <si>
    <t>completed in 1997</t>
  </si>
  <si>
    <t>completed in 1998</t>
  </si>
  <si>
    <t>completed in 1996</t>
  </si>
  <si>
    <t>completed in 1999</t>
  </si>
  <si>
    <t>Provided</t>
  </si>
  <si>
    <t>Required</t>
  </si>
  <si>
    <t>Difference</t>
  </si>
  <si>
    <t>volume</t>
  </si>
  <si>
    <t>ac-ft</t>
  </si>
  <si>
    <t>residence time</t>
  </si>
  <si>
    <t>days</t>
  </si>
  <si>
    <t>TN efficiency</t>
  </si>
  <si>
    <t>TP efficiency</t>
  </si>
  <si>
    <t>completed in 1990s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</si>
  <si>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</si>
  <si>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</si>
  <si>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</si>
  <si>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</si>
  <si>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</si>
  <si>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</si>
  <si>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</si>
  <si>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</si>
  <si>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</si>
  <si>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</si>
  <si>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</si>
  <si>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</si>
  <si>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</si>
  <si>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</si>
  <si>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</si>
  <si>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</si>
  <si>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</si>
  <si>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</si>
  <si>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</si>
  <si>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</si>
  <si>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</si>
  <si>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</si>
  <si>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</si>
  <si>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</si>
  <si>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</si>
  <si>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</si>
  <si>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Melbourne AP</t>
  </si>
  <si>
    <t>Melbourne FS</t>
  </si>
  <si>
    <t>No</t>
  </si>
  <si>
    <t>IR9-11</t>
  </si>
  <si>
    <t>North IRL</t>
  </si>
  <si>
    <t>D</t>
  </si>
  <si>
    <t>3200 D</t>
  </si>
  <si>
    <t>C</t>
  </si>
  <si>
    <t>1200 C</t>
  </si>
  <si>
    <t>1200 D</t>
  </si>
  <si>
    <t>W</t>
  </si>
  <si>
    <t>1200 W</t>
  </si>
  <si>
    <t>B/D</t>
  </si>
  <si>
    <t>1200 B/D</t>
  </si>
  <si>
    <t>Eau Gallie</t>
  </si>
  <si>
    <t>A</t>
  </si>
  <si>
    <t>1200 A</t>
  </si>
  <si>
    <t>8140 A</t>
  </si>
  <si>
    <t>8340 A</t>
  </si>
  <si>
    <t>4110 A</t>
  </si>
  <si>
    <t>1400 A</t>
  </si>
  <si>
    <t>Titusville</t>
  </si>
  <si>
    <t>Kiwanis Park</t>
  </si>
  <si>
    <t>IR6-7</t>
  </si>
  <si>
    <t>IRL North</t>
  </si>
  <si>
    <t>Patrick AFB</t>
  </si>
  <si>
    <t>Melbourne NWSO</t>
  </si>
  <si>
    <t>IR8</t>
  </si>
  <si>
    <t>1100 A</t>
  </si>
  <si>
    <t>1100 W</t>
  </si>
  <si>
    <t>6170 B/D</t>
  </si>
  <si>
    <t>1100 C</t>
  </si>
  <si>
    <t>6170 C</t>
  </si>
  <si>
    <t>1100 B/D</t>
  </si>
  <si>
    <t>6460 B/D</t>
  </si>
  <si>
    <t>6460 C</t>
  </si>
  <si>
    <t>6460 D</t>
  </si>
  <si>
    <t>1100 D</t>
  </si>
  <si>
    <t>C/D</t>
  </si>
  <si>
    <t>1200 C/D</t>
  </si>
  <si>
    <t>4340 A</t>
  </si>
  <si>
    <t>5300 A</t>
  </si>
  <si>
    <t>Addison Creek</t>
  </si>
  <si>
    <t>U</t>
  </si>
  <si>
    <t>1200 U</t>
  </si>
  <si>
    <t>5300 B/D</t>
  </si>
  <si>
    <t>8120 B/D</t>
  </si>
  <si>
    <t>8120 W</t>
  </si>
  <si>
    <t>5300 W</t>
  </si>
  <si>
    <t>8140 C</t>
  </si>
  <si>
    <t>8120 U</t>
  </si>
  <si>
    <t>7400 B/D</t>
  </si>
  <si>
    <t>7400 C</t>
  </si>
  <si>
    <t>7400 A</t>
  </si>
  <si>
    <t>3200 B/D</t>
  </si>
  <si>
    <t>8140 B/D</t>
  </si>
  <si>
    <t>1300 A</t>
  </si>
  <si>
    <t>1820 A</t>
  </si>
  <si>
    <t>3100 A</t>
  </si>
  <si>
    <t>4110 B/D</t>
  </si>
  <si>
    <t>1700 A</t>
  </si>
  <si>
    <t>1700 B/D</t>
  </si>
  <si>
    <t>3100 B/D</t>
  </si>
  <si>
    <t>4200 B/D</t>
  </si>
  <si>
    <t>4200 A</t>
  </si>
  <si>
    <t>1300 B/D</t>
  </si>
  <si>
    <t>4340 B/D</t>
  </si>
  <si>
    <t>6460 A</t>
  </si>
  <si>
    <t>6410 B/D</t>
  </si>
  <si>
    <t>1300 D</t>
  </si>
  <si>
    <t>5300 C</t>
  </si>
  <si>
    <t>1400 C</t>
  </si>
  <si>
    <t>4110 D</t>
  </si>
  <si>
    <t>1300 C</t>
  </si>
  <si>
    <t>4110 C</t>
  </si>
  <si>
    <t>6410 D</t>
  </si>
  <si>
    <t>1700 C</t>
  </si>
  <si>
    <t>5300 D</t>
  </si>
  <si>
    <t>7430 C</t>
  </si>
  <si>
    <t>7430 B/D</t>
  </si>
  <si>
    <t>1550 C</t>
  </si>
  <si>
    <t>1550 B/D</t>
  </si>
  <si>
    <t>1550 D</t>
  </si>
  <si>
    <t>3200 C</t>
  </si>
  <si>
    <t>1400 B/D</t>
  </si>
  <si>
    <t>6170 D</t>
  </si>
  <si>
    <t>8140 D</t>
  </si>
  <si>
    <t>1400 D</t>
  </si>
  <si>
    <t>6440 B/D</t>
  </si>
  <si>
    <t>1900 B/D</t>
  </si>
  <si>
    <t>1900 D</t>
  </si>
  <si>
    <t>8330 B/D</t>
  </si>
  <si>
    <t>1900 C</t>
  </si>
  <si>
    <t>6430 B/D</t>
  </si>
  <si>
    <t>6430 D</t>
  </si>
  <si>
    <t>1800 B/D</t>
  </si>
  <si>
    <t>1800 C</t>
  </si>
  <si>
    <t>1750 B/D</t>
  </si>
  <si>
    <t>4340 C</t>
  </si>
  <si>
    <t>6410 W</t>
  </si>
  <si>
    <t>6300 C</t>
  </si>
  <si>
    <t>1800 W</t>
  </si>
  <si>
    <t>1820 B/D</t>
  </si>
  <si>
    <t>6300 D</t>
  </si>
  <si>
    <t>1820 D</t>
  </si>
  <si>
    <t>1700 D</t>
  </si>
  <si>
    <t>1900 A</t>
  </si>
  <si>
    <t>6410 C</t>
  </si>
  <si>
    <t>6300 A</t>
  </si>
  <si>
    <t>6300 B/D</t>
  </si>
  <si>
    <t>1800 A</t>
  </si>
  <si>
    <t>4410 C</t>
  </si>
  <si>
    <t>4410 B/D</t>
  </si>
  <si>
    <t>4340 D</t>
  </si>
  <si>
    <t>1860 C</t>
  </si>
  <si>
    <t>1860 D</t>
  </si>
  <si>
    <t>1860 B/D</t>
  </si>
  <si>
    <t>1820 C</t>
  </si>
  <si>
    <t>6430 A</t>
  </si>
  <si>
    <t>4200 C</t>
  </si>
  <si>
    <t>No area provided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</si>
  <si>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</si>
  <si>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</si>
  <si>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</si>
  <si>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</si>
  <si>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</si>
  <si>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</si>
  <si>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</si>
  <si>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</si>
  <si>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</si>
  <si>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</si>
  <si>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IR4</t>
  </si>
  <si>
    <t>IR5</t>
  </si>
  <si>
    <t>Treated Area</t>
  </si>
  <si>
    <t>Merritt Island Courthouse Pond</t>
  </si>
  <si>
    <t>BC-7</t>
  </si>
  <si>
    <t>BC-8</t>
  </si>
  <si>
    <t>BC-9</t>
  </si>
  <si>
    <t>Broadway</t>
  </si>
  <si>
    <t>Fairglen</t>
  </si>
  <si>
    <t>Merritt Island</t>
  </si>
  <si>
    <t>Parkway</t>
  </si>
  <si>
    <t>15% Required Reduction</t>
  </si>
  <si>
    <t>Reduction Remaining</t>
  </si>
  <si>
    <t>2210 B/D</t>
  </si>
  <si>
    <t>4370 C/D</t>
  </si>
  <si>
    <t>1100 C/D</t>
  </si>
  <si>
    <t>2210 C/D</t>
  </si>
  <si>
    <t>3300 B/D</t>
  </si>
  <si>
    <t>6300 C/D</t>
  </si>
  <si>
    <t>4370 B/D</t>
  </si>
  <si>
    <t>2210 D</t>
  </si>
  <si>
    <t>3100 W</t>
  </si>
  <si>
    <t>2210 W</t>
  </si>
  <si>
    <t>4370 W</t>
  </si>
  <si>
    <t>4370 D</t>
  </si>
  <si>
    <t>1600 B/D</t>
  </si>
  <si>
    <t>3200 C/D</t>
  </si>
  <si>
    <t>3100 C/D</t>
  </si>
  <si>
    <t>5300 C/D</t>
  </si>
  <si>
    <t>6300 W</t>
  </si>
  <si>
    <t>6410 C/D</t>
  </si>
  <si>
    <t>6430 C/D</t>
  </si>
  <si>
    <t>3300 C/D</t>
  </si>
  <si>
    <t>4340 C/D</t>
  </si>
  <si>
    <t>6460 C/D</t>
  </si>
  <si>
    <t>2210 C</t>
  </si>
  <si>
    <t>7430 C/D</t>
  </si>
  <si>
    <t>Determine how to split with Melbourne - currently 75/25</t>
  </si>
</sst>
</file>

<file path=xl/styles.xml><?xml version="1.0" encoding="utf-8"?>
<styleSheet xmlns="http://schemas.openxmlformats.org/spreadsheetml/2006/main">
  <numFmts count="6">
    <numFmt numFmtId="164" formatCode="0.000000"/>
    <numFmt numFmtId="165" formatCode="0.0%"/>
    <numFmt numFmtId="166" formatCode="#,##0.0"/>
    <numFmt numFmtId="167" formatCode="0.0"/>
    <numFmt numFmtId="168" formatCode="0.00000000000"/>
    <numFmt numFmtId="169" formatCode="0.0000000000000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5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2" fontId="0" fillId="0" borderId="1" xfId="1" applyNumberFormat="1" applyFont="1" applyFill="1" applyBorder="1"/>
    <xf numFmtId="164" fontId="0" fillId="0" borderId="1" xfId="4" applyNumberFormat="1" applyFont="1" applyFill="1" applyBorder="1"/>
    <xf numFmtId="1" fontId="0" fillId="0" borderId="1" xfId="1" applyNumberFormat="1" applyFont="1" applyFill="1" applyBorder="1" applyAlignment="1"/>
    <xf numFmtId="0" fontId="5" fillId="0" borderId="0" xfId="0" applyFont="1" applyFill="1" applyBorder="1"/>
    <xf numFmtId="164" fontId="0" fillId="0" borderId="1" xfId="3" applyNumberFormat="1" applyFont="1" applyFill="1" applyBorder="1"/>
    <xf numFmtId="0" fontId="5" fillId="0" borderId="0" xfId="0" applyFont="1" applyBorder="1"/>
    <xf numFmtId="2" fontId="5" fillId="0" borderId="0" xfId="0" applyNumberFormat="1" applyFont="1" applyBorder="1"/>
    <xf numFmtId="0" fontId="5" fillId="0" borderId="0" xfId="0" applyFont="1" applyBorder="1" applyAlignment="1"/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Border="1"/>
    <xf numFmtId="2" fontId="0" fillId="3" borderId="1" xfId="1" applyNumberFormat="1" applyFont="1" applyFill="1" applyBorder="1"/>
    <xf numFmtId="1" fontId="0" fillId="3" borderId="1" xfId="1" applyNumberFormat="1" applyFont="1" applyFill="1" applyBorder="1" applyAlignment="1"/>
    <xf numFmtId="164" fontId="0" fillId="3" borderId="1" xfId="4" applyNumberFormat="1" applyFont="1" applyFill="1" applyBorder="1"/>
    <xf numFmtId="164" fontId="0" fillId="3" borderId="1" xfId="3" applyNumberFormat="1" applyFont="1" applyFill="1" applyBorder="1"/>
    <xf numFmtId="2" fontId="6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/>
    </xf>
    <xf numFmtId="165" fontId="0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5" fillId="0" borderId="0" xfId="0" applyNumberFormat="1" applyFont="1" applyBorder="1" applyAlignment="1">
      <alignment horizontal="right"/>
    </xf>
    <xf numFmtId="2" fontId="0" fillId="0" borderId="1" xfId="3" applyNumberFormat="1" applyFont="1" applyFill="1" applyBorder="1"/>
    <xf numFmtId="0" fontId="6" fillId="0" borderId="1" xfId="0" applyFont="1" applyFill="1" applyBorder="1" applyAlignment="1">
      <alignment wrapText="1"/>
    </xf>
    <xf numFmtId="2" fontId="0" fillId="0" borderId="1" xfId="5" applyNumberFormat="1" applyFont="1" applyFill="1" applyBorder="1"/>
    <xf numFmtId="2" fontId="5" fillId="0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165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Fill="1" applyBorder="1" applyAlignment="1">
      <alignment horizontal="right"/>
    </xf>
    <xf numFmtId="166" fontId="5" fillId="3" borderId="1" xfId="0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64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3" fontId="0" fillId="0" borderId="1" xfId="0" applyNumberFormat="1" applyBorder="1"/>
    <xf numFmtId="166" fontId="4" fillId="2" borderId="1" xfId="0" applyNumberFormat="1" applyFont="1" applyFill="1" applyBorder="1" applyAlignment="1">
      <alignment horizontal="center" wrapText="1"/>
    </xf>
    <xf numFmtId="166" fontId="0" fillId="0" borderId="1" xfId="1" applyNumberFormat="1" applyFont="1" applyFill="1" applyBorder="1" applyAlignment="1"/>
    <xf numFmtId="166" fontId="0" fillId="3" borderId="1" xfId="1" applyNumberFormat="1" applyFont="1" applyFill="1" applyBorder="1" applyAlignment="1"/>
    <xf numFmtId="166" fontId="5" fillId="0" borderId="0" xfId="0" applyNumberFormat="1" applyFont="1" applyBorder="1" applyAlignment="1"/>
    <xf numFmtId="3" fontId="2" fillId="2" borderId="1" xfId="0" applyNumberFormat="1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6" fontId="6" fillId="0" borderId="1" xfId="0" applyNumberFormat="1" applyFont="1" applyFill="1" applyBorder="1" applyAlignment="1">
      <alignment wrapText="1"/>
    </xf>
    <xf numFmtId="2" fontId="6" fillId="3" borderId="1" xfId="0" applyNumberFormat="1" applyFont="1" applyFill="1" applyBorder="1" applyAlignment="1">
      <alignment horizontal="left"/>
    </xf>
    <xf numFmtId="165" fontId="6" fillId="3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/>
    <xf numFmtId="0" fontId="4" fillId="0" borderId="0" xfId="0" applyFont="1" applyBorder="1"/>
    <xf numFmtId="165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3" fontId="5" fillId="0" borderId="1" xfId="0" applyNumberFormat="1" applyFont="1" applyFill="1" applyBorder="1"/>
    <xf numFmtId="166" fontId="0" fillId="0" borderId="0" xfId="0" applyNumberFormat="1" applyFont="1" applyAlignment="1">
      <alignment horizontal="right"/>
    </xf>
    <xf numFmtId="3" fontId="5" fillId="3" borderId="0" xfId="0" applyNumberFormat="1" applyFont="1" applyFill="1" applyBorder="1"/>
    <xf numFmtId="165" fontId="5" fillId="3" borderId="1" xfId="0" applyNumberFormat="1" applyFont="1" applyFill="1" applyBorder="1"/>
    <xf numFmtId="0" fontId="5" fillId="3" borderId="0" xfId="0" applyFont="1" applyFill="1" applyBorder="1"/>
  </cellXfs>
  <cellStyles count="6">
    <cellStyle name="Normal" xfId="0" builtinId="0"/>
    <cellStyle name="Normal 3" xfId="5"/>
    <cellStyle name="Normal 4" xfId="1"/>
    <cellStyle name="Normal 5" xfId="2"/>
    <cellStyle name="Normal 6" xfId="3"/>
    <cellStyle name="Norma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tabSelected="1" zoomScaleNormal="100" workbookViewId="0">
      <pane ySplit="1" topLeftCell="A62" activePane="bottomLeft" state="frozen"/>
      <selection pane="bottomLeft" activeCell="L83" sqref="L83"/>
    </sheetView>
  </sheetViews>
  <sheetFormatPr defaultRowHeight="15"/>
  <cols>
    <col min="1" max="1" width="9.140625" style="8"/>
    <col min="2" max="2" width="41.42578125" style="9" bestFit="1" customWidth="1"/>
    <col min="3" max="3" width="12.140625" style="8" bestFit="1" customWidth="1"/>
    <col min="4" max="4" width="18.140625" style="10" bestFit="1" customWidth="1"/>
    <col min="5" max="5" width="8" style="65" customWidth="1"/>
    <col min="6" max="6" width="17.42578125" style="8" customWidth="1"/>
    <col min="7" max="7" width="13" style="33" customWidth="1"/>
    <col min="8" max="8" width="12" style="70" customWidth="1"/>
    <col min="9" max="9" width="14.7109375" style="25" bestFit="1" customWidth="1"/>
    <col min="10" max="10" width="13.140625" style="33" customWidth="1"/>
    <col min="11" max="11" width="12.7109375" style="48" customWidth="1"/>
    <col min="12" max="16384" width="9.140625" style="8"/>
  </cols>
  <sheetData>
    <row r="1" spans="1:11" s="1" customFormat="1" ht="30">
      <c r="A1" s="11" t="s">
        <v>0</v>
      </c>
      <c r="B1" s="12" t="s">
        <v>1</v>
      </c>
      <c r="C1" s="11" t="s">
        <v>2</v>
      </c>
      <c r="D1" s="11" t="s">
        <v>3</v>
      </c>
      <c r="E1" s="62" t="s">
        <v>379</v>
      </c>
      <c r="F1" s="13" t="s">
        <v>177</v>
      </c>
      <c r="G1" s="27" t="s">
        <v>178</v>
      </c>
      <c r="H1" s="66" t="s">
        <v>179</v>
      </c>
      <c r="I1" s="13" t="s">
        <v>180</v>
      </c>
      <c r="J1" s="27" t="s">
        <v>181</v>
      </c>
      <c r="K1" s="42" t="s">
        <v>182</v>
      </c>
    </row>
    <row r="2" spans="1:11" s="6" customFormat="1">
      <c r="A2" s="2" t="s">
        <v>381</v>
      </c>
      <c r="B2" s="3" t="s">
        <v>65</v>
      </c>
      <c r="C2" s="4" t="s">
        <v>6</v>
      </c>
      <c r="D2" s="5" t="s">
        <v>64</v>
      </c>
      <c r="E2" s="63" t="s">
        <v>194</v>
      </c>
      <c r="F2" s="14">
        <v>29.3</v>
      </c>
      <c r="G2" s="29" t="s">
        <v>194</v>
      </c>
      <c r="H2" s="67">
        <f t="shared" ref="H2:H7" si="0">ROUND(F2*0.45359237*1169*0.0000022046226218,0)</f>
        <v>0</v>
      </c>
      <c r="I2" s="21">
        <v>29.3</v>
      </c>
      <c r="J2" s="29" t="s">
        <v>194</v>
      </c>
      <c r="K2" s="43">
        <f t="shared" ref="K2:K7" si="1">ROUND(I2*0.45359237*382.7*0.0000022046226218,1)</f>
        <v>0</v>
      </c>
    </row>
    <row r="3" spans="1:11" s="6" customFormat="1">
      <c r="A3" s="2" t="s">
        <v>382</v>
      </c>
      <c r="B3" s="3" t="s">
        <v>66</v>
      </c>
      <c r="C3" s="4" t="s">
        <v>6</v>
      </c>
      <c r="D3" s="5" t="s">
        <v>67</v>
      </c>
      <c r="E3" s="63" t="s">
        <v>194</v>
      </c>
      <c r="F3" s="14">
        <v>19.3</v>
      </c>
      <c r="G3" s="29" t="s">
        <v>194</v>
      </c>
      <c r="H3" s="67">
        <f t="shared" si="0"/>
        <v>0</v>
      </c>
      <c r="I3" s="21">
        <v>19.3</v>
      </c>
      <c r="J3" s="29" t="s">
        <v>194</v>
      </c>
      <c r="K3" s="43">
        <f t="shared" si="1"/>
        <v>0</v>
      </c>
    </row>
    <row r="4" spans="1:11" s="6" customFormat="1">
      <c r="A4" s="2" t="s">
        <v>383</v>
      </c>
      <c r="B4" s="3" t="s">
        <v>187</v>
      </c>
      <c r="C4" s="4" t="s">
        <v>6</v>
      </c>
      <c r="D4" s="5" t="s">
        <v>67</v>
      </c>
      <c r="E4" s="63" t="s">
        <v>194</v>
      </c>
      <c r="F4" s="14">
        <v>0</v>
      </c>
      <c r="G4" s="29" t="s">
        <v>194</v>
      </c>
      <c r="H4" s="67">
        <f t="shared" si="0"/>
        <v>0</v>
      </c>
      <c r="I4" s="21">
        <v>0</v>
      </c>
      <c r="J4" s="29" t="s">
        <v>194</v>
      </c>
      <c r="K4" s="43">
        <f t="shared" si="1"/>
        <v>0</v>
      </c>
    </row>
    <row r="5" spans="1:11" s="6" customFormat="1">
      <c r="A5" s="2" t="s">
        <v>96</v>
      </c>
      <c r="B5" s="3" t="s">
        <v>68</v>
      </c>
      <c r="C5" s="4" t="s">
        <v>6</v>
      </c>
      <c r="D5" s="5" t="s">
        <v>67</v>
      </c>
      <c r="E5" s="63" t="s">
        <v>194</v>
      </c>
      <c r="F5" s="14">
        <v>1</v>
      </c>
      <c r="G5" s="29" t="s">
        <v>194</v>
      </c>
      <c r="H5" s="67">
        <f t="shared" si="0"/>
        <v>0</v>
      </c>
      <c r="I5" s="21">
        <v>1</v>
      </c>
      <c r="J5" s="29" t="s">
        <v>194</v>
      </c>
      <c r="K5" s="43">
        <f t="shared" si="1"/>
        <v>0</v>
      </c>
    </row>
    <row r="6" spans="1:11" s="6" customFormat="1">
      <c r="A6" s="2" t="s">
        <v>97</v>
      </c>
      <c r="B6" s="3" t="s">
        <v>69</v>
      </c>
      <c r="C6" s="4" t="s">
        <v>6</v>
      </c>
      <c r="D6" s="5" t="s">
        <v>64</v>
      </c>
      <c r="E6" s="63" t="s">
        <v>194</v>
      </c>
      <c r="F6" s="14">
        <v>0</v>
      </c>
      <c r="G6" s="29" t="s">
        <v>194</v>
      </c>
      <c r="H6" s="67">
        <f t="shared" si="0"/>
        <v>0</v>
      </c>
      <c r="I6" s="21">
        <v>0</v>
      </c>
      <c r="J6" s="29" t="s">
        <v>194</v>
      </c>
      <c r="K6" s="43">
        <f t="shared" si="1"/>
        <v>0</v>
      </c>
    </row>
    <row r="7" spans="1:11" s="6" customFormat="1">
      <c r="A7" s="2" t="s">
        <v>98</v>
      </c>
      <c r="B7" s="3" t="s">
        <v>70</v>
      </c>
      <c r="C7" s="4" t="s">
        <v>6</v>
      </c>
      <c r="D7" s="5" t="s">
        <v>64</v>
      </c>
      <c r="E7" s="63" t="s">
        <v>194</v>
      </c>
      <c r="F7" s="14">
        <v>13.3</v>
      </c>
      <c r="G7" s="29" t="s">
        <v>194</v>
      </c>
      <c r="H7" s="67">
        <f t="shared" si="0"/>
        <v>0</v>
      </c>
      <c r="I7" s="21">
        <v>13.3</v>
      </c>
      <c r="J7" s="29" t="s">
        <v>194</v>
      </c>
      <c r="K7" s="43">
        <f t="shared" si="1"/>
        <v>0</v>
      </c>
    </row>
    <row r="8" spans="1:11" s="6" customFormat="1">
      <c r="A8" s="2" t="s">
        <v>99</v>
      </c>
      <c r="B8" s="34" t="s">
        <v>5</v>
      </c>
      <c r="C8" s="4" t="s">
        <v>6</v>
      </c>
      <c r="D8" s="35" t="s">
        <v>7</v>
      </c>
      <c r="E8" s="63" t="s">
        <v>194</v>
      </c>
      <c r="F8" s="20" t="s">
        <v>203</v>
      </c>
      <c r="G8" s="29" t="s">
        <v>194</v>
      </c>
      <c r="H8" s="67">
        <v>0</v>
      </c>
      <c r="I8" s="29" t="s">
        <v>194</v>
      </c>
      <c r="J8" s="29" t="s">
        <v>194</v>
      </c>
      <c r="K8" s="43">
        <v>0</v>
      </c>
    </row>
    <row r="9" spans="1:11" s="6" customFormat="1">
      <c r="A9" s="2" t="s">
        <v>100</v>
      </c>
      <c r="B9" s="34" t="s">
        <v>8</v>
      </c>
      <c r="C9" s="4" t="s">
        <v>6</v>
      </c>
      <c r="D9" s="35" t="s">
        <v>7</v>
      </c>
      <c r="E9" s="63" t="s">
        <v>194</v>
      </c>
      <c r="F9" s="20" t="s">
        <v>204</v>
      </c>
      <c r="G9" s="29" t="s">
        <v>194</v>
      </c>
      <c r="H9" s="67">
        <v>0</v>
      </c>
      <c r="I9" s="29" t="s">
        <v>194</v>
      </c>
      <c r="J9" s="29" t="s">
        <v>194</v>
      </c>
      <c r="K9" s="43">
        <v>0</v>
      </c>
    </row>
    <row r="10" spans="1:11" s="6" customFormat="1">
      <c r="A10" s="2" t="s">
        <v>101</v>
      </c>
      <c r="B10" s="36" t="s">
        <v>9</v>
      </c>
      <c r="C10" s="4" t="s">
        <v>6</v>
      </c>
      <c r="D10" s="35" t="s">
        <v>7</v>
      </c>
      <c r="E10" s="63" t="s">
        <v>194</v>
      </c>
      <c r="F10" s="20" t="s">
        <v>203</v>
      </c>
      <c r="G10" s="29" t="s">
        <v>194</v>
      </c>
      <c r="H10" s="67">
        <v>0</v>
      </c>
      <c r="I10" s="29" t="s">
        <v>194</v>
      </c>
      <c r="J10" s="29" t="s">
        <v>194</v>
      </c>
      <c r="K10" s="43">
        <v>0</v>
      </c>
    </row>
    <row r="11" spans="1:11" s="6" customFormat="1">
      <c r="A11" s="2" t="s">
        <v>102</v>
      </c>
      <c r="B11" s="36" t="s">
        <v>10</v>
      </c>
      <c r="C11" s="4" t="s">
        <v>6</v>
      </c>
      <c r="D11" s="35" t="s">
        <v>7</v>
      </c>
      <c r="E11" s="63" t="s">
        <v>194</v>
      </c>
      <c r="F11" s="20" t="s">
        <v>203</v>
      </c>
      <c r="G11" s="29" t="s">
        <v>194</v>
      </c>
      <c r="H11" s="67">
        <v>0</v>
      </c>
      <c r="I11" s="29" t="s">
        <v>194</v>
      </c>
      <c r="J11" s="29" t="s">
        <v>194</v>
      </c>
      <c r="K11" s="43">
        <v>0</v>
      </c>
    </row>
    <row r="12" spans="1:11" s="6" customFormat="1">
      <c r="A12" s="2" t="s">
        <v>103</v>
      </c>
      <c r="B12" s="3" t="s">
        <v>71</v>
      </c>
      <c r="C12" s="4" t="s">
        <v>6</v>
      </c>
      <c r="D12" s="5" t="s">
        <v>72</v>
      </c>
      <c r="E12" s="63" t="s">
        <v>194</v>
      </c>
      <c r="F12" s="14">
        <v>4.3</v>
      </c>
      <c r="G12" s="29" t="s">
        <v>194</v>
      </c>
      <c r="H12" s="67">
        <f t="shared" ref="H12:H14" si="2">ROUND(F12*0.45359237*1169*0.0000022046226218,0)</f>
        <v>0</v>
      </c>
      <c r="I12" s="21">
        <v>4.3</v>
      </c>
      <c r="J12" s="29" t="s">
        <v>194</v>
      </c>
      <c r="K12" s="43">
        <f t="shared" ref="K12:K14" si="3">ROUND(I12*0.45359237*382.7*0.0000022046226218,1)</f>
        <v>0</v>
      </c>
    </row>
    <row r="13" spans="1:11" s="6" customFormat="1">
      <c r="A13" s="2" t="s">
        <v>104</v>
      </c>
      <c r="B13" s="3" t="s">
        <v>73</v>
      </c>
      <c r="C13" s="4" t="s">
        <v>6</v>
      </c>
      <c r="D13" s="5" t="s">
        <v>72</v>
      </c>
      <c r="E13" s="63" t="s">
        <v>194</v>
      </c>
      <c r="F13" s="14">
        <v>0.7</v>
      </c>
      <c r="G13" s="29" t="s">
        <v>194</v>
      </c>
      <c r="H13" s="67">
        <f t="shared" si="2"/>
        <v>0</v>
      </c>
      <c r="I13" s="21">
        <v>0.7</v>
      </c>
      <c r="J13" s="29" t="s">
        <v>194</v>
      </c>
      <c r="K13" s="43">
        <f t="shared" si="3"/>
        <v>0</v>
      </c>
    </row>
    <row r="14" spans="1:11" s="6" customFormat="1">
      <c r="A14" s="2" t="s">
        <v>105</v>
      </c>
      <c r="B14" s="3" t="s">
        <v>74</v>
      </c>
      <c r="C14" s="4" t="s">
        <v>6</v>
      </c>
      <c r="D14" s="5" t="s">
        <v>72</v>
      </c>
      <c r="E14" s="63" t="s">
        <v>194</v>
      </c>
      <c r="F14" s="14">
        <v>6.3</v>
      </c>
      <c r="G14" s="29" t="s">
        <v>194</v>
      </c>
      <c r="H14" s="67">
        <f t="shared" si="2"/>
        <v>0</v>
      </c>
      <c r="I14" s="21">
        <v>6.3</v>
      </c>
      <c r="J14" s="29" t="s">
        <v>194</v>
      </c>
      <c r="K14" s="43">
        <f t="shared" si="3"/>
        <v>0</v>
      </c>
    </row>
    <row r="15" spans="1:11" s="6" customFormat="1">
      <c r="A15" s="2" t="s">
        <v>106</v>
      </c>
      <c r="B15" s="34" t="s">
        <v>11</v>
      </c>
      <c r="C15" s="4" t="s">
        <v>6</v>
      </c>
      <c r="D15" s="35" t="s">
        <v>7</v>
      </c>
      <c r="E15" s="63" t="s">
        <v>194</v>
      </c>
      <c r="F15" s="20" t="s">
        <v>205</v>
      </c>
      <c r="G15" s="29" t="s">
        <v>194</v>
      </c>
      <c r="H15" s="67">
        <v>0</v>
      </c>
      <c r="I15" s="29" t="s">
        <v>194</v>
      </c>
      <c r="J15" s="29" t="s">
        <v>194</v>
      </c>
      <c r="K15" s="43">
        <v>0</v>
      </c>
    </row>
    <row r="16" spans="1:11" s="6" customFormat="1">
      <c r="A16" s="2" t="s">
        <v>107</v>
      </c>
      <c r="B16" s="34" t="s">
        <v>12</v>
      </c>
      <c r="C16" s="4" t="s">
        <v>6</v>
      </c>
      <c r="D16" s="35" t="s">
        <v>7</v>
      </c>
      <c r="E16" s="63" t="s">
        <v>194</v>
      </c>
      <c r="F16" s="20" t="s">
        <v>203</v>
      </c>
      <c r="G16" s="29" t="s">
        <v>194</v>
      </c>
      <c r="H16" s="67">
        <v>0</v>
      </c>
      <c r="I16" s="29" t="s">
        <v>194</v>
      </c>
      <c r="J16" s="29" t="s">
        <v>194</v>
      </c>
      <c r="K16" s="43">
        <v>0</v>
      </c>
    </row>
    <row r="17" spans="1:11" s="6" customFormat="1">
      <c r="A17" s="2" t="s">
        <v>108</v>
      </c>
      <c r="B17" s="34" t="s">
        <v>13</v>
      </c>
      <c r="C17" s="4" t="s">
        <v>6</v>
      </c>
      <c r="D17" s="35" t="s">
        <v>7</v>
      </c>
      <c r="E17" s="63" t="s">
        <v>194</v>
      </c>
      <c r="F17" s="20" t="s">
        <v>204</v>
      </c>
      <c r="G17" s="29" t="s">
        <v>194</v>
      </c>
      <c r="H17" s="67">
        <v>0</v>
      </c>
      <c r="I17" s="29" t="s">
        <v>194</v>
      </c>
      <c r="J17" s="29" t="s">
        <v>194</v>
      </c>
      <c r="K17" s="43">
        <v>0</v>
      </c>
    </row>
    <row r="18" spans="1:11" s="6" customFormat="1">
      <c r="A18" s="2" t="s">
        <v>109</v>
      </c>
      <c r="B18" s="34" t="s">
        <v>14</v>
      </c>
      <c r="C18" s="4" t="s">
        <v>6</v>
      </c>
      <c r="D18" s="35" t="s">
        <v>7</v>
      </c>
      <c r="E18" s="63" t="s">
        <v>194</v>
      </c>
      <c r="F18" s="20" t="s">
        <v>219</v>
      </c>
      <c r="G18" s="29" t="s">
        <v>194</v>
      </c>
      <c r="H18" s="67">
        <v>0</v>
      </c>
      <c r="I18" s="29" t="s">
        <v>194</v>
      </c>
      <c r="J18" s="29" t="s">
        <v>194</v>
      </c>
      <c r="K18" s="43">
        <v>0</v>
      </c>
    </row>
    <row r="19" spans="1:11" s="6" customFormat="1">
      <c r="A19" s="2" t="s">
        <v>110</v>
      </c>
      <c r="B19" s="34" t="s">
        <v>15</v>
      </c>
      <c r="C19" s="4" t="s">
        <v>6</v>
      </c>
      <c r="D19" s="35" t="s">
        <v>7</v>
      </c>
      <c r="E19" s="63" t="s">
        <v>194</v>
      </c>
      <c r="F19" s="20" t="s">
        <v>203</v>
      </c>
      <c r="G19" s="29" t="s">
        <v>194</v>
      </c>
      <c r="H19" s="67">
        <v>0</v>
      </c>
      <c r="I19" s="29" t="s">
        <v>194</v>
      </c>
      <c r="J19" s="29" t="s">
        <v>194</v>
      </c>
      <c r="K19" s="43">
        <v>0</v>
      </c>
    </row>
    <row r="20" spans="1:11" s="6" customFormat="1">
      <c r="A20" s="2" t="s">
        <v>111</v>
      </c>
      <c r="B20" s="3" t="s">
        <v>16</v>
      </c>
      <c r="C20" s="4" t="s">
        <v>6</v>
      </c>
      <c r="D20" s="5" t="s">
        <v>17</v>
      </c>
      <c r="E20" s="63" t="s">
        <v>194</v>
      </c>
      <c r="F20" s="20" t="s">
        <v>206</v>
      </c>
      <c r="G20" s="29" t="s">
        <v>194</v>
      </c>
      <c r="H20" s="67">
        <v>0</v>
      </c>
      <c r="I20" s="29" t="s">
        <v>194</v>
      </c>
      <c r="J20" s="29" t="s">
        <v>194</v>
      </c>
      <c r="K20" s="43">
        <v>0</v>
      </c>
    </row>
    <row r="21" spans="1:11" s="6" customFormat="1">
      <c r="A21" s="2" t="s">
        <v>112</v>
      </c>
      <c r="B21" s="34" t="s">
        <v>18</v>
      </c>
      <c r="C21" s="4" t="s">
        <v>6</v>
      </c>
      <c r="D21" s="35" t="s">
        <v>7</v>
      </c>
      <c r="E21" s="63" t="s">
        <v>194</v>
      </c>
      <c r="F21" s="20" t="s">
        <v>207</v>
      </c>
      <c r="G21" s="29" t="s">
        <v>194</v>
      </c>
      <c r="H21" s="67">
        <v>0</v>
      </c>
      <c r="I21" s="29" t="s">
        <v>194</v>
      </c>
      <c r="J21" s="29" t="s">
        <v>194</v>
      </c>
      <c r="K21" s="43">
        <v>0</v>
      </c>
    </row>
    <row r="22" spans="1:11" s="6" customFormat="1">
      <c r="A22" s="2" t="s">
        <v>113</v>
      </c>
      <c r="B22" s="3" t="s">
        <v>75</v>
      </c>
      <c r="C22" s="4" t="s">
        <v>6</v>
      </c>
      <c r="D22" s="5" t="s">
        <v>64</v>
      </c>
      <c r="E22" s="63" t="s">
        <v>194</v>
      </c>
      <c r="F22" s="14">
        <v>737</v>
      </c>
      <c r="G22" s="29" t="s">
        <v>194</v>
      </c>
      <c r="H22" s="67">
        <f t="shared" ref="H22:H29" si="4">ROUND(F22*0.45359237*1169*0.0000022046226218,0)</f>
        <v>1</v>
      </c>
      <c r="I22" s="21">
        <v>737</v>
      </c>
      <c r="J22" s="29" t="s">
        <v>194</v>
      </c>
      <c r="K22" s="43">
        <f t="shared" ref="K22:K29" si="5">ROUND(I22*0.45359237*382.7*0.0000022046226218,1)</f>
        <v>0.3</v>
      </c>
    </row>
    <row r="23" spans="1:11" s="6" customFormat="1">
      <c r="A23" s="2" t="s">
        <v>114</v>
      </c>
      <c r="B23" s="3" t="s">
        <v>76</v>
      </c>
      <c r="C23" s="4" t="s">
        <v>6</v>
      </c>
      <c r="D23" s="5" t="s">
        <v>64</v>
      </c>
      <c r="E23" s="63" t="s">
        <v>194</v>
      </c>
      <c r="F23" s="14">
        <v>369.3</v>
      </c>
      <c r="G23" s="29" t="s">
        <v>194</v>
      </c>
      <c r="H23" s="67">
        <f t="shared" si="4"/>
        <v>0</v>
      </c>
      <c r="I23" s="21">
        <v>369.3</v>
      </c>
      <c r="J23" s="29" t="s">
        <v>194</v>
      </c>
      <c r="K23" s="43">
        <f t="shared" si="5"/>
        <v>0.1</v>
      </c>
    </row>
    <row r="24" spans="1:11" s="6" customFormat="1">
      <c r="A24" s="2" t="s">
        <v>115</v>
      </c>
      <c r="B24" s="3" t="s">
        <v>77</v>
      </c>
      <c r="C24" s="4" t="s">
        <v>6</v>
      </c>
      <c r="D24" s="5" t="s">
        <v>64</v>
      </c>
      <c r="E24" s="63" t="s">
        <v>194</v>
      </c>
      <c r="F24" s="14">
        <v>180.7</v>
      </c>
      <c r="G24" s="29" t="s">
        <v>194</v>
      </c>
      <c r="H24" s="67">
        <f t="shared" si="4"/>
        <v>0</v>
      </c>
      <c r="I24" s="21">
        <v>180.7</v>
      </c>
      <c r="J24" s="29" t="s">
        <v>194</v>
      </c>
      <c r="K24" s="43">
        <f t="shared" si="5"/>
        <v>0.1</v>
      </c>
    </row>
    <row r="25" spans="1:11" s="6" customFormat="1">
      <c r="A25" s="2" t="s">
        <v>116</v>
      </c>
      <c r="B25" s="3" t="s">
        <v>78</v>
      </c>
      <c r="C25" s="4" t="s">
        <v>6</v>
      </c>
      <c r="D25" s="5" t="s">
        <v>64</v>
      </c>
      <c r="E25" s="63" t="s">
        <v>194</v>
      </c>
      <c r="F25" s="14">
        <v>176</v>
      </c>
      <c r="G25" s="29" t="s">
        <v>194</v>
      </c>
      <c r="H25" s="67">
        <f t="shared" si="4"/>
        <v>0</v>
      </c>
      <c r="I25" s="21">
        <v>176</v>
      </c>
      <c r="J25" s="29" t="s">
        <v>194</v>
      </c>
      <c r="K25" s="43">
        <f t="shared" si="5"/>
        <v>0.1</v>
      </c>
    </row>
    <row r="26" spans="1:11" s="6" customFormat="1">
      <c r="A26" s="2" t="s">
        <v>117</v>
      </c>
      <c r="B26" s="3" t="s">
        <v>79</v>
      </c>
      <c r="C26" s="4" t="s">
        <v>6</v>
      </c>
      <c r="D26" s="5" t="s">
        <v>64</v>
      </c>
      <c r="E26" s="63" t="s">
        <v>194</v>
      </c>
      <c r="F26" s="14">
        <v>1540</v>
      </c>
      <c r="G26" s="29" t="s">
        <v>194</v>
      </c>
      <c r="H26" s="67">
        <f t="shared" si="4"/>
        <v>2</v>
      </c>
      <c r="I26" s="21">
        <v>1540</v>
      </c>
      <c r="J26" s="29" t="s">
        <v>194</v>
      </c>
      <c r="K26" s="43">
        <f t="shared" si="5"/>
        <v>0.6</v>
      </c>
    </row>
    <row r="27" spans="1:11" s="6" customFormat="1">
      <c r="A27" s="2" t="s">
        <v>118</v>
      </c>
      <c r="B27" s="3" t="s">
        <v>80</v>
      </c>
      <c r="C27" s="4" t="s">
        <v>6</v>
      </c>
      <c r="D27" s="5" t="s">
        <v>64</v>
      </c>
      <c r="E27" s="63" t="s">
        <v>194</v>
      </c>
      <c r="F27" s="14">
        <v>176</v>
      </c>
      <c r="G27" s="29" t="s">
        <v>194</v>
      </c>
      <c r="H27" s="67">
        <f t="shared" si="4"/>
        <v>0</v>
      </c>
      <c r="I27" s="21">
        <v>176</v>
      </c>
      <c r="J27" s="29" t="s">
        <v>194</v>
      </c>
      <c r="K27" s="43">
        <f t="shared" si="5"/>
        <v>0.1</v>
      </c>
    </row>
    <row r="28" spans="1:11" s="6" customFormat="1">
      <c r="A28" s="2" t="s">
        <v>119</v>
      </c>
      <c r="B28" s="3" t="s">
        <v>81</v>
      </c>
      <c r="C28" s="4" t="s">
        <v>6</v>
      </c>
      <c r="D28" s="5" t="s">
        <v>64</v>
      </c>
      <c r="E28" s="63" t="s">
        <v>194</v>
      </c>
      <c r="F28" s="14">
        <v>352</v>
      </c>
      <c r="G28" s="29" t="s">
        <v>194</v>
      </c>
      <c r="H28" s="67">
        <f t="shared" si="4"/>
        <v>0</v>
      </c>
      <c r="I28" s="21">
        <v>352</v>
      </c>
      <c r="J28" s="29" t="s">
        <v>194</v>
      </c>
      <c r="K28" s="43">
        <f t="shared" si="5"/>
        <v>0.1</v>
      </c>
    </row>
    <row r="29" spans="1:11" s="6" customFormat="1">
      <c r="A29" s="2" t="s">
        <v>120</v>
      </c>
      <c r="B29" s="3" t="s">
        <v>82</v>
      </c>
      <c r="C29" s="4" t="s">
        <v>6</v>
      </c>
      <c r="D29" s="5" t="s">
        <v>64</v>
      </c>
      <c r="E29" s="63" t="s">
        <v>194</v>
      </c>
      <c r="F29" s="14">
        <v>361.3</v>
      </c>
      <c r="G29" s="29" t="s">
        <v>194</v>
      </c>
      <c r="H29" s="67">
        <f t="shared" si="4"/>
        <v>0</v>
      </c>
      <c r="I29" s="21">
        <v>361.3</v>
      </c>
      <c r="J29" s="29" t="s">
        <v>194</v>
      </c>
      <c r="K29" s="43">
        <f t="shared" si="5"/>
        <v>0.1</v>
      </c>
    </row>
    <row r="30" spans="1:11" s="6" customFormat="1">
      <c r="A30" s="2" t="s">
        <v>121</v>
      </c>
      <c r="B30" s="34" t="s">
        <v>19</v>
      </c>
      <c r="C30" s="4" t="s">
        <v>6</v>
      </c>
      <c r="D30" s="35" t="s">
        <v>7</v>
      </c>
      <c r="E30" s="71">
        <f>'Twin Lakes North'!AB8</f>
        <v>7.731998455531147</v>
      </c>
      <c r="F30" s="14">
        <f>'Twin Lakes North'!AD8</f>
        <v>53</v>
      </c>
      <c r="G30" s="28">
        <v>0.1905</v>
      </c>
      <c r="H30" s="67">
        <f>ROUND(F30*G30,0)</f>
        <v>10</v>
      </c>
      <c r="I30" s="21">
        <f>'Twin Lakes North'!AG8</f>
        <v>6.2</v>
      </c>
      <c r="J30" s="28">
        <v>0.155</v>
      </c>
      <c r="K30" s="43">
        <f>ROUND(I30*J30,1)</f>
        <v>1</v>
      </c>
    </row>
    <row r="31" spans="1:11" s="6" customFormat="1">
      <c r="A31" s="2" t="s">
        <v>122</v>
      </c>
      <c r="B31" s="34" t="s">
        <v>20</v>
      </c>
      <c r="C31" s="4" t="s">
        <v>6</v>
      </c>
      <c r="D31" s="35" t="s">
        <v>7</v>
      </c>
      <c r="E31" s="71">
        <f>'Twin Lakes South'!AB4</f>
        <v>8.5314088998322699</v>
      </c>
      <c r="F31" s="14">
        <f>'Twin Lakes South'!AD4</f>
        <v>55</v>
      </c>
      <c r="G31" s="28">
        <v>0.1905</v>
      </c>
      <c r="H31" s="67">
        <f>ROUND(F31*G31,0)</f>
        <v>10</v>
      </c>
      <c r="I31" s="21">
        <f>'Twin Lakes South'!AG4</f>
        <v>6.4</v>
      </c>
      <c r="J31" s="28">
        <v>0.155</v>
      </c>
      <c r="K31" s="43">
        <f>ROUND(I31*J31,1)</f>
        <v>1</v>
      </c>
    </row>
    <row r="32" spans="1:11" s="6" customFormat="1">
      <c r="A32" s="2" t="s">
        <v>123</v>
      </c>
      <c r="B32" s="34" t="s">
        <v>21</v>
      </c>
      <c r="C32" s="4" t="s">
        <v>6</v>
      </c>
      <c r="D32" s="35" t="s">
        <v>7</v>
      </c>
      <c r="E32" s="71">
        <f>'Lucas Place'!AB10</f>
        <v>5.1701447300283281</v>
      </c>
      <c r="F32" s="14">
        <f>'Lucas Place'!AD10</f>
        <v>44</v>
      </c>
      <c r="G32" s="28">
        <v>0.1905</v>
      </c>
      <c r="H32" s="67">
        <f>ROUND(F32*G32,0)</f>
        <v>8</v>
      </c>
      <c r="I32" s="21">
        <f>'Lucas Place'!AG10</f>
        <v>5.3</v>
      </c>
      <c r="J32" s="28">
        <v>0.155</v>
      </c>
      <c r="K32" s="43">
        <f>ROUND(I32*J32,1)</f>
        <v>0.8</v>
      </c>
    </row>
    <row r="33" spans="1:11" s="6" customFormat="1">
      <c r="A33" s="2" t="s">
        <v>124</v>
      </c>
      <c r="B33" s="3" t="s">
        <v>83</v>
      </c>
      <c r="C33" s="4" t="s">
        <v>6</v>
      </c>
      <c r="D33" s="5" t="s">
        <v>67</v>
      </c>
      <c r="E33" s="63" t="s">
        <v>194</v>
      </c>
      <c r="F33" s="14">
        <v>439</v>
      </c>
      <c r="G33" s="29" t="s">
        <v>194</v>
      </c>
      <c r="H33" s="67">
        <f t="shared" ref="H33:H35" si="6">ROUND(F33*0.45359237*1169*0.0000022046226218,0)</f>
        <v>1</v>
      </c>
      <c r="I33" s="21">
        <v>439</v>
      </c>
      <c r="J33" s="29" t="s">
        <v>194</v>
      </c>
      <c r="K33" s="43">
        <f t="shared" ref="K33:K35" si="7">ROUND(I33*0.45359237*382.7*0.0000022046226218,1)</f>
        <v>0.2</v>
      </c>
    </row>
    <row r="34" spans="1:11" s="6" customFormat="1">
      <c r="A34" s="2" t="s">
        <v>125</v>
      </c>
      <c r="B34" s="3" t="s">
        <v>84</v>
      </c>
      <c r="C34" s="4" t="s">
        <v>6</v>
      </c>
      <c r="D34" s="5" t="s">
        <v>67</v>
      </c>
      <c r="E34" s="63" t="s">
        <v>194</v>
      </c>
      <c r="F34" s="14">
        <v>628</v>
      </c>
      <c r="G34" s="29" t="s">
        <v>194</v>
      </c>
      <c r="H34" s="67">
        <f t="shared" si="6"/>
        <v>1</v>
      </c>
      <c r="I34" s="21">
        <v>628</v>
      </c>
      <c r="J34" s="29" t="s">
        <v>194</v>
      </c>
      <c r="K34" s="43">
        <f t="shared" si="7"/>
        <v>0.2</v>
      </c>
    </row>
    <row r="35" spans="1:11" s="6" customFormat="1">
      <c r="A35" s="2" t="s">
        <v>126</v>
      </c>
      <c r="B35" s="3" t="s">
        <v>85</v>
      </c>
      <c r="C35" s="4" t="s">
        <v>6</v>
      </c>
      <c r="D35" s="5" t="s">
        <v>67</v>
      </c>
      <c r="E35" s="63" t="s">
        <v>194</v>
      </c>
      <c r="F35" s="14">
        <v>470.7</v>
      </c>
      <c r="G35" s="29" t="s">
        <v>194</v>
      </c>
      <c r="H35" s="67">
        <f t="shared" si="6"/>
        <v>1</v>
      </c>
      <c r="I35" s="21">
        <v>470.7</v>
      </c>
      <c r="J35" s="29" t="s">
        <v>194</v>
      </c>
      <c r="K35" s="43">
        <f t="shared" si="7"/>
        <v>0.2</v>
      </c>
    </row>
    <row r="36" spans="1:11" s="6" customFormat="1">
      <c r="A36" s="2" t="s">
        <v>127</v>
      </c>
      <c r="B36" s="3" t="s">
        <v>22</v>
      </c>
      <c r="C36" s="4" t="s">
        <v>6</v>
      </c>
      <c r="D36" s="5" t="s">
        <v>7</v>
      </c>
      <c r="E36" s="63">
        <f>'Rockledge Dr 2055'!AB8</f>
        <v>2.3693287610809333</v>
      </c>
      <c r="F36" s="14">
        <f>'Rockledge Dr 2055'!AD8</f>
        <v>8</v>
      </c>
      <c r="G36" s="28">
        <v>0.1905</v>
      </c>
      <c r="H36" s="67">
        <f>ROUND(F36*G36,0)</f>
        <v>2</v>
      </c>
      <c r="I36" s="21">
        <f>'Rockledge Dr 2055'!AG8</f>
        <v>0.9</v>
      </c>
      <c r="J36" s="28">
        <v>0.155</v>
      </c>
      <c r="K36" s="43">
        <f>ROUND(I36*J36,1)</f>
        <v>0.1</v>
      </c>
    </row>
    <row r="37" spans="1:11" s="6" customFormat="1">
      <c r="A37" s="2" t="s">
        <v>128</v>
      </c>
      <c r="B37" s="34" t="s">
        <v>23</v>
      </c>
      <c r="C37" s="4" t="s">
        <v>6</v>
      </c>
      <c r="D37" s="35" t="s">
        <v>7</v>
      </c>
      <c r="E37" s="63" t="s">
        <v>194</v>
      </c>
      <c r="F37" s="20" t="s">
        <v>208</v>
      </c>
      <c r="G37" s="29" t="s">
        <v>194</v>
      </c>
      <c r="H37" s="67">
        <v>0</v>
      </c>
      <c r="I37" s="29" t="s">
        <v>194</v>
      </c>
      <c r="J37" s="29" t="s">
        <v>194</v>
      </c>
      <c r="K37" s="43">
        <v>0</v>
      </c>
    </row>
    <row r="38" spans="1:11" s="6" customFormat="1">
      <c r="A38" s="2" t="s">
        <v>129</v>
      </c>
      <c r="B38" s="34" t="s">
        <v>24</v>
      </c>
      <c r="C38" s="4" t="s">
        <v>6</v>
      </c>
      <c r="D38" s="35" t="s">
        <v>7</v>
      </c>
      <c r="E38" s="63" t="s">
        <v>194</v>
      </c>
      <c r="F38" s="20" t="s">
        <v>208</v>
      </c>
      <c r="G38" s="29" t="s">
        <v>194</v>
      </c>
      <c r="H38" s="67">
        <v>0</v>
      </c>
      <c r="I38" s="29" t="s">
        <v>194</v>
      </c>
      <c r="J38" s="29" t="s">
        <v>194</v>
      </c>
      <c r="K38" s="43">
        <v>0</v>
      </c>
    </row>
    <row r="39" spans="1:11" s="6" customFormat="1">
      <c r="A39" s="2" t="s">
        <v>130</v>
      </c>
      <c r="B39" s="34" t="s">
        <v>25</v>
      </c>
      <c r="C39" s="4" t="s">
        <v>6</v>
      </c>
      <c r="D39" s="35" t="s">
        <v>7</v>
      </c>
      <c r="E39" s="71">
        <f>'Rockledge and Riverwoods'!AB16</f>
        <v>3.773278759288258</v>
      </c>
      <c r="F39" s="14">
        <f>'Rockledge and Riverwoods'!AD16</f>
        <v>14</v>
      </c>
      <c r="G39" s="28">
        <v>0.1905</v>
      </c>
      <c r="H39" s="67">
        <f>ROUND(F39*G39,0)</f>
        <v>3</v>
      </c>
      <c r="I39" s="21">
        <f>'Rockledge and Riverwoods'!AG16</f>
        <v>1.7000000000000002</v>
      </c>
      <c r="J39" s="28">
        <v>0.155</v>
      </c>
      <c r="K39" s="43">
        <f>ROUND(I39*J39,1)</f>
        <v>0.3</v>
      </c>
    </row>
    <row r="40" spans="1:11" s="6" customFormat="1">
      <c r="A40" s="2" t="s">
        <v>131</v>
      </c>
      <c r="B40" s="3" t="s">
        <v>186</v>
      </c>
      <c r="C40" s="4" t="s">
        <v>6</v>
      </c>
      <c r="D40" s="5" t="s">
        <v>64</v>
      </c>
      <c r="E40" s="63" t="s">
        <v>194</v>
      </c>
      <c r="F40" s="14">
        <v>572.29999999999995</v>
      </c>
      <c r="G40" s="29" t="s">
        <v>194</v>
      </c>
      <c r="H40" s="67">
        <f t="shared" ref="H40" si="8">ROUND(F40*0.45359237*1169*0.0000022046226218,0)</f>
        <v>1</v>
      </c>
      <c r="I40" s="21">
        <v>572.29999999999995</v>
      </c>
      <c r="J40" s="29" t="s">
        <v>194</v>
      </c>
      <c r="K40" s="43">
        <f t="shared" ref="K40" si="9">ROUND(I40*0.45359237*382.7*0.0000022046226218,1)</f>
        <v>0.2</v>
      </c>
    </row>
    <row r="41" spans="1:11" s="6" customFormat="1">
      <c r="A41" s="38" t="s">
        <v>132</v>
      </c>
      <c r="B41" s="16" t="s">
        <v>26</v>
      </c>
      <c r="C41" s="18" t="s">
        <v>6</v>
      </c>
      <c r="D41" s="17" t="s">
        <v>7</v>
      </c>
      <c r="E41" s="64"/>
      <c r="F41" s="39" t="s">
        <v>366</v>
      </c>
      <c r="G41" s="40">
        <v>0.1905</v>
      </c>
      <c r="H41" s="68"/>
      <c r="I41" s="41"/>
      <c r="J41" s="40">
        <v>0.155</v>
      </c>
      <c r="K41" s="44"/>
    </row>
    <row r="42" spans="1:11" s="6" customFormat="1">
      <c r="A42" s="2" t="s">
        <v>133</v>
      </c>
      <c r="B42" s="34" t="s">
        <v>27</v>
      </c>
      <c r="C42" s="4" t="s">
        <v>6</v>
      </c>
      <c r="D42" s="35" t="s">
        <v>7</v>
      </c>
      <c r="E42" s="71">
        <f>'Anchor Lane'!AB72</f>
        <v>29.390772149635165</v>
      </c>
      <c r="F42" s="14">
        <f>'Anchor Lane'!AD72</f>
        <v>245</v>
      </c>
      <c r="G42" s="28">
        <v>0.1905</v>
      </c>
      <c r="H42" s="67">
        <f>ROUND(F42*G42,0)</f>
        <v>47</v>
      </c>
      <c r="I42" s="21">
        <f>'Anchor Lane'!AG72</f>
        <v>34.700000000000017</v>
      </c>
      <c r="J42" s="28">
        <v>0.155</v>
      </c>
      <c r="K42" s="43">
        <f>ROUND(I42*J42,1)</f>
        <v>5.4</v>
      </c>
    </row>
    <row r="43" spans="1:11" s="6" customFormat="1">
      <c r="A43" s="2" t="s">
        <v>134</v>
      </c>
      <c r="B43" s="34" t="s">
        <v>28</v>
      </c>
      <c r="C43" s="4" t="s">
        <v>6</v>
      </c>
      <c r="D43" s="35" t="s">
        <v>7</v>
      </c>
      <c r="E43" s="63" t="s">
        <v>194</v>
      </c>
      <c r="F43" s="20" t="s">
        <v>209</v>
      </c>
      <c r="G43" s="29" t="s">
        <v>194</v>
      </c>
      <c r="H43" s="67">
        <v>0</v>
      </c>
      <c r="I43" s="29" t="s">
        <v>194</v>
      </c>
      <c r="J43" s="29" t="s">
        <v>194</v>
      </c>
      <c r="K43" s="43">
        <v>0</v>
      </c>
    </row>
    <row r="44" spans="1:11" s="6" customFormat="1">
      <c r="A44" s="2" t="s">
        <v>135</v>
      </c>
      <c r="B44" s="34" t="s">
        <v>29</v>
      </c>
      <c r="C44" s="4" t="s">
        <v>6</v>
      </c>
      <c r="D44" s="35" t="s">
        <v>7</v>
      </c>
      <c r="E44" s="63" t="s">
        <v>194</v>
      </c>
      <c r="F44" s="20" t="s">
        <v>204</v>
      </c>
      <c r="G44" s="29" t="s">
        <v>194</v>
      </c>
      <c r="H44" s="67">
        <v>0</v>
      </c>
      <c r="I44" s="29" t="s">
        <v>194</v>
      </c>
      <c r="J44" s="29" t="s">
        <v>194</v>
      </c>
      <c r="K44" s="43">
        <v>0</v>
      </c>
    </row>
    <row r="45" spans="1:11" s="6" customFormat="1">
      <c r="A45" s="2" t="s">
        <v>136</v>
      </c>
      <c r="B45" s="34" t="s">
        <v>30</v>
      </c>
      <c r="C45" s="4" t="s">
        <v>6</v>
      </c>
      <c r="D45" s="35" t="s">
        <v>7</v>
      </c>
      <c r="E45" s="71">
        <f>Kelmore!AB12</f>
        <v>9.7201690097111069</v>
      </c>
      <c r="F45" s="14">
        <f>Kelmore!AD12</f>
        <v>53</v>
      </c>
      <c r="G45" s="28">
        <v>0.1905</v>
      </c>
      <c r="H45" s="67">
        <f>ROUND(F45*G45,0)</f>
        <v>10</v>
      </c>
      <c r="I45" s="21">
        <f>Kelmore!AG12</f>
        <v>11.600000000000001</v>
      </c>
      <c r="J45" s="28">
        <v>0.155</v>
      </c>
      <c r="K45" s="43">
        <f>ROUND(I45*J45,1)</f>
        <v>1.8</v>
      </c>
    </row>
    <row r="46" spans="1:11" s="6" customFormat="1">
      <c r="A46" s="2" t="s">
        <v>137</v>
      </c>
      <c r="B46" s="34" t="s">
        <v>31</v>
      </c>
      <c r="C46" s="7" t="s">
        <v>6</v>
      </c>
      <c r="D46" s="35" t="s">
        <v>7</v>
      </c>
      <c r="E46" s="63" t="s">
        <v>194</v>
      </c>
      <c r="F46" s="20" t="s">
        <v>204</v>
      </c>
      <c r="G46" s="29" t="s">
        <v>194</v>
      </c>
      <c r="H46" s="67">
        <v>0</v>
      </c>
      <c r="I46" s="29" t="s">
        <v>194</v>
      </c>
      <c r="J46" s="29" t="s">
        <v>194</v>
      </c>
      <c r="K46" s="43">
        <v>0</v>
      </c>
    </row>
    <row r="47" spans="1:11" s="6" customFormat="1">
      <c r="A47" s="2" t="s">
        <v>138</v>
      </c>
      <c r="B47" s="34" t="s">
        <v>32</v>
      </c>
      <c r="C47" s="7" t="s">
        <v>6</v>
      </c>
      <c r="D47" s="35" t="s">
        <v>7</v>
      </c>
      <c r="E47" s="63" t="s">
        <v>194</v>
      </c>
      <c r="F47" s="20" t="s">
        <v>205</v>
      </c>
      <c r="G47" s="29" t="s">
        <v>194</v>
      </c>
      <c r="H47" s="67">
        <v>0</v>
      </c>
      <c r="I47" s="29" t="s">
        <v>194</v>
      </c>
      <c r="J47" s="29" t="s">
        <v>194</v>
      </c>
      <c r="K47" s="43">
        <v>0</v>
      </c>
    </row>
    <row r="48" spans="1:11" s="6" customFormat="1">
      <c r="A48" s="2" t="s">
        <v>139</v>
      </c>
      <c r="B48" s="34" t="s">
        <v>33</v>
      </c>
      <c r="C48" s="7" t="s">
        <v>6</v>
      </c>
      <c r="D48" s="35" t="s">
        <v>7</v>
      </c>
      <c r="E48" s="71">
        <f>'Puesta del Sol'!AB4</f>
        <v>2.2005467565908603</v>
      </c>
      <c r="F48" s="14">
        <f>'Puesta del Sol'!AD4</f>
        <v>11</v>
      </c>
      <c r="G48" s="28">
        <v>0.1905</v>
      </c>
      <c r="H48" s="67">
        <f>ROUND(F48*G48,0)</f>
        <v>2</v>
      </c>
      <c r="I48" s="21">
        <f>'Puesta del Sol'!AG4</f>
        <v>1.6</v>
      </c>
      <c r="J48" s="28">
        <v>0.155</v>
      </c>
      <c r="K48" s="43">
        <f>ROUND(I48*J48,1)</f>
        <v>0.2</v>
      </c>
    </row>
    <row r="49" spans="1:11" s="6" customFormat="1">
      <c r="A49" s="2" t="s">
        <v>140</v>
      </c>
      <c r="B49" s="3" t="s">
        <v>86</v>
      </c>
      <c r="C49" s="7" t="s">
        <v>6</v>
      </c>
      <c r="D49" s="5" t="s">
        <v>72</v>
      </c>
      <c r="E49" s="63" t="s">
        <v>194</v>
      </c>
      <c r="F49" s="14">
        <v>0</v>
      </c>
      <c r="G49" s="29" t="s">
        <v>194</v>
      </c>
      <c r="H49" s="67">
        <f t="shared" ref="H49:H50" si="10">ROUND(F49*0.45359237*1169*0.0000022046226218,0)</f>
        <v>0</v>
      </c>
      <c r="I49" s="21">
        <v>0</v>
      </c>
      <c r="J49" s="29" t="s">
        <v>194</v>
      </c>
      <c r="K49" s="43">
        <f t="shared" ref="K49:K50" si="11">ROUND(I49*0.45359237*382.7*0.0000022046226218,1)</f>
        <v>0</v>
      </c>
    </row>
    <row r="50" spans="1:11" s="6" customFormat="1">
      <c r="A50" s="2" t="s">
        <v>141</v>
      </c>
      <c r="B50" s="3" t="s">
        <v>87</v>
      </c>
      <c r="C50" s="7" t="s">
        <v>6</v>
      </c>
      <c r="D50" s="5" t="s">
        <v>72</v>
      </c>
      <c r="E50" s="63" t="s">
        <v>194</v>
      </c>
      <c r="F50" s="14">
        <v>3.3</v>
      </c>
      <c r="G50" s="29" t="s">
        <v>194</v>
      </c>
      <c r="H50" s="67">
        <f t="shared" si="10"/>
        <v>0</v>
      </c>
      <c r="I50" s="21">
        <v>3.3</v>
      </c>
      <c r="J50" s="29" t="s">
        <v>194</v>
      </c>
      <c r="K50" s="43">
        <f t="shared" si="11"/>
        <v>0</v>
      </c>
    </row>
    <row r="51" spans="1:11" s="6" customFormat="1">
      <c r="A51" s="2" t="s">
        <v>142</v>
      </c>
      <c r="B51" s="34" t="s">
        <v>34</v>
      </c>
      <c r="C51" s="7" t="s">
        <v>6</v>
      </c>
      <c r="D51" s="35" t="s">
        <v>7</v>
      </c>
      <c r="E51" s="63" t="s">
        <v>194</v>
      </c>
      <c r="F51" s="20" t="s">
        <v>207</v>
      </c>
      <c r="G51" s="29" t="s">
        <v>194</v>
      </c>
      <c r="H51" s="67">
        <v>0</v>
      </c>
      <c r="I51" s="29" t="s">
        <v>194</v>
      </c>
      <c r="J51" s="29" t="s">
        <v>194</v>
      </c>
      <c r="K51" s="43">
        <v>0</v>
      </c>
    </row>
    <row r="52" spans="1:11" s="6" customFormat="1">
      <c r="A52" s="2" t="s">
        <v>143</v>
      </c>
      <c r="B52" s="34" t="s">
        <v>35</v>
      </c>
      <c r="C52" s="7" t="s">
        <v>6</v>
      </c>
      <c r="D52" s="35" t="s">
        <v>7</v>
      </c>
      <c r="E52" s="63" t="s">
        <v>194</v>
      </c>
      <c r="F52" s="37" t="s">
        <v>219</v>
      </c>
      <c r="G52" s="29" t="s">
        <v>194</v>
      </c>
      <c r="H52" s="67">
        <v>0</v>
      </c>
      <c r="I52" s="29" t="s">
        <v>194</v>
      </c>
      <c r="J52" s="29" t="s">
        <v>194</v>
      </c>
      <c r="K52" s="43">
        <v>0</v>
      </c>
    </row>
    <row r="53" spans="1:11" s="6" customFormat="1">
      <c r="A53" s="2" t="s">
        <v>144</v>
      </c>
      <c r="B53" s="3" t="s">
        <v>36</v>
      </c>
      <c r="C53" s="7" t="s">
        <v>6</v>
      </c>
      <c r="D53" s="5" t="s">
        <v>37</v>
      </c>
      <c r="E53" s="63" t="s">
        <v>194</v>
      </c>
      <c r="F53" s="20" t="s">
        <v>205</v>
      </c>
      <c r="G53" s="29" t="s">
        <v>194</v>
      </c>
      <c r="H53" s="67">
        <v>0</v>
      </c>
      <c r="I53" s="29" t="s">
        <v>194</v>
      </c>
      <c r="J53" s="29" t="s">
        <v>194</v>
      </c>
      <c r="K53" s="43">
        <v>0</v>
      </c>
    </row>
    <row r="54" spans="1:11" s="6" customFormat="1">
      <c r="A54" s="2" t="s">
        <v>145</v>
      </c>
      <c r="B54" s="34" t="s">
        <v>38</v>
      </c>
      <c r="C54" s="7" t="s">
        <v>6</v>
      </c>
      <c r="D54" s="35" t="s">
        <v>7</v>
      </c>
      <c r="E54" s="63" t="s">
        <v>194</v>
      </c>
      <c r="F54" s="20" t="s">
        <v>203</v>
      </c>
      <c r="G54" s="29" t="s">
        <v>194</v>
      </c>
      <c r="H54" s="67">
        <v>0</v>
      </c>
      <c r="I54" s="29" t="s">
        <v>194</v>
      </c>
      <c r="J54" s="29" t="s">
        <v>194</v>
      </c>
      <c r="K54" s="43">
        <v>0</v>
      </c>
    </row>
    <row r="55" spans="1:11" s="6" customFormat="1">
      <c r="A55" s="38" t="s">
        <v>146</v>
      </c>
      <c r="B55" s="16" t="s">
        <v>88</v>
      </c>
      <c r="C55" s="19" t="s">
        <v>6</v>
      </c>
      <c r="D55" s="17" t="s">
        <v>89</v>
      </c>
      <c r="E55" s="64" t="s">
        <v>194</v>
      </c>
      <c r="F55" s="72" t="s">
        <v>188</v>
      </c>
      <c r="G55" s="73" t="s">
        <v>194</v>
      </c>
      <c r="H55" s="68">
        <v>0</v>
      </c>
      <c r="I55" s="41" t="s">
        <v>188</v>
      </c>
      <c r="J55" s="40" t="s">
        <v>194</v>
      </c>
      <c r="K55" s="44">
        <v>0</v>
      </c>
    </row>
    <row r="56" spans="1:11">
      <c r="A56" s="38" t="s">
        <v>147</v>
      </c>
      <c r="B56" s="16" t="s">
        <v>90</v>
      </c>
      <c r="C56" s="19" t="s">
        <v>6</v>
      </c>
      <c r="D56" s="17" t="s">
        <v>72</v>
      </c>
      <c r="E56" s="64" t="s">
        <v>194</v>
      </c>
      <c r="F56" s="72" t="s">
        <v>188</v>
      </c>
      <c r="G56" s="73" t="s">
        <v>194</v>
      </c>
      <c r="H56" s="68">
        <v>0</v>
      </c>
      <c r="I56" s="41" t="s">
        <v>188</v>
      </c>
      <c r="J56" s="40" t="s">
        <v>194</v>
      </c>
      <c r="K56" s="44">
        <v>0</v>
      </c>
    </row>
    <row r="57" spans="1:11" s="6" customFormat="1">
      <c r="A57" s="2" t="s">
        <v>148</v>
      </c>
      <c r="B57" s="34" t="s">
        <v>39</v>
      </c>
      <c r="C57" s="7" t="s">
        <v>6</v>
      </c>
      <c r="D57" s="35" t="s">
        <v>7</v>
      </c>
      <c r="E57" s="63" t="s">
        <v>194</v>
      </c>
      <c r="F57" s="20" t="s">
        <v>204</v>
      </c>
      <c r="G57" s="29" t="s">
        <v>194</v>
      </c>
      <c r="H57" s="67">
        <v>0</v>
      </c>
      <c r="I57" s="29" t="s">
        <v>194</v>
      </c>
      <c r="J57" s="29" t="s">
        <v>194</v>
      </c>
      <c r="K57" s="43">
        <v>0</v>
      </c>
    </row>
    <row r="58" spans="1:11">
      <c r="A58" s="2" t="s">
        <v>149</v>
      </c>
      <c r="B58" s="3" t="s">
        <v>91</v>
      </c>
      <c r="C58" s="7" t="s">
        <v>6</v>
      </c>
      <c r="D58" s="5" t="s">
        <v>67</v>
      </c>
      <c r="E58" s="63" t="s">
        <v>194</v>
      </c>
      <c r="F58" s="14">
        <v>2</v>
      </c>
      <c r="G58" s="29" t="s">
        <v>194</v>
      </c>
      <c r="H58" s="67">
        <f t="shared" ref="H58" si="12">ROUND(F58*0.45359237*1169*0.0000022046226218,0)</f>
        <v>0</v>
      </c>
      <c r="I58" s="21">
        <v>2</v>
      </c>
      <c r="J58" s="29" t="s">
        <v>194</v>
      </c>
      <c r="K58" s="43">
        <f t="shared" ref="K58" si="13">ROUND(I58*0.45359237*382.7*0.0000022046226218,1)</f>
        <v>0</v>
      </c>
    </row>
    <row r="59" spans="1:11" s="6" customFormat="1">
      <c r="A59" s="2" t="s">
        <v>150</v>
      </c>
      <c r="B59" s="34" t="s">
        <v>40</v>
      </c>
      <c r="C59" s="7" t="s">
        <v>6</v>
      </c>
      <c r="D59" s="35" t="s">
        <v>7</v>
      </c>
      <c r="E59" s="63" t="s">
        <v>194</v>
      </c>
      <c r="F59" s="20" t="s">
        <v>206</v>
      </c>
      <c r="G59" s="29" t="s">
        <v>194</v>
      </c>
      <c r="H59" s="67">
        <v>0</v>
      </c>
      <c r="I59" s="29" t="s">
        <v>194</v>
      </c>
      <c r="J59" s="29" t="s">
        <v>194</v>
      </c>
      <c r="K59" s="43">
        <v>0</v>
      </c>
    </row>
    <row r="60" spans="1:11" s="6" customFormat="1">
      <c r="A60" s="2" t="s">
        <v>151</v>
      </c>
      <c r="B60" s="34" t="s">
        <v>41</v>
      </c>
      <c r="C60" s="7" t="s">
        <v>6</v>
      </c>
      <c r="D60" s="35" t="s">
        <v>7</v>
      </c>
      <c r="E60" s="63" t="s">
        <v>194</v>
      </c>
      <c r="F60" s="20" t="s">
        <v>205</v>
      </c>
      <c r="G60" s="29" t="s">
        <v>194</v>
      </c>
      <c r="H60" s="67">
        <v>0</v>
      </c>
      <c r="I60" s="29" t="s">
        <v>194</v>
      </c>
      <c r="J60" s="29" t="s">
        <v>194</v>
      </c>
      <c r="K60" s="43">
        <v>0</v>
      </c>
    </row>
    <row r="61" spans="1:11" s="6" customFormat="1">
      <c r="A61" s="2" t="s">
        <v>152</v>
      </c>
      <c r="B61" s="34" t="s">
        <v>42</v>
      </c>
      <c r="C61" s="7" t="s">
        <v>6</v>
      </c>
      <c r="D61" s="35" t="s">
        <v>7</v>
      </c>
      <c r="E61" s="63" t="s">
        <v>194</v>
      </c>
      <c r="F61" s="20" t="s">
        <v>205</v>
      </c>
      <c r="G61" s="29" t="s">
        <v>194</v>
      </c>
      <c r="H61" s="67">
        <v>0</v>
      </c>
      <c r="I61" s="29" t="s">
        <v>194</v>
      </c>
      <c r="J61" s="29" t="s">
        <v>194</v>
      </c>
      <c r="K61" s="43">
        <v>0</v>
      </c>
    </row>
    <row r="62" spans="1:11">
      <c r="A62" s="38" t="s">
        <v>153</v>
      </c>
      <c r="B62" s="16" t="s">
        <v>92</v>
      </c>
      <c r="C62" s="19" t="s">
        <v>6</v>
      </c>
      <c r="D62" s="17" t="s">
        <v>67</v>
      </c>
      <c r="E62" s="64" t="s">
        <v>194</v>
      </c>
      <c r="F62" s="72" t="s">
        <v>188</v>
      </c>
      <c r="G62" s="40" t="s">
        <v>194</v>
      </c>
      <c r="H62" s="68">
        <v>0</v>
      </c>
      <c r="I62" s="41" t="s">
        <v>188</v>
      </c>
      <c r="J62" s="40" t="s">
        <v>194</v>
      </c>
      <c r="K62" s="44">
        <v>0</v>
      </c>
    </row>
    <row r="63" spans="1:11" s="6" customFormat="1">
      <c r="A63" s="2" t="s">
        <v>154</v>
      </c>
      <c r="B63" s="34" t="s">
        <v>43</v>
      </c>
      <c r="C63" s="7" t="s">
        <v>6</v>
      </c>
      <c r="D63" s="35" t="s">
        <v>7</v>
      </c>
      <c r="E63" s="63" t="s">
        <v>194</v>
      </c>
      <c r="F63" s="20" t="s">
        <v>206</v>
      </c>
      <c r="G63" s="29" t="s">
        <v>194</v>
      </c>
      <c r="H63" s="67">
        <v>0</v>
      </c>
      <c r="I63" s="29" t="s">
        <v>194</v>
      </c>
      <c r="J63" s="29" t="s">
        <v>194</v>
      </c>
      <c r="K63" s="43">
        <v>0</v>
      </c>
    </row>
    <row r="64" spans="1:11" s="6" customFormat="1">
      <c r="A64" s="2" t="s">
        <v>155</v>
      </c>
      <c r="B64" s="34" t="s">
        <v>44</v>
      </c>
      <c r="C64" s="7" t="s">
        <v>6</v>
      </c>
      <c r="D64" s="35" t="s">
        <v>7</v>
      </c>
      <c r="E64" s="63" t="s">
        <v>194</v>
      </c>
      <c r="F64" s="20" t="s">
        <v>204</v>
      </c>
      <c r="G64" s="29" t="s">
        <v>194</v>
      </c>
      <c r="H64" s="67">
        <v>0</v>
      </c>
      <c r="I64" s="29" t="s">
        <v>194</v>
      </c>
      <c r="J64" s="29" t="s">
        <v>194</v>
      </c>
      <c r="K64" s="43">
        <v>0</v>
      </c>
    </row>
    <row r="65" spans="1:11" s="6" customFormat="1">
      <c r="A65" s="2" t="s">
        <v>156</v>
      </c>
      <c r="B65" s="34" t="s">
        <v>45</v>
      </c>
      <c r="C65" s="7" t="s">
        <v>6</v>
      </c>
      <c r="D65" s="35" t="s">
        <v>7</v>
      </c>
      <c r="E65" s="63" t="s">
        <v>194</v>
      </c>
      <c r="F65" s="20" t="s">
        <v>207</v>
      </c>
      <c r="G65" s="29" t="s">
        <v>194</v>
      </c>
      <c r="H65" s="67">
        <v>0</v>
      </c>
      <c r="I65" s="29" t="s">
        <v>194</v>
      </c>
      <c r="J65" s="29" t="s">
        <v>194</v>
      </c>
      <c r="K65" s="43">
        <v>0</v>
      </c>
    </row>
    <row r="66" spans="1:11">
      <c r="A66" s="38" t="s">
        <v>157</v>
      </c>
      <c r="B66" s="16" t="s">
        <v>93</v>
      </c>
      <c r="C66" s="19" t="s">
        <v>6</v>
      </c>
      <c r="D66" s="17" t="s">
        <v>67</v>
      </c>
      <c r="E66" s="64" t="s">
        <v>194</v>
      </c>
      <c r="F66" s="72" t="s">
        <v>188</v>
      </c>
      <c r="G66" s="73" t="s">
        <v>194</v>
      </c>
      <c r="H66" s="68">
        <v>0</v>
      </c>
      <c r="I66" s="41" t="s">
        <v>188</v>
      </c>
      <c r="J66" s="73" t="s">
        <v>194</v>
      </c>
      <c r="K66" s="44">
        <v>0</v>
      </c>
    </row>
    <row r="67" spans="1:11">
      <c r="A67" s="2" t="s">
        <v>158</v>
      </c>
      <c r="B67" s="3" t="s">
        <v>94</v>
      </c>
      <c r="C67" s="7" t="s">
        <v>6</v>
      </c>
      <c r="D67" s="5" t="s">
        <v>72</v>
      </c>
      <c r="E67" s="63" t="s">
        <v>194</v>
      </c>
      <c r="F67" s="15">
        <v>7.3</v>
      </c>
      <c r="G67" s="29" t="s">
        <v>194</v>
      </c>
      <c r="H67" s="67">
        <f t="shared" ref="H67" si="14">ROUND(F67*0.45359237*1169*0.0000022046226218,0)</f>
        <v>0</v>
      </c>
      <c r="I67" s="23">
        <v>7.3</v>
      </c>
      <c r="J67" s="29" t="s">
        <v>194</v>
      </c>
      <c r="K67" s="43">
        <f t="shared" ref="K67" si="15">ROUND(I67*0.45359237*382.7*0.0000022046226218,1)</f>
        <v>0</v>
      </c>
    </row>
    <row r="68" spans="1:11" s="6" customFormat="1">
      <c r="A68" s="2" t="s">
        <v>159</v>
      </c>
      <c r="B68" s="34" t="s">
        <v>46</v>
      </c>
      <c r="C68" s="7" t="s">
        <v>6</v>
      </c>
      <c r="D68" s="35" t="s">
        <v>7</v>
      </c>
      <c r="E68" s="63" t="s">
        <v>194</v>
      </c>
      <c r="F68" s="20" t="s">
        <v>208</v>
      </c>
      <c r="G68" s="29" t="s">
        <v>194</v>
      </c>
      <c r="H68" s="67">
        <v>0</v>
      </c>
      <c r="I68" s="29" t="s">
        <v>194</v>
      </c>
      <c r="J68" s="29" t="s">
        <v>194</v>
      </c>
      <c r="K68" s="43">
        <v>0</v>
      </c>
    </row>
    <row r="69" spans="1:11">
      <c r="A69" s="38" t="s">
        <v>160</v>
      </c>
      <c r="B69" s="16" t="s">
        <v>95</v>
      </c>
      <c r="C69" s="19" t="s">
        <v>6</v>
      </c>
      <c r="D69" s="17" t="s">
        <v>72</v>
      </c>
      <c r="E69" s="64" t="s">
        <v>194</v>
      </c>
      <c r="F69" s="72" t="s">
        <v>188</v>
      </c>
      <c r="G69" s="73" t="s">
        <v>194</v>
      </c>
      <c r="H69" s="68">
        <v>0</v>
      </c>
      <c r="I69" s="41" t="s">
        <v>188</v>
      </c>
      <c r="J69" s="73" t="s">
        <v>194</v>
      </c>
      <c r="K69" s="44">
        <v>0</v>
      </c>
    </row>
    <row r="70" spans="1:11" s="6" customFormat="1">
      <c r="A70" s="2" t="s">
        <v>161</v>
      </c>
      <c r="B70" s="34" t="s">
        <v>47</v>
      </c>
      <c r="C70" s="7" t="s">
        <v>6</v>
      </c>
      <c r="D70" s="35" t="s">
        <v>7</v>
      </c>
      <c r="E70" s="71">
        <f>'Tequesta Harbor'!AB19</f>
        <v>13.093424603510606</v>
      </c>
      <c r="F70" s="14">
        <f>'Tequesta Harbor'!AD19</f>
        <v>108</v>
      </c>
      <c r="G70" s="28">
        <v>0.1905</v>
      </c>
      <c r="H70" s="67">
        <f>ROUND(F70*G70,0)</f>
        <v>21</v>
      </c>
      <c r="I70" s="21">
        <f>'Tequesta Harbor'!AG19</f>
        <v>15.399999999999999</v>
      </c>
      <c r="J70" s="28">
        <v>0.155</v>
      </c>
      <c r="K70" s="43">
        <f>ROUND(I70*J70,1)</f>
        <v>2.4</v>
      </c>
    </row>
    <row r="71" spans="1:11">
      <c r="A71" s="2" t="s">
        <v>162</v>
      </c>
      <c r="B71" s="34" t="s">
        <v>48</v>
      </c>
      <c r="C71" s="4" t="s">
        <v>6</v>
      </c>
      <c r="D71" s="5" t="s">
        <v>49</v>
      </c>
      <c r="E71" s="63" t="s">
        <v>194</v>
      </c>
      <c r="F71" s="20" t="s">
        <v>208</v>
      </c>
      <c r="G71" s="29" t="s">
        <v>194</v>
      </c>
      <c r="H71" s="69">
        <v>0</v>
      </c>
      <c r="I71" s="29" t="s">
        <v>194</v>
      </c>
      <c r="J71" s="29" t="s">
        <v>194</v>
      </c>
      <c r="K71" s="45">
        <v>0</v>
      </c>
    </row>
    <row r="72" spans="1:11">
      <c r="A72" s="2" t="s">
        <v>163</v>
      </c>
      <c r="B72" s="34" t="s">
        <v>50</v>
      </c>
      <c r="C72" s="4" t="s">
        <v>6</v>
      </c>
      <c r="D72" s="5" t="s">
        <v>49</v>
      </c>
      <c r="E72" s="63" t="s">
        <v>194</v>
      </c>
      <c r="F72" s="20" t="s">
        <v>208</v>
      </c>
      <c r="G72" s="29" t="s">
        <v>194</v>
      </c>
      <c r="H72" s="69">
        <v>0</v>
      </c>
      <c r="I72" s="29" t="s">
        <v>194</v>
      </c>
      <c r="J72" s="29" t="s">
        <v>194</v>
      </c>
      <c r="K72" s="45">
        <v>0</v>
      </c>
    </row>
    <row r="73" spans="1:11">
      <c r="A73" s="2" t="s">
        <v>164</v>
      </c>
      <c r="B73" s="34" t="s">
        <v>51</v>
      </c>
      <c r="C73" s="4" t="s">
        <v>6</v>
      </c>
      <c r="D73" s="5" t="s">
        <v>49</v>
      </c>
      <c r="E73" s="63" t="s">
        <v>194</v>
      </c>
      <c r="F73" s="20" t="s">
        <v>208</v>
      </c>
      <c r="G73" s="29" t="s">
        <v>194</v>
      </c>
      <c r="H73" s="69">
        <v>0</v>
      </c>
      <c r="I73" s="29" t="s">
        <v>194</v>
      </c>
      <c r="J73" s="29" t="s">
        <v>194</v>
      </c>
      <c r="K73" s="45">
        <v>0</v>
      </c>
    </row>
    <row r="74" spans="1:11">
      <c r="A74" s="2" t="s">
        <v>165</v>
      </c>
      <c r="B74" s="34" t="s">
        <v>52</v>
      </c>
      <c r="C74" s="4" t="s">
        <v>6</v>
      </c>
      <c r="D74" s="5" t="s">
        <v>49</v>
      </c>
      <c r="E74" s="63" t="s">
        <v>194</v>
      </c>
      <c r="F74" s="20" t="s">
        <v>208</v>
      </c>
      <c r="G74" s="29" t="s">
        <v>194</v>
      </c>
      <c r="H74" s="69">
        <v>0</v>
      </c>
      <c r="I74" s="29" t="s">
        <v>194</v>
      </c>
      <c r="J74" s="29" t="s">
        <v>194</v>
      </c>
      <c r="K74" s="45">
        <v>0</v>
      </c>
    </row>
    <row r="75" spans="1:11">
      <c r="A75" s="2" t="s">
        <v>166</v>
      </c>
      <c r="B75" s="34" t="s">
        <v>53</v>
      </c>
      <c r="C75" s="4" t="s">
        <v>6</v>
      </c>
      <c r="D75" s="5" t="s">
        <v>49</v>
      </c>
      <c r="E75" s="63" t="s">
        <v>194</v>
      </c>
      <c r="F75" s="20" t="s">
        <v>208</v>
      </c>
      <c r="G75" s="29" t="s">
        <v>194</v>
      </c>
      <c r="H75" s="69">
        <v>0</v>
      </c>
      <c r="I75" s="29" t="s">
        <v>194</v>
      </c>
      <c r="J75" s="29" t="s">
        <v>194</v>
      </c>
      <c r="K75" s="45">
        <v>0</v>
      </c>
    </row>
    <row r="76" spans="1:11">
      <c r="A76" s="2" t="s">
        <v>167</v>
      </c>
      <c r="B76" s="34" t="s">
        <v>54</v>
      </c>
      <c r="C76" s="4" t="s">
        <v>6</v>
      </c>
      <c r="D76" s="5" t="s">
        <v>49</v>
      </c>
      <c r="E76" s="63" t="s">
        <v>194</v>
      </c>
      <c r="F76" s="20" t="s">
        <v>208</v>
      </c>
      <c r="G76" s="29" t="s">
        <v>194</v>
      </c>
      <c r="H76" s="69">
        <v>0</v>
      </c>
      <c r="I76" s="29" t="s">
        <v>194</v>
      </c>
      <c r="J76" s="29" t="s">
        <v>194</v>
      </c>
      <c r="K76" s="45">
        <v>0</v>
      </c>
    </row>
    <row r="77" spans="1:11">
      <c r="A77" s="2" t="s">
        <v>168</v>
      </c>
      <c r="B77" s="34" t="s">
        <v>55</v>
      </c>
      <c r="C77" s="4" t="s">
        <v>6</v>
      </c>
      <c r="D77" s="5" t="s">
        <v>4</v>
      </c>
      <c r="E77" s="63">
        <f>'Broadway Blvd'!AB83</f>
        <v>85.708415562736093</v>
      </c>
      <c r="F77" s="14">
        <f>'Broadway Blvd'!AD83</f>
        <v>745</v>
      </c>
      <c r="G77" s="28">
        <f>'Wet Pond Calcs'!B4</f>
        <v>0.36499999999999999</v>
      </c>
      <c r="H77" s="67">
        <f>ROUND(F77*G77,0)</f>
        <v>272</v>
      </c>
      <c r="I77" s="21">
        <f>'Broadway Blvd'!AG83</f>
        <v>85.799999999999955</v>
      </c>
      <c r="J77" s="28">
        <f>'Wet Pond Calcs'!B5</f>
        <v>0.64900000000000002</v>
      </c>
      <c r="K77" s="43">
        <f>ROUND(I77*J77,1)</f>
        <v>55.7</v>
      </c>
    </row>
    <row r="78" spans="1:11">
      <c r="A78" s="2" t="s">
        <v>169</v>
      </c>
      <c r="B78" s="3" t="s">
        <v>56</v>
      </c>
      <c r="C78" s="35" t="s">
        <v>6</v>
      </c>
      <c r="D78" s="5" t="s">
        <v>4</v>
      </c>
      <c r="E78" s="63">
        <f>Fairglen!AB96</f>
        <v>80.159676131946327</v>
      </c>
      <c r="F78" s="14">
        <f>Fairglen!AD96</f>
        <v>966</v>
      </c>
      <c r="G78" s="28">
        <f>'Wet Pond Calcs'!F11</f>
        <v>1.0000000000000009E-2</v>
      </c>
      <c r="H78" s="67">
        <f>ROUND(F78*G78,0)</f>
        <v>10</v>
      </c>
      <c r="I78" s="21">
        <f>Fairglen!AG96</f>
        <v>171.99999999999989</v>
      </c>
      <c r="J78" s="28">
        <f>'Wet Pond Calcs'!F12</f>
        <v>1.0999999999999899E-2</v>
      </c>
      <c r="K78" s="43">
        <f>ROUND(I78*J78,1)</f>
        <v>1.9</v>
      </c>
    </row>
    <row r="79" spans="1:11">
      <c r="A79" s="2" t="s">
        <v>170</v>
      </c>
      <c r="B79" s="3" t="s">
        <v>57</v>
      </c>
      <c r="C79" s="35" t="s">
        <v>6</v>
      </c>
      <c r="D79" s="5" t="s">
        <v>4</v>
      </c>
      <c r="E79" s="63" t="s">
        <v>194</v>
      </c>
      <c r="F79" s="20" t="s">
        <v>206</v>
      </c>
      <c r="G79" s="29" t="s">
        <v>194</v>
      </c>
      <c r="H79" s="69">
        <v>0</v>
      </c>
      <c r="I79" s="29" t="s">
        <v>194</v>
      </c>
      <c r="J79" s="29" t="s">
        <v>194</v>
      </c>
      <c r="K79" s="45">
        <v>0</v>
      </c>
    </row>
    <row r="80" spans="1:11">
      <c r="A80" s="2" t="s">
        <v>171</v>
      </c>
      <c r="B80" s="3" t="s">
        <v>58</v>
      </c>
      <c r="C80" s="35" t="s">
        <v>6</v>
      </c>
      <c r="D80" s="5" t="s">
        <v>4</v>
      </c>
      <c r="E80" s="63">
        <f>'Lake George'!AB309</f>
        <v>719.03899081847942</v>
      </c>
      <c r="F80" s="78">
        <f>'Lake George'!AD309</f>
        <v>3786</v>
      </c>
      <c r="G80" s="28">
        <f>'Wet Pond Calcs'!B17</f>
        <v>0.33299999999999996</v>
      </c>
      <c r="H80" s="67">
        <f>ROUND(F80*G80,0)</f>
        <v>1261</v>
      </c>
      <c r="I80" s="21">
        <f>'Lake George'!AG309</f>
        <v>670.900000000001</v>
      </c>
      <c r="J80" s="28">
        <f>'Wet Pond Calcs'!B18</f>
        <v>0.61799999999999999</v>
      </c>
      <c r="K80" s="43">
        <f>ROUND(I80*J80,1)</f>
        <v>414.6</v>
      </c>
    </row>
    <row r="81" spans="1:18">
      <c r="A81" s="2" t="s">
        <v>172</v>
      </c>
      <c r="B81" s="34" t="s">
        <v>380</v>
      </c>
      <c r="C81" s="4" t="s">
        <v>6</v>
      </c>
      <c r="D81" s="5" t="s">
        <v>4</v>
      </c>
      <c r="E81" s="63">
        <f>'Merritt Island'!AB7</f>
        <v>6.9982937746250578</v>
      </c>
      <c r="F81" s="14">
        <f>'Merritt Island'!AD7</f>
        <v>216</v>
      </c>
      <c r="G81" s="28">
        <f>'Wet Pond Calcs'!F24</f>
        <v>3.6000000000000032E-2</v>
      </c>
      <c r="H81" s="67">
        <f>ROUND(F81*G81,0)</f>
        <v>8</v>
      </c>
      <c r="I81" s="21">
        <f>'Merritt Island'!AG7</f>
        <v>33.799999999999997</v>
      </c>
      <c r="J81" s="28">
        <f>'Wet Pond Calcs'!F25</f>
        <v>7.4000000000000066E-2</v>
      </c>
      <c r="K81" s="43">
        <f>ROUND(I81*J81,1)</f>
        <v>2.5</v>
      </c>
    </row>
    <row r="82" spans="1:18">
      <c r="A82" s="2" t="s">
        <v>173</v>
      </c>
      <c r="B82" s="34" t="s">
        <v>59</v>
      </c>
      <c r="C82" s="4" t="s">
        <v>6</v>
      </c>
      <c r="D82" s="5" t="s">
        <v>4</v>
      </c>
      <c r="E82" s="63" t="s">
        <v>194</v>
      </c>
      <c r="F82" s="20" t="s">
        <v>208</v>
      </c>
      <c r="G82" s="29" t="s">
        <v>194</v>
      </c>
      <c r="H82" s="69">
        <v>0</v>
      </c>
      <c r="I82" s="29" t="s">
        <v>194</v>
      </c>
      <c r="J82" s="29" t="s">
        <v>194</v>
      </c>
      <c r="K82" s="45">
        <v>0</v>
      </c>
    </row>
    <row r="83" spans="1:18">
      <c r="A83" s="38" t="s">
        <v>174</v>
      </c>
      <c r="B83" s="16" t="s">
        <v>60</v>
      </c>
      <c r="C83" s="18" t="s">
        <v>6</v>
      </c>
      <c r="D83" s="17" t="s">
        <v>4</v>
      </c>
      <c r="E83" s="64">
        <f>'Parkway Drive'!AB1321</f>
        <v>1796.9432363196286</v>
      </c>
      <c r="F83" s="80">
        <f>'Parkway Drive'!AD1321</f>
        <v>14019</v>
      </c>
      <c r="G83" s="81">
        <f>'Wet Pond Calcs'!B30</f>
        <v>0.33299999999999996</v>
      </c>
      <c r="H83" s="68">
        <f>ROUND(F83*G83*0.75,0)</f>
        <v>3501</v>
      </c>
      <c r="I83" s="44">
        <f>'Parkway Drive'!AG1321</f>
        <v>2988.9999999999859</v>
      </c>
      <c r="J83" s="40">
        <f>'Wet Pond Calcs'!B31</f>
        <v>0.61799999999999999</v>
      </c>
      <c r="K83" s="44">
        <f>ROUND(I83*J83*0.75,1)</f>
        <v>1385.4</v>
      </c>
      <c r="L83" s="82" t="s">
        <v>414</v>
      </c>
      <c r="M83" s="82"/>
      <c r="N83" s="82"/>
      <c r="O83" s="82"/>
      <c r="P83" s="82"/>
      <c r="Q83" s="82"/>
      <c r="R83" s="82"/>
    </row>
    <row r="84" spans="1:18">
      <c r="A84" s="2" t="s">
        <v>175</v>
      </c>
      <c r="B84" s="34" t="s">
        <v>61</v>
      </c>
      <c r="C84" s="4" t="s">
        <v>6</v>
      </c>
      <c r="D84" s="5" t="s">
        <v>4</v>
      </c>
      <c r="E84" s="63" t="s">
        <v>194</v>
      </c>
      <c r="F84" s="20" t="s">
        <v>206</v>
      </c>
      <c r="G84" s="29" t="s">
        <v>194</v>
      </c>
      <c r="H84" s="69">
        <v>0</v>
      </c>
      <c r="I84" s="29" t="s">
        <v>194</v>
      </c>
      <c r="J84" s="29" t="s">
        <v>194</v>
      </c>
      <c r="K84" s="45">
        <v>0</v>
      </c>
    </row>
    <row r="85" spans="1:18">
      <c r="A85" s="2" t="s">
        <v>176</v>
      </c>
      <c r="B85" s="34" t="s">
        <v>62</v>
      </c>
      <c r="C85" s="4" t="s">
        <v>6</v>
      </c>
      <c r="D85" s="5" t="s">
        <v>4</v>
      </c>
      <c r="E85" s="63" t="s">
        <v>194</v>
      </c>
      <c r="F85" s="20" t="s">
        <v>208</v>
      </c>
      <c r="G85" s="29" t="s">
        <v>194</v>
      </c>
      <c r="H85" s="69">
        <v>0</v>
      </c>
      <c r="I85" s="29" t="s">
        <v>194</v>
      </c>
      <c r="J85" s="29" t="s">
        <v>194</v>
      </c>
      <c r="K85" s="45">
        <v>0</v>
      </c>
    </row>
    <row r="86" spans="1:18">
      <c r="A86" s="2" t="s">
        <v>189</v>
      </c>
      <c r="B86" s="3" t="s">
        <v>63</v>
      </c>
      <c r="C86" s="4" t="s">
        <v>6</v>
      </c>
      <c r="D86" s="5" t="s">
        <v>4</v>
      </c>
      <c r="E86" s="63" t="s">
        <v>194</v>
      </c>
      <c r="F86" s="20" t="s">
        <v>209</v>
      </c>
      <c r="G86" s="29" t="s">
        <v>194</v>
      </c>
      <c r="H86" s="69">
        <v>0</v>
      </c>
      <c r="I86" s="29" t="s">
        <v>194</v>
      </c>
      <c r="J86" s="29" t="s">
        <v>194</v>
      </c>
      <c r="K86" s="45">
        <v>0</v>
      </c>
    </row>
    <row r="87" spans="1:18">
      <c r="A87" s="2" t="s">
        <v>190</v>
      </c>
      <c r="B87" s="3" t="s">
        <v>191</v>
      </c>
      <c r="C87" s="4" t="s">
        <v>6</v>
      </c>
      <c r="D87" s="5" t="s">
        <v>191</v>
      </c>
      <c r="E87" s="63" t="s">
        <v>194</v>
      </c>
      <c r="F87" s="22" t="s">
        <v>194</v>
      </c>
      <c r="G87" s="22" t="s">
        <v>194</v>
      </c>
      <c r="H87" s="69">
        <f>ROUND('Street Sweeping'!A9,0)</f>
        <v>113</v>
      </c>
      <c r="I87" s="22" t="s">
        <v>194</v>
      </c>
      <c r="J87" s="22" t="s">
        <v>194</v>
      </c>
      <c r="K87" s="45">
        <f>ROUND('Street Sweeping'!A13,1)</f>
        <v>50.8</v>
      </c>
    </row>
    <row r="88" spans="1:18">
      <c r="A88" s="2" t="s">
        <v>193</v>
      </c>
      <c r="B88" s="3" t="s">
        <v>192</v>
      </c>
      <c r="C88" s="4" t="s">
        <v>6</v>
      </c>
      <c r="D88" s="5" t="s">
        <v>192</v>
      </c>
      <c r="E88" s="63" t="s">
        <v>194</v>
      </c>
      <c r="F88" s="74">
        <v>126781</v>
      </c>
      <c r="G88" s="30">
        <v>0.05</v>
      </c>
      <c r="H88" s="67">
        <f>ROUND(F88*G88,0)</f>
        <v>6339</v>
      </c>
      <c r="I88" s="45">
        <v>20700.3</v>
      </c>
      <c r="J88" s="30">
        <v>0.05</v>
      </c>
      <c r="K88" s="43">
        <f>ROUND(I88*J88,1)</f>
        <v>1035</v>
      </c>
    </row>
    <row r="90" spans="1:18">
      <c r="G90" s="31"/>
      <c r="H90" s="26" t="s">
        <v>183</v>
      </c>
      <c r="I90" s="24"/>
      <c r="J90" s="31"/>
      <c r="K90" s="46" t="s">
        <v>184</v>
      </c>
    </row>
    <row r="91" spans="1:18">
      <c r="G91" s="32" t="s">
        <v>185</v>
      </c>
      <c r="H91" s="47">
        <f>SUM(H2:H88)</f>
        <v>11624</v>
      </c>
      <c r="I91" s="79"/>
      <c r="J91" s="79"/>
      <c r="K91" s="47">
        <f>SUM(K2:K88)</f>
        <v>2961.2</v>
      </c>
    </row>
    <row r="92" spans="1:18">
      <c r="F92" s="75"/>
      <c r="G92" s="76" t="s">
        <v>388</v>
      </c>
      <c r="H92" s="77">
        <v>5302.7</v>
      </c>
      <c r="I92" s="77"/>
      <c r="J92" s="77"/>
      <c r="K92" s="77">
        <v>995.8</v>
      </c>
      <c r="L92" s="75"/>
    </row>
    <row r="93" spans="1:18">
      <c r="F93" s="75"/>
      <c r="G93" s="76" t="s">
        <v>389</v>
      </c>
      <c r="H93" s="77">
        <f>H92-H91</f>
        <v>-6321.3</v>
      </c>
      <c r="I93" s="77"/>
      <c r="J93" s="77"/>
      <c r="K93" s="77">
        <f>K92-K91</f>
        <v>-1965.3999999999999</v>
      </c>
      <c r="L93" s="75"/>
    </row>
  </sheetData>
  <sortState ref="A2:E91">
    <sortCondition ref="A1"/>
  </sortState>
  <pageMargins left="0.7" right="0.7" top="0.75" bottom="0.75" header="0.3" footer="0.3"/>
  <pageSetup scale="70" orientation="landscape" horizontalDpi="0" verticalDpi="0" r:id="rId1"/>
  <headerFooter>
    <oddHeader>&amp;C&amp;"-,Bold"North IRL Project Zone B
Brevard County Projects</oddHeader>
    <oddFooter>&amp;CPage &amp;P of &amp;N</oddFooter>
  </headerFooter>
  <rowBreaks count="1" manualBreakCount="1">
    <brk id="45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AG12"/>
  <sheetViews>
    <sheetView topLeftCell="J1" workbookViewId="0">
      <selection activeCell="AC1" sqref="AC1:AG2"/>
    </sheetView>
  </sheetViews>
  <sheetFormatPr defaultRowHeight="15"/>
  <cols>
    <col min="1" max="1" width="13.85546875" style="51" bestFit="1" customWidth="1"/>
    <col min="2" max="2" width="11.42578125" style="51" bestFit="1" customWidth="1"/>
    <col min="3" max="3" width="11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7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3.42578125" customWidth="1"/>
    <col min="33" max="33" width="13.57031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246</v>
      </c>
      <c r="B2" s="51">
        <v>20</v>
      </c>
      <c r="C2" s="51" t="s">
        <v>260</v>
      </c>
      <c r="D2" s="52">
        <v>40.58</v>
      </c>
      <c r="E2" s="51" t="s">
        <v>248</v>
      </c>
      <c r="F2" s="51">
        <v>1234</v>
      </c>
      <c r="G2" s="53">
        <v>29</v>
      </c>
      <c r="H2" s="51" t="s">
        <v>249</v>
      </c>
      <c r="I2" s="51" t="s">
        <v>250</v>
      </c>
      <c r="J2" s="51">
        <v>4808</v>
      </c>
      <c r="K2" s="54">
        <v>994.02034104699999</v>
      </c>
      <c r="L2" s="54">
        <v>25232.3957305</v>
      </c>
      <c r="M2" s="52">
        <v>10.72</v>
      </c>
      <c r="N2" s="52">
        <v>1.52</v>
      </c>
      <c r="O2" s="51">
        <v>70605</v>
      </c>
      <c r="P2" s="51">
        <v>68429</v>
      </c>
      <c r="Q2" s="55">
        <v>70605</v>
      </c>
      <c r="R2" s="55">
        <v>1200</v>
      </c>
      <c r="S2" s="51" t="s">
        <v>261</v>
      </c>
      <c r="T2" s="51" t="s">
        <v>262</v>
      </c>
      <c r="U2" s="55">
        <v>48.29</v>
      </c>
      <c r="V2" s="55">
        <v>1</v>
      </c>
      <c r="W2" s="55">
        <v>2.23</v>
      </c>
      <c r="X2" s="55">
        <v>0.316</v>
      </c>
      <c r="Y2" s="55">
        <f>W2</f>
        <v>2.23</v>
      </c>
      <c r="Z2" s="55">
        <f>X2</f>
        <v>0.316</v>
      </c>
      <c r="AA2" s="55">
        <v>0.22</v>
      </c>
      <c r="AB2" s="56">
        <v>0.65607861261621703</v>
      </c>
      <c r="AC2">
        <f>ROUND(AB2*AA2*U2*102.79,0)</f>
        <v>716</v>
      </c>
      <c r="AD2">
        <f>ROUND(Y2*AC2*0.002205,0)</f>
        <v>4</v>
      </c>
      <c r="AE2">
        <f>ROUND(Z2*AC2*0.002205,1)</f>
        <v>0.5</v>
      </c>
      <c r="AF2">
        <f>'TP Factors'!$D$7</f>
        <v>1.0291758621024898</v>
      </c>
      <c r="AG2">
        <f>ROUND(AE2*AF2,1)</f>
        <v>0.5</v>
      </c>
    </row>
    <row r="3" spans="1:33">
      <c r="A3" s="51" t="s">
        <v>246</v>
      </c>
      <c r="B3" s="51">
        <v>20</v>
      </c>
      <c r="C3" s="51" t="s">
        <v>260</v>
      </c>
      <c r="D3" s="52">
        <v>40.58</v>
      </c>
      <c r="E3" s="51" t="s">
        <v>248</v>
      </c>
      <c r="F3" s="51">
        <v>1234</v>
      </c>
      <c r="G3" s="53">
        <v>29</v>
      </c>
      <c r="H3" s="51" t="s">
        <v>249</v>
      </c>
      <c r="I3" s="51" t="s">
        <v>250</v>
      </c>
      <c r="J3" s="51">
        <v>16897</v>
      </c>
      <c r="K3" s="54">
        <v>1547.3961973099999</v>
      </c>
      <c r="L3" s="54">
        <v>88672.537465300004</v>
      </c>
      <c r="M3" s="52">
        <v>37.68</v>
      </c>
      <c r="N3" s="52">
        <v>5.34</v>
      </c>
      <c r="O3" s="51">
        <v>70606</v>
      </c>
      <c r="P3" s="51">
        <v>68430</v>
      </c>
      <c r="Q3" s="55">
        <v>70606</v>
      </c>
      <c r="R3" s="55">
        <v>1200</v>
      </c>
      <c r="S3" s="51" t="s">
        <v>261</v>
      </c>
      <c r="T3" s="51" t="s">
        <v>262</v>
      </c>
      <c r="U3" s="55">
        <v>48.29</v>
      </c>
      <c r="V3" s="55">
        <v>1</v>
      </c>
      <c r="W3" s="55">
        <v>2.23</v>
      </c>
      <c r="X3" s="55">
        <v>0.316</v>
      </c>
      <c r="Y3" s="55">
        <f t="shared" ref="Y3:Y9" si="0">W3</f>
        <v>2.23</v>
      </c>
      <c r="Z3" s="55">
        <f t="shared" ref="Z3:Z9" si="1">X3</f>
        <v>0.316</v>
      </c>
      <c r="AA3" s="55">
        <v>0.22</v>
      </c>
      <c r="AB3" s="56">
        <v>2.54016759269448</v>
      </c>
      <c r="AC3">
        <f t="shared" ref="AC3:AC11" si="2">ROUND(AB3*AA3*U3*102.79,0)</f>
        <v>2774</v>
      </c>
      <c r="AD3">
        <f t="shared" ref="AD3:AD11" si="3">ROUND(Y3*AC3*0.002205,0)</f>
        <v>14</v>
      </c>
      <c r="AE3">
        <f t="shared" ref="AE3:AE11" si="4">ROUND(Z3*AC3*0.002205,1)</f>
        <v>1.9</v>
      </c>
      <c r="AF3">
        <f>'TP Factors'!$D$7</f>
        <v>1.0291758621024898</v>
      </c>
      <c r="AG3">
        <f t="shared" ref="AG3:AG11" si="5">ROUND(AE3*AF3,1)</f>
        <v>2</v>
      </c>
    </row>
    <row r="4" spans="1:33">
      <c r="A4" s="51" t="s">
        <v>246</v>
      </c>
      <c r="B4" s="51">
        <v>20</v>
      </c>
      <c r="C4" s="51" t="s">
        <v>260</v>
      </c>
      <c r="D4" s="52">
        <v>40.58</v>
      </c>
      <c r="E4" s="51" t="s">
        <v>248</v>
      </c>
      <c r="F4" s="51">
        <v>1234</v>
      </c>
      <c r="G4" s="53">
        <v>45</v>
      </c>
      <c r="H4" s="51" t="s">
        <v>249</v>
      </c>
      <c r="I4" s="51" t="s">
        <v>250</v>
      </c>
      <c r="J4" s="51">
        <v>6366</v>
      </c>
      <c r="K4" s="54">
        <v>788.92781979899996</v>
      </c>
      <c r="L4" s="54">
        <v>11666.9646345</v>
      </c>
      <c r="M4" s="52">
        <v>7.64</v>
      </c>
      <c r="N4" s="52">
        <v>3.06</v>
      </c>
      <c r="O4" s="51">
        <v>70969</v>
      </c>
      <c r="P4" s="51">
        <v>68757</v>
      </c>
      <c r="Q4" s="55">
        <v>70969</v>
      </c>
      <c r="R4" s="55">
        <v>8140</v>
      </c>
      <c r="S4" s="51" t="s">
        <v>261</v>
      </c>
      <c r="T4" s="51" t="s">
        <v>263</v>
      </c>
      <c r="U4" s="55">
        <v>48.29</v>
      </c>
      <c r="V4" s="55">
        <v>1</v>
      </c>
      <c r="W4" s="55">
        <v>1.2</v>
      </c>
      <c r="X4" s="55">
        <v>0.48</v>
      </c>
      <c r="Y4" s="55">
        <f t="shared" si="0"/>
        <v>1.2</v>
      </c>
      <c r="Z4" s="55">
        <f t="shared" si="1"/>
        <v>0.48</v>
      </c>
      <c r="AA4" s="55">
        <v>0.63</v>
      </c>
      <c r="AB4" s="56">
        <v>1.11347023456558</v>
      </c>
      <c r="AC4">
        <f t="shared" si="2"/>
        <v>3482</v>
      </c>
      <c r="AD4">
        <f t="shared" si="3"/>
        <v>9</v>
      </c>
      <c r="AE4">
        <f t="shared" si="4"/>
        <v>3.7</v>
      </c>
      <c r="AF4">
        <f>'TP Factors'!$D$7</f>
        <v>1.0291758621024898</v>
      </c>
      <c r="AG4">
        <f t="shared" si="5"/>
        <v>3.8</v>
      </c>
    </row>
    <row r="5" spans="1:33">
      <c r="A5" s="51" t="s">
        <v>246</v>
      </c>
      <c r="B5" s="51">
        <v>20</v>
      </c>
      <c r="C5" s="51" t="s">
        <v>260</v>
      </c>
      <c r="D5" s="52">
        <v>40.58</v>
      </c>
      <c r="E5" s="51" t="s">
        <v>248</v>
      </c>
      <c r="F5" s="51">
        <v>1234</v>
      </c>
      <c r="G5" s="53">
        <v>19.100000000000001</v>
      </c>
      <c r="H5" s="51" t="s">
        <v>249</v>
      </c>
      <c r="I5" s="51" t="s">
        <v>250</v>
      </c>
      <c r="J5" s="51">
        <v>5898</v>
      </c>
      <c r="K5" s="54">
        <v>1021.78054016</v>
      </c>
      <c r="L5" s="54">
        <v>39133.3766578</v>
      </c>
      <c r="M5" s="52">
        <v>10.44</v>
      </c>
      <c r="N5" s="52">
        <v>1.04</v>
      </c>
      <c r="O5" s="51">
        <v>70992</v>
      </c>
      <c r="P5" s="51">
        <v>68780</v>
      </c>
      <c r="Q5" s="55">
        <v>70992</v>
      </c>
      <c r="R5" s="55">
        <v>8340</v>
      </c>
      <c r="S5" s="51" t="s">
        <v>261</v>
      </c>
      <c r="T5" s="51" t="s">
        <v>264</v>
      </c>
      <c r="U5" s="55">
        <v>48.29</v>
      </c>
      <c r="V5" s="55">
        <v>1</v>
      </c>
      <c r="W5" s="55">
        <v>1.77</v>
      </c>
      <c r="X5" s="55">
        <v>0.17699999999999999</v>
      </c>
      <c r="Y5" s="55">
        <f t="shared" si="0"/>
        <v>1.77</v>
      </c>
      <c r="Z5" s="55">
        <f t="shared" si="1"/>
        <v>0.17699999999999999</v>
      </c>
      <c r="AA5" s="55">
        <v>0.17399999999999999</v>
      </c>
      <c r="AB5" s="56">
        <v>2.48628870803143</v>
      </c>
      <c r="AC5">
        <f t="shared" si="2"/>
        <v>2147</v>
      </c>
      <c r="AD5">
        <f t="shared" si="3"/>
        <v>8</v>
      </c>
      <c r="AE5">
        <f t="shared" si="4"/>
        <v>0.8</v>
      </c>
      <c r="AF5">
        <f>'TP Factors'!$D$7</f>
        <v>1.0291758621024898</v>
      </c>
      <c r="AG5">
        <f t="shared" si="5"/>
        <v>0.8</v>
      </c>
    </row>
    <row r="6" spans="1:33">
      <c r="A6" s="51" t="s">
        <v>246</v>
      </c>
      <c r="B6" s="51">
        <v>20</v>
      </c>
      <c r="C6" s="51" t="s">
        <v>260</v>
      </c>
      <c r="D6" s="52">
        <v>40.58</v>
      </c>
      <c r="E6" s="51" t="s">
        <v>248</v>
      </c>
      <c r="F6" s="51">
        <v>3456</v>
      </c>
      <c r="G6" s="53">
        <v>3</v>
      </c>
      <c r="H6" s="51" t="s">
        <v>249</v>
      </c>
      <c r="I6" s="51" t="s">
        <v>250</v>
      </c>
      <c r="J6" s="51">
        <v>141</v>
      </c>
      <c r="K6" s="54">
        <v>439.90844185899999</v>
      </c>
      <c r="L6" s="54">
        <v>1599.81427622</v>
      </c>
      <c r="M6" s="52">
        <v>0.1</v>
      </c>
      <c r="N6" s="52">
        <v>0.01</v>
      </c>
      <c r="O6" s="51">
        <v>70998</v>
      </c>
      <c r="P6" s="51">
        <v>68786</v>
      </c>
      <c r="Q6" s="55">
        <v>70998</v>
      </c>
      <c r="R6" s="55">
        <v>4110</v>
      </c>
      <c r="S6" s="51" t="s">
        <v>261</v>
      </c>
      <c r="T6" s="51" t="s">
        <v>265</v>
      </c>
      <c r="U6" s="55">
        <v>48.29</v>
      </c>
      <c r="V6" s="55">
        <v>1</v>
      </c>
      <c r="W6" s="55">
        <v>0.7</v>
      </c>
      <c r="X6" s="55">
        <v>0.09</v>
      </c>
      <c r="Y6" s="55">
        <f t="shared" si="0"/>
        <v>0.7</v>
      </c>
      <c r="Z6" s="55">
        <f t="shared" si="1"/>
        <v>0.09</v>
      </c>
      <c r="AA6" s="55">
        <v>0.10199999999999999</v>
      </c>
      <c r="AB6" s="56">
        <v>0.180418950921439</v>
      </c>
      <c r="AC6">
        <f t="shared" si="2"/>
        <v>91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51" t="s">
        <v>246</v>
      </c>
      <c r="B7" s="51">
        <v>20</v>
      </c>
      <c r="C7" s="51" t="s">
        <v>260</v>
      </c>
      <c r="D7" s="52">
        <v>40.58</v>
      </c>
      <c r="E7" s="51" t="s">
        <v>248</v>
      </c>
      <c r="F7" s="51">
        <v>3456</v>
      </c>
      <c r="G7" s="53">
        <v>3</v>
      </c>
      <c r="H7" s="51" t="s">
        <v>249</v>
      </c>
      <c r="I7" s="51" t="s">
        <v>250</v>
      </c>
      <c r="J7" s="51">
        <v>1622</v>
      </c>
      <c r="K7" s="54">
        <v>694.31133055299995</v>
      </c>
      <c r="L7" s="54">
        <v>18359.622088</v>
      </c>
      <c r="M7" s="52">
        <v>1.1399999999999999</v>
      </c>
      <c r="N7" s="52">
        <v>0.15</v>
      </c>
      <c r="O7" s="51">
        <v>71000</v>
      </c>
      <c r="P7" s="51">
        <v>68788</v>
      </c>
      <c r="Q7" s="55">
        <v>71000</v>
      </c>
      <c r="R7" s="55">
        <v>4110</v>
      </c>
      <c r="S7" s="51" t="s">
        <v>261</v>
      </c>
      <c r="T7" s="51" t="s">
        <v>265</v>
      </c>
      <c r="U7" s="55">
        <v>48.29</v>
      </c>
      <c r="V7" s="55">
        <v>1</v>
      </c>
      <c r="W7" s="55">
        <v>0.7</v>
      </c>
      <c r="X7" s="55">
        <v>0.09</v>
      </c>
      <c r="Y7" s="55">
        <f t="shared" si="0"/>
        <v>0.7</v>
      </c>
      <c r="Z7" s="55">
        <f t="shared" si="1"/>
        <v>0.09</v>
      </c>
      <c r="AA7" s="55">
        <v>0.10199999999999999</v>
      </c>
      <c r="AB7" s="56">
        <v>1.61833593065064</v>
      </c>
      <c r="AC7">
        <f t="shared" si="2"/>
        <v>819</v>
      </c>
      <c r="AD7">
        <f t="shared" si="3"/>
        <v>1</v>
      </c>
      <c r="AE7">
        <f t="shared" si="4"/>
        <v>0.2</v>
      </c>
      <c r="AF7">
        <f>'TP Factors'!$D$7</f>
        <v>1.0291758621024898</v>
      </c>
      <c r="AG7">
        <f t="shared" si="5"/>
        <v>0.2</v>
      </c>
    </row>
    <row r="8" spans="1:33">
      <c r="A8" s="51" t="s">
        <v>246</v>
      </c>
      <c r="B8" s="51">
        <v>20</v>
      </c>
      <c r="C8" s="51" t="s">
        <v>260</v>
      </c>
      <c r="D8" s="52">
        <v>40.58</v>
      </c>
      <c r="E8" s="51" t="s">
        <v>248</v>
      </c>
      <c r="F8" s="51">
        <v>1234</v>
      </c>
      <c r="G8" s="53">
        <v>105</v>
      </c>
      <c r="H8" s="51" t="s">
        <v>249</v>
      </c>
      <c r="I8" s="51" t="s">
        <v>250</v>
      </c>
      <c r="J8" s="51">
        <v>2493</v>
      </c>
      <c r="K8" s="54">
        <v>246.09703503099999</v>
      </c>
      <c r="L8" s="54">
        <v>3248.1736509699999</v>
      </c>
      <c r="M8" s="52">
        <v>4.8099999999999996</v>
      </c>
      <c r="N8" s="52">
        <v>1.24</v>
      </c>
      <c r="O8" s="51">
        <v>71001</v>
      </c>
      <c r="P8" s="51">
        <v>68789</v>
      </c>
      <c r="Q8" s="55">
        <v>71001</v>
      </c>
      <c r="R8" s="55">
        <v>1400</v>
      </c>
      <c r="S8" s="51" t="s">
        <v>261</v>
      </c>
      <c r="T8" s="51" t="s">
        <v>266</v>
      </c>
      <c r="U8" s="55">
        <v>48.29</v>
      </c>
      <c r="V8" s="55">
        <v>1</v>
      </c>
      <c r="W8" s="55">
        <v>1.93</v>
      </c>
      <c r="X8" s="55">
        <v>0.497</v>
      </c>
      <c r="Y8" s="55">
        <f t="shared" si="0"/>
        <v>1.93</v>
      </c>
      <c r="Z8" s="55">
        <f t="shared" si="1"/>
        <v>0.497</v>
      </c>
      <c r="AA8" s="55">
        <v>0.88600000000000001</v>
      </c>
      <c r="AB8" s="56">
        <v>0.80263797853407004</v>
      </c>
      <c r="AC8">
        <f t="shared" si="2"/>
        <v>3530</v>
      </c>
      <c r="AD8">
        <f t="shared" si="3"/>
        <v>15</v>
      </c>
      <c r="AE8">
        <f t="shared" si="4"/>
        <v>3.9</v>
      </c>
      <c r="AF8">
        <f>'TP Factors'!$D$7</f>
        <v>1.0291758621024898</v>
      </c>
      <c r="AG8">
        <f t="shared" si="5"/>
        <v>4</v>
      </c>
    </row>
    <row r="9" spans="1:33">
      <c r="A9" s="51" t="s">
        <v>246</v>
      </c>
      <c r="B9" s="51">
        <v>20</v>
      </c>
      <c r="C9" s="51" t="s">
        <v>260</v>
      </c>
      <c r="D9" s="52">
        <v>40.58</v>
      </c>
      <c r="E9" s="51" t="s">
        <v>248</v>
      </c>
      <c r="F9" s="51">
        <v>3456</v>
      </c>
      <c r="G9" s="53">
        <v>3</v>
      </c>
      <c r="H9" s="51" t="s">
        <v>249</v>
      </c>
      <c r="I9" s="51" t="s">
        <v>250</v>
      </c>
      <c r="J9" s="51">
        <v>126</v>
      </c>
      <c r="K9" s="54">
        <v>191.19255515099999</v>
      </c>
      <c r="L9" s="54">
        <v>1423.8335999599999</v>
      </c>
      <c r="M9" s="52">
        <v>0.09</v>
      </c>
      <c r="N9" s="52">
        <v>0.01</v>
      </c>
      <c r="O9" s="51">
        <v>71016</v>
      </c>
      <c r="P9" s="51">
        <v>68804</v>
      </c>
      <c r="Q9" s="55">
        <v>71016</v>
      </c>
      <c r="R9" s="55">
        <v>4110</v>
      </c>
      <c r="S9" s="51" t="s">
        <v>261</v>
      </c>
      <c r="T9" s="51" t="s">
        <v>265</v>
      </c>
      <c r="U9" s="55">
        <v>48.29</v>
      </c>
      <c r="V9" s="55">
        <v>1</v>
      </c>
      <c r="W9" s="55">
        <v>0.7</v>
      </c>
      <c r="X9" s="55">
        <v>0.09</v>
      </c>
      <c r="Y9" s="55">
        <f t="shared" si="0"/>
        <v>0.7</v>
      </c>
      <c r="Z9" s="55">
        <f t="shared" si="1"/>
        <v>0.09</v>
      </c>
      <c r="AA9" s="55">
        <v>0.10199999999999999</v>
      </c>
      <c r="AB9" s="56">
        <v>0.175016853593122</v>
      </c>
      <c r="AC9">
        <f t="shared" si="2"/>
        <v>89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51" t="s">
        <v>246</v>
      </c>
      <c r="B10" s="51">
        <v>20</v>
      </c>
      <c r="C10" s="51" t="s">
        <v>260</v>
      </c>
      <c r="D10" s="52">
        <v>40.58</v>
      </c>
      <c r="E10" s="51" t="s">
        <v>248</v>
      </c>
      <c r="F10" s="51">
        <v>1234</v>
      </c>
      <c r="G10" s="53">
        <v>105</v>
      </c>
      <c r="H10" s="51" t="s">
        <v>249</v>
      </c>
      <c r="I10" s="51" t="s">
        <v>250</v>
      </c>
      <c r="J10" s="51">
        <v>460</v>
      </c>
      <c r="K10" s="54">
        <v>128.37769512899999</v>
      </c>
      <c r="L10" s="54">
        <v>599.33324904400001</v>
      </c>
      <c r="M10" s="52">
        <v>0.62</v>
      </c>
      <c r="N10" s="52">
        <v>0.11</v>
      </c>
      <c r="O10" s="51">
        <v>71015</v>
      </c>
      <c r="P10" s="51">
        <v>68803</v>
      </c>
      <c r="Q10" s="55">
        <v>71015</v>
      </c>
      <c r="R10" s="55">
        <v>1400</v>
      </c>
      <c r="S10" s="51" t="s">
        <v>261</v>
      </c>
      <c r="T10" s="51" t="s">
        <v>266</v>
      </c>
      <c r="U10" s="55">
        <v>48.29</v>
      </c>
      <c r="V10" s="55">
        <v>0</v>
      </c>
      <c r="W10" s="55">
        <v>1.93</v>
      </c>
      <c r="X10" s="55">
        <v>0.497</v>
      </c>
      <c r="Y10" s="55">
        <f>W10*0.7</f>
        <v>1.351</v>
      </c>
      <c r="Z10" s="55">
        <f>X10*0.5</f>
        <v>0.2485</v>
      </c>
      <c r="AA10" s="55">
        <v>0.88600000000000001</v>
      </c>
      <c r="AB10" s="56">
        <v>0.127489701795649</v>
      </c>
      <c r="AC10">
        <f t="shared" si="2"/>
        <v>561</v>
      </c>
      <c r="AD10">
        <f t="shared" si="3"/>
        <v>2</v>
      </c>
      <c r="AE10">
        <f t="shared" si="4"/>
        <v>0.3</v>
      </c>
      <c r="AF10">
        <f>'TP Factors'!$D$7</f>
        <v>1.0291758621024898</v>
      </c>
      <c r="AG10">
        <f t="shared" si="5"/>
        <v>0.3</v>
      </c>
    </row>
    <row r="11" spans="1:33">
      <c r="A11" s="51" t="s">
        <v>246</v>
      </c>
      <c r="B11" s="51">
        <v>20</v>
      </c>
      <c r="C11" s="51" t="s">
        <v>260</v>
      </c>
      <c r="D11" s="52">
        <v>40.58</v>
      </c>
      <c r="E11" s="51" t="s">
        <v>248</v>
      </c>
      <c r="F11" s="51">
        <v>1234</v>
      </c>
      <c r="G11" s="53">
        <v>45</v>
      </c>
      <c r="H11" s="51" t="s">
        <v>249</v>
      </c>
      <c r="I11" s="51" t="s">
        <v>250</v>
      </c>
      <c r="J11" s="51">
        <v>749</v>
      </c>
      <c r="K11" s="54">
        <v>221.630718535</v>
      </c>
      <c r="L11" s="54">
        <v>1372.3105241999999</v>
      </c>
      <c r="M11" s="52">
        <v>0.63</v>
      </c>
      <c r="N11" s="52">
        <v>0.18</v>
      </c>
      <c r="O11" s="51">
        <v>71066</v>
      </c>
      <c r="P11" s="51">
        <v>68844</v>
      </c>
      <c r="Q11" s="55">
        <v>71066</v>
      </c>
      <c r="R11" s="55">
        <v>8140</v>
      </c>
      <c r="S11" s="51" t="s">
        <v>261</v>
      </c>
      <c r="T11" s="51" t="s">
        <v>263</v>
      </c>
      <c r="U11" s="55">
        <v>48.29</v>
      </c>
      <c r="V11" s="55">
        <v>0</v>
      </c>
      <c r="W11" s="55">
        <v>1.2</v>
      </c>
      <c r="X11" s="55">
        <v>0.48</v>
      </c>
      <c r="Y11" s="55">
        <f>W11*0.7</f>
        <v>0.84</v>
      </c>
      <c r="Z11" s="55">
        <f>X11*0.5</f>
        <v>0.24</v>
      </c>
      <c r="AA11" s="55">
        <v>0.63</v>
      </c>
      <c r="AB11" s="56">
        <v>2.026444630848E-2</v>
      </c>
      <c r="AC11">
        <f t="shared" si="2"/>
        <v>63</v>
      </c>
      <c r="AD11">
        <f t="shared" si="3"/>
        <v>0</v>
      </c>
      <c r="AE11">
        <f t="shared" si="4"/>
        <v>0</v>
      </c>
      <c r="AF11">
        <f>'TP Factors'!$D$7</f>
        <v>1.0291758621024898</v>
      </c>
      <c r="AG11">
        <f t="shared" si="5"/>
        <v>0</v>
      </c>
    </row>
    <row r="12" spans="1:33">
      <c r="AB12" s="56">
        <f>SUM(AB2:AB11)</f>
        <v>9.7201690097111069</v>
      </c>
      <c r="AD12">
        <f>SUM(AD2:AD11)</f>
        <v>53</v>
      </c>
      <c r="AG12">
        <f>SUM(AG2:AG11)</f>
        <v>11.600000000000001</v>
      </c>
    </row>
  </sheetData>
  <sortState ref="A2:Z11">
    <sortCondition descending="1" ref="V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4"/>
  <sheetViews>
    <sheetView topLeftCell="L1" workbookViewId="0">
      <selection activeCell="AC1" sqref="AC1:AG2"/>
    </sheetView>
  </sheetViews>
  <sheetFormatPr defaultRowHeight="15"/>
  <cols>
    <col min="1" max="1" width="10.85546875" style="51" bestFit="1" customWidth="1"/>
    <col min="2" max="2" width="11.42578125" style="51" bestFit="1" customWidth="1"/>
    <col min="3" max="3" width="17.28515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7.85546875" style="54" bestFit="1" customWidth="1"/>
    <col min="12" max="12" width="18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5.28515625" customWidth="1"/>
    <col min="33" max="33" width="12.8554687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271</v>
      </c>
      <c r="B2" s="51">
        <v>25</v>
      </c>
      <c r="C2" s="51" t="s">
        <v>271</v>
      </c>
      <c r="D2" s="52">
        <v>27.62</v>
      </c>
      <c r="E2" s="51" t="s">
        <v>248</v>
      </c>
      <c r="F2" s="51">
        <v>1234</v>
      </c>
      <c r="G2" s="53">
        <v>29</v>
      </c>
      <c r="H2" s="51" t="s">
        <v>249</v>
      </c>
      <c r="I2" s="51" t="s">
        <v>250</v>
      </c>
      <c r="J2" s="51">
        <v>50650</v>
      </c>
      <c r="K2" s="54">
        <v>11057.7527046</v>
      </c>
      <c r="L2" s="54">
        <v>554394.79459800001</v>
      </c>
      <c r="M2" s="52">
        <v>112.95</v>
      </c>
      <c r="N2" s="52">
        <v>16.010000000000002</v>
      </c>
      <c r="O2" s="51">
        <v>70115</v>
      </c>
      <c r="P2" s="51">
        <v>67952</v>
      </c>
      <c r="Q2" s="55">
        <v>70115</v>
      </c>
      <c r="R2" s="55">
        <v>1200</v>
      </c>
      <c r="S2" s="51" t="s">
        <v>261</v>
      </c>
      <c r="T2" s="51" t="s">
        <v>262</v>
      </c>
      <c r="U2" s="55">
        <v>46.66</v>
      </c>
      <c r="V2" s="55">
        <v>1</v>
      </c>
      <c r="W2" s="55">
        <v>2.23</v>
      </c>
      <c r="X2" s="55">
        <v>0.316</v>
      </c>
      <c r="Y2" s="55">
        <f>W2</f>
        <v>2.23</v>
      </c>
      <c r="Z2" s="55">
        <f>X2</f>
        <v>0.316</v>
      </c>
      <c r="AA2" s="55">
        <v>0.22</v>
      </c>
      <c r="AB2" s="56">
        <v>2.1820604723076902</v>
      </c>
      <c r="AC2">
        <f>ROUND(AB2*AA2*U2*102.79,0)</f>
        <v>2302</v>
      </c>
      <c r="AD2">
        <f>ROUND(Y2*AC2*0.002205,0)</f>
        <v>11</v>
      </c>
      <c r="AE2">
        <f>ROUND(Z2*AC2*0.002205,1)</f>
        <v>1.6</v>
      </c>
      <c r="AF2">
        <f>'TP Factors'!$D$7</f>
        <v>1.0291758621024898</v>
      </c>
      <c r="AG2">
        <f>ROUND(AE2*AF2,1)</f>
        <v>1.6</v>
      </c>
    </row>
    <row r="3" spans="1:33">
      <c r="A3" s="51" t="s">
        <v>271</v>
      </c>
      <c r="B3" s="51">
        <v>26</v>
      </c>
      <c r="C3" s="51" t="s">
        <v>272</v>
      </c>
      <c r="D3" s="52">
        <v>43.45</v>
      </c>
      <c r="E3" s="51" t="s">
        <v>248</v>
      </c>
      <c r="F3" s="51">
        <v>1234</v>
      </c>
      <c r="G3" s="53">
        <v>29</v>
      </c>
      <c r="H3" s="51" t="s">
        <v>249</v>
      </c>
      <c r="I3" s="51" t="s">
        <v>250</v>
      </c>
      <c r="J3" s="51">
        <v>204</v>
      </c>
      <c r="K3" s="54">
        <v>138.845209987</v>
      </c>
      <c r="L3" s="54">
        <v>902.12395185100002</v>
      </c>
      <c r="M3" s="52">
        <v>0.45</v>
      </c>
      <c r="N3" s="52">
        <v>0.06</v>
      </c>
      <c r="O3" s="51">
        <v>70854</v>
      </c>
      <c r="P3" s="51">
        <v>68662</v>
      </c>
      <c r="Q3" s="55">
        <v>70854</v>
      </c>
      <c r="R3" s="55">
        <v>1200</v>
      </c>
      <c r="S3" s="51" t="s">
        <v>261</v>
      </c>
      <c r="T3" s="51" t="s">
        <v>262</v>
      </c>
      <c r="U3" s="55">
        <v>46.66</v>
      </c>
      <c r="V3" s="55">
        <v>1</v>
      </c>
      <c r="W3" s="55">
        <v>2.23</v>
      </c>
      <c r="X3" s="55">
        <v>0.316</v>
      </c>
      <c r="Y3" s="55">
        <f>W3</f>
        <v>2.23</v>
      </c>
      <c r="Z3" s="55">
        <f>X3</f>
        <v>0.316</v>
      </c>
      <c r="AA3" s="55">
        <v>0.22</v>
      </c>
      <c r="AB3" s="56">
        <v>1.848628428317E-2</v>
      </c>
      <c r="AC3">
        <f>ROUND(AB3*AA3*U3*102.79,0)</f>
        <v>20</v>
      </c>
      <c r="AD3">
        <f>ROUND(Y3*AC3*0.002205,0)</f>
        <v>0</v>
      </c>
      <c r="AE3">
        <f>ROUND(Z3*AC3*0.002205,1)</f>
        <v>0</v>
      </c>
      <c r="AF3">
        <f>'TP Factors'!$D$7</f>
        <v>1.0291758621024898</v>
      </c>
      <c r="AG3">
        <f>ROUND(AE3*AF3,1)</f>
        <v>0</v>
      </c>
    </row>
    <row r="4" spans="1:33">
      <c r="AB4" s="56">
        <f>SUM(AB2:AB3)</f>
        <v>2.2005467565908603</v>
      </c>
      <c r="AD4">
        <f>SUM(AD2:AD3)</f>
        <v>11</v>
      </c>
      <c r="AG4">
        <f>SUM(AG2:AG3)</f>
        <v>1.6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19"/>
  <sheetViews>
    <sheetView topLeftCell="M1" workbookViewId="0">
      <selection activeCell="AC1" sqref="AC1:AG2"/>
    </sheetView>
  </sheetViews>
  <sheetFormatPr defaultRowHeight="15"/>
  <cols>
    <col min="1" max="1" width="13.85546875" style="51" bestFit="1" customWidth="1"/>
    <col min="2" max="2" width="11.42578125" style="51" bestFit="1" customWidth="1"/>
    <col min="3" max="3" width="13.425781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5.7109375" style="54" bestFit="1" customWidth="1"/>
    <col min="12" max="12" width="17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20.85546875" style="56" bestFit="1" customWidth="1"/>
    <col min="29" max="29" width="14.28515625" customWidth="1"/>
    <col min="33" max="33" width="12.1406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246</v>
      </c>
      <c r="B2" s="51">
        <v>10</v>
      </c>
      <c r="C2" s="51" t="s">
        <v>247</v>
      </c>
      <c r="D2" s="52">
        <v>37.82</v>
      </c>
      <c r="E2" s="51" t="s">
        <v>248</v>
      </c>
      <c r="F2" s="51">
        <v>1234</v>
      </c>
      <c r="G2" s="53">
        <v>29</v>
      </c>
      <c r="H2" s="51" t="s">
        <v>249</v>
      </c>
      <c r="I2" s="51" t="s">
        <v>250</v>
      </c>
      <c r="J2" s="51">
        <v>3080</v>
      </c>
      <c r="K2" s="54">
        <v>443.80275082200001</v>
      </c>
      <c r="L2" s="54">
        <v>10524.330886</v>
      </c>
      <c r="M2" s="52">
        <v>6.87</v>
      </c>
      <c r="N2" s="52">
        <v>0.97</v>
      </c>
      <c r="O2" s="51">
        <v>55431</v>
      </c>
      <c r="P2" s="51">
        <v>54067</v>
      </c>
      <c r="Q2" s="55">
        <v>55431</v>
      </c>
      <c r="R2" s="55">
        <v>1200</v>
      </c>
      <c r="S2" s="51" t="s">
        <v>253</v>
      </c>
      <c r="T2" s="51" t="s">
        <v>254</v>
      </c>
      <c r="U2" s="55">
        <v>48.29</v>
      </c>
      <c r="V2" s="55">
        <v>1</v>
      </c>
      <c r="W2" s="55">
        <v>2.23</v>
      </c>
      <c r="X2" s="55">
        <v>0.316</v>
      </c>
      <c r="Y2" s="55">
        <f>W2</f>
        <v>2.23</v>
      </c>
      <c r="Z2" s="55">
        <f>X2</f>
        <v>0.316</v>
      </c>
      <c r="AA2" s="55">
        <v>0.38900000000000001</v>
      </c>
      <c r="AB2" s="56">
        <v>1.6231463130558199</v>
      </c>
      <c r="AC2">
        <f>ROUND(AB2*AA2*U2*102.79,0)</f>
        <v>3134</v>
      </c>
      <c r="AD2">
        <f>ROUND(Y2*AC2*0.002205,0)</f>
        <v>15</v>
      </c>
      <c r="AE2">
        <f>ROUND(Z2*AC2*0.002205,1)</f>
        <v>2.2000000000000002</v>
      </c>
      <c r="AF2">
        <f>'TP Factors'!$D$7</f>
        <v>1.0291758621024898</v>
      </c>
      <c r="AG2">
        <f>ROUND(AE2*AF2,1)</f>
        <v>2.2999999999999998</v>
      </c>
    </row>
    <row r="3" spans="1:33">
      <c r="A3" s="51" t="s">
        <v>246</v>
      </c>
      <c r="B3" s="51">
        <v>10</v>
      </c>
      <c r="C3" s="51" t="s">
        <v>247</v>
      </c>
      <c r="D3" s="52">
        <v>37.82</v>
      </c>
      <c r="E3" s="51" t="s">
        <v>248</v>
      </c>
      <c r="F3" s="51">
        <v>1234</v>
      </c>
      <c r="G3" s="53">
        <v>29</v>
      </c>
      <c r="H3" s="51" t="s">
        <v>249</v>
      </c>
      <c r="I3" s="51" t="s">
        <v>250</v>
      </c>
      <c r="J3" s="51">
        <v>1927</v>
      </c>
      <c r="K3" s="54">
        <v>470.02184441499998</v>
      </c>
      <c r="L3" s="54">
        <v>8424.5007011399994</v>
      </c>
      <c r="M3" s="52">
        <v>4.3</v>
      </c>
      <c r="N3" s="52">
        <v>0.61</v>
      </c>
      <c r="O3" s="51">
        <v>55432</v>
      </c>
      <c r="P3" s="51">
        <v>54068</v>
      </c>
      <c r="Q3" s="55">
        <v>55432</v>
      </c>
      <c r="R3" s="55">
        <v>1200</v>
      </c>
      <c r="S3" s="51" t="s">
        <v>258</v>
      </c>
      <c r="T3" s="51" t="s">
        <v>259</v>
      </c>
      <c r="U3" s="55">
        <v>48.29</v>
      </c>
      <c r="V3" s="55">
        <v>1</v>
      </c>
      <c r="W3" s="55">
        <v>2.23</v>
      </c>
      <c r="X3" s="55">
        <v>0.316</v>
      </c>
      <c r="Y3" s="55">
        <f t="shared" ref="Y3:Y10" si="0">W3</f>
        <v>2.23</v>
      </c>
      <c r="Z3" s="55">
        <f t="shared" ref="Z3:Z10" si="1">X3</f>
        <v>0.316</v>
      </c>
      <c r="AA3" s="55">
        <v>0.30399999999999999</v>
      </c>
      <c r="AB3" s="56">
        <v>1.87921676489164</v>
      </c>
      <c r="AC3">
        <f t="shared" ref="AC3:AC18" si="2">ROUND(AB3*AA3*U3*102.79,0)</f>
        <v>2836</v>
      </c>
      <c r="AD3">
        <f t="shared" ref="AD3:AD18" si="3">ROUND(Y3*AC3*0.002205,0)</f>
        <v>14</v>
      </c>
      <c r="AE3">
        <f t="shared" ref="AE3:AE18" si="4">ROUND(Z3*AC3*0.002205,1)</f>
        <v>2</v>
      </c>
      <c r="AF3">
        <f>'TP Factors'!$D$7</f>
        <v>1.0291758621024898</v>
      </c>
      <c r="AG3">
        <f t="shared" ref="AG3:AG18" si="5">ROUND(AE3*AF3,1)</f>
        <v>2.1</v>
      </c>
    </row>
    <row r="4" spans="1:33">
      <c r="A4" s="51" t="s">
        <v>246</v>
      </c>
      <c r="B4" s="51">
        <v>10</v>
      </c>
      <c r="C4" s="51" t="s">
        <v>247</v>
      </c>
      <c r="D4" s="52">
        <v>37.82</v>
      </c>
      <c r="E4" s="51" t="s">
        <v>248</v>
      </c>
      <c r="F4" s="51">
        <v>1234</v>
      </c>
      <c r="G4" s="53">
        <v>29</v>
      </c>
      <c r="H4" s="51" t="s">
        <v>249</v>
      </c>
      <c r="I4" s="51" t="s">
        <v>250</v>
      </c>
      <c r="J4" s="51">
        <v>8610</v>
      </c>
      <c r="K4" s="54">
        <v>824.18350101099998</v>
      </c>
      <c r="L4" s="54">
        <v>29420.859478800001</v>
      </c>
      <c r="M4" s="52">
        <v>19.2</v>
      </c>
      <c r="N4" s="52">
        <v>2.72</v>
      </c>
      <c r="O4" s="51">
        <v>55433</v>
      </c>
      <c r="P4" s="51">
        <v>54069</v>
      </c>
      <c r="Q4" s="55">
        <v>55433</v>
      </c>
      <c r="R4" s="55">
        <v>1200</v>
      </c>
      <c r="S4" s="51" t="s">
        <v>253</v>
      </c>
      <c r="T4" s="51" t="s">
        <v>254</v>
      </c>
      <c r="U4" s="55">
        <v>48.29</v>
      </c>
      <c r="V4" s="55">
        <v>1</v>
      </c>
      <c r="W4" s="55">
        <v>2.23</v>
      </c>
      <c r="X4" s="55">
        <v>0.316</v>
      </c>
      <c r="Y4" s="55">
        <f t="shared" si="0"/>
        <v>2.23</v>
      </c>
      <c r="Z4" s="55">
        <f t="shared" si="1"/>
        <v>0.316</v>
      </c>
      <c r="AA4" s="55">
        <v>0.38900000000000001</v>
      </c>
      <c r="AB4" s="56">
        <v>6.5740813499922401</v>
      </c>
      <c r="AC4">
        <f t="shared" si="2"/>
        <v>12694</v>
      </c>
      <c r="AD4">
        <f t="shared" si="3"/>
        <v>62</v>
      </c>
      <c r="AE4">
        <f t="shared" si="4"/>
        <v>8.8000000000000007</v>
      </c>
      <c r="AF4">
        <f>'TP Factors'!$D$7</f>
        <v>1.0291758621024898</v>
      </c>
      <c r="AG4">
        <f t="shared" si="5"/>
        <v>9.1</v>
      </c>
    </row>
    <row r="5" spans="1:33">
      <c r="A5" s="51" t="s">
        <v>246</v>
      </c>
      <c r="B5" s="51">
        <v>10</v>
      </c>
      <c r="C5" s="51" t="s">
        <v>247</v>
      </c>
      <c r="D5" s="52">
        <v>37.82</v>
      </c>
      <c r="E5" s="51" t="s">
        <v>248</v>
      </c>
      <c r="F5" s="51">
        <v>1234</v>
      </c>
      <c r="G5" s="53">
        <v>29</v>
      </c>
      <c r="H5" s="51" t="s">
        <v>249</v>
      </c>
      <c r="I5" s="51" t="s">
        <v>250</v>
      </c>
      <c r="J5" s="51">
        <v>591</v>
      </c>
      <c r="K5" s="54">
        <v>226.862552002</v>
      </c>
      <c r="L5" s="54">
        <v>3571.8142980699999</v>
      </c>
      <c r="M5" s="52">
        <v>1.32</v>
      </c>
      <c r="N5" s="52">
        <v>0.19</v>
      </c>
      <c r="O5" s="51">
        <v>55434</v>
      </c>
      <c r="P5" s="51">
        <v>54070</v>
      </c>
      <c r="Q5" s="55">
        <v>55434</v>
      </c>
      <c r="R5" s="55">
        <v>1200</v>
      </c>
      <c r="S5" s="51" t="s">
        <v>261</v>
      </c>
      <c r="T5" s="51" t="s">
        <v>262</v>
      </c>
      <c r="U5" s="55">
        <v>48.29</v>
      </c>
      <c r="V5" s="55">
        <v>1</v>
      </c>
      <c r="W5" s="55">
        <v>2.23</v>
      </c>
      <c r="X5" s="55">
        <v>0.316</v>
      </c>
      <c r="Y5" s="55">
        <f t="shared" si="0"/>
        <v>2.23</v>
      </c>
      <c r="Z5" s="55">
        <f t="shared" si="1"/>
        <v>0.316</v>
      </c>
      <c r="AA5" s="55">
        <v>0.22</v>
      </c>
      <c r="AB5" s="56">
        <v>0.88182159701809903</v>
      </c>
      <c r="AC5">
        <f t="shared" si="2"/>
        <v>963</v>
      </c>
      <c r="AD5">
        <f t="shared" si="3"/>
        <v>5</v>
      </c>
      <c r="AE5">
        <f t="shared" si="4"/>
        <v>0.7</v>
      </c>
      <c r="AF5">
        <f>'TP Factors'!$D$7</f>
        <v>1.0291758621024898</v>
      </c>
      <c r="AG5">
        <f t="shared" si="5"/>
        <v>0.7</v>
      </c>
    </row>
    <row r="6" spans="1:33">
      <c r="A6" s="51" t="s">
        <v>246</v>
      </c>
      <c r="B6" s="51">
        <v>10</v>
      </c>
      <c r="C6" s="51" t="s">
        <v>247</v>
      </c>
      <c r="D6" s="52">
        <v>37.82</v>
      </c>
      <c r="E6" s="51" t="s">
        <v>248</v>
      </c>
      <c r="F6" s="51">
        <v>1234</v>
      </c>
      <c r="G6" s="53">
        <v>29</v>
      </c>
      <c r="H6" s="51" t="s">
        <v>249</v>
      </c>
      <c r="I6" s="51" t="s">
        <v>250</v>
      </c>
      <c r="J6" s="51">
        <v>4</v>
      </c>
      <c r="K6" s="54">
        <v>33.153785510600002</v>
      </c>
      <c r="L6" s="54">
        <v>25.215201048800001</v>
      </c>
      <c r="M6" s="52">
        <v>0.01</v>
      </c>
      <c r="N6" s="52">
        <v>0</v>
      </c>
      <c r="O6" s="51">
        <v>56022</v>
      </c>
      <c r="P6" s="51">
        <v>54612</v>
      </c>
      <c r="Q6" s="55">
        <v>56022</v>
      </c>
      <c r="R6" s="55">
        <v>1200</v>
      </c>
      <c r="S6" s="51" t="s">
        <v>261</v>
      </c>
      <c r="T6" s="51" t="s">
        <v>262</v>
      </c>
      <c r="U6" s="55">
        <v>48.29</v>
      </c>
      <c r="V6" s="55">
        <v>1</v>
      </c>
      <c r="W6" s="55">
        <v>2.23</v>
      </c>
      <c r="X6" s="55">
        <v>0.316</v>
      </c>
      <c r="Y6" s="55">
        <f t="shared" si="0"/>
        <v>2.23</v>
      </c>
      <c r="Z6" s="55">
        <f t="shared" si="1"/>
        <v>0.316</v>
      </c>
      <c r="AA6" s="55">
        <v>0.22</v>
      </c>
      <c r="AB6" s="56">
        <v>6.2307869494560297E-3</v>
      </c>
      <c r="AC6">
        <f t="shared" si="2"/>
        <v>7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51" t="s">
        <v>246</v>
      </c>
      <c r="B7" s="51">
        <v>10</v>
      </c>
      <c r="C7" s="51" t="s">
        <v>247</v>
      </c>
      <c r="D7" s="52">
        <v>37.82</v>
      </c>
      <c r="E7" s="51" t="s">
        <v>248</v>
      </c>
      <c r="F7" s="51">
        <v>1234</v>
      </c>
      <c r="G7" s="53">
        <v>29</v>
      </c>
      <c r="H7" s="51" t="s">
        <v>249</v>
      </c>
      <c r="I7" s="51" t="s">
        <v>250</v>
      </c>
      <c r="J7" s="51">
        <v>26</v>
      </c>
      <c r="K7" s="54">
        <v>67.748037637799996</v>
      </c>
      <c r="L7" s="54">
        <v>155.88681162099999</v>
      </c>
      <c r="M7" s="52">
        <v>0.06</v>
      </c>
      <c r="N7" s="52">
        <v>0.01</v>
      </c>
      <c r="O7" s="51">
        <v>56024</v>
      </c>
      <c r="P7" s="51">
        <v>54614</v>
      </c>
      <c r="Q7" s="55">
        <v>56024</v>
      </c>
      <c r="R7" s="55">
        <v>1200</v>
      </c>
      <c r="S7" s="51" t="s">
        <v>261</v>
      </c>
      <c r="T7" s="51" t="s">
        <v>262</v>
      </c>
      <c r="U7" s="55">
        <v>48.29</v>
      </c>
      <c r="V7" s="55">
        <v>1</v>
      </c>
      <c r="W7" s="55">
        <v>2.23</v>
      </c>
      <c r="X7" s="55">
        <v>0.316</v>
      </c>
      <c r="Y7" s="55">
        <f t="shared" si="0"/>
        <v>2.23</v>
      </c>
      <c r="Z7" s="55">
        <f t="shared" si="1"/>
        <v>0.316</v>
      </c>
      <c r="AA7" s="55">
        <v>0.22</v>
      </c>
      <c r="AB7" s="56">
        <v>3.8445031205122299E-2</v>
      </c>
      <c r="AC7">
        <f t="shared" si="2"/>
        <v>42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51" t="s">
        <v>246</v>
      </c>
      <c r="B8" s="51">
        <v>10</v>
      </c>
      <c r="C8" s="51" t="s">
        <v>247</v>
      </c>
      <c r="D8" s="52">
        <v>37.82</v>
      </c>
      <c r="E8" s="51" t="s">
        <v>248</v>
      </c>
      <c r="F8" s="51">
        <v>3456</v>
      </c>
      <c r="G8" s="53">
        <v>3</v>
      </c>
      <c r="H8" s="51" t="s">
        <v>249</v>
      </c>
      <c r="I8" s="51" t="s">
        <v>250</v>
      </c>
      <c r="J8" s="51">
        <v>71</v>
      </c>
      <c r="K8" s="54">
        <v>121.739353134</v>
      </c>
      <c r="L8" s="54">
        <v>924.39222601899996</v>
      </c>
      <c r="M8" s="52">
        <v>0.05</v>
      </c>
      <c r="N8" s="52">
        <v>0.01</v>
      </c>
      <c r="O8" s="51">
        <v>56038</v>
      </c>
      <c r="P8" s="51">
        <v>54628</v>
      </c>
      <c r="Q8" s="55">
        <v>56038</v>
      </c>
      <c r="R8" s="55">
        <v>4340</v>
      </c>
      <c r="S8" s="51" t="s">
        <v>261</v>
      </c>
      <c r="T8" s="51" t="s">
        <v>286</v>
      </c>
      <c r="U8" s="55">
        <v>48.29</v>
      </c>
      <c r="V8" s="55">
        <v>1</v>
      </c>
      <c r="W8" s="55">
        <v>0.7</v>
      </c>
      <c r="X8" s="55">
        <v>0.09</v>
      </c>
      <c r="Y8" s="55">
        <f t="shared" si="0"/>
        <v>0.7</v>
      </c>
      <c r="Z8" s="55">
        <f t="shared" si="1"/>
        <v>0.09</v>
      </c>
      <c r="AA8" s="55">
        <v>0.10199999999999999</v>
      </c>
      <c r="AB8" s="56">
        <v>9.5169627118015798E-2</v>
      </c>
      <c r="AC8">
        <f t="shared" si="2"/>
        <v>48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51" t="s">
        <v>246</v>
      </c>
      <c r="B9" s="51">
        <v>10</v>
      </c>
      <c r="C9" s="51" t="s">
        <v>247</v>
      </c>
      <c r="D9" s="52">
        <v>37.82</v>
      </c>
      <c r="E9" s="51" t="s">
        <v>248</v>
      </c>
      <c r="F9" s="51">
        <v>3456</v>
      </c>
      <c r="G9" s="53">
        <v>3</v>
      </c>
      <c r="H9" s="51" t="s">
        <v>249</v>
      </c>
      <c r="I9" s="51" t="s">
        <v>250</v>
      </c>
      <c r="J9" s="51">
        <v>55</v>
      </c>
      <c r="K9" s="54">
        <v>269.49823067900002</v>
      </c>
      <c r="L9" s="54">
        <v>719.74785649900002</v>
      </c>
      <c r="M9" s="52">
        <v>0.04</v>
      </c>
      <c r="N9" s="52">
        <v>0</v>
      </c>
      <c r="O9" s="51">
        <v>56039</v>
      </c>
      <c r="P9" s="51">
        <v>54629</v>
      </c>
      <c r="Q9" s="55">
        <v>56039</v>
      </c>
      <c r="R9" s="55">
        <v>4340</v>
      </c>
      <c r="S9" s="51" t="s">
        <v>261</v>
      </c>
      <c r="T9" s="51" t="s">
        <v>286</v>
      </c>
      <c r="U9" s="55">
        <v>48.29</v>
      </c>
      <c r="V9" s="55">
        <v>1</v>
      </c>
      <c r="W9" s="55">
        <v>0.7</v>
      </c>
      <c r="X9" s="55">
        <v>0.09</v>
      </c>
      <c r="Y9" s="55">
        <f t="shared" si="0"/>
        <v>0.7</v>
      </c>
      <c r="Z9" s="55">
        <f t="shared" si="1"/>
        <v>0.09</v>
      </c>
      <c r="AA9" s="55">
        <v>0.10199999999999999</v>
      </c>
      <c r="AB9" s="56">
        <v>9.8271187726252807E-3</v>
      </c>
      <c r="AC9">
        <f t="shared" si="2"/>
        <v>5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51" t="s">
        <v>246</v>
      </c>
      <c r="B10" s="51">
        <v>10</v>
      </c>
      <c r="C10" s="51" t="s">
        <v>247</v>
      </c>
      <c r="D10" s="52">
        <v>37.82</v>
      </c>
      <c r="E10" s="51" t="s">
        <v>248</v>
      </c>
      <c r="F10" s="51">
        <v>1234</v>
      </c>
      <c r="G10" s="53">
        <v>29</v>
      </c>
      <c r="H10" s="51" t="s">
        <v>249</v>
      </c>
      <c r="I10" s="51" t="s">
        <v>250</v>
      </c>
      <c r="J10" s="51">
        <v>310</v>
      </c>
      <c r="K10" s="54">
        <v>356.45899304800002</v>
      </c>
      <c r="L10" s="54">
        <v>1058.73842732</v>
      </c>
      <c r="M10" s="52">
        <v>0.69</v>
      </c>
      <c r="N10" s="52">
        <v>0.1</v>
      </c>
      <c r="O10" s="51">
        <v>57293</v>
      </c>
      <c r="P10" s="51">
        <v>55797</v>
      </c>
      <c r="Q10" s="55">
        <v>57293</v>
      </c>
      <c r="R10" s="55">
        <v>1200</v>
      </c>
      <c r="S10" s="51" t="s">
        <v>253</v>
      </c>
      <c r="T10" s="51" t="s">
        <v>254</v>
      </c>
      <c r="U10" s="55">
        <v>48.29</v>
      </c>
      <c r="V10" s="55">
        <v>1</v>
      </c>
      <c r="W10" s="55">
        <v>2.23</v>
      </c>
      <c r="X10" s="55">
        <v>0.316</v>
      </c>
      <c r="Y10" s="55">
        <f t="shared" si="0"/>
        <v>2.23</v>
      </c>
      <c r="Z10" s="55">
        <f t="shared" si="1"/>
        <v>0.316</v>
      </c>
      <c r="AA10" s="55">
        <v>0.38900000000000001</v>
      </c>
      <c r="AB10" s="56">
        <v>0.18458230360136699</v>
      </c>
      <c r="AC10">
        <f t="shared" si="2"/>
        <v>356</v>
      </c>
      <c r="AD10">
        <f t="shared" si="3"/>
        <v>2</v>
      </c>
      <c r="AE10">
        <f t="shared" si="4"/>
        <v>0.2</v>
      </c>
      <c r="AF10">
        <f>'TP Factors'!$D$7</f>
        <v>1.0291758621024898</v>
      </c>
      <c r="AG10">
        <f t="shared" si="5"/>
        <v>0.2</v>
      </c>
    </row>
    <row r="11" spans="1:33">
      <c r="A11" s="51" t="s">
        <v>246</v>
      </c>
      <c r="B11" s="51">
        <v>10</v>
      </c>
      <c r="C11" s="51" t="s">
        <v>247</v>
      </c>
      <c r="D11" s="52">
        <v>37.82</v>
      </c>
      <c r="E11" s="51" t="s">
        <v>248</v>
      </c>
      <c r="F11" s="51">
        <v>1234</v>
      </c>
      <c r="G11" s="53">
        <v>29</v>
      </c>
      <c r="H11" s="51" t="s">
        <v>249</v>
      </c>
      <c r="I11" s="51" t="s">
        <v>250</v>
      </c>
      <c r="J11" s="51">
        <v>817</v>
      </c>
      <c r="K11" s="54">
        <v>361.34466636799999</v>
      </c>
      <c r="L11" s="54">
        <v>4935.5274107400001</v>
      </c>
      <c r="M11" s="52">
        <v>1.28</v>
      </c>
      <c r="N11" s="52">
        <v>0.13</v>
      </c>
      <c r="O11" s="51">
        <v>54256</v>
      </c>
      <c r="P11" s="51">
        <v>52963</v>
      </c>
      <c r="Q11" s="55">
        <v>54256</v>
      </c>
      <c r="R11" s="55">
        <v>1200</v>
      </c>
      <c r="S11" s="51" t="s">
        <v>261</v>
      </c>
      <c r="T11" s="51" t="s">
        <v>262</v>
      </c>
      <c r="U11" s="55">
        <v>48.29</v>
      </c>
      <c r="V11" s="55">
        <v>0</v>
      </c>
      <c r="W11" s="55">
        <v>2.23</v>
      </c>
      <c r="X11" s="55">
        <v>0.316</v>
      </c>
      <c r="Y11" s="55">
        <f>W11*0.7</f>
        <v>1.5609999999999999</v>
      </c>
      <c r="Z11" s="55">
        <f>X11*0.5</f>
        <v>0.158</v>
      </c>
      <c r="AA11" s="55">
        <v>0.22</v>
      </c>
      <c r="AB11" s="56">
        <v>0.25836836963840498</v>
      </c>
      <c r="AC11">
        <f t="shared" si="2"/>
        <v>282</v>
      </c>
      <c r="AD11">
        <f t="shared" si="3"/>
        <v>1</v>
      </c>
      <c r="AE11">
        <f t="shared" si="4"/>
        <v>0.1</v>
      </c>
      <c r="AF11">
        <f>'TP Factors'!$D$7</f>
        <v>1.0291758621024898</v>
      </c>
      <c r="AG11">
        <f t="shared" si="5"/>
        <v>0.1</v>
      </c>
    </row>
    <row r="12" spans="1:33">
      <c r="A12" s="51" t="s">
        <v>246</v>
      </c>
      <c r="B12" s="51">
        <v>10</v>
      </c>
      <c r="C12" s="51" t="s">
        <v>247</v>
      </c>
      <c r="D12" s="52">
        <v>37.82</v>
      </c>
      <c r="E12" s="51" t="s">
        <v>248</v>
      </c>
      <c r="F12" s="51">
        <v>1234</v>
      </c>
      <c r="G12" s="53">
        <v>29</v>
      </c>
      <c r="H12" s="51" t="s">
        <v>249</v>
      </c>
      <c r="I12" s="51" t="s">
        <v>250</v>
      </c>
      <c r="J12" s="51">
        <v>1734</v>
      </c>
      <c r="K12" s="54">
        <v>422.91068744900002</v>
      </c>
      <c r="L12" s="54">
        <v>5923.1885584299998</v>
      </c>
      <c r="M12" s="52">
        <v>2.71</v>
      </c>
      <c r="N12" s="52">
        <v>0.27</v>
      </c>
      <c r="O12" s="51">
        <v>54445</v>
      </c>
      <c r="P12" s="51">
        <v>53145</v>
      </c>
      <c r="Q12" s="55">
        <v>54445</v>
      </c>
      <c r="R12" s="55">
        <v>1200</v>
      </c>
      <c r="S12" s="51" t="s">
        <v>284</v>
      </c>
      <c r="T12" s="51" t="s">
        <v>285</v>
      </c>
      <c r="U12" s="55">
        <v>48.29</v>
      </c>
      <c r="V12" s="55">
        <v>0</v>
      </c>
      <c r="W12" s="55">
        <v>2.23</v>
      </c>
      <c r="X12" s="55">
        <v>0.316</v>
      </c>
      <c r="Y12" s="55">
        <f t="shared" ref="Y12:Y18" si="6">W12*0.7</f>
        <v>1.5609999999999999</v>
      </c>
      <c r="Z12" s="55">
        <f t="shared" ref="Z12:Z18" si="7">X12*0.5</f>
        <v>0.158</v>
      </c>
      <c r="AA12" s="55">
        <v>0.38900000000000001</v>
      </c>
      <c r="AB12" s="56">
        <v>5.4905771944746599E-2</v>
      </c>
      <c r="AC12">
        <f t="shared" si="2"/>
        <v>106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51" t="s">
        <v>246</v>
      </c>
      <c r="B13" s="51">
        <v>10</v>
      </c>
      <c r="C13" s="51" t="s">
        <v>247</v>
      </c>
      <c r="D13" s="52">
        <v>37.82</v>
      </c>
      <c r="E13" s="51" t="s">
        <v>248</v>
      </c>
      <c r="F13" s="51">
        <v>1234</v>
      </c>
      <c r="G13" s="53">
        <v>29</v>
      </c>
      <c r="H13" s="51" t="s">
        <v>249</v>
      </c>
      <c r="I13" s="51" t="s">
        <v>250</v>
      </c>
      <c r="J13" s="51">
        <v>1538</v>
      </c>
      <c r="K13" s="54">
        <v>578.34580601899995</v>
      </c>
      <c r="L13" s="54">
        <v>5255.3661214399999</v>
      </c>
      <c r="M13" s="52">
        <v>2.4</v>
      </c>
      <c r="N13" s="52">
        <v>0.24</v>
      </c>
      <c r="O13" s="51">
        <v>55839</v>
      </c>
      <c r="P13" s="51">
        <v>54449</v>
      </c>
      <c r="Q13" s="55">
        <v>55839</v>
      </c>
      <c r="R13" s="55">
        <v>1200</v>
      </c>
      <c r="S13" s="51" t="s">
        <v>253</v>
      </c>
      <c r="T13" s="51" t="s">
        <v>254</v>
      </c>
      <c r="U13" s="55">
        <v>48.29</v>
      </c>
      <c r="V13" s="55">
        <v>0</v>
      </c>
      <c r="W13" s="55">
        <v>2.23</v>
      </c>
      <c r="X13" s="55">
        <v>0.316</v>
      </c>
      <c r="Y13" s="55">
        <f t="shared" si="6"/>
        <v>1.5609999999999999</v>
      </c>
      <c r="Z13" s="55">
        <f t="shared" si="7"/>
        <v>0.158</v>
      </c>
      <c r="AA13" s="55">
        <v>0.38900000000000001</v>
      </c>
      <c r="AB13" s="56">
        <v>0.448566083206483</v>
      </c>
      <c r="AC13">
        <f t="shared" si="2"/>
        <v>866</v>
      </c>
      <c r="AD13">
        <f t="shared" si="3"/>
        <v>3</v>
      </c>
      <c r="AE13">
        <f t="shared" si="4"/>
        <v>0.3</v>
      </c>
      <c r="AF13">
        <f>'TP Factors'!$D$7</f>
        <v>1.0291758621024898</v>
      </c>
      <c r="AG13">
        <f t="shared" si="5"/>
        <v>0.3</v>
      </c>
    </row>
    <row r="14" spans="1:33">
      <c r="A14" s="51" t="s">
        <v>246</v>
      </c>
      <c r="B14" s="51">
        <v>10</v>
      </c>
      <c r="C14" s="51" t="s">
        <v>247</v>
      </c>
      <c r="D14" s="52">
        <v>37.82</v>
      </c>
      <c r="E14" s="51" t="s">
        <v>248</v>
      </c>
      <c r="F14" s="51">
        <v>1234</v>
      </c>
      <c r="G14" s="53">
        <v>29</v>
      </c>
      <c r="H14" s="51" t="s">
        <v>249</v>
      </c>
      <c r="I14" s="51" t="s">
        <v>250</v>
      </c>
      <c r="J14" s="51">
        <v>737</v>
      </c>
      <c r="K14" s="54">
        <v>267.00064339699998</v>
      </c>
      <c r="L14" s="54">
        <v>3222.1251450200002</v>
      </c>
      <c r="M14" s="52">
        <v>1.1499999999999999</v>
      </c>
      <c r="N14" s="52">
        <v>0.12</v>
      </c>
      <c r="O14" s="51">
        <v>55889</v>
      </c>
      <c r="P14" s="51">
        <v>54496</v>
      </c>
      <c r="Q14" s="55">
        <v>55889</v>
      </c>
      <c r="R14" s="55">
        <v>1200</v>
      </c>
      <c r="S14" s="51" t="s">
        <v>258</v>
      </c>
      <c r="T14" s="51" t="s">
        <v>259</v>
      </c>
      <c r="U14" s="55">
        <v>48.29</v>
      </c>
      <c r="V14" s="55">
        <v>0</v>
      </c>
      <c r="W14" s="55">
        <v>2.23</v>
      </c>
      <c r="X14" s="55">
        <v>0.316</v>
      </c>
      <c r="Y14" s="55">
        <f t="shared" si="6"/>
        <v>1.5609999999999999</v>
      </c>
      <c r="Z14" s="55">
        <f t="shared" si="7"/>
        <v>0.158</v>
      </c>
      <c r="AA14" s="55">
        <v>0.30399999999999999</v>
      </c>
      <c r="AB14" s="56">
        <v>0.51320474104889102</v>
      </c>
      <c r="AC14">
        <f t="shared" si="2"/>
        <v>774</v>
      </c>
      <c r="AD14">
        <f t="shared" si="3"/>
        <v>3</v>
      </c>
      <c r="AE14">
        <f t="shared" si="4"/>
        <v>0.3</v>
      </c>
      <c r="AF14">
        <f>'TP Factors'!$D$7</f>
        <v>1.0291758621024898</v>
      </c>
      <c r="AG14">
        <f t="shared" si="5"/>
        <v>0.3</v>
      </c>
    </row>
    <row r="15" spans="1:33">
      <c r="A15" s="51" t="s">
        <v>246</v>
      </c>
      <c r="B15" s="51">
        <v>10</v>
      </c>
      <c r="C15" s="51" t="s">
        <v>247</v>
      </c>
      <c r="D15" s="52">
        <v>37.82</v>
      </c>
      <c r="E15" s="51" t="s">
        <v>248</v>
      </c>
      <c r="F15" s="51">
        <v>1234</v>
      </c>
      <c r="G15" s="53">
        <v>29</v>
      </c>
      <c r="H15" s="51" t="s">
        <v>249</v>
      </c>
      <c r="I15" s="51" t="s">
        <v>250</v>
      </c>
      <c r="J15" s="51">
        <v>14</v>
      </c>
      <c r="K15" s="54">
        <v>67.802810685300003</v>
      </c>
      <c r="L15" s="54">
        <v>82.913374937200004</v>
      </c>
      <c r="M15" s="52">
        <v>0.02</v>
      </c>
      <c r="N15" s="52">
        <v>0</v>
      </c>
      <c r="O15" s="51">
        <v>56031</v>
      </c>
      <c r="P15" s="51">
        <v>54621</v>
      </c>
      <c r="Q15" s="55">
        <v>56031</v>
      </c>
      <c r="R15" s="55">
        <v>1200</v>
      </c>
      <c r="S15" s="51" t="s">
        <v>261</v>
      </c>
      <c r="T15" s="51" t="s">
        <v>262</v>
      </c>
      <c r="U15" s="55">
        <v>48.29</v>
      </c>
      <c r="V15" s="55">
        <v>0</v>
      </c>
      <c r="W15" s="55">
        <v>2.23</v>
      </c>
      <c r="X15" s="55">
        <v>0.316</v>
      </c>
      <c r="Y15" s="55">
        <f t="shared" si="6"/>
        <v>1.5609999999999999</v>
      </c>
      <c r="Z15" s="55">
        <f t="shared" si="7"/>
        <v>0.158</v>
      </c>
      <c r="AA15" s="55">
        <v>0.22</v>
      </c>
      <c r="AB15" s="56">
        <v>1.70748429324524E-2</v>
      </c>
      <c r="AC15">
        <f t="shared" si="2"/>
        <v>19</v>
      </c>
      <c r="AD15">
        <f t="shared" si="3"/>
        <v>0</v>
      </c>
      <c r="AE15">
        <f t="shared" si="4"/>
        <v>0</v>
      </c>
      <c r="AF15">
        <f>'TP Factors'!$D$7</f>
        <v>1.0291758621024898</v>
      </c>
      <c r="AG15">
        <f t="shared" si="5"/>
        <v>0</v>
      </c>
    </row>
    <row r="16" spans="1:33">
      <c r="A16" s="51" t="s">
        <v>246</v>
      </c>
      <c r="B16" s="51">
        <v>10</v>
      </c>
      <c r="C16" s="51" t="s">
        <v>247</v>
      </c>
      <c r="D16" s="52">
        <v>37.82</v>
      </c>
      <c r="E16" s="51" t="s">
        <v>248</v>
      </c>
      <c r="F16" s="51">
        <v>1234</v>
      </c>
      <c r="G16" s="53">
        <v>29</v>
      </c>
      <c r="H16" s="51" t="s">
        <v>249</v>
      </c>
      <c r="I16" s="51" t="s">
        <v>250</v>
      </c>
      <c r="J16" s="51">
        <v>106</v>
      </c>
      <c r="K16" s="54">
        <v>127.64408179</v>
      </c>
      <c r="L16" s="54">
        <v>640.03435066999998</v>
      </c>
      <c r="M16" s="52">
        <v>0.17</v>
      </c>
      <c r="N16" s="52">
        <v>0.02</v>
      </c>
      <c r="O16" s="51">
        <v>57289</v>
      </c>
      <c r="P16" s="51">
        <v>55793</v>
      </c>
      <c r="Q16" s="55">
        <v>57289</v>
      </c>
      <c r="R16" s="55">
        <v>1200</v>
      </c>
      <c r="S16" s="51" t="s">
        <v>261</v>
      </c>
      <c r="T16" s="51" t="s">
        <v>262</v>
      </c>
      <c r="U16" s="55">
        <v>48.29</v>
      </c>
      <c r="V16" s="55">
        <v>0</v>
      </c>
      <c r="W16" s="55">
        <v>2.23</v>
      </c>
      <c r="X16" s="55">
        <v>0.316</v>
      </c>
      <c r="Y16" s="55">
        <f t="shared" si="6"/>
        <v>1.5609999999999999</v>
      </c>
      <c r="Z16" s="55">
        <f t="shared" si="7"/>
        <v>0.158</v>
      </c>
      <c r="AA16" s="55">
        <v>0.22</v>
      </c>
      <c r="AB16" s="56">
        <v>1.25292932565276E-2</v>
      </c>
      <c r="AC16">
        <f t="shared" si="2"/>
        <v>14</v>
      </c>
      <c r="AD16">
        <f t="shared" si="3"/>
        <v>0</v>
      </c>
      <c r="AE16">
        <f t="shared" si="4"/>
        <v>0</v>
      </c>
      <c r="AF16">
        <f>'TP Factors'!$D$7</f>
        <v>1.0291758621024898</v>
      </c>
      <c r="AG16">
        <f t="shared" si="5"/>
        <v>0</v>
      </c>
    </row>
    <row r="17" spans="1:33">
      <c r="A17" s="51" t="s">
        <v>246</v>
      </c>
      <c r="B17" s="51">
        <v>10</v>
      </c>
      <c r="C17" s="51" t="s">
        <v>247</v>
      </c>
      <c r="D17" s="52">
        <v>37.82</v>
      </c>
      <c r="E17" s="51" t="s">
        <v>248</v>
      </c>
      <c r="F17" s="51">
        <v>1234</v>
      </c>
      <c r="G17" s="53">
        <v>29</v>
      </c>
      <c r="H17" s="51" t="s">
        <v>249</v>
      </c>
      <c r="I17" s="51" t="s">
        <v>250</v>
      </c>
      <c r="J17" s="51">
        <v>1722</v>
      </c>
      <c r="K17" s="54">
        <v>444.09653147400002</v>
      </c>
      <c r="L17" s="54">
        <v>5881.9711230599996</v>
      </c>
      <c r="M17" s="52">
        <v>2.69</v>
      </c>
      <c r="N17" s="52">
        <v>0.27</v>
      </c>
      <c r="O17" s="51">
        <v>57292</v>
      </c>
      <c r="P17" s="51">
        <v>55796</v>
      </c>
      <c r="Q17" s="55">
        <v>57292</v>
      </c>
      <c r="R17" s="55">
        <v>1200</v>
      </c>
      <c r="S17" s="51" t="s">
        <v>253</v>
      </c>
      <c r="T17" s="51" t="s">
        <v>254</v>
      </c>
      <c r="U17" s="55">
        <v>48.29</v>
      </c>
      <c r="V17" s="55">
        <v>0</v>
      </c>
      <c r="W17" s="55">
        <v>2.23</v>
      </c>
      <c r="X17" s="55">
        <v>0.316</v>
      </c>
      <c r="Y17" s="55">
        <f t="shared" si="6"/>
        <v>1.5609999999999999</v>
      </c>
      <c r="Z17" s="55">
        <f t="shared" si="7"/>
        <v>0.158</v>
      </c>
      <c r="AA17" s="55">
        <v>0.38900000000000001</v>
      </c>
      <c r="AB17" s="56">
        <v>0.32384981647313699</v>
      </c>
      <c r="AC17">
        <f t="shared" si="2"/>
        <v>625</v>
      </c>
      <c r="AD17">
        <f t="shared" si="3"/>
        <v>2</v>
      </c>
      <c r="AE17">
        <f t="shared" si="4"/>
        <v>0.2</v>
      </c>
      <c r="AF17">
        <f>'TP Factors'!$D$7</f>
        <v>1.0291758621024898</v>
      </c>
      <c r="AG17">
        <f t="shared" si="5"/>
        <v>0.2</v>
      </c>
    </row>
    <row r="18" spans="1:33">
      <c r="A18" s="51" t="s">
        <v>246</v>
      </c>
      <c r="B18" s="51">
        <v>10</v>
      </c>
      <c r="C18" s="51" t="s">
        <v>247</v>
      </c>
      <c r="D18" s="52">
        <v>37.82</v>
      </c>
      <c r="E18" s="51" t="s">
        <v>248</v>
      </c>
      <c r="F18" s="51">
        <v>1234</v>
      </c>
      <c r="G18" s="53">
        <v>29</v>
      </c>
      <c r="H18" s="51" t="s">
        <v>249</v>
      </c>
      <c r="I18" s="51" t="s">
        <v>250</v>
      </c>
      <c r="J18" s="51">
        <v>287</v>
      </c>
      <c r="K18" s="54">
        <v>144.98986879700001</v>
      </c>
      <c r="L18" s="54">
        <v>980.70756132700001</v>
      </c>
      <c r="M18" s="52">
        <v>0.45</v>
      </c>
      <c r="N18" s="52">
        <v>0.05</v>
      </c>
      <c r="O18" s="51">
        <v>57298</v>
      </c>
      <c r="P18" s="51">
        <v>55802</v>
      </c>
      <c r="Q18" s="55">
        <v>57298</v>
      </c>
      <c r="R18" s="55">
        <v>1200</v>
      </c>
      <c r="S18" s="51" t="s">
        <v>253</v>
      </c>
      <c r="T18" s="51" t="s">
        <v>254</v>
      </c>
      <c r="U18" s="55">
        <v>48.29</v>
      </c>
      <c r="V18" s="55">
        <v>0</v>
      </c>
      <c r="W18" s="55">
        <v>2.23</v>
      </c>
      <c r="X18" s="55">
        <v>0.316</v>
      </c>
      <c r="Y18" s="55">
        <f t="shared" si="6"/>
        <v>1.5609999999999999</v>
      </c>
      <c r="Z18" s="55">
        <f t="shared" si="7"/>
        <v>0.158</v>
      </c>
      <c r="AA18" s="55">
        <v>0.38900000000000001</v>
      </c>
      <c r="AB18" s="56">
        <v>0.17240479240557899</v>
      </c>
      <c r="AC18">
        <f t="shared" si="2"/>
        <v>333</v>
      </c>
      <c r="AD18">
        <f t="shared" si="3"/>
        <v>1</v>
      </c>
      <c r="AE18">
        <f t="shared" si="4"/>
        <v>0.1</v>
      </c>
      <c r="AF18">
        <f>'TP Factors'!$D$7</f>
        <v>1.0291758621024898</v>
      </c>
      <c r="AG18">
        <f t="shared" si="5"/>
        <v>0.1</v>
      </c>
    </row>
    <row r="19" spans="1:33">
      <c r="AB19" s="56">
        <f>SUM(AB2:AB18)</f>
        <v>13.093424603510606</v>
      </c>
      <c r="AD19">
        <f>SUM(AD2:AD18)</f>
        <v>108</v>
      </c>
      <c r="AG19">
        <f>SUM(AG2:AG18)</f>
        <v>15.399999999999999</v>
      </c>
    </row>
  </sheetData>
  <sortState ref="A2:Z18">
    <sortCondition descending="1" ref="V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83"/>
  <sheetViews>
    <sheetView topLeftCell="L1" workbookViewId="0">
      <pane ySplit="1" topLeftCell="A56" activePane="bottomLeft" state="frozen"/>
      <selection activeCell="L1" sqref="L1"/>
      <selection pane="bottomLeft" activeCell="AC1" sqref="AC1:AG2"/>
    </sheetView>
  </sheetViews>
  <sheetFormatPr defaultRowHeight="15"/>
  <cols>
    <col min="1" max="1" width="9.140625" style="51" bestFit="1" customWidth="1"/>
    <col min="2" max="2" width="11.42578125" style="51" bestFit="1" customWidth="1"/>
    <col min="3" max="3" width="14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7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20.85546875" style="56" bestFit="1" customWidth="1"/>
    <col min="29" max="29" width="15" customWidth="1"/>
    <col min="33" max="33" width="13.57031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267</v>
      </c>
      <c r="B2" s="51">
        <v>14</v>
      </c>
      <c r="C2" s="51" t="s">
        <v>288</v>
      </c>
      <c r="D2" s="52">
        <v>33.47</v>
      </c>
      <c r="E2" s="51" t="s">
        <v>248</v>
      </c>
      <c r="F2" s="51">
        <v>1234</v>
      </c>
      <c r="G2" s="53">
        <v>29</v>
      </c>
      <c r="H2" s="51" t="s">
        <v>269</v>
      </c>
      <c r="I2" s="51" t="s">
        <v>270</v>
      </c>
      <c r="J2" s="51">
        <v>5737</v>
      </c>
      <c r="K2" s="54">
        <v>864.69264796699997</v>
      </c>
      <c r="L2" s="54">
        <v>36245.042270799997</v>
      </c>
      <c r="M2" s="52">
        <v>12.79</v>
      </c>
      <c r="N2" s="52">
        <v>1.81</v>
      </c>
      <c r="O2" s="51">
        <v>44148</v>
      </c>
      <c r="P2" s="51">
        <v>43126</v>
      </c>
      <c r="Q2" s="55">
        <v>44148</v>
      </c>
      <c r="R2" s="55">
        <v>1200</v>
      </c>
      <c r="S2" s="51" t="s">
        <v>258</v>
      </c>
      <c r="T2" s="51" t="s">
        <v>259</v>
      </c>
      <c r="U2" s="55">
        <v>54.65</v>
      </c>
      <c r="V2" s="55">
        <v>1</v>
      </c>
      <c r="W2" s="55">
        <v>2.39</v>
      </c>
      <c r="X2" s="55">
        <v>0.316</v>
      </c>
      <c r="Y2" s="55">
        <f>W2</f>
        <v>2.39</v>
      </c>
      <c r="Z2" s="55">
        <f>X2</f>
        <v>0.316</v>
      </c>
      <c r="AA2" s="55">
        <v>0.30399999999999999</v>
      </c>
      <c r="AB2" s="56">
        <v>8.9563091712377094</v>
      </c>
      <c r="AC2">
        <f>ROUND(AB2*AA2*U2*102.79,0)</f>
        <v>15295</v>
      </c>
      <c r="AD2">
        <f>ROUND(Y2*AC2*0.002205,0)</f>
        <v>81</v>
      </c>
      <c r="AE2">
        <f>ROUND(Z2*AC2*0.002205,1)</f>
        <v>10.7</v>
      </c>
      <c r="AF2">
        <f>'TP Factors'!$D$5</f>
        <v>0.88209793191670816</v>
      </c>
      <c r="AG2">
        <f>ROUND(AE2*AF2,1)</f>
        <v>9.4</v>
      </c>
    </row>
    <row r="3" spans="1:33">
      <c r="A3" s="51" t="s">
        <v>267</v>
      </c>
      <c r="B3" s="51">
        <v>14</v>
      </c>
      <c r="C3" s="51" t="s">
        <v>288</v>
      </c>
      <c r="D3" s="52">
        <v>33.47</v>
      </c>
      <c r="E3" s="51" t="s">
        <v>248</v>
      </c>
      <c r="F3" s="51">
        <v>1234</v>
      </c>
      <c r="G3" s="53">
        <v>29</v>
      </c>
      <c r="H3" s="51" t="s">
        <v>269</v>
      </c>
      <c r="I3" s="51" t="s">
        <v>270</v>
      </c>
      <c r="J3" s="51">
        <v>37</v>
      </c>
      <c r="K3" s="54">
        <v>70.280143392599996</v>
      </c>
      <c r="L3" s="54">
        <v>203.38624310899999</v>
      </c>
      <c r="M3" s="52">
        <v>0.08</v>
      </c>
      <c r="N3" s="52">
        <v>0.01</v>
      </c>
      <c r="O3" s="51">
        <v>44175</v>
      </c>
      <c r="P3" s="51">
        <v>43153</v>
      </c>
      <c r="Q3" s="55">
        <v>44175</v>
      </c>
      <c r="R3" s="55">
        <v>1200</v>
      </c>
      <c r="S3" s="51" t="s">
        <v>289</v>
      </c>
      <c r="T3" s="51" t="s">
        <v>290</v>
      </c>
      <c r="U3" s="55">
        <v>54.65</v>
      </c>
      <c r="V3" s="55">
        <v>1</v>
      </c>
      <c r="W3" s="55">
        <v>2.39</v>
      </c>
      <c r="X3" s="55">
        <v>0.316</v>
      </c>
      <c r="Y3" s="55">
        <f t="shared" ref="Y3:Y51" si="0">W3</f>
        <v>2.39</v>
      </c>
      <c r="Z3" s="55">
        <f t="shared" ref="Z3:Z51" si="1">X3</f>
        <v>0.316</v>
      </c>
      <c r="AA3" s="55">
        <v>0.34699999999999998</v>
      </c>
      <c r="AB3" s="56">
        <v>5.0257634154021201E-2</v>
      </c>
      <c r="AC3">
        <f t="shared" ref="AC3:AC66" si="2">ROUND(AB3*AA3*U3*102.79,0)</f>
        <v>98</v>
      </c>
      <c r="AD3">
        <f t="shared" ref="AD3:AD66" si="3">ROUND(Y3*AC3*0.002205,0)</f>
        <v>1</v>
      </c>
      <c r="AE3">
        <f t="shared" ref="AE3:AE66" si="4">ROUND(Z3*AC3*0.002205,1)</f>
        <v>0.1</v>
      </c>
      <c r="AF3">
        <f>'TP Factors'!$D$5</f>
        <v>0.88209793191670816</v>
      </c>
      <c r="AG3">
        <f t="shared" ref="AG3:AG66" si="5">ROUND(AE3*AF3,1)</f>
        <v>0.1</v>
      </c>
    </row>
    <row r="4" spans="1:33">
      <c r="A4" s="51" t="s">
        <v>267</v>
      </c>
      <c r="B4" s="51">
        <v>14</v>
      </c>
      <c r="C4" s="51" t="s">
        <v>288</v>
      </c>
      <c r="D4" s="52">
        <v>33.47</v>
      </c>
      <c r="E4" s="51" t="s">
        <v>248</v>
      </c>
      <c r="F4" s="51">
        <v>1234</v>
      </c>
      <c r="G4" s="53">
        <v>29</v>
      </c>
      <c r="H4" s="51" t="s">
        <v>269</v>
      </c>
      <c r="I4" s="51" t="s">
        <v>270</v>
      </c>
      <c r="J4" s="51">
        <v>40</v>
      </c>
      <c r="K4" s="54">
        <v>79.041770424299997</v>
      </c>
      <c r="L4" s="54">
        <v>250.42379202500001</v>
      </c>
      <c r="M4" s="52">
        <v>0.09</v>
      </c>
      <c r="N4" s="52">
        <v>0.01</v>
      </c>
      <c r="O4" s="51">
        <v>44179</v>
      </c>
      <c r="P4" s="51">
        <v>43157</v>
      </c>
      <c r="Q4" s="55">
        <v>44179</v>
      </c>
      <c r="R4" s="55">
        <v>1200</v>
      </c>
      <c r="S4" s="51" t="s">
        <v>258</v>
      </c>
      <c r="T4" s="51" t="s">
        <v>259</v>
      </c>
      <c r="U4" s="55">
        <v>54.65</v>
      </c>
      <c r="V4" s="55">
        <v>1</v>
      </c>
      <c r="W4" s="55">
        <v>2.39</v>
      </c>
      <c r="X4" s="55">
        <v>0.316</v>
      </c>
      <c r="Y4" s="55">
        <f t="shared" si="0"/>
        <v>2.39</v>
      </c>
      <c r="Z4" s="55">
        <f t="shared" si="1"/>
        <v>0.316</v>
      </c>
      <c r="AA4" s="55">
        <v>0.30399999999999999</v>
      </c>
      <c r="AB4" s="56">
        <v>6.1880819133177001E-2</v>
      </c>
      <c r="AC4">
        <f t="shared" si="2"/>
        <v>106</v>
      </c>
      <c r="AD4">
        <f t="shared" si="3"/>
        <v>1</v>
      </c>
      <c r="AE4">
        <f t="shared" si="4"/>
        <v>0.1</v>
      </c>
      <c r="AF4">
        <f>'TP Factors'!$D$5</f>
        <v>0.88209793191670816</v>
      </c>
      <c r="AG4">
        <f t="shared" si="5"/>
        <v>0.1</v>
      </c>
    </row>
    <row r="5" spans="1:33">
      <c r="A5" s="51" t="s">
        <v>267</v>
      </c>
      <c r="B5" s="51">
        <v>14</v>
      </c>
      <c r="C5" s="51" t="s">
        <v>288</v>
      </c>
      <c r="D5" s="52">
        <v>33.47</v>
      </c>
      <c r="E5" s="51" t="s">
        <v>248</v>
      </c>
      <c r="F5" s="51">
        <v>1234</v>
      </c>
      <c r="G5" s="53">
        <v>0</v>
      </c>
      <c r="H5" s="51" t="s">
        <v>269</v>
      </c>
      <c r="I5" s="51" t="s">
        <v>270</v>
      </c>
      <c r="J5" s="51">
        <v>23</v>
      </c>
      <c r="K5" s="54">
        <v>58.817123516999999</v>
      </c>
      <c r="L5" s="54">
        <v>86.869453701799998</v>
      </c>
      <c r="M5" s="52">
        <v>0.01</v>
      </c>
      <c r="N5" s="52">
        <v>0</v>
      </c>
      <c r="O5" s="51">
        <v>44190</v>
      </c>
      <c r="P5" s="51">
        <v>43168</v>
      </c>
      <c r="Q5" s="55">
        <v>44190</v>
      </c>
      <c r="R5" s="55">
        <v>5300</v>
      </c>
      <c r="S5" s="51" t="s">
        <v>258</v>
      </c>
      <c r="T5" s="51" t="s">
        <v>291</v>
      </c>
      <c r="U5" s="55">
        <v>54.65</v>
      </c>
      <c r="V5" s="55">
        <v>1</v>
      </c>
      <c r="W5" s="55">
        <v>0.6</v>
      </c>
      <c r="X5" s="55">
        <v>0.13500000000000001</v>
      </c>
      <c r="Y5" s="55">
        <f t="shared" si="0"/>
        <v>0.6</v>
      </c>
      <c r="Z5" s="55">
        <f t="shared" si="1"/>
        <v>0.13500000000000001</v>
      </c>
      <c r="AA5" s="55">
        <v>0.5</v>
      </c>
      <c r="AB5" s="56">
        <v>2.1465823628521501E-2</v>
      </c>
      <c r="AC5">
        <f t="shared" si="2"/>
        <v>60</v>
      </c>
      <c r="AD5">
        <f t="shared" si="3"/>
        <v>0</v>
      </c>
      <c r="AE5">
        <f t="shared" si="4"/>
        <v>0</v>
      </c>
      <c r="AF5">
        <f>'TP Factors'!$D$5</f>
        <v>0.88209793191670816</v>
      </c>
      <c r="AG5">
        <f t="shared" si="5"/>
        <v>0</v>
      </c>
    </row>
    <row r="6" spans="1:33">
      <c r="A6" s="51" t="s">
        <v>267</v>
      </c>
      <c r="B6" s="51">
        <v>14</v>
      </c>
      <c r="C6" s="51" t="s">
        <v>288</v>
      </c>
      <c r="D6" s="52">
        <v>33.47</v>
      </c>
      <c r="E6" s="51" t="s">
        <v>248</v>
      </c>
      <c r="F6" s="51">
        <v>1234</v>
      </c>
      <c r="G6" s="53">
        <v>11.1</v>
      </c>
      <c r="H6" s="51" t="s">
        <v>269</v>
      </c>
      <c r="I6" s="51" t="s">
        <v>270</v>
      </c>
      <c r="J6" s="51">
        <v>1252</v>
      </c>
      <c r="K6" s="54">
        <v>1353.2852146800001</v>
      </c>
      <c r="L6" s="54">
        <v>9619.9490953599998</v>
      </c>
      <c r="M6" s="52">
        <v>1.57</v>
      </c>
      <c r="N6" s="52">
        <v>7.0000000000000007E-2</v>
      </c>
      <c r="O6" s="51">
        <v>44367</v>
      </c>
      <c r="P6" s="51">
        <v>43341</v>
      </c>
      <c r="Q6" s="55">
        <v>44367</v>
      </c>
      <c r="R6" s="55">
        <v>8120</v>
      </c>
      <c r="S6" s="51" t="s">
        <v>258</v>
      </c>
      <c r="T6" s="51" t="s">
        <v>292</v>
      </c>
      <c r="U6" s="55">
        <v>54.65</v>
      </c>
      <c r="V6" s="55">
        <v>1</v>
      </c>
      <c r="W6" s="55">
        <v>1.25</v>
      </c>
      <c r="X6" s="55">
        <v>5.2999999999999999E-2</v>
      </c>
      <c r="Y6" s="55">
        <f t="shared" si="0"/>
        <v>1.25</v>
      </c>
      <c r="Z6" s="55">
        <f t="shared" si="1"/>
        <v>5.2999999999999999E-2</v>
      </c>
      <c r="AA6" s="55">
        <v>0.25</v>
      </c>
      <c r="AB6" s="56">
        <v>0.65463136800821797</v>
      </c>
      <c r="AC6">
        <f t="shared" si="2"/>
        <v>919</v>
      </c>
      <c r="AD6">
        <f t="shared" si="3"/>
        <v>3</v>
      </c>
      <c r="AE6">
        <f t="shared" si="4"/>
        <v>0.1</v>
      </c>
      <c r="AF6">
        <f>'TP Factors'!$D$5</f>
        <v>0.88209793191670816</v>
      </c>
      <c r="AG6">
        <f t="shared" si="5"/>
        <v>0.1</v>
      </c>
    </row>
    <row r="7" spans="1:33">
      <c r="A7" s="51" t="s">
        <v>267</v>
      </c>
      <c r="B7" s="51">
        <v>14</v>
      </c>
      <c r="C7" s="51" t="s">
        <v>288</v>
      </c>
      <c r="D7" s="52">
        <v>33.47</v>
      </c>
      <c r="E7" s="51" t="s">
        <v>248</v>
      </c>
      <c r="F7" s="51">
        <v>1234</v>
      </c>
      <c r="G7" s="53">
        <v>29</v>
      </c>
      <c r="H7" s="51" t="s">
        <v>269</v>
      </c>
      <c r="I7" s="51" t="s">
        <v>270</v>
      </c>
      <c r="J7" s="51">
        <v>5515</v>
      </c>
      <c r="K7" s="54">
        <v>1117.5849501099999</v>
      </c>
      <c r="L7" s="54">
        <v>34841.293254099997</v>
      </c>
      <c r="M7" s="52">
        <v>12.3</v>
      </c>
      <c r="N7" s="52">
        <v>1.74</v>
      </c>
      <c r="O7" s="51">
        <v>44814</v>
      </c>
      <c r="P7" s="51">
        <v>43782</v>
      </c>
      <c r="Q7" s="55">
        <v>44814</v>
      </c>
      <c r="R7" s="55">
        <v>1200</v>
      </c>
      <c r="S7" s="51" t="s">
        <v>258</v>
      </c>
      <c r="T7" s="51" t="s">
        <v>259</v>
      </c>
      <c r="U7" s="55">
        <v>54.65</v>
      </c>
      <c r="V7" s="55">
        <v>1</v>
      </c>
      <c r="W7" s="55">
        <v>2.39</v>
      </c>
      <c r="X7" s="55">
        <v>0.316</v>
      </c>
      <c r="Y7" s="55">
        <f t="shared" si="0"/>
        <v>2.39</v>
      </c>
      <c r="Z7" s="55">
        <f t="shared" si="1"/>
        <v>0.316</v>
      </c>
      <c r="AA7" s="55">
        <v>0.30399999999999999</v>
      </c>
      <c r="AB7" s="56">
        <v>5.2558107608673303</v>
      </c>
      <c r="AC7">
        <f t="shared" si="2"/>
        <v>8975</v>
      </c>
      <c r="AD7">
        <f t="shared" si="3"/>
        <v>47</v>
      </c>
      <c r="AE7">
        <f t="shared" si="4"/>
        <v>6.3</v>
      </c>
      <c r="AF7">
        <f>'TP Factors'!$D$5</f>
        <v>0.88209793191670816</v>
      </c>
      <c r="AG7">
        <f t="shared" si="5"/>
        <v>5.6</v>
      </c>
    </row>
    <row r="8" spans="1:33">
      <c r="A8" s="51" t="s">
        <v>267</v>
      </c>
      <c r="B8" s="51">
        <v>14</v>
      </c>
      <c r="C8" s="51" t="s">
        <v>288</v>
      </c>
      <c r="D8" s="52">
        <v>33.47</v>
      </c>
      <c r="E8" s="51" t="s">
        <v>248</v>
      </c>
      <c r="F8" s="51">
        <v>1234</v>
      </c>
      <c r="G8" s="53">
        <v>29</v>
      </c>
      <c r="H8" s="51" t="s">
        <v>269</v>
      </c>
      <c r="I8" s="51" t="s">
        <v>270</v>
      </c>
      <c r="J8" s="51">
        <v>5893</v>
      </c>
      <c r="K8" s="54">
        <v>1543.0183403999999</v>
      </c>
      <c r="L8" s="54">
        <v>37234.315910899997</v>
      </c>
      <c r="M8" s="52">
        <v>13.14</v>
      </c>
      <c r="N8" s="52">
        <v>1.86</v>
      </c>
      <c r="O8" s="51">
        <v>44850</v>
      </c>
      <c r="P8" s="51">
        <v>43818</v>
      </c>
      <c r="Q8" s="55">
        <v>44850</v>
      </c>
      <c r="R8" s="55">
        <v>1200</v>
      </c>
      <c r="S8" s="51" t="s">
        <v>258</v>
      </c>
      <c r="T8" s="51" t="s">
        <v>259</v>
      </c>
      <c r="U8" s="55">
        <v>54.65</v>
      </c>
      <c r="V8" s="55">
        <v>1</v>
      </c>
      <c r="W8" s="55">
        <v>2.39</v>
      </c>
      <c r="X8" s="55">
        <v>0.316</v>
      </c>
      <c r="Y8" s="55">
        <f t="shared" si="0"/>
        <v>2.39</v>
      </c>
      <c r="Z8" s="55">
        <f t="shared" si="1"/>
        <v>0.316</v>
      </c>
      <c r="AA8" s="55">
        <v>0.30399999999999999</v>
      </c>
      <c r="AB8" s="56">
        <v>6.4299871839587901</v>
      </c>
      <c r="AC8">
        <f t="shared" si="2"/>
        <v>10981</v>
      </c>
      <c r="AD8">
        <f t="shared" si="3"/>
        <v>58</v>
      </c>
      <c r="AE8">
        <f t="shared" si="4"/>
        <v>7.7</v>
      </c>
      <c r="AF8">
        <f>'TP Factors'!$D$5</f>
        <v>0.88209793191670816</v>
      </c>
      <c r="AG8">
        <f t="shared" si="5"/>
        <v>6.8</v>
      </c>
    </row>
    <row r="9" spans="1:33">
      <c r="A9" s="51" t="s">
        <v>267</v>
      </c>
      <c r="B9" s="51">
        <v>14</v>
      </c>
      <c r="C9" s="51" t="s">
        <v>288</v>
      </c>
      <c r="D9" s="52">
        <v>33.47</v>
      </c>
      <c r="E9" s="51" t="s">
        <v>248</v>
      </c>
      <c r="F9" s="51">
        <v>1234</v>
      </c>
      <c r="G9" s="53">
        <v>29</v>
      </c>
      <c r="H9" s="51" t="s">
        <v>269</v>
      </c>
      <c r="I9" s="51" t="s">
        <v>270</v>
      </c>
      <c r="J9" s="51">
        <v>285</v>
      </c>
      <c r="K9" s="54">
        <v>218.65878947100001</v>
      </c>
      <c r="L9" s="54">
        <v>1579.9051065199999</v>
      </c>
      <c r="M9" s="52">
        <v>0.64</v>
      </c>
      <c r="N9" s="52">
        <v>0.09</v>
      </c>
      <c r="O9" s="51">
        <v>44906</v>
      </c>
      <c r="P9" s="51">
        <v>43874</v>
      </c>
      <c r="Q9" s="55">
        <v>44906</v>
      </c>
      <c r="R9" s="55">
        <v>1200</v>
      </c>
      <c r="S9" s="51" t="s">
        <v>256</v>
      </c>
      <c r="T9" s="51" t="s">
        <v>257</v>
      </c>
      <c r="U9" s="55">
        <v>54.65</v>
      </c>
      <c r="V9" s="55">
        <v>1</v>
      </c>
      <c r="W9" s="55">
        <v>2.39</v>
      </c>
      <c r="X9" s="55">
        <v>0.316</v>
      </c>
      <c r="Y9" s="55">
        <f t="shared" si="0"/>
        <v>2.39</v>
      </c>
      <c r="Z9" s="55">
        <f t="shared" si="1"/>
        <v>0.316</v>
      </c>
      <c r="AA9" s="55">
        <v>0.34699999999999998</v>
      </c>
      <c r="AB9" s="56">
        <v>0.39040149242398198</v>
      </c>
      <c r="AC9">
        <f t="shared" si="2"/>
        <v>761</v>
      </c>
      <c r="AD9">
        <f t="shared" si="3"/>
        <v>4</v>
      </c>
      <c r="AE9">
        <f t="shared" si="4"/>
        <v>0.5</v>
      </c>
      <c r="AF9">
        <f>'TP Factors'!$D$5</f>
        <v>0.88209793191670816</v>
      </c>
      <c r="AG9">
        <f t="shared" si="5"/>
        <v>0.4</v>
      </c>
    </row>
    <row r="10" spans="1:33">
      <c r="A10" s="51" t="s">
        <v>267</v>
      </c>
      <c r="B10" s="51">
        <v>14</v>
      </c>
      <c r="C10" s="51" t="s">
        <v>288</v>
      </c>
      <c r="D10" s="52">
        <v>33.47</v>
      </c>
      <c r="E10" s="51" t="s">
        <v>248</v>
      </c>
      <c r="F10" s="51">
        <v>1234</v>
      </c>
      <c r="G10" s="53">
        <v>29</v>
      </c>
      <c r="H10" s="51" t="s">
        <v>269</v>
      </c>
      <c r="I10" s="51" t="s">
        <v>270</v>
      </c>
      <c r="J10" s="51">
        <v>900</v>
      </c>
      <c r="K10" s="54">
        <v>709.99102860599999</v>
      </c>
      <c r="L10" s="54">
        <v>4983.2642428899999</v>
      </c>
      <c r="M10" s="52">
        <v>2.0099999999999998</v>
      </c>
      <c r="N10" s="52">
        <v>0.28000000000000003</v>
      </c>
      <c r="O10" s="51">
        <v>44924</v>
      </c>
      <c r="P10" s="51">
        <v>43892</v>
      </c>
      <c r="Q10" s="55">
        <v>44924</v>
      </c>
      <c r="R10" s="55">
        <v>1200</v>
      </c>
      <c r="S10" s="51" t="s">
        <v>256</v>
      </c>
      <c r="T10" s="51" t="s">
        <v>257</v>
      </c>
      <c r="U10" s="55">
        <v>54.65</v>
      </c>
      <c r="V10" s="55">
        <v>1</v>
      </c>
      <c r="W10" s="55">
        <v>2.39</v>
      </c>
      <c r="X10" s="55">
        <v>0.316</v>
      </c>
      <c r="Y10" s="55">
        <f t="shared" si="0"/>
        <v>2.39</v>
      </c>
      <c r="Z10" s="55">
        <f t="shared" si="1"/>
        <v>0.316</v>
      </c>
      <c r="AA10" s="55">
        <v>0.34699999999999998</v>
      </c>
      <c r="AB10" s="56">
        <v>1.2313864861273101</v>
      </c>
      <c r="AC10">
        <f t="shared" si="2"/>
        <v>2400</v>
      </c>
      <c r="AD10">
        <f t="shared" si="3"/>
        <v>13</v>
      </c>
      <c r="AE10">
        <f t="shared" si="4"/>
        <v>1.7</v>
      </c>
      <c r="AF10">
        <f>'TP Factors'!$D$5</f>
        <v>0.88209793191670816</v>
      </c>
      <c r="AG10">
        <f t="shared" si="5"/>
        <v>1.5</v>
      </c>
    </row>
    <row r="11" spans="1:33">
      <c r="A11" s="51" t="s">
        <v>267</v>
      </c>
      <c r="B11" s="51">
        <v>14</v>
      </c>
      <c r="C11" s="51" t="s">
        <v>288</v>
      </c>
      <c r="D11" s="52">
        <v>33.47</v>
      </c>
      <c r="E11" s="51" t="s">
        <v>248</v>
      </c>
      <c r="F11" s="51">
        <v>1234</v>
      </c>
      <c r="G11" s="53">
        <v>11.1</v>
      </c>
      <c r="H11" s="51" t="s">
        <v>269</v>
      </c>
      <c r="I11" s="51" t="s">
        <v>270</v>
      </c>
      <c r="J11" s="51">
        <v>88</v>
      </c>
      <c r="K11" s="54">
        <v>145.79282502300001</v>
      </c>
      <c r="L11" s="54">
        <v>613.777611933</v>
      </c>
      <c r="M11" s="52">
        <v>0.11</v>
      </c>
      <c r="N11" s="52">
        <v>0</v>
      </c>
      <c r="O11" s="51">
        <v>44996</v>
      </c>
      <c r="P11" s="51">
        <v>43964</v>
      </c>
      <c r="Q11" s="55">
        <v>44996</v>
      </c>
      <c r="R11" s="55">
        <v>8120</v>
      </c>
      <c r="S11" s="51" t="s">
        <v>256</v>
      </c>
      <c r="T11" s="51" t="s">
        <v>293</v>
      </c>
      <c r="U11" s="55">
        <v>54.65</v>
      </c>
      <c r="V11" s="55">
        <v>1</v>
      </c>
      <c r="W11" s="55">
        <v>1.25</v>
      </c>
      <c r="X11" s="55">
        <v>5.2999999999999999E-2</v>
      </c>
      <c r="Y11" s="55">
        <f t="shared" si="0"/>
        <v>1.25</v>
      </c>
      <c r="Z11" s="55">
        <f t="shared" si="1"/>
        <v>5.2999999999999999E-2</v>
      </c>
      <c r="AA11" s="55">
        <v>0.27500000000000002</v>
      </c>
      <c r="AB11" s="56">
        <v>0.15166714426112199</v>
      </c>
      <c r="AC11">
        <f t="shared" si="2"/>
        <v>234</v>
      </c>
      <c r="AD11">
        <f t="shared" si="3"/>
        <v>1</v>
      </c>
      <c r="AE11">
        <f t="shared" si="4"/>
        <v>0</v>
      </c>
      <c r="AF11">
        <f>'TP Factors'!$D$5</f>
        <v>0.88209793191670816</v>
      </c>
      <c r="AG11">
        <f t="shared" si="5"/>
        <v>0</v>
      </c>
    </row>
    <row r="12" spans="1:33">
      <c r="A12" s="51" t="s">
        <v>267</v>
      </c>
      <c r="B12" s="51">
        <v>14</v>
      </c>
      <c r="C12" s="51" t="s">
        <v>288</v>
      </c>
      <c r="D12" s="52">
        <v>33.47</v>
      </c>
      <c r="E12" s="51" t="s">
        <v>248</v>
      </c>
      <c r="F12" s="51">
        <v>1234</v>
      </c>
      <c r="G12" s="53">
        <v>0</v>
      </c>
      <c r="H12" s="51" t="s">
        <v>269</v>
      </c>
      <c r="I12" s="51" t="s">
        <v>270</v>
      </c>
      <c r="J12" s="51">
        <v>1785</v>
      </c>
      <c r="K12" s="54">
        <v>519.346390918</v>
      </c>
      <c r="L12" s="54">
        <v>6855.4508062100003</v>
      </c>
      <c r="M12" s="52">
        <v>1.07</v>
      </c>
      <c r="N12" s="52">
        <v>0.24</v>
      </c>
      <c r="O12" s="51">
        <v>44997</v>
      </c>
      <c r="P12" s="51">
        <v>43965</v>
      </c>
      <c r="Q12" s="55">
        <v>44997</v>
      </c>
      <c r="R12" s="55">
        <v>5300</v>
      </c>
      <c r="S12" s="51" t="s">
        <v>256</v>
      </c>
      <c r="T12" s="51" t="s">
        <v>294</v>
      </c>
      <c r="U12" s="55">
        <v>54.65</v>
      </c>
      <c r="V12" s="55">
        <v>1</v>
      </c>
      <c r="W12" s="55">
        <v>0.6</v>
      </c>
      <c r="X12" s="55">
        <v>0.13500000000000001</v>
      </c>
      <c r="Y12" s="55">
        <f t="shared" si="0"/>
        <v>0.6</v>
      </c>
      <c r="Z12" s="55">
        <f t="shared" si="1"/>
        <v>0.13500000000000001</v>
      </c>
      <c r="AA12" s="55">
        <v>0.5</v>
      </c>
      <c r="AB12" s="56">
        <v>1.69401201051901</v>
      </c>
      <c r="AC12">
        <f t="shared" si="2"/>
        <v>4758</v>
      </c>
      <c r="AD12">
        <f t="shared" si="3"/>
        <v>6</v>
      </c>
      <c r="AE12">
        <f t="shared" si="4"/>
        <v>1.4</v>
      </c>
      <c r="AF12">
        <f>'TP Factors'!$D$5</f>
        <v>0.88209793191670816</v>
      </c>
      <c r="AG12">
        <f t="shared" si="5"/>
        <v>1.2</v>
      </c>
    </row>
    <row r="13" spans="1:33">
      <c r="A13" s="51" t="s">
        <v>267</v>
      </c>
      <c r="B13" s="51">
        <v>14</v>
      </c>
      <c r="C13" s="51" t="s">
        <v>288</v>
      </c>
      <c r="D13" s="52">
        <v>33.47</v>
      </c>
      <c r="E13" s="51" t="s">
        <v>248</v>
      </c>
      <c r="F13" s="51">
        <v>1234</v>
      </c>
      <c r="G13" s="53">
        <v>45</v>
      </c>
      <c r="H13" s="51" t="s">
        <v>269</v>
      </c>
      <c r="I13" s="51" t="s">
        <v>270</v>
      </c>
      <c r="J13" s="51">
        <v>6872</v>
      </c>
      <c r="K13" s="54">
        <v>1099.58671568</v>
      </c>
      <c r="L13" s="54">
        <v>16985.5618024</v>
      </c>
      <c r="M13" s="52">
        <v>8.25</v>
      </c>
      <c r="N13" s="52">
        <v>3.3</v>
      </c>
      <c r="O13" s="51">
        <v>45014</v>
      </c>
      <c r="P13" s="51">
        <v>43982</v>
      </c>
      <c r="Q13" s="55">
        <v>45014</v>
      </c>
      <c r="R13" s="55">
        <v>8140</v>
      </c>
      <c r="S13" s="51" t="s">
        <v>253</v>
      </c>
      <c r="T13" s="51" t="s">
        <v>295</v>
      </c>
      <c r="U13" s="55">
        <v>54.65</v>
      </c>
      <c r="V13" s="55">
        <v>1</v>
      </c>
      <c r="W13" s="55">
        <v>1.18</v>
      </c>
      <c r="X13" s="55">
        <v>0.48</v>
      </c>
      <c r="Y13" s="55">
        <f t="shared" si="0"/>
        <v>1.18</v>
      </c>
      <c r="Z13" s="55">
        <f t="shared" si="1"/>
        <v>0.48</v>
      </c>
      <c r="AA13" s="55">
        <v>0.77700000000000002</v>
      </c>
      <c r="AB13" s="56">
        <v>1.5101392991927E-4</v>
      </c>
      <c r="AC13">
        <f t="shared" si="2"/>
        <v>1</v>
      </c>
      <c r="AD13">
        <f t="shared" si="3"/>
        <v>0</v>
      </c>
      <c r="AE13">
        <f t="shared" si="4"/>
        <v>0</v>
      </c>
      <c r="AF13">
        <f>'TP Factors'!$D$5</f>
        <v>0.88209793191670816</v>
      </c>
      <c r="AG13">
        <f t="shared" si="5"/>
        <v>0</v>
      </c>
    </row>
    <row r="14" spans="1:33">
      <c r="A14" s="51" t="s">
        <v>267</v>
      </c>
      <c r="B14" s="51">
        <v>14</v>
      </c>
      <c r="C14" s="51" t="s">
        <v>288</v>
      </c>
      <c r="D14" s="52">
        <v>33.47</v>
      </c>
      <c r="E14" s="51" t="s">
        <v>248</v>
      </c>
      <c r="F14" s="51">
        <v>1234</v>
      </c>
      <c r="G14" s="53">
        <v>13</v>
      </c>
      <c r="H14" s="51" t="s">
        <v>269</v>
      </c>
      <c r="I14" s="51" t="s">
        <v>270</v>
      </c>
      <c r="J14" s="51">
        <v>2855</v>
      </c>
      <c r="K14" s="54">
        <v>977.38843530999998</v>
      </c>
      <c r="L14" s="54">
        <v>31510.905189199999</v>
      </c>
      <c r="M14" s="52">
        <v>5.28</v>
      </c>
      <c r="N14" s="52">
        <v>0.63</v>
      </c>
      <c r="O14" s="51">
        <v>45024</v>
      </c>
      <c r="P14" s="51">
        <v>43992</v>
      </c>
      <c r="Q14" s="55">
        <v>45024</v>
      </c>
      <c r="R14" s="55">
        <v>1100</v>
      </c>
      <c r="S14" s="51" t="s">
        <v>261</v>
      </c>
      <c r="T14" s="51" t="s">
        <v>274</v>
      </c>
      <c r="U14" s="55">
        <v>54.65</v>
      </c>
      <c r="V14" s="55">
        <v>1</v>
      </c>
      <c r="W14" s="55">
        <v>1.85</v>
      </c>
      <c r="X14" s="55">
        <v>0.22</v>
      </c>
      <c r="Y14" s="55">
        <f t="shared" si="0"/>
        <v>1.85</v>
      </c>
      <c r="Z14" s="55">
        <f t="shared" si="1"/>
        <v>0.22</v>
      </c>
      <c r="AA14" s="55">
        <v>0.17399999999999999</v>
      </c>
      <c r="AB14" s="56">
        <v>6.0524216810931798E-3</v>
      </c>
      <c r="AC14">
        <f t="shared" si="2"/>
        <v>6</v>
      </c>
      <c r="AD14">
        <f t="shared" si="3"/>
        <v>0</v>
      </c>
      <c r="AE14">
        <f t="shared" si="4"/>
        <v>0</v>
      </c>
      <c r="AF14">
        <f>'TP Factors'!$D$5</f>
        <v>0.88209793191670816</v>
      </c>
      <c r="AG14">
        <f t="shared" si="5"/>
        <v>0</v>
      </c>
    </row>
    <row r="15" spans="1:33">
      <c r="A15" s="51" t="s">
        <v>267</v>
      </c>
      <c r="B15" s="51">
        <v>14</v>
      </c>
      <c r="C15" s="51" t="s">
        <v>288</v>
      </c>
      <c r="D15" s="52">
        <v>33.47</v>
      </c>
      <c r="E15" s="51" t="s">
        <v>248</v>
      </c>
      <c r="F15" s="51">
        <v>1234</v>
      </c>
      <c r="G15" s="53">
        <v>29</v>
      </c>
      <c r="H15" s="51" t="s">
        <v>269</v>
      </c>
      <c r="I15" s="51" t="s">
        <v>270</v>
      </c>
      <c r="J15" s="51">
        <v>7296</v>
      </c>
      <c r="K15" s="54">
        <v>1747.8403748999999</v>
      </c>
      <c r="L15" s="54">
        <v>36024.073788599999</v>
      </c>
      <c r="M15" s="52">
        <v>16.27</v>
      </c>
      <c r="N15" s="52">
        <v>2.31</v>
      </c>
      <c r="O15" s="51">
        <v>45028</v>
      </c>
      <c r="P15" s="51">
        <v>43996</v>
      </c>
      <c r="Q15" s="55">
        <v>45028</v>
      </c>
      <c r="R15" s="55">
        <v>1200</v>
      </c>
      <c r="S15" s="51" t="s">
        <v>253</v>
      </c>
      <c r="T15" s="51" t="s">
        <v>254</v>
      </c>
      <c r="U15" s="55">
        <v>54.65</v>
      </c>
      <c r="V15" s="55">
        <v>1</v>
      </c>
      <c r="W15" s="55">
        <v>2.39</v>
      </c>
      <c r="X15" s="55">
        <v>0.316</v>
      </c>
      <c r="Y15" s="55">
        <f t="shared" si="0"/>
        <v>2.39</v>
      </c>
      <c r="Z15" s="55">
        <f t="shared" si="1"/>
        <v>0.316</v>
      </c>
      <c r="AA15" s="55">
        <v>0.38900000000000001</v>
      </c>
      <c r="AB15" s="56">
        <v>1.4528212725729801</v>
      </c>
      <c r="AC15">
        <f t="shared" si="2"/>
        <v>3175</v>
      </c>
      <c r="AD15">
        <f t="shared" si="3"/>
        <v>17</v>
      </c>
      <c r="AE15">
        <f t="shared" si="4"/>
        <v>2.2000000000000002</v>
      </c>
      <c r="AF15">
        <f>'TP Factors'!$D$5</f>
        <v>0.88209793191670816</v>
      </c>
      <c r="AG15">
        <f t="shared" si="5"/>
        <v>1.9</v>
      </c>
    </row>
    <row r="16" spans="1:33">
      <c r="A16" s="51" t="s">
        <v>267</v>
      </c>
      <c r="B16" s="51">
        <v>14</v>
      </c>
      <c r="C16" s="51" t="s">
        <v>288</v>
      </c>
      <c r="D16" s="52">
        <v>33.47</v>
      </c>
      <c r="E16" s="51" t="s">
        <v>248</v>
      </c>
      <c r="F16" s="51">
        <v>1234</v>
      </c>
      <c r="G16" s="53">
        <v>11.1</v>
      </c>
      <c r="H16" s="51" t="s">
        <v>269</v>
      </c>
      <c r="I16" s="51" t="s">
        <v>270</v>
      </c>
      <c r="J16" s="51">
        <v>25</v>
      </c>
      <c r="K16" s="54">
        <v>82.050526060500005</v>
      </c>
      <c r="L16" s="54">
        <v>172.93926051400001</v>
      </c>
      <c r="M16" s="52">
        <v>0.03</v>
      </c>
      <c r="N16" s="52">
        <v>0</v>
      </c>
      <c r="O16" s="51">
        <v>45033</v>
      </c>
      <c r="P16" s="51">
        <v>44001</v>
      </c>
      <c r="Q16" s="55">
        <v>45033</v>
      </c>
      <c r="R16" s="55">
        <v>8120</v>
      </c>
      <c r="S16" s="51" t="s">
        <v>289</v>
      </c>
      <c r="T16" s="51" t="s">
        <v>296</v>
      </c>
      <c r="U16" s="55">
        <v>54.65</v>
      </c>
      <c r="V16" s="55">
        <v>1</v>
      </c>
      <c r="W16" s="55">
        <v>1.25</v>
      </c>
      <c r="X16" s="55">
        <v>5.2999999999999999E-2</v>
      </c>
      <c r="Y16" s="55">
        <f t="shared" si="0"/>
        <v>1.25</v>
      </c>
      <c r="Z16" s="55">
        <f t="shared" si="1"/>
        <v>5.2999999999999999E-2</v>
      </c>
      <c r="AA16" s="55">
        <v>0.27500000000000002</v>
      </c>
      <c r="AB16" s="56">
        <v>4.2734050996784297E-2</v>
      </c>
      <c r="AC16">
        <f t="shared" si="2"/>
        <v>66</v>
      </c>
      <c r="AD16">
        <f t="shared" si="3"/>
        <v>0</v>
      </c>
      <c r="AE16">
        <f t="shared" si="4"/>
        <v>0</v>
      </c>
      <c r="AF16">
        <f>'TP Factors'!$D$5</f>
        <v>0.88209793191670816</v>
      </c>
      <c r="AG16">
        <f t="shared" si="5"/>
        <v>0</v>
      </c>
    </row>
    <row r="17" spans="1:33">
      <c r="A17" s="51" t="s">
        <v>267</v>
      </c>
      <c r="B17" s="51">
        <v>14</v>
      </c>
      <c r="C17" s="51" t="s">
        <v>288</v>
      </c>
      <c r="D17" s="52">
        <v>33.47</v>
      </c>
      <c r="E17" s="51" t="s">
        <v>248</v>
      </c>
      <c r="F17" s="51">
        <v>1234</v>
      </c>
      <c r="G17" s="53">
        <v>11.1</v>
      </c>
      <c r="H17" s="51" t="s">
        <v>269</v>
      </c>
      <c r="I17" s="51" t="s">
        <v>270</v>
      </c>
      <c r="J17" s="51">
        <v>250</v>
      </c>
      <c r="K17" s="54">
        <v>221.63634786</v>
      </c>
      <c r="L17" s="54">
        <v>1744.5000992400001</v>
      </c>
      <c r="M17" s="52">
        <v>0.31</v>
      </c>
      <c r="N17" s="52">
        <v>0.01</v>
      </c>
      <c r="O17" s="51">
        <v>45067</v>
      </c>
      <c r="P17" s="51">
        <v>44034</v>
      </c>
      <c r="Q17" s="55">
        <v>45067</v>
      </c>
      <c r="R17" s="55">
        <v>8120</v>
      </c>
      <c r="S17" s="51" t="s">
        <v>256</v>
      </c>
      <c r="T17" s="51" t="s">
        <v>293</v>
      </c>
      <c r="U17" s="55">
        <v>54.65</v>
      </c>
      <c r="V17" s="55">
        <v>1</v>
      </c>
      <c r="W17" s="55">
        <v>1.25</v>
      </c>
      <c r="X17" s="55">
        <v>5.2999999999999999E-2</v>
      </c>
      <c r="Y17" s="55">
        <f t="shared" si="0"/>
        <v>1.25</v>
      </c>
      <c r="Z17" s="55">
        <f t="shared" si="1"/>
        <v>5.2999999999999999E-2</v>
      </c>
      <c r="AA17" s="55">
        <v>0.27500000000000002</v>
      </c>
      <c r="AB17" s="56">
        <v>0.43107363821705802</v>
      </c>
      <c r="AC17">
        <f t="shared" si="2"/>
        <v>666</v>
      </c>
      <c r="AD17">
        <f t="shared" si="3"/>
        <v>2</v>
      </c>
      <c r="AE17">
        <f t="shared" si="4"/>
        <v>0.1</v>
      </c>
      <c r="AF17">
        <f>'TP Factors'!$D$5</f>
        <v>0.88209793191670816</v>
      </c>
      <c r="AG17">
        <f t="shared" si="5"/>
        <v>0.1</v>
      </c>
    </row>
    <row r="18" spans="1:33">
      <c r="A18" s="51" t="s">
        <v>267</v>
      </c>
      <c r="B18" s="51">
        <v>14</v>
      </c>
      <c r="C18" s="51" t="s">
        <v>288</v>
      </c>
      <c r="D18" s="52">
        <v>33.47</v>
      </c>
      <c r="E18" s="51" t="s">
        <v>248</v>
      </c>
      <c r="F18" s="51">
        <v>1234</v>
      </c>
      <c r="G18" s="53">
        <v>29</v>
      </c>
      <c r="H18" s="51" t="s">
        <v>269</v>
      </c>
      <c r="I18" s="51" t="s">
        <v>270</v>
      </c>
      <c r="J18" s="51">
        <v>223</v>
      </c>
      <c r="K18" s="54">
        <v>182.691188866</v>
      </c>
      <c r="L18" s="54">
        <v>1231.6713831300001</v>
      </c>
      <c r="M18" s="52">
        <v>0.5</v>
      </c>
      <c r="N18" s="52">
        <v>7.0000000000000007E-2</v>
      </c>
      <c r="O18" s="51">
        <v>45068</v>
      </c>
      <c r="P18" s="51">
        <v>44035</v>
      </c>
      <c r="Q18" s="55">
        <v>45068</v>
      </c>
      <c r="R18" s="55">
        <v>1200</v>
      </c>
      <c r="S18" s="51" t="s">
        <v>256</v>
      </c>
      <c r="T18" s="51" t="s">
        <v>257</v>
      </c>
      <c r="U18" s="55">
        <v>54.65</v>
      </c>
      <c r="V18" s="55">
        <v>1</v>
      </c>
      <c r="W18" s="55">
        <v>2.39</v>
      </c>
      <c r="X18" s="55">
        <v>0.316</v>
      </c>
      <c r="Y18" s="55">
        <f t="shared" si="0"/>
        <v>2.39</v>
      </c>
      <c r="Z18" s="55">
        <f t="shared" si="1"/>
        <v>0.316</v>
      </c>
      <c r="AA18" s="55">
        <v>0.34699999999999998</v>
      </c>
      <c r="AB18" s="56">
        <v>0.304351409545013</v>
      </c>
      <c r="AC18">
        <f t="shared" si="2"/>
        <v>593</v>
      </c>
      <c r="AD18">
        <f t="shared" si="3"/>
        <v>3</v>
      </c>
      <c r="AE18">
        <f t="shared" si="4"/>
        <v>0.4</v>
      </c>
      <c r="AF18">
        <f>'TP Factors'!$D$5</f>
        <v>0.88209793191670816</v>
      </c>
      <c r="AG18">
        <f t="shared" si="5"/>
        <v>0.4</v>
      </c>
    </row>
    <row r="19" spans="1:33">
      <c r="A19" s="51" t="s">
        <v>267</v>
      </c>
      <c r="B19" s="51">
        <v>14</v>
      </c>
      <c r="C19" s="51" t="s">
        <v>288</v>
      </c>
      <c r="D19" s="52">
        <v>33.47</v>
      </c>
      <c r="E19" s="51" t="s">
        <v>248</v>
      </c>
      <c r="F19" s="51">
        <v>1234</v>
      </c>
      <c r="G19" s="53">
        <v>11.1</v>
      </c>
      <c r="H19" s="51" t="s">
        <v>269</v>
      </c>
      <c r="I19" s="51" t="s">
        <v>270</v>
      </c>
      <c r="J19" s="51">
        <v>1</v>
      </c>
      <c r="K19" s="54">
        <v>32.9082901178</v>
      </c>
      <c r="L19" s="54">
        <v>9.0220795510199991</v>
      </c>
      <c r="M19" s="52">
        <v>0</v>
      </c>
      <c r="N19" s="52">
        <v>0</v>
      </c>
      <c r="O19" s="51">
        <v>45124</v>
      </c>
      <c r="P19" s="51">
        <v>44088</v>
      </c>
      <c r="Q19" s="55">
        <v>45124</v>
      </c>
      <c r="R19" s="55">
        <v>8120</v>
      </c>
      <c r="S19" s="51" t="s">
        <v>289</v>
      </c>
      <c r="T19" s="51" t="s">
        <v>296</v>
      </c>
      <c r="U19" s="55">
        <v>54.65</v>
      </c>
      <c r="V19" s="55">
        <v>1</v>
      </c>
      <c r="W19" s="55">
        <v>1.25</v>
      </c>
      <c r="X19" s="55">
        <v>5.2999999999999999E-2</v>
      </c>
      <c r="Y19" s="55">
        <f t="shared" si="0"/>
        <v>1.25</v>
      </c>
      <c r="Z19" s="55">
        <f t="shared" si="1"/>
        <v>5.2999999999999999E-2</v>
      </c>
      <c r="AA19" s="55">
        <v>0.27500000000000002</v>
      </c>
      <c r="AB19" s="56">
        <v>2.22939549072209E-3</v>
      </c>
      <c r="AC19">
        <f t="shared" si="2"/>
        <v>3</v>
      </c>
      <c r="AD19">
        <f t="shared" si="3"/>
        <v>0</v>
      </c>
      <c r="AE19">
        <f t="shared" si="4"/>
        <v>0</v>
      </c>
      <c r="AF19">
        <f>'TP Factors'!$D$5</f>
        <v>0.88209793191670816</v>
      </c>
      <c r="AG19">
        <f t="shared" si="5"/>
        <v>0</v>
      </c>
    </row>
    <row r="20" spans="1:33">
      <c r="A20" s="51" t="s">
        <v>267</v>
      </c>
      <c r="B20" s="51">
        <v>14</v>
      </c>
      <c r="C20" s="51" t="s">
        <v>288</v>
      </c>
      <c r="D20" s="52">
        <v>33.47</v>
      </c>
      <c r="E20" s="51" t="s">
        <v>248</v>
      </c>
      <c r="F20" s="51">
        <v>1234</v>
      </c>
      <c r="G20" s="53">
        <v>11.1</v>
      </c>
      <c r="H20" s="51" t="s">
        <v>269</v>
      </c>
      <c r="I20" s="51" t="s">
        <v>270</v>
      </c>
      <c r="J20" s="51">
        <v>64</v>
      </c>
      <c r="K20" s="54">
        <v>96.852101145500001</v>
      </c>
      <c r="L20" s="54">
        <v>443.544052878</v>
      </c>
      <c r="M20" s="52">
        <v>0.08</v>
      </c>
      <c r="N20" s="52">
        <v>0</v>
      </c>
      <c r="O20" s="51">
        <v>45135</v>
      </c>
      <c r="P20" s="51">
        <v>44099</v>
      </c>
      <c r="Q20" s="55">
        <v>45135</v>
      </c>
      <c r="R20" s="55">
        <v>8120</v>
      </c>
      <c r="S20" s="51" t="s">
        <v>256</v>
      </c>
      <c r="T20" s="51" t="s">
        <v>293</v>
      </c>
      <c r="U20" s="55">
        <v>54.65</v>
      </c>
      <c r="V20" s="55">
        <v>1</v>
      </c>
      <c r="W20" s="55">
        <v>1.25</v>
      </c>
      <c r="X20" s="55">
        <v>5.2999999999999999E-2</v>
      </c>
      <c r="Y20" s="55">
        <f t="shared" si="0"/>
        <v>1.25</v>
      </c>
      <c r="Z20" s="55">
        <f t="shared" si="1"/>
        <v>5.2999999999999999E-2</v>
      </c>
      <c r="AA20" s="55">
        <v>0.27500000000000002</v>
      </c>
      <c r="AB20" s="56">
        <v>0.109601683968716</v>
      </c>
      <c r="AC20">
        <f t="shared" si="2"/>
        <v>169</v>
      </c>
      <c r="AD20">
        <f t="shared" si="3"/>
        <v>0</v>
      </c>
      <c r="AE20">
        <f t="shared" si="4"/>
        <v>0</v>
      </c>
      <c r="AF20">
        <f>'TP Factors'!$D$5</f>
        <v>0.88209793191670816</v>
      </c>
      <c r="AG20">
        <f t="shared" si="5"/>
        <v>0</v>
      </c>
    </row>
    <row r="21" spans="1:33">
      <c r="A21" s="51" t="s">
        <v>267</v>
      </c>
      <c r="B21" s="51">
        <v>14</v>
      </c>
      <c r="C21" s="51" t="s">
        <v>288</v>
      </c>
      <c r="D21" s="52">
        <v>33.47</v>
      </c>
      <c r="E21" s="51" t="s">
        <v>248</v>
      </c>
      <c r="F21" s="51">
        <v>1234</v>
      </c>
      <c r="G21" s="53">
        <v>11.1</v>
      </c>
      <c r="H21" s="51" t="s">
        <v>269</v>
      </c>
      <c r="I21" s="51" t="s">
        <v>270</v>
      </c>
      <c r="J21" s="51">
        <v>111</v>
      </c>
      <c r="K21" s="54">
        <v>135.831861753</v>
      </c>
      <c r="L21" s="54">
        <v>777.85885748199996</v>
      </c>
      <c r="M21" s="52">
        <v>0.14000000000000001</v>
      </c>
      <c r="N21" s="52">
        <v>0.01</v>
      </c>
      <c r="O21" s="51">
        <v>45155</v>
      </c>
      <c r="P21" s="51">
        <v>44119</v>
      </c>
      <c r="Q21" s="55">
        <v>45155</v>
      </c>
      <c r="R21" s="55">
        <v>8120</v>
      </c>
      <c r="S21" s="51" t="s">
        <v>289</v>
      </c>
      <c r="T21" s="51" t="s">
        <v>296</v>
      </c>
      <c r="U21" s="55">
        <v>54.65</v>
      </c>
      <c r="V21" s="55">
        <v>1</v>
      </c>
      <c r="W21" s="55">
        <v>1.25</v>
      </c>
      <c r="X21" s="55">
        <v>5.2999999999999999E-2</v>
      </c>
      <c r="Y21" s="55">
        <f t="shared" si="0"/>
        <v>1.25</v>
      </c>
      <c r="Z21" s="55">
        <f t="shared" si="1"/>
        <v>5.2999999999999999E-2</v>
      </c>
      <c r="AA21" s="55">
        <v>0.27500000000000002</v>
      </c>
      <c r="AB21" s="56">
        <v>0.19221234085566799</v>
      </c>
      <c r="AC21">
        <f t="shared" si="2"/>
        <v>297</v>
      </c>
      <c r="AD21">
        <f t="shared" si="3"/>
        <v>1</v>
      </c>
      <c r="AE21">
        <f t="shared" si="4"/>
        <v>0</v>
      </c>
      <c r="AF21">
        <f>'TP Factors'!$D$5</f>
        <v>0.88209793191670816</v>
      </c>
      <c r="AG21">
        <f t="shared" si="5"/>
        <v>0</v>
      </c>
    </row>
    <row r="22" spans="1:33">
      <c r="A22" s="51" t="s">
        <v>267</v>
      </c>
      <c r="B22" s="51">
        <v>14</v>
      </c>
      <c r="C22" s="51" t="s">
        <v>288</v>
      </c>
      <c r="D22" s="52">
        <v>33.47</v>
      </c>
      <c r="E22" s="51" t="s">
        <v>248</v>
      </c>
      <c r="F22" s="51">
        <v>1234</v>
      </c>
      <c r="G22" s="53">
        <v>29</v>
      </c>
      <c r="H22" s="51" t="s">
        <v>269</v>
      </c>
      <c r="I22" s="51" t="s">
        <v>270</v>
      </c>
      <c r="J22" s="51">
        <v>14677</v>
      </c>
      <c r="K22" s="54">
        <v>2550.4774337399999</v>
      </c>
      <c r="L22" s="54">
        <v>92726.715555100003</v>
      </c>
      <c r="M22" s="52">
        <v>32.729999999999997</v>
      </c>
      <c r="N22" s="52">
        <v>4.6399999999999997</v>
      </c>
      <c r="O22" s="51">
        <v>45173</v>
      </c>
      <c r="P22" s="51">
        <v>44137</v>
      </c>
      <c r="Q22" s="55">
        <v>45173</v>
      </c>
      <c r="R22" s="55">
        <v>1200</v>
      </c>
      <c r="S22" s="51" t="s">
        <v>258</v>
      </c>
      <c r="T22" s="51" t="s">
        <v>259</v>
      </c>
      <c r="U22" s="55">
        <v>54.65</v>
      </c>
      <c r="V22" s="55">
        <v>1</v>
      </c>
      <c r="W22" s="55">
        <v>2.39</v>
      </c>
      <c r="X22" s="55">
        <v>0.316</v>
      </c>
      <c r="Y22" s="55">
        <f t="shared" si="0"/>
        <v>2.39</v>
      </c>
      <c r="Z22" s="55">
        <f t="shared" si="1"/>
        <v>0.316</v>
      </c>
      <c r="AA22" s="55">
        <v>0.30399999999999999</v>
      </c>
      <c r="AB22" s="56">
        <v>19.641652830200002</v>
      </c>
      <c r="AC22">
        <f t="shared" si="2"/>
        <v>33542</v>
      </c>
      <c r="AD22">
        <f t="shared" si="3"/>
        <v>177</v>
      </c>
      <c r="AE22">
        <f t="shared" si="4"/>
        <v>23.4</v>
      </c>
      <c r="AF22">
        <f>'TP Factors'!$D$5</f>
        <v>0.88209793191670816</v>
      </c>
      <c r="AG22">
        <f t="shared" si="5"/>
        <v>20.6</v>
      </c>
    </row>
    <row r="23" spans="1:33">
      <c r="A23" s="51" t="s">
        <v>267</v>
      </c>
      <c r="B23" s="51">
        <v>14</v>
      </c>
      <c r="C23" s="51" t="s">
        <v>288</v>
      </c>
      <c r="D23" s="52">
        <v>33.47</v>
      </c>
      <c r="E23" s="51" t="s">
        <v>248</v>
      </c>
      <c r="F23" s="51">
        <v>1234</v>
      </c>
      <c r="G23" s="53">
        <v>29</v>
      </c>
      <c r="H23" s="51" t="s">
        <v>269</v>
      </c>
      <c r="I23" s="51" t="s">
        <v>270</v>
      </c>
      <c r="J23" s="51">
        <v>1722</v>
      </c>
      <c r="K23" s="54">
        <v>395.54272214399998</v>
      </c>
      <c r="L23" s="54">
        <v>8503.5253449299998</v>
      </c>
      <c r="M23" s="52">
        <v>3.84</v>
      </c>
      <c r="N23" s="52">
        <v>0.54</v>
      </c>
      <c r="O23" s="51">
        <v>45177</v>
      </c>
      <c r="P23" s="51">
        <v>44141</v>
      </c>
      <c r="Q23" s="55">
        <v>45177</v>
      </c>
      <c r="R23" s="55">
        <v>1200</v>
      </c>
      <c r="S23" s="51" t="s">
        <v>253</v>
      </c>
      <c r="T23" s="51" t="s">
        <v>254</v>
      </c>
      <c r="U23" s="55">
        <v>54.65</v>
      </c>
      <c r="V23" s="55">
        <v>1</v>
      </c>
      <c r="W23" s="55">
        <v>2.39</v>
      </c>
      <c r="X23" s="55">
        <v>0.316</v>
      </c>
      <c r="Y23" s="55">
        <f t="shared" si="0"/>
        <v>2.39</v>
      </c>
      <c r="Z23" s="55">
        <f t="shared" si="1"/>
        <v>0.316</v>
      </c>
      <c r="AA23" s="55">
        <v>0.38900000000000001</v>
      </c>
      <c r="AB23" s="56">
        <v>1.3403226384307001</v>
      </c>
      <c r="AC23">
        <f t="shared" si="2"/>
        <v>2929</v>
      </c>
      <c r="AD23">
        <f t="shared" si="3"/>
        <v>15</v>
      </c>
      <c r="AE23">
        <f t="shared" si="4"/>
        <v>2</v>
      </c>
      <c r="AF23">
        <f>'TP Factors'!$D$5</f>
        <v>0.88209793191670816</v>
      </c>
      <c r="AG23">
        <f t="shared" si="5"/>
        <v>1.8</v>
      </c>
    </row>
    <row r="24" spans="1:33">
      <c r="A24" s="51" t="s">
        <v>267</v>
      </c>
      <c r="B24" s="51">
        <v>14</v>
      </c>
      <c r="C24" s="51" t="s">
        <v>288</v>
      </c>
      <c r="D24" s="52">
        <v>33.47</v>
      </c>
      <c r="E24" s="51" t="s">
        <v>248</v>
      </c>
      <c r="F24" s="51">
        <v>1234</v>
      </c>
      <c r="G24" s="53">
        <v>29</v>
      </c>
      <c r="H24" s="51" t="s">
        <v>269</v>
      </c>
      <c r="I24" s="51" t="s">
        <v>270</v>
      </c>
      <c r="J24" s="51">
        <v>311</v>
      </c>
      <c r="K24" s="54">
        <v>340.20311770000001</v>
      </c>
      <c r="L24" s="54">
        <v>2719.25947043</v>
      </c>
      <c r="M24" s="52">
        <v>0.69</v>
      </c>
      <c r="N24" s="52">
        <v>0.1</v>
      </c>
      <c r="O24" s="51">
        <v>45179</v>
      </c>
      <c r="P24" s="51">
        <v>44143</v>
      </c>
      <c r="Q24" s="55">
        <v>45179</v>
      </c>
      <c r="R24" s="55">
        <v>1200</v>
      </c>
      <c r="S24" s="51" t="s">
        <v>261</v>
      </c>
      <c r="T24" s="51" t="s">
        <v>262</v>
      </c>
      <c r="U24" s="55">
        <v>54.65</v>
      </c>
      <c r="V24" s="55">
        <v>1</v>
      </c>
      <c r="W24" s="55">
        <v>2.39</v>
      </c>
      <c r="X24" s="55">
        <v>0.316</v>
      </c>
      <c r="Y24" s="55">
        <f t="shared" si="0"/>
        <v>2.39</v>
      </c>
      <c r="Z24" s="55">
        <f t="shared" si="1"/>
        <v>0.316</v>
      </c>
      <c r="AA24" s="55">
        <v>0.22</v>
      </c>
      <c r="AB24" s="56">
        <v>6.6701407542839097E-2</v>
      </c>
      <c r="AC24">
        <f t="shared" si="2"/>
        <v>82</v>
      </c>
      <c r="AD24">
        <f t="shared" si="3"/>
        <v>0</v>
      </c>
      <c r="AE24">
        <f t="shared" si="4"/>
        <v>0.1</v>
      </c>
      <c r="AF24">
        <f>'TP Factors'!$D$5</f>
        <v>0.88209793191670816</v>
      </c>
      <c r="AG24">
        <f t="shared" si="5"/>
        <v>0.1</v>
      </c>
    </row>
    <row r="25" spans="1:33">
      <c r="A25" s="51" t="s">
        <v>267</v>
      </c>
      <c r="B25" s="51">
        <v>14</v>
      </c>
      <c r="C25" s="51" t="s">
        <v>288</v>
      </c>
      <c r="D25" s="52">
        <v>33.47</v>
      </c>
      <c r="E25" s="51" t="s">
        <v>248</v>
      </c>
      <c r="F25" s="51">
        <v>1234</v>
      </c>
      <c r="G25" s="53">
        <v>29</v>
      </c>
      <c r="H25" s="51" t="s">
        <v>269</v>
      </c>
      <c r="I25" s="51" t="s">
        <v>270</v>
      </c>
      <c r="J25" s="51">
        <v>2490</v>
      </c>
      <c r="K25" s="54">
        <v>603.94765801400001</v>
      </c>
      <c r="L25" s="54">
        <v>15729.149412700001</v>
      </c>
      <c r="M25" s="52">
        <v>5.55</v>
      </c>
      <c r="N25" s="52">
        <v>0.79</v>
      </c>
      <c r="O25" s="51">
        <v>45182</v>
      </c>
      <c r="P25" s="51">
        <v>44146</v>
      </c>
      <c r="Q25" s="55">
        <v>45182</v>
      </c>
      <c r="R25" s="55">
        <v>1200</v>
      </c>
      <c r="S25" s="51" t="s">
        <v>258</v>
      </c>
      <c r="T25" s="51" t="s">
        <v>259</v>
      </c>
      <c r="U25" s="55">
        <v>54.65</v>
      </c>
      <c r="V25" s="55">
        <v>1</v>
      </c>
      <c r="W25" s="55">
        <v>2.39</v>
      </c>
      <c r="X25" s="55">
        <v>0.316</v>
      </c>
      <c r="Y25" s="55">
        <f t="shared" si="0"/>
        <v>2.39</v>
      </c>
      <c r="Z25" s="55">
        <f t="shared" si="1"/>
        <v>0.316</v>
      </c>
      <c r="AA25" s="55">
        <v>0.30399999999999999</v>
      </c>
      <c r="AB25" s="56">
        <v>1.01429718022001</v>
      </c>
      <c r="AC25">
        <f t="shared" si="2"/>
        <v>1732</v>
      </c>
      <c r="AD25">
        <f t="shared" si="3"/>
        <v>9</v>
      </c>
      <c r="AE25">
        <f t="shared" si="4"/>
        <v>1.2</v>
      </c>
      <c r="AF25">
        <f>'TP Factors'!$D$5</f>
        <v>0.88209793191670816</v>
      </c>
      <c r="AG25">
        <f t="shared" si="5"/>
        <v>1.1000000000000001</v>
      </c>
    </row>
    <row r="26" spans="1:33">
      <c r="A26" s="51" t="s">
        <v>267</v>
      </c>
      <c r="B26" s="51">
        <v>14</v>
      </c>
      <c r="C26" s="51" t="s">
        <v>288</v>
      </c>
      <c r="D26" s="52">
        <v>33.47</v>
      </c>
      <c r="E26" s="51" t="s">
        <v>248</v>
      </c>
      <c r="F26" s="51">
        <v>1234</v>
      </c>
      <c r="G26" s="53">
        <v>29</v>
      </c>
      <c r="H26" s="51" t="s">
        <v>269</v>
      </c>
      <c r="I26" s="51" t="s">
        <v>270</v>
      </c>
      <c r="J26" s="51">
        <v>1845</v>
      </c>
      <c r="K26" s="54">
        <v>459.07058126099997</v>
      </c>
      <c r="L26" s="54">
        <v>11655.468816299999</v>
      </c>
      <c r="M26" s="52">
        <v>4.1100000000000003</v>
      </c>
      <c r="N26" s="52">
        <v>0.57999999999999996</v>
      </c>
      <c r="O26" s="51">
        <v>45184</v>
      </c>
      <c r="P26" s="51">
        <v>44148</v>
      </c>
      <c r="Q26" s="55">
        <v>45184</v>
      </c>
      <c r="R26" s="55">
        <v>1200</v>
      </c>
      <c r="S26" s="51" t="s">
        <v>258</v>
      </c>
      <c r="T26" s="51" t="s">
        <v>259</v>
      </c>
      <c r="U26" s="55">
        <v>54.65</v>
      </c>
      <c r="V26" s="55">
        <v>1</v>
      </c>
      <c r="W26" s="55">
        <v>2.39</v>
      </c>
      <c r="X26" s="55">
        <v>0.316</v>
      </c>
      <c r="Y26" s="55">
        <f t="shared" si="0"/>
        <v>2.39</v>
      </c>
      <c r="Z26" s="55">
        <f t="shared" si="1"/>
        <v>0.316</v>
      </c>
      <c r="AA26" s="55">
        <v>0.30399999999999999</v>
      </c>
      <c r="AB26" s="56">
        <v>1.2306956689869499</v>
      </c>
      <c r="AC26">
        <f t="shared" si="2"/>
        <v>2102</v>
      </c>
      <c r="AD26">
        <f t="shared" si="3"/>
        <v>11</v>
      </c>
      <c r="AE26">
        <f t="shared" si="4"/>
        <v>1.5</v>
      </c>
      <c r="AF26">
        <f>'TP Factors'!$D$5</f>
        <v>0.88209793191670816</v>
      </c>
      <c r="AG26">
        <f t="shared" si="5"/>
        <v>1.3</v>
      </c>
    </row>
    <row r="27" spans="1:33">
      <c r="A27" s="51" t="s">
        <v>267</v>
      </c>
      <c r="B27" s="51">
        <v>14</v>
      </c>
      <c r="C27" s="51" t="s">
        <v>288</v>
      </c>
      <c r="D27" s="52">
        <v>33.47</v>
      </c>
      <c r="E27" s="51" t="s">
        <v>248</v>
      </c>
      <c r="F27" s="51">
        <v>1234</v>
      </c>
      <c r="G27" s="53">
        <v>11.1</v>
      </c>
      <c r="H27" s="51" t="s">
        <v>269</v>
      </c>
      <c r="I27" s="51" t="s">
        <v>270</v>
      </c>
      <c r="J27" s="51">
        <v>131</v>
      </c>
      <c r="K27" s="54">
        <v>155.79243849299999</v>
      </c>
      <c r="L27" s="54">
        <v>912.27090461</v>
      </c>
      <c r="M27" s="52">
        <v>0.16</v>
      </c>
      <c r="N27" s="52">
        <v>0.01</v>
      </c>
      <c r="O27" s="51">
        <v>45188</v>
      </c>
      <c r="P27" s="51">
        <v>44152</v>
      </c>
      <c r="Q27" s="55">
        <v>45188</v>
      </c>
      <c r="R27" s="55">
        <v>8120</v>
      </c>
      <c r="S27" s="51" t="s">
        <v>289</v>
      </c>
      <c r="T27" s="51" t="s">
        <v>296</v>
      </c>
      <c r="U27" s="55">
        <v>54.65</v>
      </c>
      <c r="V27" s="55">
        <v>1</v>
      </c>
      <c r="W27" s="55">
        <v>1.25</v>
      </c>
      <c r="X27" s="55">
        <v>5.2999999999999999E-2</v>
      </c>
      <c r="Y27" s="55">
        <f t="shared" si="0"/>
        <v>1.25</v>
      </c>
      <c r="Z27" s="55">
        <f t="shared" si="1"/>
        <v>5.2999999999999999E-2</v>
      </c>
      <c r="AA27" s="55">
        <v>0.27500000000000002</v>
      </c>
      <c r="AB27" s="56">
        <v>0.225426148163721</v>
      </c>
      <c r="AC27">
        <f t="shared" si="2"/>
        <v>348</v>
      </c>
      <c r="AD27">
        <f t="shared" si="3"/>
        <v>1</v>
      </c>
      <c r="AE27">
        <f t="shared" si="4"/>
        <v>0</v>
      </c>
      <c r="AF27">
        <f>'TP Factors'!$D$5</f>
        <v>0.88209793191670816</v>
      </c>
      <c r="AG27">
        <f t="shared" si="5"/>
        <v>0</v>
      </c>
    </row>
    <row r="28" spans="1:33">
      <c r="A28" s="51" t="s">
        <v>267</v>
      </c>
      <c r="B28" s="51">
        <v>14</v>
      </c>
      <c r="C28" s="51" t="s">
        <v>288</v>
      </c>
      <c r="D28" s="52">
        <v>33.47</v>
      </c>
      <c r="E28" s="51" t="s">
        <v>248</v>
      </c>
      <c r="F28" s="51">
        <v>1234</v>
      </c>
      <c r="G28" s="53">
        <v>29</v>
      </c>
      <c r="H28" s="51" t="s">
        <v>269</v>
      </c>
      <c r="I28" s="51" t="s">
        <v>270</v>
      </c>
      <c r="J28" s="51">
        <v>38</v>
      </c>
      <c r="K28" s="54">
        <v>141.337619593</v>
      </c>
      <c r="L28" s="54">
        <v>208.553022274</v>
      </c>
      <c r="M28" s="52">
        <v>0.08</v>
      </c>
      <c r="N28" s="52">
        <v>0.01</v>
      </c>
      <c r="O28" s="51">
        <v>45189</v>
      </c>
      <c r="P28" s="51">
        <v>44153</v>
      </c>
      <c r="Q28" s="55">
        <v>45189</v>
      </c>
      <c r="R28" s="55">
        <v>1200</v>
      </c>
      <c r="S28" s="51" t="s">
        <v>289</v>
      </c>
      <c r="T28" s="51" t="s">
        <v>290</v>
      </c>
      <c r="U28" s="55">
        <v>54.65</v>
      </c>
      <c r="V28" s="55">
        <v>1</v>
      </c>
      <c r="W28" s="55">
        <v>2.39</v>
      </c>
      <c r="X28" s="55">
        <v>0.316</v>
      </c>
      <c r="Y28" s="55">
        <f t="shared" si="0"/>
        <v>2.39</v>
      </c>
      <c r="Z28" s="55">
        <f t="shared" si="1"/>
        <v>0.316</v>
      </c>
      <c r="AA28" s="55">
        <v>0.34699999999999998</v>
      </c>
      <c r="AB28" s="56">
        <v>5.1534368005643802E-2</v>
      </c>
      <c r="AC28">
        <f t="shared" si="2"/>
        <v>100</v>
      </c>
      <c r="AD28">
        <f t="shared" si="3"/>
        <v>1</v>
      </c>
      <c r="AE28">
        <f t="shared" si="4"/>
        <v>0.1</v>
      </c>
      <c r="AF28">
        <f>'TP Factors'!$D$5</f>
        <v>0.88209793191670816</v>
      </c>
      <c r="AG28">
        <f t="shared" si="5"/>
        <v>0.1</v>
      </c>
    </row>
    <row r="29" spans="1:33">
      <c r="A29" s="51" t="s">
        <v>267</v>
      </c>
      <c r="B29" s="51">
        <v>14</v>
      </c>
      <c r="C29" s="51" t="s">
        <v>288</v>
      </c>
      <c r="D29" s="52">
        <v>33.47</v>
      </c>
      <c r="E29" s="51" t="s">
        <v>248</v>
      </c>
      <c r="F29" s="51">
        <v>1234</v>
      </c>
      <c r="G29" s="53">
        <v>29</v>
      </c>
      <c r="H29" s="51" t="s">
        <v>269</v>
      </c>
      <c r="I29" s="51" t="s">
        <v>270</v>
      </c>
      <c r="J29" s="51">
        <v>1714</v>
      </c>
      <c r="K29" s="54">
        <v>391.92014709</v>
      </c>
      <c r="L29" s="54">
        <v>8464.2793484400008</v>
      </c>
      <c r="M29" s="52">
        <v>3.82</v>
      </c>
      <c r="N29" s="52">
        <v>0.54</v>
      </c>
      <c r="O29" s="51">
        <v>45218</v>
      </c>
      <c r="P29" s="51">
        <v>44182</v>
      </c>
      <c r="Q29" s="55">
        <v>45218</v>
      </c>
      <c r="R29" s="55">
        <v>1200</v>
      </c>
      <c r="S29" s="51" t="s">
        <v>253</v>
      </c>
      <c r="T29" s="51" t="s">
        <v>254</v>
      </c>
      <c r="U29" s="55">
        <v>54.65</v>
      </c>
      <c r="V29" s="55">
        <v>1</v>
      </c>
      <c r="W29" s="55">
        <v>2.39</v>
      </c>
      <c r="X29" s="55">
        <v>0.316</v>
      </c>
      <c r="Y29" s="55">
        <f t="shared" si="0"/>
        <v>2.39</v>
      </c>
      <c r="Z29" s="55">
        <f t="shared" si="1"/>
        <v>0.316</v>
      </c>
      <c r="AA29" s="55">
        <v>0.38900000000000001</v>
      </c>
      <c r="AB29" s="56">
        <v>2.0915606109676901</v>
      </c>
      <c r="AC29">
        <f t="shared" si="2"/>
        <v>4570</v>
      </c>
      <c r="AD29">
        <f t="shared" si="3"/>
        <v>24</v>
      </c>
      <c r="AE29">
        <f t="shared" si="4"/>
        <v>3.2</v>
      </c>
      <c r="AF29">
        <f>'TP Factors'!$D$5</f>
        <v>0.88209793191670816</v>
      </c>
      <c r="AG29">
        <f t="shared" si="5"/>
        <v>2.8</v>
      </c>
    </row>
    <row r="30" spans="1:33">
      <c r="A30" s="51" t="s">
        <v>267</v>
      </c>
      <c r="B30" s="51">
        <v>14</v>
      </c>
      <c r="C30" s="51" t="s">
        <v>288</v>
      </c>
      <c r="D30" s="52">
        <v>33.47</v>
      </c>
      <c r="E30" s="51" t="s">
        <v>248</v>
      </c>
      <c r="F30" s="51">
        <v>1234</v>
      </c>
      <c r="G30" s="53">
        <v>11.1</v>
      </c>
      <c r="H30" s="51" t="s">
        <v>269</v>
      </c>
      <c r="I30" s="51" t="s">
        <v>270</v>
      </c>
      <c r="J30" s="51">
        <v>1497</v>
      </c>
      <c r="K30" s="54">
        <v>1436.8468011299999</v>
      </c>
      <c r="L30" s="54">
        <v>10452.0583995</v>
      </c>
      <c r="M30" s="52">
        <v>1.87</v>
      </c>
      <c r="N30" s="52">
        <v>0.08</v>
      </c>
      <c r="O30" s="51">
        <v>45259</v>
      </c>
      <c r="P30" s="51">
        <v>44222</v>
      </c>
      <c r="Q30" s="55">
        <v>45259</v>
      </c>
      <c r="R30" s="55">
        <v>8120</v>
      </c>
      <c r="S30" s="51" t="s">
        <v>289</v>
      </c>
      <c r="T30" s="51" t="s">
        <v>296</v>
      </c>
      <c r="U30" s="55">
        <v>54.65</v>
      </c>
      <c r="V30" s="55">
        <v>1</v>
      </c>
      <c r="W30" s="55">
        <v>1.25</v>
      </c>
      <c r="X30" s="55">
        <v>5.2999999999999999E-2</v>
      </c>
      <c r="Y30" s="55">
        <f t="shared" si="0"/>
        <v>1.25</v>
      </c>
      <c r="Z30" s="55">
        <f t="shared" si="1"/>
        <v>5.2999999999999999E-2</v>
      </c>
      <c r="AA30" s="55">
        <v>0.27500000000000002</v>
      </c>
      <c r="AB30" s="56">
        <v>4.9008967605754204E-3</v>
      </c>
      <c r="AC30">
        <f t="shared" si="2"/>
        <v>8</v>
      </c>
      <c r="AD30">
        <f t="shared" si="3"/>
        <v>0</v>
      </c>
      <c r="AE30">
        <f t="shared" si="4"/>
        <v>0</v>
      </c>
      <c r="AF30">
        <f>'TP Factors'!$D$5</f>
        <v>0.88209793191670816</v>
      </c>
      <c r="AG30">
        <f t="shared" si="5"/>
        <v>0</v>
      </c>
    </row>
    <row r="31" spans="1:33">
      <c r="A31" s="51" t="s">
        <v>267</v>
      </c>
      <c r="B31" s="51">
        <v>14</v>
      </c>
      <c r="C31" s="51" t="s">
        <v>288</v>
      </c>
      <c r="D31" s="52">
        <v>33.47</v>
      </c>
      <c r="E31" s="51" t="s">
        <v>248</v>
      </c>
      <c r="F31" s="51">
        <v>1234</v>
      </c>
      <c r="G31" s="53">
        <v>29</v>
      </c>
      <c r="H31" s="51" t="s">
        <v>269</v>
      </c>
      <c r="I31" s="51" t="s">
        <v>270</v>
      </c>
      <c r="J31" s="51">
        <v>723</v>
      </c>
      <c r="K31" s="54">
        <v>565.92749121999998</v>
      </c>
      <c r="L31" s="54">
        <v>4004.3704390500002</v>
      </c>
      <c r="M31" s="52">
        <v>1.61</v>
      </c>
      <c r="N31" s="52">
        <v>0.23</v>
      </c>
      <c r="O31" s="51">
        <v>45260</v>
      </c>
      <c r="P31" s="51">
        <v>44223</v>
      </c>
      <c r="Q31" s="55">
        <v>45260</v>
      </c>
      <c r="R31" s="55">
        <v>1200</v>
      </c>
      <c r="S31" s="51" t="s">
        <v>289</v>
      </c>
      <c r="T31" s="51" t="s">
        <v>290</v>
      </c>
      <c r="U31" s="55">
        <v>54.65</v>
      </c>
      <c r="V31" s="55">
        <v>1</v>
      </c>
      <c r="W31" s="55">
        <v>2.39</v>
      </c>
      <c r="X31" s="55">
        <v>0.316</v>
      </c>
      <c r="Y31" s="55">
        <f t="shared" si="0"/>
        <v>2.39</v>
      </c>
      <c r="Z31" s="55">
        <f t="shared" si="1"/>
        <v>0.316</v>
      </c>
      <c r="AA31" s="55">
        <v>0.34699999999999998</v>
      </c>
      <c r="AB31" s="56">
        <v>6.2580356929421797E-3</v>
      </c>
      <c r="AC31">
        <f t="shared" si="2"/>
        <v>12</v>
      </c>
      <c r="AD31">
        <f t="shared" si="3"/>
        <v>0</v>
      </c>
      <c r="AE31">
        <f t="shared" si="4"/>
        <v>0</v>
      </c>
      <c r="AF31">
        <f>'TP Factors'!$D$5</f>
        <v>0.88209793191670816</v>
      </c>
      <c r="AG31">
        <f t="shared" si="5"/>
        <v>0</v>
      </c>
    </row>
    <row r="32" spans="1:33">
      <c r="A32" s="51" t="s">
        <v>267</v>
      </c>
      <c r="B32" s="51">
        <v>14</v>
      </c>
      <c r="C32" s="51" t="s">
        <v>288</v>
      </c>
      <c r="D32" s="52">
        <v>33.47</v>
      </c>
      <c r="E32" s="51" t="s">
        <v>248</v>
      </c>
      <c r="F32" s="51">
        <v>3456</v>
      </c>
      <c r="G32" s="53">
        <v>34</v>
      </c>
      <c r="H32" s="51" t="s">
        <v>269</v>
      </c>
      <c r="I32" s="51" t="s">
        <v>270</v>
      </c>
      <c r="J32" s="51">
        <v>19</v>
      </c>
      <c r="K32" s="54">
        <v>65.013516435900002</v>
      </c>
      <c r="L32" s="54">
        <v>161.878804481</v>
      </c>
      <c r="M32" s="52">
        <v>0.03</v>
      </c>
      <c r="N32" s="52">
        <v>0</v>
      </c>
      <c r="O32" s="51">
        <v>45271</v>
      </c>
      <c r="P32" s="51">
        <v>44234</v>
      </c>
      <c r="Q32" s="55">
        <v>45271</v>
      </c>
      <c r="R32" s="55">
        <v>7400</v>
      </c>
      <c r="S32" s="51" t="s">
        <v>258</v>
      </c>
      <c r="T32" s="51" t="s">
        <v>297</v>
      </c>
      <c r="U32" s="55">
        <v>54.65</v>
      </c>
      <c r="V32" s="55">
        <v>1</v>
      </c>
      <c r="W32" s="55">
        <v>1.38</v>
      </c>
      <c r="X32" s="55">
        <v>0.109</v>
      </c>
      <c r="Y32" s="55">
        <f t="shared" si="0"/>
        <v>1.38</v>
      </c>
      <c r="Z32" s="55">
        <f t="shared" si="1"/>
        <v>0.109</v>
      </c>
      <c r="AA32" s="55">
        <v>0.223</v>
      </c>
      <c r="AB32" s="56">
        <v>3.4478234651025598E-2</v>
      </c>
      <c r="AC32">
        <f t="shared" si="2"/>
        <v>43</v>
      </c>
      <c r="AD32">
        <f t="shared" si="3"/>
        <v>0</v>
      </c>
      <c r="AE32">
        <f t="shared" si="4"/>
        <v>0</v>
      </c>
      <c r="AF32">
        <f>'TP Factors'!$D$5</f>
        <v>0.88209793191670816</v>
      </c>
      <c r="AG32">
        <f t="shared" si="5"/>
        <v>0</v>
      </c>
    </row>
    <row r="33" spans="1:33">
      <c r="A33" s="51" t="s">
        <v>267</v>
      </c>
      <c r="B33" s="51">
        <v>14</v>
      </c>
      <c r="C33" s="51" t="s">
        <v>288</v>
      </c>
      <c r="D33" s="52">
        <v>33.47</v>
      </c>
      <c r="E33" s="51" t="s">
        <v>248</v>
      </c>
      <c r="F33" s="51">
        <v>3456</v>
      </c>
      <c r="G33" s="53">
        <v>34</v>
      </c>
      <c r="H33" s="51" t="s">
        <v>269</v>
      </c>
      <c r="I33" s="51" t="s">
        <v>270</v>
      </c>
      <c r="J33" s="51">
        <v>1873</v>
      </c>
      <c r="K33" s="54">
        <v>642.25733740800001</v>
      </c>
      <c r="L33" s="54">
        <v>17812.689413600001</v>
      </c>
      <c r="M33" s="52">
        <v>2.58</v>
      </c>
      <c r="N33" s="52">
        <v>0.2</v>
      </c>
      <c r="O33" s="51">
        <v>45272</v>
      </c>
      <c r="P33" s="51">
        <v>44235</v>
      </c>
      <c r="Q33" s="55">
        <v>45272</v>
      </c>
      <c r="R33" s="55">
        <v>7400</v>
      </c>
      <c r="S33" s="51" t="s">
        <v>253</v>
      </c>
      <c r="T33" s="51" t="s">
        <v>298</v>
      </c>
      <c r="U33" s="55">
        <v>54.65</v>
      </c>
      <c r="V33" s="55">
        <v>1</v>
      </c>
      <c r="W33" s="55">
        <v>1.38</v>
      </c>
      <c r="X33" s="55">
        <v>0.109</v>
      </c>
      <c r="Y33" s="55">
        <f t="shared" si="0"/>
        <v>1.38</v>
      </c>
      <c r="Z33" s="55">
        <f t="shared" si="1"/>
        <v>0.109</v>
      </c>
      <c r="AA33" s="55">
        <v>0.20200000000000001</v>
      </c>
      <c r="AB33" s="56">
        <v>4.3374176030083502</v>
      </c>
      <c r="AC33">
        <f t="shared" si="2"/>
        <v>4922</v>
      </c>
      <c r="AD33">
        <f t="shared" si="3"/>
        <v>15</v>
      </c>
      <c r="AE33">
        <f t="shared" si="4"/>
        <v>1.2</v>
      </c>
      <c r="AF33">
        <f>'TP Factors'!$D$5</f>
        <v>0.88209793191670816</v>
      </c>
      <c r="AG33">
        <f t="shared" si="5"/>
        <v>1.1000000000000001</v>
      </c>
    </row>
    <row r="34" spans="1:33">
      <c r="A34" s="51" t="s">
        <v>267</v>
      </c>
      <c r="B34" s="51">
        <v>14</v>
      </c>
      <c r="C34" s="51" t="s">
        <v>288</v>
      </c>
      <c r="D34" s="52">
        <v>33.47</v>
      </c>
      <c r="E34" s="51" t="s">
        <v>248</v>
      </c>
      <c r="F34" s="51">
        <v>1234</v>
      </c>
      <c r="G34" s="53">
        <v>29</v>
      </c>
      <c r="H34" s="51" t="s">
        <v>269</v>
      </c>
      <c r="I34" s="51" t="s">
        <v>270</v>
      </c>
      <c r="J34" s="51">
        <v>29</v>
      </c>
      <c r="K34" s="54">
        <v>55.654690643999999</v>
      </c>
      <c r="L34" s="54">
        <v>143.250707463</v>
      </c>
      <c r="M34" s="52">
        <v>0.06</v>
      </c>
      <c r="N34" s="52">
        <v>0.01</v>
      </c>
      <c r="O34" s="51">
        <v>45297</v>
      </c>
      <c r="P34" s="51">
        <v>44260</v>
      </c>
      <c r="Q34" s="55">
        <v>45297</v>
      </c>
      <c r="R34" s="55">
        <v>1200</v>
      </c>
      <c r="S34" s="51" t="s">
        <v>253</v>
      </c>
      <c r="T34" s="51" t="s">
        <v>254</v>
      </c>
      <c r="U34" s="55">
        <v>54.65</v>
      </c>
      <c r="V34" s="55">
        <v>1</v>
      </c>
      <c r="W34" s="55">
        <v>2.39</v>
      </c>
      <c r="X34" s="55">
        <v>0.316</v>
      </c>
      <c r="Y34" s="55">
        <f t="shared" si="0"/>
        <v>2.39</v>
      </c>
      <c r="Z34" s="55">
        <f t="shared" si="1"/>
        <v>0.316</v>
      </c>
      <c r="AA34" s="55">
        <v>0.38900000000000001</v>
      </c>
      <c r="AB34" s="56">
        <v>3.5397879123208999E-2</v>
      </c>
      <c r="AC34">
        <f t="shared" si="2"/>
        <v>77</v>
      </c>
      <c r="AD34">
        <f t="shared" si="3"/>
        <v>0</v>
      </c>
      <c r="AE34">
        <f t="shared" si="4"/>
        <v>0.1</v>
      </c>
      <c r="AF34">
        <f>'TP Factors'!$D$5</f>
        <v>0.88209793191670816</v>
      </c>
      <c r="AG34">
        <f t="shared" si="5"/>
        <v>0.1</v>
      </c>
    </row>
    <row r="35" spans="1:33">
      <c r="A35" s="51" t="s">
        <v>267</v>
      </c>
      <c r="B35" s="51">
        <v>14</v>
      </c>
      <c r="C35" s="51" t="s">
        <v>288</v>
      </c>
      <c r="D35" s="52">
        <v>33.47</v>
      </c>
      <c r="E35" s="51" t="s">
        <v>248</v>
      </c>
      <c r="F35" s="51">
        <v>1234</v>
      </c>
      <c r="G35" s="53">
        <v>29</v>
      </c>
      <c r="H35" s="51" t="s">
        <v>269</v>
      </c>
      <c r="I35" s="51" t="s">
        <v>270</v>
      </c>
      <c r="J35" s="51">
        <v>1105</v>
      </c>
      <c r="K35" s="54">
        <v>277.57288475299998</v>
      </c>
      <c r="L35" s="54">
        <v>4485.6002600600004</v>
      </c>
      <c r="M35" s="52">
        <v>2.46</v>
      </c>
      <c r="N35" s="52">
        <v>0.35</v>
      </c>
      <c r="O35" s="51">
        <v>45301</v>
      </c>
      <c r="P35" s="51">
        <v>44264</v>
      </c>
      <c r="Q35" s="55">
        <v>45301</v>
      </c>
      <c r="R35" s="55">
        <v>1200</v>
      </c>
      <c r="S35" s="51" t="s">
        <v>251</v>
      </c>
      <c r="T35" s="51" t="s">
        <v>255</v>
      </c>
      <c r="U35" s="55">
        <v>54.65</v>
      </c>
      <c r="V35" s="55">
        <v>1</v>
      </c>
      <c r="W35" s="55">
        <v>2.39</v>
      </c>
      <c r="X35" s="55">
        <v>0.316</v>
      </c>
      <c r="Y35" s="55">
        <f t="shared" si="0"/>
        <v>2.39</v>
      </c>
      <c r="Z35" s="55">
        <f t="shared" si="1"/>
        <v>0.316</v>
      </c>
      <c r="AA35" s="55">
        <v>0.47299999999999998</v>
      </c>
      <c r="AB35" s="56">
        <v>0.86614107070847002</v>
      </c>
      <c r="AC35">
        <f t="shared" si="2"/>
        <v>2301</v>
      </c>
      <c r="AD35">
        <f t="shared" si="3"/>
        <v>12</v>
      </c>
      <c r="AE35">
        <f t="shared" si="4"/>
        <v>1.6</v>
      </c>
      <c r="AF35">
        <f>'TP Factors'!$D$5</f>
        <v>0.88209793191670816</v>
      </c>
      <c r="AG35">
        <f t="shared" si="5"/>
        <v>1.4</v>
      </c>
    </row>
    <row r="36" spans="1:33">
      <c r="A36" s="51" t="s">
        <v>267</v>
      </c>
      <c r="B36" s="51">
        <v>14</v>
      </c>
      <c r="C36" s="51" t="s">
        <v>288</v>
      </c>
      <c r="D36" s="52">
        <v>33.47</v>
      </c>
      <c r="E36" s="51" t="s">
        <v>248</v>
      </c>
      <c r="F36" s="51">
        <v>3456</v>
      </c>
      <c r="G36" s="53">
        <v>34</v>
      </c>
      <c r="H36" s="51" t="s">
        <v>269</v>
      </c>
      <c r="I36" s="51" t="s">
        <v>270</v>
      </c>
      <c r="J36" s="51">
        <v>17</v>
      </c>
      <c r="K36" s="54">
        <v>101.19393504</v>
      </c>
      <c r="L36" s="54">
        <v>142.81352483800001</v>
      </c>
      <c r="M36" s="52">
        <v>0.02</v>
      </c>
      <c r="N36" s="52">
        <v>0</v>
      </c>
      <c r="O36" s="51">
        <v>45311</v>
      </c>
      <c r="P36" s="51">
        <v>44274</v>
      </c>
      <c r="Q36" s="55">
        <v>45311</v>
      </c>
      <c r="R36" s="55">
        <v>7400</v>
      </c>
      <c r="S36" s="51" t="s">
        <v>258</v>
      </c>
      <c r="T36" s="51" t="s">
        <v>297</v>
      </c>
      <c r="U36" s="55">
        <v>54.65</v>
      </c>
      <c r="V36" s="55">
        <v>1</v>
      </c>
      <c r="W36" s="55">
        <v>1.38</v>
      </c>
      <c r="X36" s="55">
        <v>0.109</v>
      </c>
      <c r="Y36" s="55">
        <f t="shared" si="0"/>
        <v>1.38</v>
      </c>
      <c r="Z36" s="55">
        <f t="shared" si="1"/>
        <v>0.109</v>
      </c>
      <c r="AA36" s="55">
        <v>0.223</v>
      </c>
      <c r="AB36" s="56">
        <v>3.5289849385621401E-2</v>
      </c>
      <c r="AC36">
        <f t="shared" si="2"/>
        <v>44</v>
      </c>
      <c r="AD36">
        <f t="shared" si="3"/>
        <v>0</v>
      </c>
      <c r="AE36">
        <f t="shared" si="4"/>
        <v>0</v>
      </c>
      <c r="AF36">
        <f>'TP Factors'!$D$5</f>
        <v>0.88209793191670816</v>
      </c>
      <c r="AG36">
        <f t="shared" si="5"/>
        <v>0</v>
      </c>
    </row>
    <row r="37" spans="1:33">
      <c r="A37" s="51" t="s">
        <v>267</v>
      </c>
      <c r="B37" s="51">
        <v>14</v>
      </c>
      <c r="C37" s="51" t="s">
        <v>288</v>
      </c>
      <c r="D37" s="52">
        <v>33.47</v>
      </c>
      <c r="E37" s="51" t="s">
        <v>248</v>
      </c>
      <c r="F37" s="51">
        <v>1234</v>
      </c>
      <c r="G37" s="53">
        <v>29</v>
      </c>
      <c r="H37" s="51" t="s">
        <v>269</v>
      </c>
      <c r="I37" s="51" t="s">
        <v>270</v>
      </c>
      <c r="J37" s="51">
        <v>5024</v>
      </c>
      <c r="K37" s="54">
        <v>749.021053628</v>
      </c>
      <c r="L37" s="54">
        <v>31742.230082300001</v>
      </c>
      <c r="M37" s="52">
        <v>11.2</v>
      </c>
      <c r="N37" s="52">
        <v>1.59</v>
      </c>
      <c r="O37" s="51">
        <v>45334</v>
      </c>
      <c r="P37" s="51">
        <v>44297</v>
      </c>
      <c r="Q37" s="55">
        <v>45334</v>
      </c>
      <c r="R37" s="55">
        <v>1200</v>
      </c>
      <c r="S37" s="51" t="s">
        <v>258</v>
      </c>
      <c r="T37" s="51" t="s">
        <v>259</v>
      </c>
      <c r="U37" s="55">
        <v>54.65</v>
      </c>
      <c r="V37" s="55">
        <v>1</v>
      </c>
      <c r="W37" s="55">
        <v>2.39</v>
      </c>
      <c r="X37" s="55">
        <v>0.316</v>
      </c>
      <c r="Y37" s="55">
        <f t="shared" si="0"/>
        <v>2.39</v>
      </c>
      <c r="Z37" s="55">
        <f t="shared" si="1"/>
        <v>0.316</v>
      </c>
      <c r="AA37" s="55">
        <v>0.30399999999999999</v>
      </c>
      <c r="AB37" s="56">
        <v>7.8436444983091897</v>
      </c>
      <c r="AC37">
        <f t="shared" si="2"/>
        <v>13395</v>
      </c>
      <c r="AD37">
        <f t="shared" si="3"/>
        <v>71</v>
      </c>
      <c r="AE37">
        <f t="shared" si="4"/>
        <v>9.3000000000000007</v>
      </c>
      <c r="AF37">
        <f>'TP Factors'!$D$5</f>
        <v>0.88209793191670816</v>
      </c>
      <c r="AG37">
        <f t="shared" si="5"/>
        <v>8.1999999999999993</v>
      </c>
    </row>
    <row r="38" spans="1:33">
      <c r="A38" s="51" t="s">
        <v>267</v>
      </c>
      <c r="B38" s="51">
        <v>14</v>
      </c>
      <c r="C38" s="51" t="s">
        <v>288</v>
      </c>
      <c r="D38" s="52">
        <v>33.47</v>
      </c>
      <c r="E38" s="51" t="s">
        <v>248</v>
      </c>
      <c r="F38" s="51">
        <v>1234</v>
      </c>
      <c r="G38" s="53">
        <v>29</v>
      </c>
      <c r="H38" s="51" t="s">
        <v>269</v>
      </c>
      <c r="I38" s="51" t="s">
        <v>270</v>
      </c>
      <c r="J38" s="51">
        <v>22</v>
      </c>
      <c r="K38" s="54">
        <v>144.83274847600001</v>
      </c>
      <c r="L38" s="54">
        <v>110.852998344</v>
      </c>
      <c r="M38" s="52">
        <v>0.05</v>
      </c>
      <c r="N38" s="52">
        <v>0.01</v>
      </c>
      <c r="O38" s="51">
        <v>45344</v>
      </c>
      <c r="P38" s="51">
        <v>44307</v>
      </c>
      <c r="Q38" s="55">
        <v>45344</v>
      </c>
      <c r="R38" s="55">
        <v>1200</v>
      </c>
      <c r="S38" s="51" t="s">
        <v>253</v>
      </c>
      <c r="T38" s="51" t="s">
        <v>254</v>
      </c>
      <c r="U38" s="55">
        <v>54.65</v>
      </c>
      <c r="V38" s="55">
        <v>1</v>
      </c>
      <c r="W38" s="55">
        <v>2.39</v>
      </c>
      <c r="X38" s="55">
        <v>0.316</v>
      </c>
      <c r="Y38" s="55">
        <f t="shared" si="0"/>
        <v>2.39</v>
      </c>
      <c r="Z38" s="55">
        <f t="shared" si="1"/>
        <v>0.316</v>
      </c>
      <c r="AA38" s="55">
        <v>0.38900000000000001</v>
      </c>
      <c r="AB38" s="56">
        <v>2.7392262875045901E-2</v>
      </c>
      <c r="AC38">
        <f t="shared" si="2"/>
        <v>60</v>
      </c>
      <c r="AD38">
        <f t="shared" si="3"/>
        <v>0</v>
      </c>
      <c r="AE38">
        <f t="shared" si="4"/>
        <v>0</v>
      </c>
      <c r="AF38">
        <f>'TP Factors'!$D$5</f>
        <v>0.88209793191670816</v>
      </c>
      <c r="AG38">
        <f t="shared" si="5"/>
        <v>0</v>
      </c>
    </row>
    <row r="39" spans="1:33">
      <c r="A39" s="51" t="s">
        <v>267</v>
      </c>
      <c r="B39" s="51">
        <v>14</v>
      </c>
      <c r="C39" s="51" t="s">
        <v>288</v>
      </c>
      <c r="D39" s="52">
        <v>33.47</v>
      </c>
      <c r="E39" s="51" t="s">
        <v>248</v>
      </c>
      <c r="F39" s="51">
        <v>1234</v>
      </c>
      <c r="G39" s="53">
        <v>29</v>
      </c>
      <c r="H39" s="51" t="s">
        <v>269</v>
      </c>
      <c r="I39" s="51" t="s">
        <v>270</v>
      </c>
      <c r="J39" s="51">
        <v>6818</v>
      </c>
      <c r="K39" s="54">
        <v>878.01156918200002</v>
      </c>
      <c r="L39" s="54">
        <v>33664.356229199999</v>
      </c>
      <c r="M39" s="52">
        <v>15.2</v>
      </c>
      <c r="N39" s="52">
        <v>2.15</v>
      </c>
      <c r="O39" s="51">
        <v>45362</v>
      </c>
      <c r="P39" s="51">
        <v>44325</v>
      </c>
      <c r="Q39" s="55">
        <v>45362</v>
      </c>
      <c r="R39" s="55">
        <v>1200</v>
      </c>
      <c r="S39" s="51" t="s">
        <v>253</v>
      </c>
      <c r="T39" s="51" t="s">
        <v>254</v>
      </c>
      <c r="U39" s="55">
        <v>54.65</v>
      </c>
      <c r="V39" s="55">
        <v>1</v>
      </c>
      <c r="W39" s="55">
        <v>2.39</v>
      </c>
      <c r="X39" s="55">
        <v>0.316</v>
      </c>
      <c r="Y39" s="55">
        <f t="shared" si="0"/>
        <v>2.39</v>
      </c>
      <c r="Z39" s="55">
        <f t="shared" si="1"/>
        <v>0.316</v>
      </c>
      <c r="AA39" s="55">
        <v>0.38900000000000001</v>
      </c>
      <c r="AB39" s="56">
        <v>8.1518483519187406</v>
      </c>
      <c r="AC39">
        <f t="shared" si="2"/>
        <v>17813</v>
      </c>
      <c r="AD39">
        <f t="shared" si="3"/>
        <v>94</v>
      </c>
      <c r="AE39">
        <f t="shared" si="4"/>
        <v>12.4</v>
      </c>
      <c r="AF39">
        <f>'TP Factors'!$D$5</f>
        <v>0.88209793191670816</v>
      </c>
      <c r="AG39">
        <f t="shared" si="5"/>
        <v>10.9</v>
      </c>
    </row>
    <row r="40" spans="1:33">
      <c r="A40" s="51" t="s">
        <v>267</v>
      </c>
      <c r="B40" s="51">
        <v>14</v>
      </c>
      <c r="C40" s="51" t="s">
        <v>288</v>
      </c>
      <c r="D40" s="52">
        <v>33.47</v>
      </c>
      <c r="E40" s="51" t="s">
        <v>248</v>
      </c>
      <c r="F40" s="51">
        <v>1234</v>
      </c>
      <c r="G40" s="53">
        <v>29</v>
      </c>
      <c r="H40" s="51" t="s">
        <v>269</v>
      </c>
      <c r="I40" s="51" t="s">
        <v>270</v>
      </c>
      <c r="J40" s="51">
        <v>1098</v>
      </c>
      <c r="K40" s="54">
        <v>423.09350703899997</v>
      </c>
      <c r="L40" s="54">
        <v>9589.4116782799993</v>
      </c>
      <c r="M40" s="52">
        <v>2.4500000000000002</v>
      </c>
      <c r="N40" s="52">
        <v>0.35</v>
      </c>
      <c r="O40" s="51">
        <v>45378</v>
      </c>
      <c r="P40" s="51">
        <v>44341</v>
      </c>
      <c r="Q40" s="55">
        <v>45378</v>
      </c>
      <c r="R40" s="55">
        <v>1200</v>
      </c>
      <c r="S40" s="51" t="s">
        <v>261</v>
      </c>
      <c r="T40" s="51" t="s">
        <v>262</v>
      </c>
      <c r="U40" s="55">
        <v>54.65</v>
      </c>
      <c r="V40" s="55">
        <v>1</v>
      </c>
      <c r="W40" s="55">
        <v>2.39</v>
      </c>
      <c r="X40" s="55">
        <v>0.316</v>
      </c>
      <c r="Y40" s="55">
        <f t="shared" si="0"/>
        <v>2.39</v>
      </c>
      <c r="Z40" s="55">
        <f t="shared" si="1"/>
        <v>0.316</v>
      </c>
      <c r="AA40" s="55">
        <v>0.22</v>
      </c>
      <c r="AB40" s="56">
        <v>2.1616655587432301</v>
      </c>
      <c r="AC40">
        <f t="shared" si="2"/>
        <v>2671</v>
      </c>
      <c r="AD40">
        <f t="shared" si="3"/>
        <v>14</v>
      </c>
      <c r="AE40">
        <f t="shared" si="4"/>
        <v>1.9</v>
      </c>
      <c r="AF40">
        <f>'TP Factors'!$D$5</f>
        <v>0.88209793191670816</v>
      </c>
      <c r="AG40">
        <f t="shared" si="5"/>
        <v>1.7</v>
      </c>
    </row>
    <row r="41" spans="1:33">
      <c r="A41" s="51" t="s">
        <v>267</v>
      </c>
      <c r="B41" s="51">
        <v>14</v>
      </c>
      <c r="C41" s="51" t="s">
        <v>288</v>
      </c>
      <c r="D41" s="52">
        <v>33.47</v>
      </c>
      <c r="E41" s="51" t="s">
        <v>248</v>
      </c>
      <c r="F41" s="51">
        <v>3456</v>
      </c>
      <c r="G41" s="53">
        <v>34</v>
      </c>
      <c r="H41" s="51" t="s">
        <v>269</v>
      </c>
      <c r="I41" s="51" t="s">
        <v>270</v>
      </c>
      <c r="J41" s="51">
        <v>282</v>
      </c>
      <c r="K41" s="54">
        <v>282.22563444899998</v>
      </c>
      <c r="L41" s="54">
        <v>3388.3450522500002</v>
      </c>
      <c r="M41" s="52">
        <v>0.39</v>
      </c>
      <c r="N41" s="52">
        <v>0.03</v>
      </c>
      <c r="O41" s="51">
        <v>45384</v>
      </c>
      <c r="P41" s="51">
        <v>44347</v>
      </c>
      <c r="Q41" s="55">
        <v>45384</v>
      </c>
      <c r="R41" s="55">
        <v>7400</v>
      </c>
      <c r="S41" s="51" t="s">
        <v>261</v>
      </c>
      <c r="T41" s="51" t="s">
        <v>299</v>
      </c>
      <c r="U41" s="55">
        <v>54.65</v>
      </c>
      <c r="V41" s="55">
        <v>1</v>
      </c>
      <c r="W41" s="55">
        <v>1.38</v>
      </c>
      <c r="X41" s="55">
        <v>0.109</v>
      </c>
      <c r="Y41" s="55">
        <f t="shared" si="0"/>
        <v>1.38</v>
      </c>
      <c r="Z41" s="55">
        <f t="shared" si="1"/>
        <v>0.109</v>
      </c>
      <c r="AA41" s="55">
        <v>0.16</v>
      </c>
      <c r="AB41" s="56">
        <v>0.79069307172845904</v>
      </c>
      <c r="AC41">
        <f t="shared" si="2"/>
        <v>711</v>
      </c>
      <c r="AD41">
        <f t="shared" si="3"/>
        <v>2</v>
      </c>
      <c r="AE41">
        <f t="shared" si="4"/>
        <v>0.2</v>
      </c>
      <c r="AF41">
        <f>'TP Factors'!$D$5</f>
        <v>0.88209793191670816</v>
      </c>
      <c r="AG41">
        <f t="shared" si="5"/>
        <v>0.2</v>
      </c>
    </row>
    <row r="42" spans="1:33">
      <c r="A42" s="51" t="s">
        <v>267</v>
      </c>
      <c r="B42" s="51">
        <v>14</v>
      </c>
      <c r="C42" s="51" t="s">
        <v>288</v>
      </c>
      <c r="D42" s="52">
        <v>33.47</v>
      </c>
      <c r="E42" s="51" t="s">
        <v>248</v>
      </c>
      <c r="F42" s="51">
        <v>1234</v>
      </c>
      <c r="G42" s="53">
        <v>29</v>
      </c>
      <c r="H42" s="51" t="s">
        <v>269</v>
      </c>
      <c r="I42" s="51" t="s">
        <v>270</v>
      </c>
      <c r="J42" s="51">
        <v>1292</v>
      </c>
      <c r="K42" s="54">
        <v>540.91320709199999</v>
      </c>
      <c r="L42" s="54">
        <v>11283.574582699999</v>
      </c>
      <c r="M42" s="52">
        <v>2.88</v>
      </c>
      <c r="N42" s="52">
        <v>0.41</v>
      </c>
      <c r="O42" s="51">
        <v>45398</v>
      </c>
      <c r="P42" s="51">
        <v>44361</v>
      </c>
      <c r="Q42" s="55">
        <v>45398</v>
      </c>
      <c r="R42" s="55">
        <v>1200</v>
      </c>
      <c r="S42" s="51" t="s">
        <v>261</v>
      </c>
      <c r="T42" s="51" t="s">
        <v>262</v>
      </c>
      <c r="U42" s="55">
        <v>54.65</v>
      </c>
      <c r="V42" s="55">
        <v>1</v>
      </c>
      <c r="W42" s="55">
        <v>2.39</v>
      </c>
      <c r="X42" s="55">
        <v>0.316</v>
      </c>
      <c r="Y42" s="55">
        <f t="shared" si="0"/>
        <v>2.39</v>
      </c>
      <c r="Z42" s="55">
        <f t="shared" si="1"/>
        <v>0.316</v>
      </c>
      <c r="AA42" s="55">
        <v>0.22</v>
      </c>
      <c r="AB42" s="56">
        <v>0.18156312867469199</v>
      </c>
      <c r="AC42">
        <f t="shared" si="2"/>
        <v>224</v>
      </c>
      <c r="AD42">
        <f t="shared" si="3"/>
        <v>1</v>
      </c>
      <c r="AE42">
        <f t="shared" si="4"/>
        <v>0.2</v>
      </c>
      <c r="AF42">
        <f>'TP Factors'!$D$5</f>
        <v>0.88209793191670816</v>
      </c>
      <c r="AG42">
        <f t="shared" si="5"/>
        <v>0.2</v>
      </c>
    </row>
    <row r="43" spans="1:33">
      <c r="A43" s="51" t="s">
        <v>267</v>
      </c>
      <c r="B43" s="51">
        <v>14</v>
      </c>
      <c r="C43" s="51" t="s">
        <v>288</v>
      </c>
      <c r="D43" s="52">
        <v>33.47</v>
      </c>
      <c r="E43" s="51" t="s">
        <v>248</v>
      </c>
      <c r="F43" s="51">
        <v>3456</v>
      </c>
      <c r="G43" s="53">
        <v>34</v>
      </c>
      <c r="H43" s="51" t="s">
        <v>269</v>
      </c>
      <c r="I43" s="51" t="s">
        <v>270</v>
      </c>
      <c r="J43" s="51">
        <v>23</v>
      </c>
      <c r="K43" s="54">
        <v>118.451201365</v>
      </c>
      <c r="L43" s="54">
        <v>220.230328007</v>
      </c>
      <c r="M43" s="52">
        <v>0.03</v>
      </c>
      <c r="N43" s="52">
        <v>0</v>
      </c>
      <c r="O43" s="51">
        <v>45403</v>
      </c>
      <c r="P43" s="51">
        <v>44366</v>
      </c>
      <c r="Q43" s="55">
        <v>45403</v>
      </c>
      <c r="R43" s="55">
        <v>7400</v>
      </c>
      <c r="S43" s="51" t="s">
        <v>253</v>
      </c>
      <c r="T43" s="51" t="s">
        <v>298</v>
      </c>
      <c r="U43" s="55">
        <v>54.65</v>
      </c>
      <c r="V43" s="55">
        <v>1</v>
      </c>
      <c r="W43" s="55">
        <v>1.38</v>
      </c>
      <c r="X43" s="55">
        <v>0.109</v>
      </c>
      <c r="Y43" s="55">
        <f t="shared" si="0"/>
        <v>1.38</v>
      </c>
      <c r="Z43" s="55">
        <f t="shared" si="1"/>
        <v>0.109</v>
      </c>
      <c r="AA43" s="55">
        <v>0.20200000000000001</v>
      </c>
      <c r="AB43" s="56">
        <v>5.4419881531162798E-2</v>
      </c>
      <c r="AC43">
        <f t="shared" si="2"/>
        <v>62</v>
      </c>
      <c r="AD43">
        <f t="shared" si="3"/>
        <v>0</v>
      </c>
      <c r="AE43">
        <f t="shared" si="4"/>
        <v>0</v>
      </c>
      <c r="AF43">
        <f>'TP Factors'!$D$5</f>
        <v>0.88209793191670816</v>
      </c>
      <c r="AG43">
        <f t="shared" si="5"/>
        <v>0</v>
      </c>
    </row>
    <row r="44" spans="1:33">
      <c r="A44" s="51" t="s">
        <v>267</v>
      </c>
      <c r="B44" s="51">
        <v>14</v>
      </c>
      <c r="C44" s="51" t="s">
        <v>288</v>
      </c>
      <c r="D44" s="52">
        <v>33.47</v>
      </c>
      <c r="E44" s="51" t="s">
        <v>248</v>
      </c>
      <c r="F44" s="51">
        <v>1234</v>
      </c>
      <c r="G44" s="53">
        <v>29</v>
      </c>
      <c r="H44" s="51" t="s">
        <v>269</v>
      </c>
      <c r="I44" s="51" t="s">
        <v>270</v>
      </c>
      <c r="J44" s="51">
        <v>513</v>
      </c>
      <c r="K44" s="54">
        <v>344.27457971199999</v>
      </c>
      <c r="L44" s="54">
        <v>2534.3656099300001</v>
      </c>
      <c r="M44" s="52">
        <v>1.1399999999999999</v>
      </c>
      <c r="N44" s="52">
        <v>0.16</v>
      </c>
      <c r="O44" s="51">
        <v>45416</v>
      </c>
      <c r="P44" s="51">
        <v>44379</v>
      </c>
      <c r="Q44" s="55">
        <v>45416</v>
      </c>
      <c r="R44" s="55">
        <v>1200</v>
      </c>
      <c r="S44" s="51" t="s">
        <v>253</v>
      </c>
      <c r="T44" s="51" t="s">
        <v>254</v>
      </c>
      <c r="U44" s="55">
        <v>54.65</v>
      </c>
      <c r="V44" s="55">
        <v>1</v>
      </c>
      <c r="W44" s="55">
        <v>2.39</v>
      </c>
      <c r="X44" s="55">
        <v>0.316</v>
      </c>
      <c r="Y44" s="55">
        <f t="shared" si="0"/>
        <v>2.39</v>
      </c>
      <c r="Z44" s="55">
        <f t="shared" si="1"/>
        <v>0.316</v>
      </c>
      <c r="AA44" s="55">
        <v>0.38900000000000001</v>
      </c>
      <c r="AB44" s="56">
        <v>0.52247992435068102</v>
      </c>
      <c r="AC44">
        <f t="shared" si="2"/>
        <v>1142</v>
      </c>
      <c r="AD44">
        <f t="shared" si="3"/>
        <v>6</v>
      </c>
      <c r="AE44">
        <f t="shared" si="4"/>
        <v>0.8</v>
      </c>
      <c r="AF44">
        <f>'TP Factors'!$D$5</f>
        <v>0.88209793191670816</v>
      </c>
      <c r="AG44">
        <f t="shared" si="5"/>
        <v>0.7</v>
      </c>
    </row>
    <row r="45" spans="1:33">
      <c r="A45" s="51" t="s">
        <v>267</v>
      </c>
      <c r="B45" s="51">
        <v>14</v>
      </c>
      <c r="C45" s="51" t="s">
        <v>288</v>
      </c>
      <c r="D45" s="52">
        <v>33.47</v>
      </c>
      <c r="E45" s="51" t="s">
        <v>248</v>
      </c>
      <c r="F45" s="51">
        <v>3456</v>
      </c>
      <c r="G45" s="53">
        <v>34</v>
      </c>
      <c r="H45" s="51" t="s">
        <v>269</v>
      </c>
      <c r="I45" s="51" t="s">
        <v>270</v>
      </c>
      <c r="J45" s="51">
        <v>107</v>
      </c>
      <c r="K45" s="54">
        <v>237.38765442799999</v>
      </c>
      <c r="L45" s="54">
        <v>917.54021695599999</v>
      </c>
      <c r="M45" s="52">
        <v>0.15</v>
      </c>
      <c r="N45" s="52">
        <v>0.01</v>
      </c>
      <c r="O45" s="51">
        <v>45434</v>
      </c>
      <c r="P45" s="51">
        <v>44397</v>
      </c>
      <c r="Q45" s="55">
        <v>45434</v>
      </c>
      <c r="R45" s="55">
        <v>7400</v>
      </c>
      <c r="S45" s="51" t="s">
        <v>258</v>
      </c>
      <c r="T45" s="51" t="s">
        <v>297</v>
      </c>
      <c r="U45" s="55">
        <v>54.65</v>
      </c>
      <c r="V45" s="55">
        <v>1</v>
      </c>
      <c r="W45" s="55">
        <v>1.38</v>
      </c>
      <c r="X45" s="55">
        <v>0.109</v>
      </c>
      <c r="Y45" s="55">
        <f t="shared" si="0"/>
        <v>1.38</v>
      </c>
      <c r="Z45" s="55">
        <f t="shared" si="1"/>
        <v>0.109</v>
      </c>
      <c r="AA45" s="55">
        <v>0.223</v>
      </c>
      <c r="AB45" s="56">
        <v>0.22642504010803799</v>
      </c>
      <c r="AC45">
        <f t="shared" si="2"/>
        <v>284</v>
      </c>
      <c r="AD45">
        <f t="shared" si="3"/>
        <v>1</v>
      </c>
      <c r="AE45">
        <f t="shared" si="4"/>
        <v>0.1</v>
      </c>
      <c r="AF45">
        <f>'TP Factors'!$D$5</f>
        <v>0.88209793191670816</v>
      </c>
      <c r="AG45">
        <f t="shared" si="5"/>
        <v>0.1</v>
      </c>
    </row>
    <row r="46" spans="1:33">
      <c r="A46" s="51" t="s">
        <v>267</v>
      </c>
      <c r="B46" s="51">
        <v>14</v>
      </c>
      <c r="C46" s="51" t="s">
        <v>288</v>
      </c>
      <c r="D46" s="52">
        <v>33.47</v>
      </c>
      <c r="E46" s="51" t="s">
        <v>248</v>
      </c>
      <c r="F46" s="51">
        <v>1234</v>
      </c>
      <c r="G46" s="53">
        <v>29</v>
      </c>
      <c r="H46" s="51" t="s">
        <v>269</v>
      </c>
      <c r="I46" s="51" t="s">
        <v>270</v>
      </c>
      <c r="J46" s="51">
        <v>3224</v>
      </c>
      <c r="K46" s="54">
        <v>710.51353382100001</v>
      </c>
      <c r="L46" s="54">
        <v>20366.649110400002</v>
      </c>
      <c r="M46" s="52">
        <v>7.19</v>
      </c>
      <c r="N46" s="52">
        <v>1.02</v>
      </c>
      <c r="O46" s="51">
        <v>45435</v>
      </c>
      <c r="P46" s="51">
        <v>44398</v>
      </c>
      <c r="Q46" s="55">
        <v>45435</v>
      </c>
      <c r="R46" s="55">
        <v>1200</v>
      </c>
      <c r="S46" s="51" t="s">
        <v>258</v>
      </c>
      <c r="T46" s="51" t="s">
        <v>259</v>
      </c>
      <c r="U46" s="55">
        <v>54.65</v>
      </c>
      <c r="V46" s="55">
        <v>1</v>
      </c>
      <c r="W46" s="55">
        <v>2.39</v>
      </c>
      <c r="X46" s="55">
        <v>0.316</v>
      </c>
      <c r="Y46" s="55">
        <f t="shared" si="0"/>
        <v>2.39</v>
      </c>
      <c r="Z46" s="55">
        <f t="shared" si="1"/>
        <v>0.316</v>
      </c>
      <c r="AA46" s="55">
        <v>0.30399999999999999</v>
      </c>
      <c r="AB46" s="56">
        <v>3.9455245398023799</v>
      </c>
      <c r="AC46">
        <f t="shared" si="2"/>
        <v>6738</v>
      </c>
      <c r="AD46">
        <f t="shared" si="3"/>
        <v>36</v>
      </c>
      <c r="AE46">
        <f t="shared" si="4"/>
        <v>4.7</v>
      </c>
      <c r="AF46">
        <f>'TP Factors'!$D$5</f>
        <v>0.88209793191670816</v>
      </c>
      <c r="AG46">
        <f t="shared" si="5"/>
        <v>4.0999999999999996</v>
      </c>
    </row>
    <row r="47" spans="1:33">
      <c r="A47" s="51" t="s">
        <v>267</v>
      </c>
      <c r="B47" s="51">
        <v>14</v>
      </c>
      <c r="C47" s="51" t="s">
        <v>288</v>
      </c>
      <c r="D47" s="52">
        <v>33.47</v>
      </c>
      <c r="E47" s="51" t="s">
        <v>248</v>
      </c>
      <c r="F47" s="51">
        <v>1234</v>
      </c>
      <c r="G47" s="53">
        <v>29</v>
      </c>
      <c r="H47" s="51" t="s">
        <v>269</v>
      </c>
      <c r="I47" s="51" t="s">
        <v>270</v>
      </c>
      <c r="J47" s="51">
        <v>169</v>
      </c>
      <c r="K47" s="54">
        <v>150.44326644899999</v>
      </c>
      <c r="L47" s="54">
        <v>1069.87466189</v>
      </c>
      <c r="M47" s="52">
        <v>0.38</v>
      </c>
      <c r="N47" s="52">
        <v>0.05</v>
      </c>
      <c r="O47" s="51">
        <v>45452</v>
      </c>
      <c r="P47" s="51">
        <v>44415</v>
      </c>
      <c r="Q47" s="55">
        <v>45452</v>
      </c>
      <c r="R47" s="55">
        <v>1200</v>
      </c>
      <c r="S47" s="51" t="s">
        <v>258</v>
      </c>
      <c r="T47" s="51" t="s">
        <v>259</v>
      </c>
      <c r="U47" s="55">
        <v>54.65</v>
      </c>
      <c r="V47" s="55">
        <v>1</v>
      </c>
      <c r="W47" s="55">
        <v>2.39</v>
      </c>
      <c r="X47" s="55">
        <v>0.316</v>
      </c>
      <c r="Y47" s="55">
        <f t="shared" si="0"/>
        <v>2.39</v>
      </c>
      <c r="Z47" s="55">
        <f t="shared" si="1"/>
        <v>0.316</v>
      </c>
      <c r="AA47" s="55">
        <v>0.30399999999999999</v>
      </c>
      <c r="AB47" s="56">
        <v>0.264370728938226</v>
      </c>
      <c r="AC47">
        <f t="shared" si="2"/>
        <v>451</v>
      </c>
      <c r="AD47">
        <f t="shared" si="3"/>
        <v>2</v>
      </c>
      <c r="AE47">
        <f t="shared" si="4"/>
        <v>0.3</v>
      </c>
      <c r="AF47">
        <f>'TP Factors'!$D$5</f>
        <v>0.88209793191670816</v>
      </c>
      <c r="AG47">
        <f t="shared" si="5"/>
        <v>0.3</v>
      </c>
    </row>
    <row r="48" spans="1:33">
      <c r="A48" s="51" t="s">
        <v>267</v>
      </c>
      <c r="B48" s="51">
        <v>14</v>
      </c>
      <c r="C48" s="51" t="s">
        <v>288</v>
      </c>
      <c r="D48" s="52">
        <v>33.47</v>
      </c>
      <c r="E48" s="51" t="s">
        <v>248</v>
      </c>
      <c r="F48" s="51">
        <v>1234</v>
      </c>
      <c r="G48" s="53">
        <v>29</v>
      </c>
      <c r="H48" s="51" t="s">
        <v>269</v>
      </c>
      <c r="I48" s="51" t="s">
        <v>270</v>
      </c>
      <c r="J48" s="51">
        <v>88</v>
      </c>
      <c r="K48" s="54">
        <v>122.932026502</v>
      </c>
      <c r="L48" s="54">
        <v>558.68086553600006</v>
      </c>
      <c r="M48" s="52">
        <v>0.2</v>
      </c>
      <c r="N48" s="52">
        <v>0.03</v>
      </c>
      <c r="O48" s="51">
        <v>45517</v>
      </c>
      <c r="P48" s="51">
        <v>44478</v>
      </c>
      <c r="Q48" s="55">
        <v>45517</v>
      </c>
      <c r="R48" s="55">
        <v>1200</v>
      </c>
      <c r="S48" s="51" t="s">
        <v>258</v>
      </c>
      <c r="T48" s="51" t="s">
        <v>259</v>
      </c>
      <c r="U48" s="55">
        <v>54.65</v>
      </c>
      <c r="V48" s="55">
        <v>1</v>
      </c>
      <c r="W48" s="55">
        <v>2.39</v>
      </c>
      <c r="X48" s="55">
        <v>0.316</v>
      </c>
      <c r="Y48" s="55">
        <f t="shared" si="0"/>
        <v>2.39</v>
      </c>
      <c r="Z48" s="55">
        <f t="shared" si="1"/>
        <v>0.316</v>
      </c>
      <c r="AA48" s="55">
        <v>0.30399999999999999</v>
      </c>
      <c r="AB48" s="56">
        <v>4.3814980013846601E-2</v>
      </c>
      <c r="AC48">
        <f t="shared" si="2"/>
        <v>75</v>
      </c>
      <c r="AD48">
        <f t="shared" si="3"/>
        <v>0</v>
      </c>
      <c r="AE48">
        <f t="shared" si="4"/>
        <v>0.1</v>
      </c>
      <c r="AF48">
        <f>'TP Factors'!$D$5</f>
        <v>0.88209793191670816</v>
      </c>
      <c r="AG48">
        <f t="shared" si="5"/>
        <v>0.1</v>
      </c>
    </row>
    <row r="49" spans="1:33">
      <c r="A49" s="51" t="s">
        <v>267</v>
      </c>
      <c r="B49" s="51">
        <v>14</v>
      </c>
      <c r="C49" s="51" t="s">
        <v>288</v>
      </c>
      <c r="D49" s="52">
        <v>33.47</v>
      </c>
      <c r="E49" s="51" t="s">
        <v>248</v>
      </c>
      <c r="F49" s="51">
        <v>3456</v>
      </c>
      <c r="G49" s="53">
        <v>3</v>
      </c>
      <c r="H49" s="51" t="s">
        <v>269</v>
      </c>
      <c r="I49" s="51" t="s">
        <v>270</v>
      </c>
      <c r="J49" s="51">
        <v>853</v>
      </c>
      <c r="K49" s="54">
        <v>560.14018467699998</v>
      </c>
      <c r="L49" s="54">
        <v>4096.13099891</v>
      </c>
      <c r="M49" s="52">
        <v>1.02</v>
      </c>
      <c r="N49" s="52">
        <v>0.05</v>
      </c>
      <c r="O49" s="51">
        <v>45534</v>
      </c>
      <c r="P49" s="51">
        <v>44495</v>
      </c>
      <c r="Q49" s="55">
        <v>45534</v>
      </c>
      <c r="R49" s="55">
        <v>3200</v>
      </c>
      <c r="S49" s="51" t="s">
        <v>258</v>
      </c>
      <c r="T49" s="51" t="s">
        <v>300</v>
      </c>
      <c r="U49" s="55">
        <v>54.65</v>
      </c>
      <c r="V49" s="55">
        <v>1</v>
      </c>
      <c r="W49" s="55">
        <v>1.25</v>
      </c>
      <c r="X49" s="55">
        <v>6.4000000000000001E-2</v>
      </c>
      <c r="Y49" s="55">
        <f t="shared" si="0"/>
        <v>1.25</v>
      </c>
      <c r="Z49" s="55">
        <f t="shared" si="1"/>
        <v>6.4000000000000001E-2</v>
      </c>
      <c r="AA49" s="55">
        <v>0.4</v>
      </c>
      <c r="AB49" s="56">
        <v>0.118408247925972</v>
      </c>
      <c r="AC49">
        <f t="shared" si="2"/>
        <v>266</v>
      </c>
      <c r="AD49">
        <f t="shared" si="3"/>
        <v>1</v>
      </c>
      <c r="AE49">
        <f t="shared" si="4"/>
        <v>0</v>
      </c>
      <c r="AF49">
        <f>'TP Factors'!$D$5</f>
        <v>0.88209793191670816</v>
      </c>
      <c r="AG49">
        <f t="shared" si="5"/>
        <v>0</v>
      </c>
    </row>
    <row r="50" spans="1:33">
      <c r="A50" s="51" t="s">
        <v>267</v>
      </c>
      <c r="B50" s="51">
        <v>14</v>
      </c>
      <c r="C50" s="51" t="s">
        <v>288</v>
      </c>
      <c r="D50" s="52">
        <v>33.47</v>
      </c>
      <c r="E50" s="51" t="s">
        <v>248</v>
      </c>
      <c r="F50" s="51">
        <v>3456</v>
      </c>
      <c r="G50" s="53">
        <v>3</v>
      </c>
      <c r="H50" s="51" t="s">
        <v>269</v>
      </c>
      <c r="I50" s="51" t="s">
        <v>270</v>
      </c>
      <c r="J50" s="51">
        <v>11050</v>
      </c>
      <c r="K50" s="54">
        <v>3127.69240795</v>
      </c>
      <c r="L50" s="54">
        <v>53059.8318163</v>
      </c>
      <c r="M50" s="52">
        <v>13.26</v>
      </c>
      <c r="N50" s="52">
        <v>0.71</v>
      </c>
      <c r="O50" s="51">
        <v>45535</v>
      </c>
      <c r="P50" s="51">
        <v>44496</v>
      </c>
      <c r="Q50" s="55">
        <v>45535</v>
      </c>
      <c r="R50" s="55">
        <v>3200</v>
      </c>
      <c r="S50" s="51" t="s">
        <v>258</v>
      </c>
      <c r="T50" s="51" t="s">
        <v>300</v>
      </c>
      <c r="U50" s="55">
        <v>54.65</v>
      </c>
      <c r="V50" s="55">
        <v>1</v>
      </c>
      <c r="W50" s="55">
        <v>1.25</v>
      </c>
      <c r="X50" s="55">
        <v>6.4000000000000001E-2</v>
      </c>
      <c r="Y50" s="55">
        <f t="shared" si="0"/>
        <v>1.25</v>
      </c>
      <c r="Z50" s="55">
        <f t="shared" si="1"/>
        <v>6.4000000000000001E-2</v>
      </c>
      <c r="AA50" s="55">
        <v>0.4</v>
      </c>
      <c r="AB50" s="56">
        <v>5.5929927844468701E-3</v>
      </c>
      <c r="AC50">
        <f t="shared" si="2"/>
        <v>13</v>
      </c>
      <c r="AD50">
        <f t="shared" si="3"/>
        <v>0</v>
      </c>
      <c r="AE50">
        <f t="shared" si="4"/>
        <v>0</v>
      </c>
      <c r="AF50">
        <f>'TP Factors'!$D$5</f>
        <v>0.88209793191670816</v>
      </c>
      <c r="AG50">
        <f t="shared" si="5"/>
        <v>0</v>
      </c>
    </row>
    <row r="51" spans="1:33">
      <c r="A51" s="51" t="s">
        <v>267</v>
      </c>
      <c r="B51" s="51">
        <v>14</v>
      </c>
      <c r="C51" s="51" t="s">
        <v>288</v>
      </c>
      <c r="D51" s="52">
        <v>33.47</v>
      </c>
      <c r="E51" s="51" t="s">
        <v>248</v>
      </c>
      <c r="F51" s="51">
        <v>3456</v>
      </c>
      <c r="G51" s="53">
        <v>3</v>
      </c>
      <c r="H51" s="51" t="s">
        <v>269</v>
      </c>
      <c r="I51" s="51" t="s">
        <v>270</v>
      </c>
      <c r="J51" s="51">
        <v>51</v>
      </c>
      <c r="K51" s="54">
        <v>118.045897787</v>
      </c>
      <c r="L51" s="54">
        <v>242.89753589399999</v>
      </c>
      <c r="M51" s="52">
        <v>0.06</v>
      </c>
      <c r="N51" s="52">
        <v>0</v>
      </c>
      <c r="O51" s="51">
        <v>45536</v>
      </c>
      <c r="P51" s="51">
        <v>44497</v>
      </c>
      <c r="Q51" s="55">
        <v>45536</v>
      </c>
      <c r="R51" s="55">
        <v>3200</v>
      </c>
      <c r="S51" s="51" t="s">
        <v>258</v>
      </c>
      <c r="T51" s="51" t="s">
        <v>300</v>
      </c>
      <c r="U51" s="55">
        <v>54.65</v>
      </c>
      <c r="V51" s="55">
        <v>1</v>
      </c>
      <c r="W51" s="55">
        <v>1.25</v>
      </c>
      <c r="X51" s="55">
        <v>6.4000000000000001E-2</v>
      </c>
      <c r="Y51" s="55">
        <f t="shared" si="0"/>
        <v>1.25</v>
      </c>
      <c r="Z51" s="55">
        <f t="shared" si="1"/>
        <v>6.4000000000000001E-2</v>
      </c>
      <c r="AA51" s="55">
        <v>0.4</v>
      </c>
      <c r="AB51" s="56">
        <v>6.01096363316033E-3</v>
      </c>
      <c r="AC51">
        <f t="shared" si="2"/>
        <v>14</v>
      </c>
      <c r="AD51">
        <f t="shared" si="3"/>
        <v>0</v>
      </c>
      <c r="AE51">
        <f t="shared" si="4"/>
        <v>0</v>
      </c>
      <c r="AF51">
        <f>'TP Factors'!$D$5</f>
        <v>0.88209793191670816</v>
      </c>
      <c r="AG51">
        <f t="shared" si="5"/>
        <v>0</v>
      </c>
    </row>
    <row r="52" spans="1:33">
      <c r="A52" s="51" t="s">
        <v>267</v>
      </c>
      <c r="B52" s="51">
        <v>14</v>
      </c>
      <c r="C52" s="51" t="s">
        <v>288</v>
      </c>
      <c r="D52" s="52">
        <v>33.47</v>
      </c>
      <c r="E52" s="51" t="s">
        <v>248</v>
      </c>
      <c r="F52" s="51">
        <v>1234</v>
      </c>
      <c r="G52" s="53">
        <v>11.1</v>
      </c>
      <c r="H52" s="51" t="s">
        <v>269</v>
      </c>
      <c r="I52" s="51" t="s">
        <v>270</v>
      </c>
      <c r="J52" s="51">
        <v>28</v>
      </c>
      <c r="K52" s="54">
        <v>85.8305409994</v>
      </c>
      <c r="L52" s="54">
        <v>213.075463735</v>
      </c>
      <c r="M52" s="52">
        <v>0.02</v>
      </c>
      <c r="N52" s="52">
        <v>0</v>
      </c>
      <c r="O52" s="51">
        <v>44854</v>
      </c>
      <c r="P52" s="51">
        <v>43822</v>
      </c>
      <c r="Q52" s="55">
        <v>44854</v>
      </c>
      <c r="R52" s="55">
        <v>8120</v>
      </c>
      <c r="S52" s="51" t="s">
        <v>258</v>
      </c>
      <c r="T52" s="51" t="s">
        <v>292</v>
      </c>
      <c r="U52" s="55">
        <v>54.65</v>
      </c>
      <c r="V52" s="55">
        <v>0</v>
      </c>
      <c r="W52" s="55">
        <v>1.25</v>
      </c>
      <c r="X52" s="55">
        <v>5.2999999999999999E-2</v>
      </c>
      <c r="Y52" s="55">
        <f>W52*0.7</f>
        <v>0.875</v>
      </c>
      <c r="Z52" s="55">
        <f>X52*0.5</f>
        <v>2.6499999999999999E-2</v>
      </c>
      <c r="AA52" s="55">
        <v>0.25</v>
      </c>
      <c r="AB52" s="56">
        <v>1.15515077901831E-2</v>
      </c>
      <c r="AC52">
        <f t="shared" si="2"/>
        <v>16</v>
      </c>
      <c r="AD52">
        <f t="shared" si="3"/>
        <v>0</v>
      </c>
      <c r="AE52">
        <f t="shared" si="4"/>
        <v>0</v>
      </c>
      <c r="AF52">
        <f>'TP Factors'!$D$5</f>
        <v>0.88209793191670816</v>
      </c>
      <c r="AG52">
        <f t="shared" si="5"/>
        <v>0</v>
      </c>
    </row>
    <row r="53" spans="1:33">
      <c r="A53" s="51" t="s">
        <v>267</v>
      </c>
      <c r="B53" s="51">
        <v>14</v>
      </c>
      <c r="C53" s="51" t="s">
        <v>288</v>
      </c>
      <c r="D53" s="52">
        <v>33.47</v>
      </c>
      <c r="E53" s="51" t="s">
        <v>248</v>
      </c>
      <c r="F53" s="51">
        <v>1234</v>
      </c>
      <c r="G53" s="53">
        <v>11.1</v>
      </c>
      <c r="H53" s="51" t="s">
        <v>269</v>
      </c>
      <c r="I53" s="51" t="s">
        <v>270</v>
      </c>
      <c r="J53" s="51">
        <v>27</v>
      </c>
      <c r="K53" s="54">
        <v>83.121243490300003</v>
      </c>
      <c r="L53" s="54">
        <v>208.629087798</v>
      </c>
      <c r="M53" s="52">
        <v>0.02</v>
      </c>
      <c r="N53" s="52">
        <v>0</v>
      </c>
      <c r="O53" s="51">
        <v>44950</v>
      </c>
      <c r="P53" s="51">
        <v>43918</v>
      </c>
      <c r="Q53" s="55">
        <v>44950</v>
      </c>
      <c r="R53" s="55">
        <v>8120</v>
      </c>
      <c r="S53" s="51" t="s">
        <v>258</v>
      </c>
      <c r="T53" s="51" t="s">
        <v>292</v>
      </c>
      <c r="U53" s="55">
        <v>54.65</v>
      </c>
      <c r="V53" s="55">
        <v>0</v>
      </c>
      <c r="W53" s="55">
        <v>1.25</v>
      </c>
      <c r="X53" s="55">
        <v>5.2999999999999999E-2</v>
      </c>
      <c r="Y53" s="55">
        <f t="shared" ref="Y53:Y82" si="6">W53*0.7</f>
        <v>0.875</v>
      </c>
      <c r="Z53" s="55">
        <f t="shared" ref="Z53:Z82" si="7">X53*0.5</f>
        <v>2.6499999999999999E-2</v>
      </c>
      <c r="AA53" s="55">
        <v>0.25</v>
      </c>
      <c r="AB53" s="56">
        <v>5.1553164113317597E-2</v>
      </c>
      <c r="AC53">
        <f t="shared" si="2"/>
        <v>72</v>
      </c>
      <c r="AD53">
        <f t="shared" si="3"/>
        <v>0</v>
      </c>
      <c r="AE53">
        <f t="shared" si="4"/>
        <v>0</v>
      </c>
      <c r="AF53">
        <f>'TP Factors'!$D$5</f>
        <v>0.88209793191670816</v>
      </c>
      <c r="AG53">
        <f t="shared" si="5"/>
        <v>0</v>
      </c>
    </row>
    <row r="54" spans="1:33">
      <c r="A54" s="51" t="s">
        <v>267</v>
      </c>
      <c r="B54" s="51">
        <v>14</v>
      </c>
      <c r="C54" s="51" t="s">
        <v>288</v>
      </c>
      <c r="D54" s="52">
        <v>33.47</v>
      </c>
      <c r="E54" s="51" t="s">
        <v>248</v>
      </c>
      <c r="F54" s="51">
        <v>1234</v>
      </c>
      <c r="G54" s="53">
        <v>29</v>
      </c>
      <c r="H54" s="51" t="s">
        <v>269</v>
      </c>
      <c r="I54" s="51" t="s">
        <v>270</v>
      </c>
      <c r="J54" s="51">
        <v>205</v>
      </c>
      <c r="K54" s="54">
        <v>170.96395935199999</v>
      </c>
      <c r="L54" s="54">
        <v>1132.8979979999999</v>
      </c>
      <c r="M54" s="52">
        <v>0.32</v>
      </c>
      <c r="N54" s="52">
        <v>0.03</v>
      </c>
      <c r="O54" s="51">
        <v>44999</v>
      </c>
      <c r="P54" s="51">
        <v>43967</v>
      </c>
      <c r="Q54" s="55">
        <v>44999</v>
      </c>
      <c r="R54" s="55">
        <v>1200</v>
      </c>
      <c r="S54" s="51" t="s">
        <v>256</v>
      </c>
      <c r="T54" s="51" t="s">
        <v>257</v>
      </c>
      <c r="U54" s="55">
        <v>54.65</v>
      </c>
      <c r="V54" s="55">
        <v>0</v>
      </c>
      <c r="W54" s="55">
        <v>2.39</v>
      </c>
      <c r="X54" s="55">
        <v>0.316</v>
      </c>
      <c r="Y54" s="55">
        <f t="shared" si="6"/>
        <v>1.673</v>
      </c>
      <c r="Z54" s="55">
        <f t="shared" si="7"/>
        <v>0.158</v>
      </c>
      <c r="AA54" s="55">
        <v>0.34699999999999998</v>
      </c>
      <c r="AB54" s="56">
        <v>0.27994407217768802</v>
      </c>
      <c r="AC54">
        <f t="shared" si="2"/>
        <v>546</v>
      </c>
      <c r="AD54">
        <f t="shared" si="3"/>
        <v>2</v>
      </c>
      <c r="AE54">
        <f t="shared" si="4"/>
        <v>0.2</v>
      </c>
      <c r="AF54">
        <f>'TP Factors'!$D$5</f>
        <v>0.88209793191670816</v>
      </c>
      <c r="AG54">
        <f t="shared" si="5"/>
        <v>0.2</v>
      </c>
    </row>
    <row r="55" spans="1:33">
      <c r="A55" s="51" t="s">
        <v>267</v>
      </c>
      <c r="B55" s="51">
        <v>14</v>
      </c>
      <c r="C55" s="51" t="s">
        <v>288</v>
      </c>
      <c r="D55" s="52">
        <v>33.47</v>
      </c>
      <c r="E55" s="51" t="s">
        <v>248</v>
      </c>
      <c r="F55" s="51">
        <v>1234</v>
      </c>
      <c r="G55" s="53">
        <v>0</v>
      </c>
      <c r="H55" s="51" t="s">
        <v>269</v>
      </c>
      <c r="I55" s="51" t="s">
        <v>270</v>
      </c>
      <c r="J55" s="51">
        <v>174</v>
      </c>
      <c r="K55" s="54">
        <v>144.73905846100001</v>
      </c>
      <c r="L55" s="54">
        <v>666.556780463</v>
      </c>
      <c r="M55" s="52">
        <v>7.0000000000000007E-2</v>
      </c>
      <c r="N55" s="52">
        <v>0.01</v>
      </c>
      <c r="O55" s="51">
        <v>45000</v>
      </c>
      <c r="P55" s="51">
        <v>43968</v>
      </c>
      <c r="Q55" s="55">
        <v>45000</v>
      </c>
      <c r="R55" s="55">
        <v>5300</v>
      </c>
      <c r="S55" s="51" t="s">
        <v>256</v>
      </c>
      <c r="T55" s="51" t="s">
        <v>294</v>
      </c>
      <c r="U55" s="55">
        <v>54.65</v>
      </c>
      <c r="V55" s="55">
        <v>0</v>
      </c>
      <c r="W55" s="55">
        <v>0.6</v>
      </c>
      <c r="X55" s="55">
        <v>0.13500000000000001</v>
      </c>
      <c r="Y55" s="55">
        <f t="shared" si="6"/>
        <v>0.42</v>
      </c>
      <c r="Z55" s="55">
        <f t="shared" si="7"/>
        <v>6.7500000000000004E-2</v>
      </c>
      <c r="AA55" s="55">
        <v>0.5</v>
      </c>
      <c r="AB55" s="56">
        <v>0.16470910866628899</v>
      </c>
      <c r="AC55">
        <f t="shared" si="2"/>
        <v>463</v>
      </c>
      <c r="AD55">
        <f t="shared" si="3"/>
        <v>0</v>
      </c>
      <c r="AE55">
        <f t="shared" si="4"/>
        <v>0.1</v>
      </c>
      <c r="AF55">
        <f>'TP Factors'!$D$5</f>
        <v>0.88209793191670816</v>
      </c>
      <c r="AG55">
        <f t="shared" si="5"/>
        <v>0.1</v>
      </c>
    </row>
    <row r="56" spans="1:33">
      <c r="A56" s="51" t="s">
        <v>267</v>
      </c>
      <c r="B56" s="51">
        <v>14</v>
      </c>
      <c r="C56" s="51" t="s">
        <v>288</v>
      </c>
      <c r="D56" s="52">
        <v>33.47</v>
      </c>
      <c r="E56" s="51" t="s">
        <v>248</v>
      </c>
      <c r="F56" s="51">
        <v>1234</v>
      </c>
      <c r="G56" s="53">
        <v>11.1</v>
      </c>
      <c r="H56" s="51" t="s">
        <v>269</v>
      </c>
      <c r="I56" s="51" t="s">
        <v>270</v>
      </c>
      <c r="J56" s="51">
        <v>32</v>
      </c>
      <c r="K56" s="54">
        <v>86.253975902400001</v>
      </c>
      <c r="L56" s="54">
        <v>223.809436479</v>
      </c>
      <c r="M56" s="52">
        <v>0.03</v>
      </c>
      <c r="N56" s="52">
        <v>0</v>
      </c>
      <c r="O56" s="51">
        <v>45032</v>
      </c>
      <c r="P56" s="51">
        <v>44000</v>
      </c>
      <c r="Q56" s="55">
        <v>45032</v>
      </c>
      <c r="R56" s="55">
        <v>8120</v>
      </c>
      <c r="S56" s="51" t="s">
        <v>256</v>
      </c>
      <c r="T56" s="51" t="s">
        <v>293</v>
      </c>
      <c r="U56" s="55">
        <v>54.65</v>
      </c>
      <c r="V56" s="55">
        <v>0</v>
      </c>
      <c r="W56" s="55">
        <v>1.25</v>
      </c>
      <c r="X56" s="55">
        <v>5.2999999999999999E-2</v>
      </c>
      <c r="Y56" s="55">
        <f t="shared" si="6"/>
        <v>0.875</v>
      </c>
      <c r="Z56" s="55">
        <f t="shared" si="7"/>
        <v>2.6499999999999999E-2</v>
      </c>
      <c r="AA56" s="55">
        <v>0.27500000000000002</v>
      </c>
      <c r="AB56" s="56">
        <v>5.5304294965201402E-2</v>
      </c>
      <c r="AC56">
        <f t="shared" si="2"/>
        <v>85</v>
      </c>
      <c r="AD56">
        <f t="shared" si="3"/>
        <v>0</v>
      </c>
      <c r="AE56">
        <f t="shared" si="4"/>
        <v>0</v>
      </c>
      <c r="AF56">
        <f>'TP Factors'!$D$5</f>
        <v>0.88209793191670816</v>
      </c>
      <c r="AG56">
        <f t="shared" si="5"/>
        <v>0</v>
      </c>
    </row>
    <row r="57" spans="1:33">
      <c r="A57" s="51" t="s">
        <v>267</v>
      </c>
      <c r="B57" s="51">
        <v>14</v>
      </c>
      <c r="C57" s="51" t="s">
        <v>288</v>
      </c>
      <c r="D57" s="52">
        <v>33.47</v>
      </c>
      <c r="E57" s="51" t="s">
        <v>248</v>
      </c>
      <c r="F57" s="51">
        <v>1234</v>
      </c>
      <c r="G57" s="53">
        <v>11.1</v>
      </c>
      <c r="H57" s="51" t="s">
        <v>269</v>
      </c>
      <c r="I57" s="51" t="s">
        <v>270</v>
      </c>
      <c r="J57" s="51">
        <v>4</v>
      </c>
      <c r="K57" s="54">
        <v>48.8836449207</v>
      </c>
      <c r="L57" s="54">
        <v>25.484812955300001</v>
      </c>
      <c r="M57" s="52">
        <v>0</v>
      </c>
      <c r="N57" s="52">
        <v>0</v>
      </c>
      <c r="O57" s="51">
        <v>45065</v>
      </c>
      <c r="P57" s="51">
        <v>44032</v>
      </c>
      <c r="Q57" s="55">
        <v>45065</v>
      </c>
      <c r="R57" s="55">
        <v>8120</v>
      </c>
      <c r="S57" s="51" t="s">
        <v>289</v>
      </c>
      <c r="T57" s="51" t="s">
        <v>296</v>
      </c>
      <c r="U57" s="55">
        <v>54.65</v>
      </c>
      <c r="V57" s="55">
        <v>0</v>
      </c>
      <c r="W57" s="55">
        <v>1.25</v>
      </c>
      <c r="X57" s="55">
        <v>5.2999999999999999E-2</v>
      </c>
      <c r="Y57" s="55">
        <f t="shared" si="6"/>
        <v>0.875</v>
      </c>
      <c r="Z57" s="55">
        <f t="shared" si="7"/>
        <v>2.6499999999999999E-2</v>
      </c>
      <c r="AA57" s="55">
        <v>0.27500000000000002</v>
      </c>
      <c r="AB57" s="56">
        <v>6.2974092418678603E-3</v>
      </c>
      <c r="AC57">
        <f t="shared" si="2"/>
        <v>10</v>
      </c>
      <c r="AD57">
        <f t="shared" si="3"/>
        <v>0</v>
      </c>
      <c r="AE57">
        <f t="shared" si="4"/>
        <v>0</v>
      </c>
      <c r="AF57">
        <f>'TP Factors'!$D$5</f>
        <v>0.88209793191670816</v>
      </c>
      <c r="AG57">
        <f t="shared" si="5"/>
        <v>0</v>
      </c>
    </row>
    <row r="58" spans="1:33">
      <c r="A58" s="51" t="s">
        <v>267</v>
      </c>
      <c r="B58" s="51">
        <v>14</v>
      </c>
      <c r="C58" s="51" t="s">
        <v>288</v>
      </c>
      <c r="D58" s="52">
        <v>33.47</v>
      </c>
      <c r="E58" s="51" t="s">
        <v>248</v>
      </c>
      <c r="F58" s="51">
        <v>1234</v>
      </c>
      <c r="G58" s="53">
        <v>11.1</v>
      </c>
      <c r="H58" s="51" t="s">
        <v>269</v>
      </c>
      <c r="I58" s="51" t="s">
        <v>270</v>
      </c>
      <c r="J58" s="51">
        <v>18</v>
      </c>
      <c r="K58" s="54">
        <v>68.5411206534</v>
      </c>
      <c r="L58" s="54">
        <v>128.96956104</v>
      </c>
      <c r="M58" s="52">
        <v>0.02</v>
      </c>
      <c r="N58" s="52">
        <v>0</v>
      </c>
      <c r="O58" s="51">
        <v>45066</v>
      </c>
      <c r="P58" s="51">
        <v>44033</v>
      </c>
      <c r="Q58" s="55">
        <v>45066</v>
      </c>
      <c r="R58" s="55">
        <v>8120</v>
      </c>
      <c r="S58" s="51" t="s">
        <v>256</v>
      </c>
      <c r="T58" s="51" t="s">
        <v>293</v>
      </c>
      <c r="U58" s="55">
        <v>54.65</v>
      </c>
      <c r="V58" s="55">
        <v>0</v>
      </c>
      <c r="W58" s="55">
        <v>1.25</v>
      </c>
      <c r="X58" s="55">
        <v>5.2999999999999999E-2</v>
      </c>
      <c r="Y58" s="55">
        <f t="shared" si="6"/>
        <v>0.875</v>
      </c>
      <c r="Z58" s="55">
        <f t="shared" si="7"/>
        <v>2.6499999999999999E-2</v>
      </c>
      <c r="AA58" s="55">
        <v>0.27500000000000002</v>
      </c>
      <c r="AB58" s="56">
        <v>3.1868945102408099E-2</v>
      </c>
      <c r="AC58">
        <f t="shared" si="2"/>
        <v>49</v>
      </c>
      <c r="AD58">
        <f t="shared" si="3"/>
        <v>0</v>
      </c>
      <c r="AE58">
        <f t="shared" si="4"/>
        <v>0</v>
      </c>
      <c r="AF58">
        <f>'TP Factors'!$D$5</f>
        <v>0.88209793191670816</v>
      </c>
      <c r="AG58">
        <f t="shared" si="5"/>
        <v>0</v>
      </c>
    </row>
    <row r="59" spans="1:33">
      <c r="A59" s="51" t="s">
        <v>267</v>
      </c>
      <c r="B59" s="51">
        <v>14</v>
      </c>
      <c r="C59" s="51" t="s">
        <v>288</v>
      </c>
      <c r="D59" s="52">
        <v>33.47</v>
      </c>
      <c r="E59" s="51" t="s">
        <v>248</v>
      </c>
      <c r="F59" s="51">
        <v>1234</v>
      </c>
      <c r="G59" s="53">
        <v>11.1</v>
      </c>
      <c r="H59" s="51" t="s">
        <v>269</v>
      </c>
      <c r="I59" s="51" t="s">
        <v>270</v>
      </c>
      <c r="J59" s="51">
        <v>38</v>
      </c>
      <c r="K59" s="54">
        <v>81.554682762100001</v>
      </c>
      <c r="L59" s="54">
        <v>264.58915971800002</v>
      </c>
      <c r="M59" s="52">
        <v>0.03</v>
      </c>
      <c r="N59" s="52">
        <v>0</v>
      </c>
      <c r="O59" s="51">
        <v>45111</v>
      </c>
      <c r="P59" s="51">
        <v>44076</v>
      </c>
      <c r="Q59" s="55">
        <v>45111</v>
      </c>
      <c r="R59" s="55">
        <v>8120</v>
      </c>
      <c r="S59" s="51" t="s">
        <v>256</v>
      </c>
      <c r="T59" s="51" t="s">
        <v>293</v>
      </c>
      <c r="U59" s="55">
        <v>54.65</v>
      </c>
      <c r="V59" s="55">
        <v>0</v>
      </c>
      <c r="W59" s="55">
        <v>1.25</v>
      </c>
      <c r="X59" s="55">
        <v>5.2999999999999999E-2</v>
      </c>
      <c r="Y59" s="55">
        <f t="shared" si="6"/>
        <v>0.875</v>
      </c>
      <c r="Z59" s="55">
        <f t="shared" si="7"/>
        <v>2.6499999999999999E-2</v>
      </c>
      <c r="AA59" s="55">
        <v>0.27500000000000002</v>
      </c>
      <c r="AB59" s="56">
        <v>6.5381143724096896E-2</v>
      </c>
      <c r="AC59">
        <f t="shared" si="2"/>
        <v>101</v>
      </c>
      <c r="AD59">
        <f t="shared" si="3"/>
        <v>0</v>
      </c>
      <c r="AE59">
        <f t="shared" si="4"/>
        <v>0</v>
      </c>
      <c r="AF59">
        <f>'TP Factors'!$D$5</f>
        <v>0.88209793191670816</v>
      </c>
      <c r="AG59">
        <f t="shared" si="5"/>
        <v>0</v>
      </c>
    </row>
    <row r="60" spans="1:33">
      <c r="A60" s="51" t="s">
        <v>267</v>
      </c>
      <c r="B60" s="51">
        <v>14</v>
      </c>
      <c r="C60" s="51" t="s">
        <v>288</v>
      </c>
      <c r="D60" s="52">
        <v>33.47</v>
      </c>
      <c r="E60" s="51" t="s">
        <v>248</v>
      </c>
      <c r="F60" s="51">
        <v>1234</v>
      </c>
      <c r="G60" s="53">
        <v>29</v>
      </c>
      <c r="H60" s="51" t="s">
        <v>269</v>
      </c>
      <c r="I60" s="51" t="s">
        <v>270</v>
      </c>
      <c r="J60" s="51">
        <v>134</v>
      </c>
      <c r="K60" s="54">
        <v>110.982467544</v>
      </c>
      <c r="L60" s="54">
        <v>742.47272532800002</v>
      </c>
      <c r="M60" s="52">
        <v>0.21</v>
      </c>
      <c r="N60" s="52">
        <v>0.02</v>
      </c>
      <c r="O60" s="51">
        <v>45112</v>
      </c>
      <c r="P60" s="51">
        <v>44077</v>
      </c>
      <c r="Q60" s="55">
        <v>45112</v>
      </c>
      <c r="R60" s="55">
        <v>1200</v>
      </c>
      <c r="S60" s="51" t="s">
        <v>256</v>
      </c>
      <c r="T60" s="51" t="s">
        <v>257</v>
      </c>
      <c r="U60" s="55">
        <v>54.65</v>
      </c>
      <c r="V60" s="55">
        <v>0</v>
      </c>
      <c r="W60" s="55">
        <v>2.39</v>
      </c>
      <c r="X60" s="55">
        <v>0.316</v>
      </c>
      <c r="Y60" s="55">
        <f t="shared" si="6"/>
        <v>1.673</v>
      </c>
      <c r="Z60" s="55">
        <f t="shared" si="7"/>
        <v>0.158</v>
      </c>
      <c r="AA60" s="55">
        <v>0.34699999999999998</v>
      </c>
      <c r="AB60" s="56">
        <v>0.18346827215101499</v>
      </c>
      <c r="AC60">
        <f t="shared" si="2"/>
        <v>358</v>
      </c>
      <c r="AD60">
        <f t="shared" si="3"/>
        <v>1</v>
      </c>
      <c r="AE60">
        <f t="shared" si="4"/>
        <v>0.1</v>
      </c>
      <c r="AF60">
        <f>'TP Factors'!$D$5</f>
        <v>0.88209793191670816</v>
      </c>
      <c r="AG60">
        <f t="shared" si="5"/>
        <v>0.1</v>
      </c>
    </row>
    <row r="61" spans="1:33">
      <c r="A61" s="51" t="s">
        <v>267</v>
      </c>
      <c r="B61" s="51">
        <v>14</v>
      </c>
      <c r="C61" s="51" t="s">
        <v>288</v>
      </c>
      <c r="D61" s="52">
        <v>33.47</v>
      </c>
      <c r="E61" s="51" t="s">
        <v>248</v>
      </c>
      <c r="F61" s="51">
        <v>1234</v>
      </c>
      <c r="G61" s="53">
        <v>0</v>
      </c>
      <c r="H61" s="51" t="s">
        <v>269</v>
      </c>
      <c r="I61" s="51" t="s">
        <v>270</v>
      </c>
      <c r="J61" s="51">
        <v>1</v>
      </c>
      <c r="K61" s="54">
        <v>10.7385347971</v>
      </c>
      <c r="L61" s="54">
        <v>4.5215394493899996</v>
      </c>
      <c r="M61" s="52">
        <v>0</v>
      </c>
      <c r="N61" s="52">
        <v>0</v>
      </c>
      <c r="O61" s="51">
        <v>45113</v>
      </c>
      <c r="P61" s="51">
        <v>44078</v>
      </c>
      <c r="Q61" s="55">
        <v>45113</v>
      </c>
      <c r="R61" s="55">
        <v>5300</v>
      </c>
      <c r="S61" s="51" t="s">
        <v>256</v>
      </c>
      <c r="T61" s="51" t="s">
        <v>294</v>
      </c>
      <c r="U61" s="55">
        <v>54.65</v>
      </c>
      <c r="V61" s="55">
        <v>0</v>
      </c>
      <c r="W61" s="55">
        <v>0.6</v>
      </c>
      <c r="X61" s="55">
        <v>0.13500000000000001</v>
      </c>
      <c r="Y61" s="55">
        <f t="shared" si="6"/>
        <v>0.42</v>
      </c>
      <c r="Z61" s="55">
        <f t="shared" si="7"/>
        <v>6.7500000000000004E-2</v>
      </c>
      <c r="AA61" s="55">
        <v>0.5</v>
      </c>
      <c r="AB61" s="56">
        <v>1.1172922624052401E-3</v>
      </c>
      <c r="AC61">
        <f t="shared" si="2"/>
        <v>3</v>
      </c>
      <c r="AD61">
        <f t="shared" si="3"/>
        <v>0</v>
      </c>
      <c r="AE61">
        <f t="shared" si="4"/>
        <v>0</v>
      </c>
      <c r="AF61">
        <f>'TP Factors'!$D$5</f>
        <v>0.88209793191670816</v>
      </c>
      <c r="AG61">
        <f t="shared" si="5"/>
        <v>0</v>
      </c>
    </row>
    <row r="62" spans="1:33">
      <c r="A62" s="51" t="s">
        <v>267</v>
      </c>
      <c r="B62" s="51">
        <v>14</v>
      </c>
      <c r="C62" s="51" t="s">
        <v>288</v>
      </c>
      <c r="D62" s="52">
        <v>33.47</v>
      </c>
      <c r="E62" s="51" t="s">
        <v>248</v>
      </c>
      <c r="F62" s="51">
        <v>1234</v>
      </c>
      <c r="G62" s="53">
        <v>11.1</v>
      </c>
      <c r="H62" s="51" t="s">
        <v>269</v>
      </c>
      <c r="I62" s="51" t="s">
        <v>270</v>
      </c>
      <c r="J62" s="51">
        <v>10</v>
      </c>
      <c r="K62" s="54">
        <v>57.100985373900002</v>
      </c>
      <c r="L62" s="54">
        <v>66.747710975100006</v>
      </c>
      <c r="M62" s="52">
        <v>0.01</v>
      </c>
      <c r="N62" s="52">
        <v>0</v>
      </c>
      <c r="O62" s="51">
        <v>45133</v>
      </c>
      <c r="P62" s="51">
        <v>44097</v>
      </c>
      <c r="Q62" s="55">
        <v>45133</v>
      </c>
      <c r="R62" s="55">
        <v>8120</v>
      </c>
      <c r="S62" s="51" t="s">
        <v>289</v>
      </c>
      <c r="T62" s="51" t="s">
        <v>296</v>
      </c>
      <c r="U62" s="55">
        <v>54.65</v>
      </c>
      <c r="V62" s="55">
        <v>0</v>
      </c>
      <c r="W62" s="55">
        <v>1.25</v>
      </c>
      <c r="X62" s="55">
        <v>5.2999999999999999E-2</v>
      </c>
      <c r="Y62" s="55">
        <f t="shared" si="6"/>
        <v>0.875</v>
      </c>
      <c r="Z62" s="55">
        <f t="shared" si="7"/>
        <v>2.6499999999999999E-2</v>
      </c>
      <c r="AA62" s="55">
        <v>0.27500000000000002</v>
      </c>
      <c r="AB62" s="56">
        <v>1.64936526074431E-2</v>
      </c>
      <c r="AC62">
        <f t="shared" si="2"/>
        <v>25</v>
      </c>
      <c r="AD62">
        <f t="shared" si="3"/>
        <v>0</v>
      </c>
      <c r="AE62">
        <f t="shared" si="4"/>
        <v>0</v>
      </c>
      <c r="AF62">
        <f>'TP Factors'!$D$5</f>
        <v>0.88209793191670816</v>
      </c>
      <c r="AG62">
        <f t="shared" si="5"/>
        <v>0</v>
      </c>
    </row>
    <row r="63" spans="1:33">
      <c r="A63" s="51" t="s">
        <v>267</v>
      </c>
      <c r="B63" s="51">
        <v>14</v>
      </c>
      <c r="C63" s="51" t="s">
        <v>288</v>
      </c>
      <c r="D63" s="52">
        <v>33.47</v>
      </c>
      <c r="E63" s="51" t="s">
        <v>248</v>
      </c>
      <c r="F63" s="51">
        <v>1234</v>
      </c>
      <c r="G63" s="53">
        <v>11.1</v>
      </c>
      <c r="H63" s="51" t="s">
        <v>269</v>
      </c>
      <c r="I63" s="51" t="s">
        <v>270</v>
      </c>
      <c r="J63" s="51">
        <v>7</v>
      </c>
      <c r="K63" s="54">
        <v>34.638518013999999</v>
      </c>
      <c r="L63" s="54">
        <v>45.650785981200002</v>
      </c>
      <c r="M63" s="52">
        <v>0.01</v>
      </c>
      <c r="N63" s="52">
        <v>0</v>
      </c>
      <c r="O63" s="51">
        <v>45134</v>
      </c>
      <c r="P63" s="51">
        <v>44098</v>
      </c>
      <c r="Q63" s="55">
        <v>45134</v>
      </c>
      <c r="R63" s="55">
        <v>8120</v>
      </c>
      <c r="S63" s="51" t="s">
        <v>256</v>
      </c>
      <c r="T63" s="51" t="s">
        <v>293</v>
      </c>
      <c r="U63" s="55">
        <v>54.65</v>
      </c>
      <c r="V63" s="55">
        <v>0</v>
      </c>
      <c r="W63" s="55">
        <v>1.25</v>
      </c>
      <c r="X63" s="55">
        <v>5.2999999999999999E-2</v>
      </c>
      <c r="Y63" s="55">
        <f t="shared" si="6"/>
        <v>0.875</v>
      </c>
      <c r="Z63" s="55">
        <f t="shared" si="7"/>
        <v>2.6499999999999999E-2</v>
      </c>
      <c r="AA63" s="55">
        <v>0.27500000000000002</v>
      </c>
      <c r="AB63" s="56">
        <v>1.1280509760759901E-2</v>
      </c>
      <c r="AC63">
        <f t="shared" si="2"/>
        <v>17</v>
      </c>
      <c r="AD63">
        <f t="shared" si="3"/>
        <v>0</v>
      </c>
      <c r="AE63">
        <f t="shared" si="4"/>
        <v>0</v>
      </c>
      <c r="AF63">
        <f>'TP Factors'!$D$5</f>
        <v>0.88209793191670816</v>
      </c>
      <c r="AG63">
        <f t="shared" si="5"/>
        <v>0</v>
      </c>
    </row>
    <row r="64" spans="1:33">
      <c r="A64" s="51" t="s">
        <v>267</v>
      </c>
      <c r="B64" s="51">
        <v>14</v>
      </c>
      <c r="C64" s="51" t="s">
        <v>288</v>
      </c>
      <c r="D64" s="52">
        <v>33.47</v>
      </c>
      <c r="E64" s="51" t="s">
        <v>248</v>
      </c>
      <c r="F64" s="51">
        <v>1234</v>
      </c>
      <c r="G64" s="53">
        <v>11.1</v>
      </c>
      <c r="H64" s="51" t="s">
        <v>269</v>
      </c>
      <c r="I64" s="51" t="s">
        <v>270</v>
      </c>
      <c r="J64" s="51">
        <v>107</v>
      </c>
      <c r="K64" s="54">
        <v>145.556299889</v>
      </c>
      <c r="L64" s="54">
        <v>749.15721170699999</v>
      </c>
      <c r="M64" s="52">
        <v>0.09</v>
      </c>
      <c r="N64" s="52">
        <v>0</v>
      </c>
      <c r="O64" s="51">
        <v>45160</v>
      </c>
      <c r="P64" s="51">
        <v>44124</v>
      </c>
      <c r="Q64" s="55">
        <v>45160</v>
      </c>
      <c r="R64" s="55">
        <v>8120</v>
      </c>
      <c r="S64" s="51" t="s">
        <v>289</v>
      </c>
      <c r="T64" s="51" t="s">
        <v>296</v>
      </c>
      <c r="U64" s="55">
        <v>54.65</v>
      </c>
      <c r="V64" s="55">
        <v>0</v>
      </c>
      <c r="W64" s="55">
        <v>1.25</v>
      </c>
      <c r="X64" s="55">
        <v>5.2999999999999999E-2</v>
      </c>
      <c r="Y64" s="55">
        <f t="shared" si="6"/>
        <v>0.875</v>
      </c>
      <c r="Z64" s="55">
        <f t="shared" si="7"/>
        <v>2.6499999999999999E-2</v>
      </c>
      <c r="AA64" s="55">
        <v>0.27500000000000002</v>
      </c>
      <c r="AB64" s="56">
        <v>0.18321165746387599</v>
      </c>
      <c r="AC64">
        <f t="shared" si="2"/>
        <v>283</v>
      </c>
      <c r="AD64">
        <f t="shared" si="3"/>
        <v>1</v>
      </c>
      <c r="AE64">
        <f t="shared" si="4"/>
        <v>0</v>
      </c>
      <c r="AF64">
        <f>'TP Factors'!$D$5</f>
        <v>0.88209793191670816</v>
      </c>
      <c r="AG64">
        <f t="shared" si="5"/>
        <v>0</v>
      </c>
    </row>
    <row r="65" spans="1:33">
      <c r="A65" s="51" t="s">
        <v>267</v>
      </c>
      <c r="B65" s="51">
        <v>14</v>
      </c>
      <c r="C65" s="51" t="s">
        <v>288</v>
      </c>
      <c r="D65" s="52">
        <v>33.47</v>
      </c>
      <c r="E65" s="51" t="s">
        <v>248</v>
      </c>
      <c r="F65" s="51">
        <v>1234</v>
      </c>
      <c r="G65" s="53">
        <v>29</v>
      </c>
      <c r="H65" s="51" t="s">
        <v>269</v>
      </c>
      <c r="I65" s="51" t="s">
        <v>270</v>
      </c>
      <c r="J65" s="51">
        <v>24</v>
      </c>
      <c r="K65" s="54">
        <v>74.578286638899996</v>
      </c>
      <c r="L65" s="54">
        <v>132.92478463800001</v>
      </c>
      <c r="M65" s="52">
        <v>0.04</v>
      </c>
      <c r="N65" s="52">
        <v>0</v>
      </c>
      <c r="O65" s="51">
        <v>45161</v>
      </c>
      <c r="P65" s="51">
        <v>44125</v>
      </c>
      <c r="Q65" s="55">
        <v>45161</v>
      </c>
      <c r="R65" s="55">
        <v>1200</v>
      </c>
      <c r="S65" s="51" t="s">
        <v>289</v>
      </c>
      <c r="T65" s="51" t="s">
        <v>290</v>
      </c>
      <c r="U65" s="55">
        <v>54.65</v>
      </c>
      <c r="V65" s="55">
        <v>0</v>
      </c>
      <c r="W65" s="55">
        <v>2.39</v>
      </c>
      <c r="X65" s="55">
        <v>0.316</v>
      </c>
      <c r="Y65" s="55">
        <f t="shared" si="6"/>
        <v>1.673</v>
      </c>
      <c r="Z65" s="55">
        <f t="shared" si="7"/>
        <v>0.158</v>
      </c>
      <c r="AA65" s="55">
        <v>0.34699999999999998</v>
      </c>
      <c r="AB65" s="56">
        <v>3.2846298223515903E-2</v>
      </c>
      <c r="AC65">
        <f t="shared" si="2"/>
        <v>64</v>
      </c>
      <c r="AD65">
        <f t="shared" si="3"/>
        <v>0</v>
      </c>
      <c r="AE65">
        <f t="shared" si="4"/>
        <v>0</v>
      </c>
      <c r="AF65">
        <f>'TP Factors'!$D$5</f>
        <v>0.88209793191670816</v>
      </c>
      <c r="AG65">
        <f t="shared" si="5"/>
        <v>0</v>
      </c>
    </row>
    <row r="66" spans="1:33">
      <c r="A66" s="51" t="s">
        <v>267</v>
      </c>
      <c r="B66" s="51">
        <v>14</v>
      </c>
      <c r="C66" s="51" t="s">
        <v>288</v>
      </c>
      <c r="D66" s="52">
        <v>33.47</v>
      </c>
      <c r="E66" s="51" t="s">
        <v>248</v>
      </c>
      <c r="F66" s="51">
        <v>1234</v>
      </c>
      <c r="G66" s="53">
        <v>29</v>
      </c>
      <c r="H66" s="51" t="s">
        <v>269</v>
      </c>
      <c r="I66" s="51" t="s">
        <v>270</v>
      </c>
      <c r="J66" s="51">
        <v>113</v>
      </c>
      <c r="K66" s="54">
        <v>107.152642587</v>
      </c>
      <c r="L66" s="54">
        <v>711.46364644200003</v>
      </c>
      <c r="M66" s="52">
        <v>0.18</v>
      </c>
      <c r="N66" s="52">
        <v>0.02</v>
      </c>
      <c r="O66" s="51">
        <v>45162</v>
      </c>
      <c r="P66" s="51">
        <v>44126</v>
      </c>
      <c r="Q66" s="55">
        <v>45162</v>
      </c>
      <c r="R66" s="55">
        <v>1200</v>
      </c>
      <c r="S66" s="51" t="s">
        <v>258</v>
      </c>
      <c r="T66" s="51" t="s">
        <v>259</v>
      </c>
      <c r="U66" s="55">
        <v>54.65</v>
      </c>
      <c r="V66" s="55">
        <v>0</v>
      </c>
      <c r="W66" s="55">
        <v>2.39</v>
      </c>
      <c r="X66" s="55">
        <v>0.316</v>
      </c>
      <c r="Y66" s="55">
        <f t="shared" si="6"/>
        <v>1.673</v>
      </c>
      <c r="Z66" s="55">
        <f t="shared" si="7"/>
        <v>0.158</v>
      </c>
      <c r="AA66" s="55">
        <v>0.30399999999999999</v>
      </c>
      <c r="AB66" s="56">
        <v>0.17580579254308301</v>
      </c>
      <c r="AC66">
        <f t="shared" si="2"/>
        <v>300</v>
      </c>
      <c r="AD66">
        <f t="shared" si="3"/>
        <v>1</v>
      </c>
      <c r="AE66">
        <f t="shared" si="4"/>
        <v>0.1</v>
      </c>
      <c r="AF66">
        <f>'TP Factors'!$D$5</f>
        <v>0.88209793191670816</v>
      </c>
      <c r="AG66">
        <f t="shared" si="5"/>
        <v>0.1</v>
      </c>
    </row>
    <row r="67" spans="1:33">
      <c r="A67" s="51" t="s">
        <v>267</v>
      </c>
      <c r="B67" s="51">
        <v>14</v>
      </c>
      <c r="C67" s="51" t="s">
        <v>288</v>
      </c>
      <c r="D67" s="52">
        <v>33.47</v>
      </c>
      <c r="E67" s="51" t="s">
        <v>248</v>
      </c>
      <c r="F67" s="51">
        <v>1234</v>
      </c>
      <c r="G67" s="53">
        <v>0</v>
      </c>
      <c r="H67" s="51" t="s">
        <v>269</v>
      </c>
      <c r="I67" s="51" t="s">
        <v>270</v>
      </c>
      <c r="J67" s="51">
        <v>2</v>
      </c>
      <c r="K67" s="54">
        <v>12.3942894399</v>
      </c>
      <c r="L67" s="54">
        <v>5.8839737869300004</v>
      </c>
      <c r="M67" s="52">
        <v>0</v>
      </c>
      <c r="N67" s="52">
        <v>0</v>
      </c>
      <c r="O67" s="51">
        <v>45163</v>
      </c>
      <c r="P67" s="51">
        <v>44127</v>
      </c>
      <c r="Q67" s="55">
        <v>45163</v>
      </c>
      <c r="R67" s="55">
        <v>5300</v>
      </c>
      <c r="S67" s="51" t="s">
        <v>258</v>
      </c>
      <c r="T67" s="51" t="s">
        <v>291</v>
      </c>
      <c r="U67" s="55">
        <v>54.65</v>
      </c>
      <c r="V67" s="55">
        <v>0</v>
      </c>
      <c r="W67" s="55">
        <v>0.6</v>
      </c>
      <c r="X67" s="55">
        <v>0.13500000000000001</v>
      </c>
      <c r="Y67" s="55">
        <f t="shared" si="6"/>
        <v>0.42</v>
      </c>
      <c r="Z67" s="55">
        <f t="shared" si="7"/>
        <v>6.7500000000000004E-2</v>
      </c>
      <c r="AA67" s="55">
        <v>0.5</v>
      </c>
      <c r="AB67" s="56">
        <v>1.45395577212725E-3</v>
      </c>
      <c r="AC67">
        <f t="shared" ref="AC67:AC82" si="8">ROUND(AB67*AA67*U67*102.79,0)</f>
        <v>4</v>
      </c>
      <c r="AD67">
        <f t="shared" ref="AD67:AD82" si="9">ROUND(Y67*AC67*0.002205,0)</f>
        <v>0</v>
      </c>
      <c r="AE67">
        <f t="shared" ref="AE67:AE82" si="10">ROUND(Z67*AC67*0.002205,1)</f>
        <v>0</v>
      </c>
      <c r="AF67">
        <f>'TP Factors'!$D$5</f>
        <v>0.88209793191670816</v>
      </c>
      <c r="AG67">
        <f t="shared" ref="AG67:AG82" si="11">ROUND(AE67*AF67,1)</f>
        <v>0</v>
      </c>
    </row>
    <row r="68" spans="1:33">
      <c r="A68" s="51" t="s">
        <v>267</v>
      </c>
      <c r="B68" s="51">
        <v>14</v>
      </c>
      <c r="C68" s="51" t="s">
        <v>288</v>
      </c>
      <c r="D68" s="52">
        <v>33.47</v>
      </c>
      <c r="E68" s="51" t="s">
        <v>248</v>
      </c>
      <c r="F68" s="51">
        <v>1234</v>
      </c>
      <c r="G68" s="53">
        <v>29</v>
      </c>
      <c r="H68" s="51" t="s">
        <v>269</v>
      </c>
      <c r="I68" s="51" t="s">
        <v>270</v>
      </c>
      <c r="J68" s="51">
        <v>160</v>
      </c>
      <c r="K68" s="54">
        <v>127.221597192</v>
      </c>
      <c r="L68" s="54">
        <v>1011.5834245</v>
      </c>
      <c r="M68" s="52">
        <v>0.25</v>
      </c>
      <c r="N68" s="52">
        <v>0.03</v>
      </c>
      <c r="O68" s="51">
        <v>45190</v>
      </c>
      <c r="P68" s="51">
        <v>44154</v>
      </c>
      <c r="Q68" s="55">
        <v>45190</v>
      </c>
      <c r="R68" s="55">
        <v>1200</v>
      </c>
      <c r="S68" s="51" t="s">
        <v>258</v>
      </c>
      <c r="T68" s="51" t="s">
        <v>259</v>
      </c>
      <c r="U68" s="55">
        <v>54.65</v>
      </c>
      <c r="V68" s="55">
        <v>0</v>
      </c>
      <c r="W68" s="55">
        <v>2.39</v>
      </c>
      <c r="X68" s="55">
        <v>0.316</v>
      </c>
      <c r="Y68" s="55">
        <f t="shared" si="6"/>
        <v>1.673</v>
      </c>
      <c r="Z68" s="55">
        <f t="shared" si="7"/>
        <v>0.158</v>
      </c>
      <c r="AA68" s="55">
        <v>0.30399999999999999</v>
      </c>
      <c r="AB68" s="56">
        <v>0.249966708119676</v>
      </c>
      <c r="AC68">
        <f t="shared" si="8"/>
        <v>427</v>
      </c>
      <c r="AD68">
        <f t="shared" si="9"/>
        <v>2</v>
      </c>
      <c r="AE68">
        <f t="shared" si="10"/>
        <v>0.1</v>
      </c>
      <c r="AF68">
        <f>'TP Factors'!$D$5</f>
        <v>0.88209793191670816</v>
      </c>
      <c r="AG68">
        <f t="shared" si="11"/>
        <v>0.1</v>
      </c>
    </row>
    <row r="69" spans="1:33">
      <c r="A69" s="51" t="s">
        <v>267</v>
      </c>
      <c r="B69" s="51">
        <v>14</v>
      </c>
      <c r="C69" s="51" t="s">
        <v>288</v>
      </c>
      <c r="D69" s="52">
        <v>33.47</v>
      </c>
      <c r="E69" s="51" t="s">
        <v>248</v>
      </c>
      <c r="F69" s="51">
        <v>1234</v>
      </c>
      <c r="G69" s="53">
        <v>11.1</v>
      </c>
      <c r="H69" s="51" t="s">
        <v>269</v>
      </c>
      <c r="I69" s="51" t="s">
        <v>270</v>
      </c>
      <c r="J69" s="51">
        <v>158</v>
      </c>
      <c r="K69" s="54">
        <v>782.606269688</v>
      </c>
      <c r="L69" s="54">
        <v>1102.66612222</v>
      </c>
      <c r="M69" s="52">
        <v>0.14000000000000001</v>
      </c>
      <c r="N69" s="52">
        <v>0</v>
      </c>
      <c r="O69" s="51">
        <v>45228</v>
      </c>
      <c r="P69" s="51">
        <v>44192</v>
      </c>
      <c r="Q69" s="55">
        <v>45228</v>
      </c>
      <c r="R69" s="55">
        <v>8120</v>
      </c>
      <c r="S69" s="51" t="s">
        <v>289</v>
      </c>
      <c r="T69" s="51" t="s">
        <v>296</v>
      </c>
      <c r="U69" s="55">
        <v>54.65</v>
      </c>
      <c r="V69" s="55">
        <v>0</v>
      </c>
      <c r="W69" s="55">
        <v>1.25</v>
      </c>
      <c r="X69" s="55">
        <v>5.2999999999999999E-2</v>
      </c>
      <c r="Y69" s="55">
        <f t="shared" si="6"/>
        <v>0.875</v>
      </c>
      <c r="Z69" s="55">
        <f t="shared" si="7"/>
        <v>2.6499999999999999E-2</v>
      </c>
      <c r="AA69" s="55">
        <v>0.27500000000000002</v>
      </c>
      <c r="AB69" s="56">
        <v>0.101092791598116</v>
      </c>
      <c r="AC69">
        <f t="shared" si="8"/>
        <v>156</v>
      </c>
      <c r="AD69">
        <f t="shared" si="9"/>
        <v>0</v>
      </c>
      <c r="AE69">
        <f t="shared" si="10"/>
        <v>0</v>
      </c>
      <c r="AF69">
        <f>'TP Factors'!$D$5</f>
        <v>0.88209793191670816</v>
      </c>
      <c r="AG69">
        <f t="shared" si="11"/>
        <v>0</v>
      </c>
    </row>
    <row r="70" spans="1:33">
      <c r="A70" s="51" t="s">
        <v>267</v>
      </c>
      <c r="B70" s="51">
        <v>14</v>
      </c>
      <c r="C70" s="51" t="s">
        <v>288</v>
      </c>
      <c r="D70" s="52">
        <v>33.47</v>
      </c>
      <c r="E70" s="51" t="s">
        <v>248</v>
      </c>
      <c r="F70" s="51">
        <v>1234</v>
      </c>
      <c r="G70" s="53">
        <v>29</v>
      </c>
      <c r="H70" s="51" t="s">
        <v>269</v>
      </c>
      <c r="I70" s="51" t="s">
        <v>270</v>
      </c>
      <c r="J70" s="51">
        <v>33</v>
      </c>
      <c r="K70" s="54">
        <v>78.536695283699999</v>
      </c>
      <c r="L70" s="54">
        <v>180.92382161899999</v>
      </c>
      <c r="M70" s="52">
        <v>0.05</v>
      </c>
      <c r="N70" s="52">
        <v>0.01</v>
      </c>
      <c r="O70" s="51">
        <v>45229</v>
      </c>
      <c r="P70" s="51">
        <v>44193</v>
      </c>
      <c r="Q70" s="55">
        <v>45229</v>
      </c>
      <c r="R70" s="55">
        <v>1200</v>
      </c>
      <c r="S70" s="51" t="s">
        <v>289</v>
      </c>
      <c r="T70" s="51" t="s">
        <v>290</v>
      </c>
      <c r="U70" s="55">
        <v>54.65</v>
      </c>
      <c r="V70" s="55">
        <v>0</v>
      </c>
      <c r="W70" s="55">
        <v>2.39</v>
      </c>
      <c r="X70" s="55">
        <v>0.316</v>
      </c>
      <c r="Y70" s="55">
        <f t="shared" si="6"/>
        <v>1.673</v>
      </c>
      <c r="Z70" s="55">
        <f t="shared" si="7"/>
        <v>0.158</v>
      </c>
      <c r="AA70" s="55">
        <v>0.34699999999999998</v>
      </c>
      <c r="AB70" s="56">
        <v>4.4707071124458403E-2</v>
      </c>
      <c r="AC70">
        <f t="shared" si="8"/>
        <v>87</v>
      </c>
      <c r="AD70">
        <f t="shared" si="9"/>
        <v>0</v>
      </c>
      <c r="AE70">
        <f t="shared" si="10"/>
        <v>0</v>
      </c>
      <c r="AF70">
        <f>'TP Factors'!$D$5</f>
        <v>0.88209793191670816</v>
      </c>
      <c r="AG70">
        <f t="shared" si="11"/>
        <v>0</v>
      </c>
    </row>
    <row r="71" spans="1:33">
      <c r="A71" s="51" t="s">
        <v>267</v>
      </c>
      <c r="B71" s="51">
        <v>14</v>
      </c>
      <c r="C71" s="51" t="s">
        <v>288</v>
      </c>
      <c r="D71" s="52">
        <v>33.47</v>
      </c>
      <c r="E71" s="51" t="s">
        <v>248</v>
      </c>
      <c r="F71" s="51">
        <v>1234</v>
      </c>
      <c r="G71" s="53">
        <v>29</v>
      </c>
      <c r="H71" s="51" t="s">
        <v>269</v>
      </c>
      <c r="I71" s="51" t="s">
        <v>270</v>
      </c>
      <c r="J71" s="51">
        <v>17</v>
      </c>
      <c r="K71" s="54">
        <v>48.631692427200001</v>
      </c>
      <c r="L71" s="54">
        <v>109.21798366100001</v>
      </c>
      <c r="M71" s="52">
        <v>0.03</v>
      </c>
      <c r="N71" s="52">
        <v>0</v>
      </c>
      <c r="O71" s="51">
        <v>45230</v>
      </c>
      <c r="P71" s="51">
        <v>44194</v>
      </c>
      <c r="Q71" s="55">
        <v>45230</v>
      </c>
      <c r="R71" s="55">
        <v>1200</v>
      </c>
      <c r="S71" s="51" t="s">
        <v>258</v>
      </c>
      <c r="T71" s="51" t="s">
        <v>259</v>
      </c>
      <c r="U71" s="55">
        <v>54.65</v>
      </c>
      <c r="V71" s="55">
        <v>0</v>
      </c>
      <c r="W71" s="55">
        <v>2.39</v>
      </c>
      <c r="X71" s="55">
        <v>0.316</v>
      </c>
      <c r="Y71" s="55">
        <f t="shared" si="6"/>
        <v>1.673</v>
      </c>
      <c r="Z71" s="55">
        <f t="shared" si="7"/>
        <v>0.158</v>
      </c>
      <c r="AA71" s="55">
        <v>0.30399999999999999</v>
      </c>
      <c r="AB71" s="56">
        <v>2.69882435535365E-2</v>
      </c>
      <c r="AC71">
        <f t="shared" si="8"/>
        <v>46</v>
      </c>
      <c r="AD71">
        <f t="shared" si="9"/>
        <v>0</v>
      </c>
      <c r="AE71">
        <f t="shared" si="10"/>
        <v>0</v>
      </c>
      <c r="AF71">
        <f>'TP Factors'!$D$5</f>
        <v>0.88209793191670816</v>
      </c>
      <c r="AG71">
        <f t="shared" si="11"/>
        <v>0</v>
      </c>
    </row>
    <row r="72" spans="1:33">
      <c r="A72" s="51" t="s">
        <v>267</v>
      </c>
      <c r="B72" s="51">
        <v>14</v>
      </c>
      <c r="C72" s="51" t="s">
        <v>288</v>
      </c>
      <c r="D72" s="52">
        <v>33.47</v>
      </c>
      <c r="E72" s="51" t="s">
        <v>248</v>
      </c>
      <c r="F72" s="51">
        <v>1234</v>
      </c>
      <c r="G72" s="53">
        <v>29</v>
      </c>
      <c r="H72" s="51" t="s">
        <v>269</v>
      </c>
      <c r="I72" s="51" t="s">
        <v>270</v>
      </c>
      <c r="J72" s="51">
        <v>107</v>
      </c>
      <c r="K72" s="54">
        <v>102.36679485099999</v>
      </c>
      <c r="L72" s="54">
        <v>678.16157367699998</v>
      </c>
      <c r="M72" s="52">
        <v>0.17</v>
      </c>
      <c r="N72" s="52">
        <v>0.02</v>
      </c>
      <c r="O72" s="51">
        <v>45231</v>
      </c>
      <c r="P72" s="51">
        <v>44195</v>
      </c>
      <c r="Q72" s="55">
        <v>45231</v>
      </c>
      <c r="R72" s="55">
        <v>1200</v>
      </c>
      <c r="S72" s="51" t="s">
        <v>258</v>
      </c>
      <c r="T72" s="51" t="s">
        <v>259</v>
      </c>
      <c r="U72" s="55">
        <v>54.65</v>
      </c>
      <c r="V72" s="55">
        <v>0</v>
      </c>
      <c r="W72" s="55">
        <v>2.39</v>
      </c>
      <c r="X72" s="55">
        <v>0.316</v>
      </c>
      <c r="Y72" s="55">
        <f t="shared" si="6"/>
        <v>1.673</v>
      </c>
      <c r="Z72" s="55">
        <f t="shared" si="7"/>
        <v>0.158</v>
      </c>
      <c r="AA72" s="55">
        <v>0.30399999999999999</v>
      </c>
      <c r="AB72" s="56">
        <v>0.167576704039371</v>
      </c>
      <c r="AC72">
        <f t="shared" si="8"/>
        <v>286</v>
      </c>
      <c r="AD72">
        <f t="shared" si="9"/>
        <v>1</v>
      </c>
      <c r="AE72">
        <f t="shared" si="10"/>
        <v>0.1</v>
      </c>
      <c r="AF72">
        <f>'TP Factors'!$D$5</f>
        <v>0.88209793191670816</v>
      </c>
      <c r="AG72">
        <f t="shared" si="11"/>
        <v>0.1</v>
      </c>
    </row>
    <row r="73" spans="1:33">
      <c r="A73" s="51" t="s">
        <v>267</v>
      </c>
      <c r="B73" s="51">
        <v>14</v>
      </c>
      <c r="C73" s="51" t="s">
        <v>288</v>
      </c>
      <c r="D73" s="52">
        <v>33.47</v>
      </c>
      <c r="E73" s="51" t="s">
        <v>248</v>
      </c>
      <c r="F73" s="51">
        <v>1234</v>
      </c>
      <c r="G73" s="53">
        <v>29</v>
      </c>
      <c r="H73" s="51" t="s">
        <v>269</v>
      </c>
      <c r="I73" s="51" t="s">
        <v>270</v>
      </c>
      <c r="J73" s="51">
        <v>36</v>
      </c>
      <c r="K73" s="54">
        <v>87.900186759799993</v>
      </c>
      <c r="L73" s="54">
        <v>224.84319575399999</v>
      </c>
      <c r="M73" s="52">
        <v>0.06</v>
      </c>
      <c r="N73" s="52">
        <v>0.01</v>
      </c>
      <c r="O73" s="51">
        <v>45261</v>
      </c>
      <c r="P73" s="51">
        <v>44224</v>
      </c>
      <c r="Q73" s="55">
        <v>45261</v>
      </c>
      <c r="R73" s="55">
        <v>1200</v>
      </c>
      <c r="S73" s="51" t="s">
        <v>258</v>
      </c>
      <c r="T73" s="51" t="s">
        <v>259</v>
      </c>
      <c r="U73" s="55">
        <v>54.65</v>
      </c>
      <c r="V73" s="55">
        <v>0</v>
      </c>
      <c r="W73" s="55">
        <v>2.39</v>
      </c>
      <c r="X73" s="55">
        <v>0.316</v>
      </c>
      <c r="Y73" s="55">
        <f t="shared" si="6"/>
        <v>1.673</v>
      </c>
      <c r="Z73" s="55">
        <f t="shared" si="7"/>
        <v>0.158</v>
      </c>
      <c r="AA73" s="55">
        <v>0.30399999999999999</v>
      </c>
      <c r="AB73" s="56">
        <v>2.46970404579036E-2</v>
      </c>
      <c r="AC73">
        <f t="shared" si="8"/>
        <v>42</v>
      </c>
      <c r="AD73">
        <f t="shared" si="9"/>
        <v>0</v>
      </c>
      <c r="AE73">
        <f t="shared" si="10"/>
        <v>0</v>
      </c>
      <c r="AF73">
        <f>'TP Factors'!$D$5</f>
        <v>0.88209793191670816</v>
      </c>
      <c r="AG73">
        <f t="shared" si="11"/>
        <v>0</v>
      </c>
    </row>
    <row r="74" spans="1:33">
      <c r="A74" s="51" t="s">
        <v>267</v>
      </c>
      <c r="B74" s="51">
        <v>14</v>
      </c>
      <c r="C74" s="51" t="s">
        <v>288</v>
      </c>
      <c r="D74" s="52">
        <v>33.47</v>
      </c>
      <c r="E74" s="51" t="s">
        <v>248</v>
      </c>
      <c r="F74" s="51">
        <v>1234</v>
      </c>
      <c r="G74" s="53">
        <v>29</v>
      </c>
      <c r="H74" s="51" t="s">
        <v>269</v>
      </c>
      <c r="I74" s="51" t="s">
        <v>270</v>
      </c>
      <c r="J74" s="51">
        <v>105</v>
      </c>
      <c r="K74" s="54">
        <v>157.79708341700001</v>
      </c>
      <c r="L74" s="54">
        <v>664.94219346700004</v>
      </c>
      <c r="M74" s="52">
        <v>0.16</v>
      </c>
      <c r="N74" s="52">
        <v>0.02</v>
      </c>
      <c r="O74" s="51">
        <v>45465</v>
      </c>
      <c r="P74" s="51">
        <v>44428</v>
      </c>
      <c r="Q74" s="55">
        <v>45465</v>
      </c>
      <c r="R74" s="55">
        <v>1200</v>
      </c>
      <c r="S74" s="51" t="s">
        <v>258</v>
      </c>
      <c r="T74" s="51" t="s">
        <v>259</v>
      </c>
      <c r="U74" s="55">
        <v>54.65</v>
      </c>
      <c r="V74" s="55">
        <v>0</v>
      </c>
      <c r="W74" s="55">
        <v>2.39</v>
      </c>
      <c r="X74" s="55">
        <v>0.316</v>
      </c>
      <c r="Y74" s="55">
        <f t="shared" si="6"/>
        <v>1.673</v>
      </c>
      <c r="Z74" s="55">
        <f t="shared" si="7"/>
        <v>0.158</v>
      </c>
      <c r="AA74" s="55">
        <v>0.30399999999999999</v>
      </c>
      <c r="AB74" s="56">
        <v>2.42459338723626E-2</v>
      </c>
      <c r="AC74">
        <f t="shared" si="8"/>
        <v>41</v>
      </c>
      <c r="AD74">
        <f t="shared" si="9"/>
        <v>0</v>
      </c>
      <c r="AE74">
        <f t="shared" si="10"/>
        <v>0</v>
      </c>
      <c r="AF74">
        <f>'TP Factors'!$D$5</f>
        <v>0.88209793191670816</v>
      </c>
      <c r="AG74">
        <f t="shared" si="11"/>
        <v>0</v>
      </c>
    </row>
    <row r="75" spans="1:33">
      <c r="A75" s="51" t="s">
        <v>267</v>
      </c>
      <c r="B75" s="51">
        <v>14</v>
      </c>
      <c r="C75" s="51" t="s">
        <v>288</v>
      </c>
      <c r="D75" s="52">
        <v>33.47</v>
      </c>
      <c r="E75" s="51" t="s">
        <v>248</v>
      </c>
      <c r="F75" s="51">
        <v>1234</v>
      </c>
      <c r="G75" s="53">
        <v>29</v>
      </c>
      <c r="H75" s="51" t="s">
        <v>269</v>
      </c>
      <c r="I75" s="51" t="s">
        <v>270</v>
      </c>
      <c r="J75" s="51">
        <v>46</v>
      </c>
      <c r="K75" s="54">
        <v>144.181009445</v>
      </c>
      <c r="L75" s="54">
        <v>402.023593635</v>
      </c>
      <c r="M75" s="52">
        <v>7.0000000000000007E-2</v>
      </c>
      <c r="N75" s="52">
        <v>0.01</v>
      </c>
      <c r="O75" s="51">
        <v>45475</v>
      </c>
      <c r="P75" s="51">
        <v>44438</v>
      </c>
      <c r="Q75" s="55">
        <v>45475</v>
      </c>
      <c r="R75" s="55">
        <v>1200</v>
      </c>
      <c r="S75" s="51" t="s">
        <v>261</v>
      </c>
      <c r="T75" s="51" t="s">
        <v>262</v>
      </c>
      <c r="U75" s="55">
        <v>54.65</v>
      </c>
      <c r="V75" s="55">
        <v>0</v>
      </c>
      <c r="W75" s="55">
        <v>2.39</v>
      </c>
      <c r="X75" s="55">
        <v>0.316</v>
      </c>
      <c r="Y75" s="55">
        <f t="shared" si="6"/>
        <v>1.673</v>
      </c>
      <c r="Z75" s="55">
        <f t="shared" si="7"/>
        <v>0.158</v>
      </c>
      <c r="AA75" s="55">
        <v>0.22</v>
      </c>
      <c r="AB75" s="56">
        <v>1.6564762026774899E-2</v>
      </c>
      <c r="AC75">
        <f t="shared" si="8"/>
        <v>20</v>
      </c>
      <c r="AD75">
        <f t="shared" si="9"/>
        <v>0</v>
      </c>
      <c r="AE75">
        <f t="shared" si="10"/>
        <v>0</v>
      </c>
      <c r="AF75">
        <f>'TP Factors'!$D$5</f>
        <v>0.88209793191670816</v>
      </c>
      <c r="AG75">
        <f t="shared" si="11"/>
        <v>0</v>
      </c>
    </row>
    <row r="76" spans="1:33">
      <c r="A76" s="51" t="s">
        <v>267</v>
      </c>
      <c r="B76" s="51">
        <v>14</v>
      </c>
      <c r="C76" s="51" t="s">
        <v>288</v>
      </c>
      <c r="D76" s="52">
        <v>33.47</v>
      </c>
      <c r="E76" s="51" t="s">
        <v>248</v>
      </c>
      <c r="F76" s="51">
        <v>1234</v>
      </c>
      <c r="G76" s="53">
        <v>29</v>
      </c>
      <c r="H76" s="51" t="s">
        <v>269</v>
      </c>
      <c r="I76" s="51" t="s">
        <v>270</v>
      </c>
      <c r="J76" s="51">
        <v>46</v>
      </c>
      <c r="K76" s="54">
        <v>126.78038036</v>
      </c>
      <c r="L76" s="54">
        <v>405.38969332599999</v>
      </c>
      <c r="M76" s="52">
        <v>7.0000000000000007E-2</v>
      </c>
      <c r="N76" s="52">
        <v>0.01</v>
      </c>
      <c r="O76" s="51">
        <v>45476</v>
      </c>
      <c r="P76" s="51">
        <v>44439</v>
      </c>
      <c r="Q76" s="55">
        <v>45476</v>
      </c>
      <c r="R76" s="55">
        <v>1200</v>
      </c>
      <c r="S76" s="51" t="s">
        <v>261</v>
      </c>
      <c r="T76" s="51" t="s">
        <v>262</v>
      </c>
      <c r="U76" s="55">
        <v>54.65</v>
      </c>
      <c r="V76" s="55">
        <v>0</v>
      </c>
      <c r="W76" s="55">
        <v>2.39</v>
      </c>
      <c r="X76" s="55">
        <v>0.316</v>
      </c>
      <c r="Y76" s="55">
        <f t="shared" si="6"/>
        <v>1.673</v>
      </c>
      <c r="Z76" s="55">
        <f t="shared" si="7"/>
        <v>0.158</v>
      </c>
      <c r="AA76" s="55">
        <v>0.22</v>
      </c>
      <c r="AB76" s="56">
        <v>5.6198692302705501E-2</v>
      </c>
      <c r="AC76">
        <f t="shared" si="8"/>
        <v>69</v>
      </c>
      <c r="AD76">
        <f t="shared" si="9"/>
        <v>0</v>
      </c>
      <c r="AE76">
        <f t="shared" si="10"/>
        <v>0</v>
      </c>
      <c r="AF76">
        <f>'TP Factors'!$D$5</f>
        <v>0.88209793191670816</v>
      </c>
      <c r="AG76">
        <f t="shared" si="11"/>
        <v>0</v>
      </c>
    </row>
    <row r="77" spans="1:33">
      <c r="A77" s="51" t="s">
        <v>267</v>
      </c>
      <c r="B77" s="51">
        <v>14</v>
      </c>
      <c r="C77" s="51" t="s">
        <v>288</v>
      </c>
      <c r="D77" s="52">
        <v>33.47</v>
      </c>
      <c r="E77" s="51" t="s">
        <v>248</v>
      </c>
      <c r="F77" s="51">
        <v>1234</v>
      </c>
      <c r="G77" s="53">
        <v>29</v>
      </c>
      <c r="H77" s="51" t="s">
        <v>269</v>
      </c>
      <c r="I77" s="51" t="s">
        <v>270</v>
      </c>
      <c r="J77" s="51">
        <v>236</v>
      </c>
      <c r="K77" s="54">
        <v>334.60784860699999</v>
      </c>
      <c r="L77" s="54">
        <v>1489.9853469699999</v>
      </c>
      <c r="M77" s="52">
        <v>0.37</v>
      </c>
      <c r="N77" s="52">
        <v>0.04</v>
      </c>
      <c r="O77" s="51">
        <v>45477</v>
      </c>
      <c r="P77" s="51">
        <v>44440</v>
      </c>
      <c r="Q77" s="55">
        <v>45477</v>
      </c>
      <c r="R77" s="55">
        <v>1200</v>
      </c>
      <c r="S77" s="51" t="s">
        <v>258</v>
      </c>
      <c r="T77" s="51" t="s">
        <v>259</v>
      </c>
      <c r="U77" s="55">
        <v>54.65</v>
      </c>
      <c r="V77" s="55">
        <v>0</v>
      </c>
      <c r="W77" s="55">
        <v>2.39</v>
      </c>
      <c r="X77" s="55">
        <v>0.316</v>
      </c>
      <c r="Y77" s="55">
        <f t="shared" si="6"/>
        <v>1.673</v>
      </c>
      <c r="Z77" s="55">
        <f t="shared" si="7"/>
        <v>0.158</v>
      </c>
      <c r="AA77" s="55">
        <v>0.30399999999999999</v>
      </c>
      <c r="AB77" s="56">
        <v>0.156780215130119</v>
      </c>
      <c r="AC77">
        <f t="shared" si="8"/>
        <v>268</v>
      </c>
      <c r="AD77">
        <f t="shared" si="9"/>
        <v>1</v>
      </c>
      <c r="AE77">
        <f t="shared" si="10"/>
        <v>0.1</v>
      </c>
      <c r="AF77">
        <f>'TP Factors'!$D$5</f>
        <v>0.88209793191670816</v>
      </c>
      <c r="AG77">
        <f t="shared" si="11"/>
        <v>0.1</v>
      </c>
    </row>
    <row r="78" spans="1:33">
      <c r="A78" s="51" t="s">
        <v>267</v>
      </c>
      <c r="B78" s="51">
        <v>14</v>
      </c>
      <c r="C78" s="51" t="s">
        <v>288</v>
      </c>
      <c r="D78" s="52">
        <v>33.47</v>
      </c>
      <c r="E78" s="51" t="s">
        <v>248</v>
      </c>
      <c r="F78" s="51">
        <v>1234</v>
      </c>
      <c r="G78" s="53">
        <v>29</v>
      </c>
      <c r="H78" s="51" t="s">
        <v>269</v>
      </c>
      <c r="I78" s="51" t="s">
        <v>270</v>
      </c>
      <c r="J78" s="51">
        <v>1</v>
      </c>
      <c r="K78" s="54">
        <v>12.274452178200001</v>
      </c>
      <c r="L78" s="54">
        <v>4.2226894155899997</v>
      </c>
      <c r="M78" s="52">
        <v>0</v>
      </c>
      <c r="N78" s="52">
        <v>0</v>
      </c>
      <c r="O78" s="51">
        <v>45478</v>
      </c>
      <c r="P78" s="51">
        <v>44441</v>
      </c>
      <c r="Q78" s="55">
        <v>45478</v>
      </c>
      <c r="R78" s="55">
        <v>1200</v>
      </c>
      <c r="S78" s="51" t="s">
        <v>258</v>
      </c>
      <c r="T78" s="51" t="s">
        <v>259</v>
      </c>
      <c r="U78" s="55">
        <v>54.65</v>
      </c>
      <c r="V78" s="55">
        <v>0</v>
      </c>
      <c r="W78" s="55">
        <v>2.39</v>
      </c>
      <c r="X78" s="55">
        <v>0.316</v>
      </c>
      <c r="Y78" s="55">
        <f t="shared" si="6"/>
        <v>1.673</v>
      </c>
      <c r="Z78" s="55">
        <f t="shared" si="7"/>
        <v>0.158</v>
      </c>
      <c r="AA78" s="55">
        <v>0.30399999999999999</v>
      </c>
      <c r="AB78" s="56">
        <v>1.0434451075806699E-3</v>
      </c>
      <c r="AC78">
        <f t="shared" si="8"/>
        <v>2</v>
      </c>
      <c r="AD78">
        <f t="shared" si="9"/>
        <v>0</v>
      </c>
      <c r="AE78">
        <f t="shared" si="10"/>
        <v>0</v>
      </c>
      <c r="AF78">
        <f>'TP Factors'!$D$5</f>
        <v>0.88209793191670816</v>
      </c>
      <c r="AG78">
        <f t="shared" si="11"/>
        <v>0</v>
      </c>
    </row>
    <row r="79" spans="1:33">
      <c r="A79" s="51" t="s">
        <v>267</v>
      </c>
      <c r="B79" s="51">
        <v>14</v>
      </c>
      <c r="C79" s="51" t="s">
        <v>288</v>
      </c>
      <c r="D79" s="52">
        <v>33.47</v>
      </c>
      <c r="E79" s="51" t="s">
        <v>248</v>
      </c>
      <c r="F79" s="51">
        <v>1234</v>
      </c>
      <c r="G79" s="53">
        <v>29</v>
      </c>
      <c r="H79" s="51" t="s">
        <v>269</v>
      </c>
      <c r="I79" s="51" t="s">
        <v>270</v>
      </c>
      <c r="J79" s="51">
        <v>253</v>
      </c>
      <c r="K79" s="54">
        <v>284.18657519700002</v>
      </c>
      <c r="L79" s="54">
        <v>1600.15272233</v>
      </c>
      <c r="M79" s="52">
        <v>0.39</v>
      </c>
      <c r="N79" s="52">
        <v>0.04</v>
      </c>
      <c r="O79" s="51">
        <v>45479</v>
      </c>
      <c r="P79" s="51">
        <v>44442</v>
      </c>
      <c r="Q79" s="55">
        <v>45479</v>
      </c>
      <c r="R79" s="55">
        <v>1200</v>
      </c>
      <c r="S79" s="51" t="s">
        <v>258</v>
      </c>
      <c r="T79" s="51" t="s">
        <v>259</v>
      </c>
      <c r="U79" s="55">
        <v>54.65</v>
      </c>
      <c r="V79" s="55">
        <v>0</v>
      </c>
      <c r="W79" s="55">
        <v>2.39</v>
      </c>
      <c r="X79" s="55">
        <v>0.316</v>
      </c>
      <c r="Y79" s="55">
        <f t="shared" si="6"/>
        <v>1.673</v>
      </c>
      <c r="Z79" s="55">
        <f t="shared" si="7"/>
        <v>0.158</v>
      </c>
      <c r="AA79" s="55">
        <v>0.30399999999999999</v>
      </c>
      <c r="AB79" s="56">
        <v>0.131925184745872</v>
      </c>
      <c r="AC79">
        <f t="shared" si="8"/>
        <v>225</v>
      </c>
      <c r="AD79">
        <f t="shared" si="9"/>
        <v>1</v>
      </c>
      <c r="AE79">
        <f t="shared" si="10"/>
        <v>0.1</v>
      </c>
      <c r="AF79">
        <f>'TP Factors'!$D$5</f>
        <v>0.88209793191670816</v>
      </c>
      <c r="AG79">
        <f t="shared" si="11"/>
        <v>0.1</v>
      </c>
    </row>
    <row r="80" spans="1:33">
      <c r="A80" s="51" t="s">
        <v>267</v>
      </c>
      <c r="B80" s="51">
        <v>14</v>
      </c>
      <c r="C80" s="51" t="s">
        <v>288</v>
      </c>
      <c r="D80" s="52">
        <v>33.47</v>
      </c>
      <c r="E80" s="51" t="s">
        <v>248</v>
      </c>
      <c r="F80" s="51">
        <v>1234</v>
      </c>
      <c r="G80" s="53">
        <v>29</v>
      </c>
      <c r="H80" s="51" t="s">
        <v>269</v>
      </c>
      <c r="I80" s="51" t="s">
        <v>270</v>
      </c>
      <c r="J80" s="51">
        <v>107</v>
      </c>
      <c r="K80" s="54">
        <v>130.73282105000001</v>
      </c>
      <c r="L80" s="54">
        <v>526.33674658899997</v>
      </c>
      <c r="M80" s="52">
        <v>0.17</v>
      </c>
      <c r="N80" s="52">
        <v>0.02</v>
      </c>
      <c r="O80" s="51">
        <v>45480</v>
      </c>
      <c r="P80" s="51">
        <v>44443</v>
      </c>
      <c r="Q80" s="55">
        <v>45480</v>
      </c>
      <c r="R80" s="55">
        <v>1200</v>
      </c>
      <c r="S80" s="51" t="s">
        <v>253</v>
      </c>
      <c r="T80" s="51" t="s">
        <v>254</v>
      </c>
      <c r="U80" s="55">
        <v>54.65</v>
      </c>
      <c r="V80" s="55">
        <v>0</v>
      </c>
      <c r="W80" s="55">
        <v>2.39</v>
      </c>
      <c r="X80" s="55">
        <v>0.316</v>
      </c>
      <c r="Y80" s="55">
        <f t="shared" si="6"/>
        <v>1.673</v>
      </c>
      <c r="Z80" s="55">
        <f t="shared" si="7"/>
        <v>0.158</v>
      </c>
      <c r="AA80" s="55">
        <v>0.38900000000000001</v>
      </c>
      <c r="AB80" s="56">
        <v>4.0696385861555703E-2</v>
      </c>
      <c r="AC80">
        <f t="shared" si="8"/>
        <v>89</v>
      </c>
      <c r="AD80">
        <f t="shared" si="9"/>
        <v>0</v>
      </c>
      <c r="AE80">
        <f t="shared" si="10"/>
        <v>0</v>
      </c>
      <c r="AF80">
        <f>'TP Factors'!$D$5</f>
        <v>0.88209793191670816</v>
      </c>
      <c r="AG80">
        <f t="shared" si="11"/>
        <v>0</v>
      </c>
    </row>
    <row r="81" spans="1:33">
      <c r="A81" s="51" t="s">
        <v>267</v>
      </c>
      <c r="B81" s="51">
        <v>14</v>
      </c>
      <c r="C81" s="51" t="s">
        <v>288</v>
      </c>
      <c r="D81" s="52">
        <v>33.47</v>
      </c>
      <c r="E81" s="51" t="s">
        <v>248</v>
      </c>
      <c r="F81" s="51">
        <v>1234</v>
      </c>
      <c r="G81" s="53">
        <v>29</v>
      </c>
      <c r="H81" s="51" t="s">
        <v>269</v>
      </c>
      <c r="I81" s="51" t="s">
        <v>270</v>
      </c>
      <c r="J81" s="51">
        <v>549</v>
      </c>
      <c r="K81" s="54">
        <v>725.25755541800004</v>
      </c>
      <c r="L81" s="54">
        <v>3469.0578687000002</v>
      </c>
      <c r="M81" s="52">
        <v>0.86</v>
      </c>
      <c r="N81" s="52">
        <v>0.09</v>
      </c>
      <c r="O81" s="51">
        <v>45523</v>
      </c>
      <c r="P81" s="51">
        <v>44484</v>
      </c>
      <c r="Q81" s="55">
        <v>45523</v>
      </c>
      <c r="R81" s="55">
        <v>1200</v>
      </c>
      <c r="S81" s="51" t="s">
        <v>258</v>
      </c>
      <c r="T81" s="51" t="s">
        <v>259</v>
      </c>
      <c r="U81" s="55">
        <v>54.65</v>
      </c>
      <c r="V81" s="55">
        <v>0</v>
      </c>
      <c r="W81" s="55">
        <v>2.39</v>
      </c>
      <c r="X81" s="55">
        <v>0.316</v>
      </c>
      <c r="Y81" s="55">
        <f t="shared" si="6"/>
        <v>1.673</v>
      </c>
      <c r="Z81" s="55">
        <f t="shared" si="7"/>
        <v>0.158</v>
      </c>
      <c r="AA81" s="55">
        <v>0.30399999999999999</v>
      </c>
      <c r="AB81" s="56">
        <v>0.616501546889198</v>
      </c>
      <c r="AC81">
        <f t="shared" si="8"/>
        <v>1053</v>
      </c>
      <c r="AD81">
        <f t="shared" si="9"/>
        <v>4</v>
      </c>
      <c r="AE81">
        <f t="shared" si="10"/>
        <v>0.4</v>
      </c>
      <c r="AF81">
        <f>'TP Factors'!$D$5</f>
        <v>0.88209793191670816</v>
      </c>
      <c r="AG81">
        <f t="shared" si="11"/>
        <v>0.4</v>
      </c>
    </row>
    <row r="82" spans="1:33">
      <c r="A82" s="51" t="s">
        <v>267</v>
      </c>
      <c r="B82" s="51">
        <v>14</v>
      </c>
      <c r="C82" s="51" t="s">
        <v>288</v>
      </c>
      <c r="D82" s="52">
        <v>33.47</v>
      </c>
      <c r="E82" s="51" t="s">
        <v>248</v>
      </c>
      <c r="F82" s="51">
        <v>1234</v>
      </c>
      <c r="G82" s="53">
        <v>29</v>
      </c>
      <c r="H82" s="51" t="s">
        <v>269</v>
      </c>
      <c r="I82" s="51" t="s">
        <v>270</v>
      </c>
      <c r="J82" s="51">
        <v>10</v>
      </c>
      <c r="K82" s="54">
        <v>43.882003324499998</v>
      </c>
      <c r="L82" s="54">
        <v>49.283003153999999</v>
      </c>
      <c r="M82" s="52">
        <v>0.02</v>
      </c>
      <c r="N82" s="52">
        <v>0</v>
      </c>
      <c r="O82" s="51">
        <v>45524</v>
      </c>
      <c r="P82" s="51">
        <v>44485</v>
      </c>
      <c r="Q82" s="55">
        <v>45524</v>
      </c>
      <c r="R82" s="55">
        <v>1200</v>
      </c>
      <c r="S82" s="51" t="s">
        <v>253</v>
      </c>
      <c r="T82" s="51" t="s">
        <v>254</v>
      </c>
      <c r="U82" s="55">
        <v>54.65</v>
      </c>
      <c r="V82" s="55">
        <v>0</v>
      </c>
      <c r="W82" s="55">
        <v>2.39</v>
      </c>
      <c r="X82" s="55">
        <v>0.316</v>
      </c>
      <c r="Y82" s="55">
        <f t="shared" si="6"/>
        <v>1.673</v>
      </c>
      <c r="Z82" s="55">
        <f t="shared" si="7"/>
        <v>0.158</v>
      </c>
      <c r="AA82" s="55">
        <v>0.38900000000000001</v>
      </c>
      <c r="AB82" s="56">
        <v>1.2178046579447E-2</v>
      </c>
      <c r="AC82">
        <f t="shared" si="8"/>
        <v>27</v>
      </c>
      <c r="AD82">
        <f t="shared" si="9"/>
        <v>0</v>
      </c>
      <c r="AE82">
        <f t="shared" si="10"/>
        <v>0</v>
      </c>
      <c r="AF82">
        <f>'TP Factors'!$D$5</f>
        <v>0.88209793191670816</v>
      </c>
      <c r="AG82">
        <f t="shared" si="11"/>
        <v>0</v>
      </c>
    </row>
    <row r="83" spans="1:33">
      <c r="AB83" s="56">
        <f>SUM(AB2:AB82)</f>
        <v>85.708415562736093</v>
      </c>
      <c r="AD83">
        <f>SUM(AD2:AD82)</f>
        <v>745</v>
      </c>
      <c r="AG83">
        <f>SUM(AG2:AG82)</f>
        <v>85.799999999999955</v>
      </c>
    </row>
  </sheetData>
  <sortState ref="A2:Z82">
    <sortCondition descending="1" ref="V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96"/>
  <sheetViews>
    <sheetView topLeftCell="J1" workbookViewId="0">
      <pane ySplit="1" topLeftCell="A68" activePane="bottomLeft" state="frozen"/>
      <selection activeCell="J1" sqref="J1"/>
      <selection pane="bottomLeft" activeCell="AC1" sqref="AC1:AG2"/>
    </sheetView>
  </sheetViews>
  <sheetFormatPr defaultRowHeight="15"/>
  <cols>
    <col min="1" max="1" width="9.140625" style="51" bestFit="1" customWidth="1"/>
    <col min="2" max="2" width="11.42578125" style="51" bestFit="1" customWidth="1"/>
    <col min="3" max="3" width="14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7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20.85546875" style="56" bestFit="1" customWidth="1"/>
    <col min="29" max="29" width="14.5703125" customWidth="1"/>
    <col min="33" max="33" width="13.425781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267</v>
      </c>
      <c r="B2" s="51">
        <v>14</v>
      </c>
      <c r="C2" s="51" t="s">
        <v>288</v>
      </c>
      <c r="D2" s="52">
        <v>33.47</v>
      </c>
      <c r="E2" s="51" t="s">
        <v>248</v>
      </c>
      <c r="F2" s="51">
        <v>1234</v>
      </c>
      <c r="G2" s="53">
        <v>13</v>
      </c>
      <c r="H2" s="51" t="s">
        <v>269</v>
      </c>
      <c r="I2" s="51" t="s">
        <v>270</v>
      </c>
      <c r="J2" s="51">
        <v>451</v>
      </c>
      <c r="K2" s="54">
        <v>214.08300896399999</v>
      </c>
      <c r="L2" s="54">
        <v>2531.34147183</v>
      </c>
      <c r="M2" s="52">
        <v>0.83</v>
      </c>
      <c r="N2" s="52">
        <v>0.1</v>
      </c>
      <c r="O2" s="51">
        <v>45964</v>
      </c>
      <c r="P2" s="51">
        <v>44913</v>
      </c>
      <c r="Q2" s="55">
        <v>45964</v>
      </c>
      <c r="R2" s="55">
        <v>1100</v>
      </c>
      <c r="S2" s="51" t="s">
        <v>258</v>
      </c>
      <c r="T2" s="51" t="s">
        <v>279</v>
      </c>
      <c r="U2" s="55">
        <v>54.65</v>
      </c>
      <c r="V2" s="55">
        <v>1</v>
      </c>
      <c r="W2" s="55">
        <v>1.85</v>
      </c>
      <c r="X2" s="55">
        <v>0.22</v>
      </c>
      <c r="Y2" s="55">
        <f>W2</f>
        <v>1.85</v>
      </c>
      <c r="Z2" s="55">
        <f>X2</f>
        <v>0.22</v>
      </c>
      <c r="AA2" s="55">
        <v>0.34200000000000003</v>
      </c>
      <c r="AB2" s="56">
        <v>0.21334666143629299</v>
      </c>
      <c r="AC2">
        <f>ROUND(AB2*AA2*U2*102.79,0)</f>
        <v>410</v>
      </c>
      <c r="AD2">
        <f>ROUND(Y2*AC2*0.002205,0)</f>
        <v>2</v>
      </c>
      <c r="AE2">
        <f>ROUND(Z2*AC2*0.002205,1)</f>
        <v>0.2</v>
      </c>
      <c r="AF2">
        <f>'TP Factors'!$D$5</f>
        <v>0.88209793191670816</v>
      </c>
      <c r="AG2">
        <f>ROUND(AE2*AF2,1)</f>
        <v>0.2</v>
      </c>
    </row>
    <row r="3" spans="1:33">
      <c r="A3" s="51" t="s">
        <v>267</v>
      </c>
      <c r="B3" s="51">
        <v>14</v>
      </c>
      <c r="C3" s="51" t="s">
        <v>288</v>
      </c>
      <c r="D3" s="52">
        <v>33.47</v>
      </c>
      <c r="E3" s="51" t="s">
        <v>248</v>
      </c>
      <c r="F3" s="51">
        <v>1234</v>
      </c>
      <c r="G3" s="53">
        <v>13</v>
      </c>
      <c r="H3" s="51" t="s">
        <v>269</v>
      </c>
      <c r="I3" s="51" t="s">
        <v>270</v>
      </c>
      <c r="J3" s="51">
        <v>13</v>
      </c>
      <c r="K3" s="54">
        <v>56.604352953700001</v>
      </c>
      <c r="L3" s="54">
        <v>145.50850874599999</v>
      </c>
      <c r="M3" s="52">
        <v>0.02</v>
      </c>
      <c r="N3" s="52">
        <v>0</v>
      </c>
      <c r="O3" s="51">
        <v>45965</v>
      </c>
      <c r="P3" s="51">
        <v>44914</v>
      </c>
      <c r="Q3" s="55">
        <v>45965</v>
      </c>
      <c r="R3" s="55">
        <v>1100</v>
      </c>
      <c r="S3" s="51" t="s">
        <v>261</v>
      </c>
      <c r="T3" s="51" t="s">
        <v>274</v>
      </c>
      <c r="U3" s="55">
        <v>54.65</v>
      </c>
      <c r="V3" s="55">
        <v>1</v>
      </c>
      <c r="W3" s="55">
        <v>1.85</v>
      </c>
      <c r="X3" s="55">
        <v>0.22</v>
      </c>
      <c r="Y3" s="55">
        <f t="shared" ref="Y3:Y65" si="0">W3</f>
        <v>1.85</v>
      </c>
      <c r="Z3" s="55">
        <f t="shared" ref="Z3:Z65" si="1">X3</f>
        <v>0.22</v>
      </c>
      <c r="AA3" s="55">
        <v>0.17399999999999999</v>
      </c>
      <c r="AB3" s="56">
        <v>3.5955791741829397E-2</v>
      </c>
      <c r="AC3">
        <f t="shared" ref="AC3:AC66" si="2">ROUND(AB3*AA3*U3*102.79,0)</f>
        <v>35</v>
      </c>
      <c r="AD3">
        <f t="shared" ref="AD3:AD66" si="3">ROUND(Y3*AC3*0.002205,0)</f>
        <v>0</v>
      </c>
      <c r="AE3">
        <f t="shared" ref="AE3:AE66" si="4">ROUND(Z3*AC3*0.002205,1)</f>
        <v>0</v>
      </c>
      <c r="AF3">
        <f>'TP Factors'!$D$5</f>
        <v>0.88209793191670816</v>
      </c>
      <c r="AG3">
        <f t="shared" ref="AG3:AG66" si="5">ROUND(AE3*AF3,1)</f>
        <v>0</v>
      </c>
    </row>
    <row r="4" spans="1:33">
      <c r="A4" s="51" t="s">
        <v>267</v>
      </c>
      <c r="B4" s="51">
        <v>14</v>
      </c>
      <c r="C4" s="51" t="s">
        <v>288</v>
      </c>
      <c r="D4" s="52">
        <v>33.47</v>
      </c>
      <c r="E4" s="51" t="s">
        <v>248</v>
      </c>
      <c r="F4" s="51">
        <v>1234</v>
      </c>
      <c r="G4" s="53">
        <v>102.5</v>
      </c>
      <c r="H4" s="51" t="s">
        <v>269</v>
      </c>
      <c r="I4" s="51" t="s">
        <v>270</v>
      </c>
      <c r="J4" s="51">
        <v>2279</v>
      </c>
      <c r="K4" s="54">
        <v>620.58113954700002</v>
      </c>
      <c r="L4" s="54">
        <v>6935.6431829200001</v>
      </c>
      <c r="M4" s="52">
        <v>4.79</v>
      </c>
      <c r="N4" s="52">
        <v>1.18</v>
      </c>
      <c r="O4" s="51">
        <v>45966</v>
      </c>
      <c r="P4" s="51">
        <v>44915</v>
      </c>
      <c r="Q4" s="55">
        <v>45966</v>
      </c>
      <c r="R4" s="55">
        <v>1300</v>
      </c>
      <c r="S4" s="51" t="s">
        <v>261</v>
      </c>
      <c r="T4" s="51" t="s">
        <v>302</v>
      </c>
      <c r="U4" s="55">
        <v>54.65</v>
      </c>
      <c r="V4" s="55">
        <v>1</v>
      </c>
      <c r="W4" s="55">
        <v>2.42</v>
      </c>
      <c r="X4" s="55">
        <v>0.51600000000000001</v>
      </c>
      <c r="Y4" s="55">
        <f t="shared" si="0"/>
        <v>2.42</v>
      </c>
      <c r="Z4" s="55">
        <f t="shared" si="1"/>
        <v>0.51600000000000001</v>
      </c>
      <c r="AA4" s="55">
        <v>0.63100000000000001</v>
      </c>
      <c r="AB4" s="56">
        <v>1.71382789915635</v>
      </c>
      <c r="AC4">
        <f t="shared" si="2"/>
        <v>6075</v>
      </c>
      <c r="AD4">
        <f t="shared" si="3"/>
        <v>32</v>
      </c>
      <c r="AE4">
        <f t="shared" si="4"/>
        <v>6.9</v>
      </c>
      <c r="AF4">
        <f>'TP Factors'!$D$5</f>
        <v>0.88209793191670816</v>
      </c>
      <c r="AG4">
        <f t="shared" si="5"/>
        <v>6.1</v>
      </c>
    </row>
    <row r="5" spans="1:33">
      <c r="A5" s="51" t="s">
        <v>267</v>
      </c>
      <c r="B5" s="51">
        <v>14</v>
      </c>
      <c r="C5" s="51" t="s">
        <v>288</v>
      </c>
      <c r="D5" s="52">
        <v>33.47</v>
      </c>
      <c r="E5" s="51" t="s">
        <v>248</v>
      </c>
      <c r="F5" s="51">
        <v>1234</v>
      </c>
      <c r="G5" s="53">
        <v>102.5</v>
      </c>
      <c r="H5" s="51" t="s">
        <v>269</v>
      </c>
      <c r="I5" s="51" t="s">
        <v>270</v>
      </c>
      <c r="J5" s="51">
        <v>67</v>
      </c>
      <c r="K5" s="54">
        <v>88.435290939799998</v>
      </c>
      <c r="L5" s="54">
        <v>204.10728242900001</v>
      </c>
      <c r="M5" s="52">
        <v>0.14000000000000001</v>
      </c>
      <c r="N5" s="52">
        <v>0.03</v>
      </c>
      <c r="O5" s="51">
        <v>45967</v>
      </c>
      <c r="P5" s="51">
        <v>44916</v>
      </c>
      <c r="Q5" s="55">
        <v>45967</v>
      </c>
      <c r="R5" s="55">
        <v>1300</v>
      </c>
      <c r="S5" s="51" t="s">
        <v>261</v>
      </c>
      <c r="T5" s="51" t="s">
        <v>302</v>
      </c>
      <c r="U5" s="55">
        <v>54.65</v>
      </c>
      <c r="V5" s="55">
        <v>1</v>
      </c>
      <c r="W5" s="55">
        <v>2.42</v>
      </c>
      <c r="X5" s="55">
        <v>0.51600000000000001</v>
      </c>
      <c r="Y5" s="55">
        <f t="shared" si="0"/>
        <v>2.42</v>
      </c>
      <c r="Z5" s="55">
        <f t="shared" si="1"/>
        <v>0.51600000000000001</v>
      </c>
      <c r="AA5" s="55">
        <v>0.63100000000000001</v>
      </c>
      <c r="AB5" s="56">
        <v>5.0435806151083E-2</v>
      </c>
      <c r="AC5">
        <f t="shared" si="2"/>
        <v>179</v>
      </c>
      <c r="AD5">
        <f t="shared" si="3"/>
        <v>1</v>
      </c>
      <c r="AE5">
        <f t="shared" si="4"/>
        <v>0.2</v>
      </c>
      <c r="AF5">
        <f>'TP Factors'!$D$5</f>
        <v>0.88209793191670816</v>
      </c>
      <c r="AG5">
        <f t="shared" si="5"/>
        <v>0.2</v>
      </c>
    </row>
    <row r="6" spans="1:33">
      <c r="A6" s="51" t="s">
        <v>267</v>
      </c>
      <c r="B6" s="51">
        <v>14</v>
      </c>
      <c r="C6" s="51" t="s">
        <v>288</v>
      </c>
      <c r="D6" s="52">
        <v>33.47</v>
      </c>
      <c r="E6" s="51" t="s">
        <v>248</v>
      </c>
      <c r="F6" s="51">
        <v>1234</v>
      </c>
      <c r="G6" s="53">
        <v>45</v>
      </c>
      <c r="H6" s="51" t="s">
        <v>269</v>
      </c>
      <c r="I6" s="51" t="s">
        <v>270</v>
      </c>
      <c r="J6" s="51">
        <v>4247</v>
      </c>
      <c r="K6" s="54">
        <v>921.81728163599996</v>
      </c>
      <c r="L6" s="54">
        <v>12948.8631855</v>
      </c>
      <c r="M6" s="52">
        <v>5.0999999999999996</v>
      </c>
      <c r="N6" s="52">
        <v>2.04</v>
      </c>
      <c r="O6" s="51">
        <v>46757</v>
      </c>
      <c r="P6" s="51">
        <v>45683</v>
      </c>
      <c r="Q6" s="55">
        <v>46757</v>
      </c>
      <c r="R6" s="55">
        <v>8140</v>
      </c>
      <c r="S6" s="51" t="s">
        <v>261</v>
      </c>
      <c r="T6" s="51" t="s">
        <v>263</v>
      </c>
      <c r="U6" s="55">
        <v>54.65</v>
      </c>
      <c r="V6" s="55">
        <v>1</v>
      </c>
      <c r="W6" s="55">
        <v>1.18</v>
      </c>
      <c r="X6" s="55">
        <v>0.48</v>
      </c>
      <c r="Y6" s="55">
        <f t="shared" si="0"/>
        <v>1.18</v>
      </c>
      <c r="Z6" s="55">
        <f t="shared" si="1"/>
        <v>0.48</v>
      </c>
      <c r="AA6" s="55">
        <v>0.63</v>
      </c>
      <c r="AB6" s="56">
        <v>0.15413193119677401</v>
      </c>
      <c r="AC6">
        <f t="shared" si="2"/>
        <v>545</v>
      </c>
      <c r="AD6">
        <f t="shared" si="3"/>
        <v>1</v>
      </c>
      <c r="AE6">
        <f t="shared" si="4"/>
        <v>0.6</v>
      </c>
      <c r="AF6">
        <f>'TP Factors'!$D$5</f>
        <v>0.88209793191670816</v>
      </c>
      <c r="AG6">
        <f t="shared" si="5"/>
        <v>0.5</v>
      </c>
    </row>
    <row r="7" spans="1:33">
      <c r="A7" s="51" t="s">
        <v>267</v>
      </c>
      <c r="B7" s="51">
        <v>14</v>
      </c>
      <c r="C7" s="51" t="s">
        <v>288</v>
      </c>
      <c r="D7" s="52">
        <v>33.47</v>
      </c>
      <c r="E7" s="51" t="s">
        <v>248</v>
      </c>
      <c r="F7" s="51">
        <v>1234</v>
      </c>
      <c r="G7" s="53">
        <v>11.1</v>
      </c>
      <c r="H7" s="51" t="s">
        <v>269</v>
      </c>
      <c r="I7" s="51" t="s">
        <v>270</v>
      </c>
      <c r="J7" s="51">
        <v>4010</v>
      </c>
      <c r="K7" s="54">
        <v>1288.2654120699999</v>
      </c>
      <c r="L7" s="54">
        <v>42316.218332900004</v>
      </c>
      <c r="M7" s="52">
        <v>7.14</v>
      </c>
      <c r="N7" s="52">
        <v>1.52</v>
      </c>
      <c r="O7" s="51">
        <v>46761</v>
      </c>
      <c r="P7" s="51">
        <v>45687</v>
      </c>
      <c r="Q7" s="55">
        <v>46761</v>
      </c>
      <c r="R7" s="55">
        <v>1820</v>
      </c>
      <c r="S7" s="51" t="s">
        <v>261</v>
      </c>
      <c r="T7" s="51" t="s">
        <v>303</v>
      </c>
      <c r="U7" s="55">
        <v>54.65</v>
      </c>
      <c r="V7" s="55">
        <v>1</v>
      </c>
      <c r="W7" s="55">
        <v>2.39</v>
      </c>
      <c r="X7" s="55">
        <v>0.38</v>
      </c>
      <c r="Y7" s="55">
        <f t="shared" si="0"/>
        <v>2.39</v>
      </c>
      <c r="Z7" s="55">
        <f t="shared" si="1"/>
        <v>0.38</v>
      </c>
      <c r="AA7" s="55">
        <v>0.182</v>
      </c>
      <c r="AB7" s="56">
        <v>0.1932714677122</v>
      </c>
      <c r="AC7">
        <f t="shared" si="2"/>
        <v>198</v>
      </c>
      <c r="AD7">
        <f t="shared" si="3"/>
        <v>1</v>
      </c>
      <c r="AE7">
        <f t="shared" si="4"/>
        <v>0.2</v>
      </c>
      <c r="AF7">
        <f>'TP Factors'!$D$5</f>
        <v>0.88209793191670816</v>
      </c>
      <c r="AG7">
        <f t="shared" si="5"/>
        <v>0.2</v>
      </c>
    </row>
    <row r="8" spans="1:33">
      <c r="A8" s="51" t="s">
        <v>267</v>
      </c>
      <c r="B8" s="51">
        <v>14</v>
      </c>
      <c r="C8" s="51" t="s">
        <v>288</v>
      </c>
      <c r="D8" s="52">
        <v>33.47</v>
      </c>
      <c r="E8" s="51" t="s">
        <v>248</v>
      </c>
      <c r="F8" s="51">
        <v>1234</v>
      </c>
      <c r="G8" s="53">
        <v>11.1</v>
      </c>
      <c r="H8" s="51" t="s">
        <v>269</v>
      </c>
      <c r="I8" s="51" t="s">
        <v>270</v>
      </c>
      <c r="J8" s="51">
        <v>482</v>
      </c>
      <c r="K8" s="54">
        <v>315.90215397200001</v>
      </c>
      <c r="L8" s="54">
        <v>5087.3638164200001</v>
      </c>
      <c r="M8" s="52">
        <v>0.86</v>
      </c>
      <c r="N8" s="52">
        <v>0.18</v>
      </c>
      <c r="O8" s="51">
        <v>46987</v>
      </c>
      <c r="P8" s="51">
        <v>45895</v>
      </c>
      <c r="Q8" s="55">
        <v>46987</v>
      </c>
      <c r="R8" s="55">
        <v>1820</v>
      </c>
      <c r="S8" s="51" t="s">
        <v>261</v>
      </c>
      <c r="T8" s="51" t="s">
        <v>303</v>
      </c>
      <c r="U8" s="55">
        <v>54.65</v>
      </c>
      <c r="V8" s="55">
        <v>1</v>
      </c>
      <c r="W8" s="55">
        <v>2.39</v>
      </c>
      <c r="X8" s="55">
        <v>0.38</v>
      </c>
      <c r="Y8" s="55">
        <f t="shared" si="0"/>
        <v>2.39</v>
      </c>
      <c r="Z8" s="55">
        <f t="shared" si="1"/>
        <v>0.38</v>
      </c>
      <c r="AA8" s="55">
        <v>0.182</v>
      </c>
      <c r="AB8" s="56">
        <v>1.0885080904652E-3</v>
      </c>
      <c r="AC8">
        <f t="shared" si="2"/>
        <v>1</v>
      </c>
      <c r="AD8">
        <f t="shared" si="3"/>
        <v>0</v>
      </c>
      <c r="AE8">
        <f t="shared" si="4"/>
        <v>0</v>
      </c>
      <c r="AF8">
        <f>'TP Factors'!$D$5</f>
        <v>0.88209793191670816</v>
      </c>
      <c r="AG8">
        <f t="shared" si="5"/>
        <v>0</v>
      </c>
    </row>
    <row r="9" spans="1:33">
      <c r="A9" s="51" t="s">
        <v>267</v>
      </c>
      <c r="B9" s="51">
        <v>14</v>
      </c>
      <c r="C9" s="51" t="s">
        <v>288</v>
      </c>
      <c r="D9" s="52">
        <v>33.47</v>
      </c>
      <c r="E9" s="51" t="s">
        <v>248</v>
      </c>
      <c r="F9" s="51">
        <v>3456</v>
      </c>
      <c r="G9" s="53">
        <v>3</v>
      </c>
      <c r="H9" s="51" t="s">
        <v>269</v>
      </c>
      <c r="I9" s="51" t="s">
        <v>270</v>
      </c>
      <c r="J9" s="51">
        <v>1640</v>
      </c>
      <c r="K9" s="54">
        <v>917.11628533199996</v>
      </c>
      <c r="L9" s="54">
        <v>30885.846937400001</v>
      </c>
      <c r="M9" s="52">
        <v>1.1499999999999999</v>
      </c>
      <c r="N9" s="52">
        <v>0.15</v>
      </c>
      <c r="O9" s="51">
        <v>47044</v>
      </c>
      <c r="P9" s="51">
        <v>45950</v>
      </c>
      <c r="Q9" s="55">
        <v>47044</v>
      </c>
      <c r="R9" s="55">
        <v>4110</v>
      </c>
      <c r="S9" s="51" t="s">
        <v>261</v>
      </c>
      <c r="T9" s="51" t="s">
        <v>265</v>
      </c>
      <c r="U9" s="55">
        <v>54.65</v>
      </c>
      <c r="V9" s="55">
        <v>1</v>
      </c>
      <c r="W9" s="55">
        <v>0.7</v>
      </c>
      <c r="X9" s="55">
        <v>0.09</v>
      </c>
      <c r="Y9" s="55">
        <f t="shared" si="0"/>
        <v>0.7</v>
      </c>
      <c r="Z9" s="55">
        <f t="shared" si="1"/>
        <v>0.09</v>
      </c>
      <c r="AA9" s="55">
        <v>0.10199999999999999</v>
      </c>
      <c r="AB9" s="56">
        <v>6.4848032366398103</v>
      </c>
      <c r="AC9">
        <f t="shared" si="2"/>
        <v>3716</v>
      </c>
      <c r="AD9">
        <f t="shared" si="3"/>
        <v>6</v>
      </c>
      <c r="AE9">
        <f t="shared" si="4"/>
        <v>0.7</v>
      </c>
      <c r="AF9">
        <f>'TP Factors'!$D$5</f>
        <v>0.88209793191670816</v>
      </c>
      <c r="AG9">
        <f t="shared" si="5"/>
        <v>0.6</v>
      </c>
    </row>
    <row r="10" spans="1:33">
      <c r="A10" s="51" t="s">
        <v>267</v>
      </c>
      <c r="B10" s="51">
        <v>14</v>
      </c>
      <c r="C10" s="51" t="s">
        <v>288</v>
      </c>
      <c r="D10" s="52">
        <v>33.47</v>
      </c>
      <c r="E10" s="51" t="s">
        <v>248</v>
      </c>
      <c r="F10" s="51">
        <v>3456</v>
      </c>
      <c r="G10" s="53">
        <v>3</v>
      </c>
      <c r="H10" s="51" t="s">
        <v>269</v>
      </c>
      <c r="I10" s="51" t="s">
        <v>270</v>
      </c>
      <c r="J10" s="51">
        <v>78</v>
      </c>
      <c r="K10" s="54">
        <v>197.364069865</v>
      </c>
      <c r="L10" s="54">
        <v>1472.8069253900001</v>
      </c>
      <c r="M10" s="52">
        <v>0.05</v>
      </c>
      <c r="N10" s="52">
        <v>0.01</v>
      </c>
      <c r="O10" s="51">
        <v>47045</v>
      </c>
      <c r="P10" s="51">
        <v>45951</v>
      </c>
      <c r="Q10" s="55">
        <v>47045</v>
      </c>
      <c r="R10" s="55">
        <v>4110</v>
      </c>
      <c r="S10" s="51" t="s">
        <v>261</v>
      </c>
      <c r="T10" s="51" t="s">
        <v>265</v>
      </c>
      <c r="U10" s="55">
        <v>54.65</v>
      </c>
      <c r="V10" s="55">
        <v>1</v>
      </c>
      <c r="W10" s="55">
        <v>0.7</v>
      </c>
      <c r="X10" s="55">
        <v>0.09</v>
      </c>
      <c r="Y10" s="55">
        <f t="shared" si="0"/>
        <v>0.7</v>
      </c>
      <c r="Z10" s="55">
        <f t="shared" si="1"/>
        <v>0.09</v>
      </c>
      <c r="AA10" s="55">
        <v>0.10199999999999999</v>
      </c>
      <c r="AB10" s="56">
        <v>0.36393706133889397</v>
      </c>
      <c r="AC10">
        <f t="shared" si="2"/>
        <v>209</v>
      </c>
      <c r="AD10">
        <f t="shared" si="3"/>
        <v>0</v>
      </c>
      <c r="AE10">
        <f t="shared" si="4"/>
        <v>0</v>
      </c>
      <c r="AF10">
        <f>'TP Factors'!$D$5</f>
        <v>0.88209793191670816</v>
      </c>
      <c r="AG10">
        <f t="shared" si="5"/>
        <v>0</v>
      </c>
    </row>
    <row r="11" spans="1:33">
      <c r="A11" s="51" t="s">
        <v>267</v>
      </c>
      <c r="B11" s="51">
        <v>14</v>
      </c>
      <c r="C11" s="51" t="s">
        <v>288</v>
      </c>
      <c r="D11" s="52">
        <v>33.47</v>
      </c>
      <c r="E11" s="51" t="s">
        <v>248</v>
      </c>
      <c r="F11" s="51">
        <v>3456</v>
      </c>
      <c r="G11" s="53">
        <v>4</v>
      </c>
      <c r="H11" s="51" t="s">
        <v>269</v>
      </c>
      <c r="I11" s="51" t="s">
        <v>270</v>
      </c>
      <c r="J11" s="51">
        <v>288</v>
      </c>
      <c r="K11" s="54">
        <v>492.55813608400001</v>
      </c>
      <c r="L11" s="54">
        <v>5537.4293722900002</v>
      </c>
      <c r="M11" s="52">
        <v>0.35</v>
      </c>
      <c r="N11" s="52">
        <v>0.02</v>
      </c>
      <c r="O11" s="51">
        <v>47046</v>
      </c>
      <c r="P11" s="51">
        <v>45952</v>
      </c>
      <c r="Q11" s="55">
        <v>47046</v>
      </c>
      <c r="R11" s="55">
        <v>3100</v>
      </c>
      <c r="S11" s="51" t="s">
        <v>261</v>
      </c>
      <c r="T11" s="51" t="s">
        <v>304</v>
      </c>
      <c r="U11" s="55">
        <v>54.65</v>
      </c>
      <c r="V11" s="55">
        <v>1</v>
      </c>
      <c r="W11" s="55">
        <v>1.25</v>
      </c>
      <c r="X11" s="55">
        <v>6.4000000000000001E-2</v>
      </c>
      <c r="Y11" s="55">
        <f t="shared" si="0"/>
        <v>1.25</v>
      </c>
      <c r="Z11" s="55">
        <f t="shared" si="1"/>
        <v>6.4000000000000001E-2</v>
      </c>
      <c r="AA11" s="55">
        <v>0.1</v>
      </c>
      <c r="AB11" s="56">
        <v>1.3683231240392999</v>
      </c>
      <c r="AC11">
        <f t="shared" si="2"/>
        <v>769</v>
      </c>
      <c r="AD11">
        <f t="shared" si="3"/>
        <v>2</v>
      </c>
      <c r="AE11">
        <f t="shared" si="4"/>
        <v>0.1</v>
      </c>
      <c r="AF11">
        <f>'TP Factors'!$D$5</f>
        <v>0.88209793191670816</v>
      </c>
      <c r="AG11">
        <f t="shared" si="5"/>
        <v>0.1</v>
      </c>
    </row>
    <row r="12" spans="1:33">
      <c r="A12" s="51" t="s">
        <v>267</v>
      </c>
      <c r="B12" s="51">
        <v>14</v>
      </c>
      <c r="C12" s="51" t="s">
        <v>288</v>
      </c>
      <c r="D12" s="52">
        <v>33.47</v>
      </c>
      <c r="E12" s="51" t="s">
        <v>248</v>
      </c>
      <c r="F12" s="51">
        <v>1234</v>
      </c>
      <c r="G12" s="53">
        <v>45</v>
      </c>
      <c r="H12" s="51" t="s">
        <v>269</v>
      </c>
      <c r="I12" s="51" t="s">
        <v>270</v>
      </c>
      <c r="J12" s="51">
        <v>603</v>
      </c>
      <c r="K12" s="54">
        <v>178.87885960099999</v>
      </c>
      <c r="L12" s="54">
        <v>1838.5168297600001</v>
      </c>
      <c r="M12" s="52">
        <v>0.72</v>
      </c>
      <c r="N12" s="52">
        <v>0.28999999999999998</v>
      </c>
      <c r="O12" s="51">
        <v>47056</v>
      </c>
      <c r="P12" s="51">
        <v>45962</v>
      </c>
      <c r="Q12" s="55">
        <v>47056</v>
      </c>
      <c r="R12" s="55">
        <v>8140</v>
      </c>
      <c r="S12" s="51" t="s">
        <v>261</v>
      </c>
      <c r="T12" s="51" t="s">
        <v>263</v>
      </c>
      <c r="U12" s="55">
        <v>54.65</v>
      </c>
      <c r="V12" s="55">
        <v>1</v>
      </c>
      <c r="W12" s="55">
        <v>1.18</v>
      </c>
      <c r="X12" s="55">
        <v>0.48</v>
      </c>
      <c r="Y12" s="55">
        <f t="shared" si="0"/>
        <v>1.18</v>
      </c>
      <c r="Z12" s="55">
        <f t="shared" si="1"/>
        <v>0.48</v>
      </c>
      <c r="AA12" s="55">
        <v>0.63</v>
      </c>
      <c r="AB12" s="56">
        <v>0.23734145548042099</v>
      </c>
      <c r="AC12">
        <f t="shared" si="2"/>
        <v>840</v>
      </c>
      <c r="AD12">
        <f t="shared" si="3"/>
        <v>2</v>
      </c>
      <c r="AE12">
        <f t="shared" si="4"/>
        <v>0.9</v>
      </c>
      <c r="AF12">
        <f>'TP Factors'!$D$5</f>
        <v>0.88209793191670816</v>
      </c>
      <c r="AG12">
        <f t="shared" si="5"/>
        <v>0.8</v>
      </c>
    </row>
    <row r="13" spans="1:33">
      <c r="A13" s="51" t="s">
        <v>267</v>
      </c>
      <c r="B13" s="51">
        <v>14</v>
      </c>
      <c r="C13" s="51" t="s">
        <v>288</v>
      </c>
      <c r="D13" s="52">
        <v>33.47</v>
      </c>
      <c r="E13" s="51" t="s">
        <v>248</v>
      </c>
      <c r="F13" s="51">
        <v>3456</v>
      </c>
      <c r="G13" s="53">
        <v>4</v>
      </c>
      <c r="H13" s="51" t="s">
        <v>269</v>
      </c>
      <c r="I13" s="51" t="s">
        <v>270</v>
      </c>
      <c r="J13" s="51">
        <v>914</v>
      </c>
      <c r="K13" s="54">
        <v>655.09661485000004</v>
      </c>
      <c r="L13" s="54">
        <v>17546.642617199999</v>
      </c>
      <c r="M13" s="52">
        <v>1.1000000000000001</v>
      </c>
      <c r="N13" s="52">
        <v>0.06</v>
      </c>
      <c r="O13" s="51">
        <v>47057</v>
      </c>
      <c r="P13" s="51">
        <v>45963</v>
      </c>
      <c r="Q13" s="55">
        <v>47057</v>
      </c>
      <c r="R13" s="55">
        <v>3100</v>
      </c>
      <c r="S13" s="51" t="s">
        <v>261</v>
      </c>
      <c r="T13" s="51" t="s">
        <v>304</v>
      </c>
      <c r="U13" s="55">
        <v>54.65</v>
      </c>
      <c r="V13" s="55">
        <v>1</v>
      </c>
      <c r="W13" s="55">
        <v>1.25</v>
      </c>
      <c r="X13" s="55">
        <v>6.4000000000000001E-2</v>
      </c>
      <c r="Y13" s="55">
        <f t="shared" si="0"/>
        <v>1.25</v>
      </c>
      <c r="Z13" s="55">
        <f t="shared" si="1"/>
        <v>6.4000000000000001E-2</v>
      </c>
      <c r="AA13" s="55">
        <v>0.1</v>
      </c>
      <c r="AB13" s="56">
        <v>4.3358524739367201</v>
      </c>
      <c r="AC13">
        <f t="shared" si="2"/>
        <v>2436</v>
      </c>
      <c r="AD13">
        <f t="shared" si="3"/>
        <v>7</v>
      </c>
      <c r="AE13">
        <f t="shared" si="4"/>
        <v>0.3</v>
      </c>
      <c r="AF13">
        <f>'TP Factors'!$D$5</f>
        <v>0.88209793191670816</v>
      </c>
      <c r="AG13">
        <f t="shared" si="5"/>
        <v>0.3</v>
      </c>
    </row>
    <row r="14" spans="1:33">
      <c r="A14" s="51" t="s">
        <v>267</v>
      </c>
      <c r="B14" s="51">
        <v>14</v>
      </c>
      <c r="C14" s="51" t="s">
        <v>288</v>
      </c>
      <c r="D14" s="52">
        <v>33.47</v>
      </c>
      <c r="E14" s="51" t="s">
        <v>248</v>
      </c>
      <c r="F14" s="51">
        <v>3456</v>
      </c>
      <c r="G14" s="53">
        <v>4</v>
      </c>
      <c r="H14" s="51" t="s">
        <v>269</v>
      </c>
      <c r="I14" s="51" t="s">
        <v>270</v>
      </c>
      <c r="J14" s="51">
        <v>50</v>
      </c>
      <c r="K14" s="54">
        <v>128.55095735800001</v>
      </c>
      <c r="L14" s="54">
        <v>967.35800998900004</v>
      </c>
      <c r="M14" s="52">
        <v>0.06</v>
      </c>
      <c r="N14" s="52">
        <v>0</v>
      </c>
      <c r="O14" s="51">
        <v>47060</v>
      </c>
      <c r="P14" s="51">
        <v>45966</v>
      </c>
      <c r="Q14" s="55">
        <v>47060</v>
      </c>
      <c r="R14" s="55">
        <v>3100</v>
      </c>
      <c r="S14" s="51" t="s">
        <v>261</v>
      </c>
      <c r="T14" s="51" t="s">
        <v>304</v>
      </c>
      <c r="U14" s="55">
        <v>54.65</v>
      </c>
      <c r="V14" s="55">
        <v>1</v>
      </c>
      <c r="W14" s="55">
        <v>1.25</v>
      </c>
      <c r="X14" s="55">
        <v>6.4000000000000001E-2</v>
      </c>
      <c r="Y14" s="55">
        <f t="shared" si="0"/>
        <v>1.25</v>
      </c>
      <c r="Z14" s="55">
        <f t="shared" si="1"/>
        <v>6.4000000000000001E-2</v>
      </c>
      <c r="AA14" s="55">
        <v>0.1</v>
      </c>
      <c r="AB14" s="56">
        <v>0.23903841390775801</v>
      </c>
      <c r="AC14">
        <f t="shared" si="2"/>
        <v>134</v>
      </c>
      <c r="AD14">
        <f t="shared" si="3"/>
        <v>0</v>
      </c>
      <c r="AE14">
        <f t="shared" si="4"/>
        <v>0</v>
      </c>
      <c r="AF14">
        <f>'TP Factors'!$D$5</f>
        <v>0.88209793191670816</v>
      </c>
      <c r="AG14">
        <f t="shared" si="5"/>
        <v>0</v>
      </c>
    </row>
    <row r="15" spans="1:33">
      <c r="A15" s="51" t="s">
        <v>267</v>
      </c>
      <c r="B15" s="51">
        <v>14</v>
      </c>
      <c r="C15" s="51" t="s">
        <v>288</v>
      </c>
      <c r="D15" s="52">
        <v>33.47</v>
      </c>
      <c r="E15" s="51" t="s">
        <v>248</v>
      </c>
      <c r="F15" s="51">
        <v>3456</v>
      </c>
      <c r="G15" s="53">
        <v>3</v>
      </c>
      <c r="H15" s="51" t="s">
        <v>269</v>
      </c>
      <c r="I15" s="51" t="s">
        <v>270</v>
      </c>
      <c r="J15" s="51">
        <v>1566</v>
      </c>
      <c r="K15" s="54">
        <v>411.26835827600001</v>
      </c>
      <c r="L15" s="54">
        <v>7284.3450608100002</v>
      </c>
      <c r="M15" s="52">
        <v>1.1000000000000001</v>
      </c>
      <c r="N15" s="52">
        <v>0.14000000000000001</v>
      </c>
      <c r="O15" s="51">
        <v>47068</v>
      </c>
      <c r="P15" s="51">
        <v>45974</v>
      </c>
      <c r="Q15" s="55">
        <v>47068</v>
      </c>
      <c r="R15" s="55">
        <v>4110</v>
      </c>
      <c r="S15" s="51" t="s">
        <v>258</v>
      </c>
      <c r="T15" s="51" t="s">
        <v>305</v>
      </c>
      <c r="U15" s="55">
        <v>54.65</v>
      </c>
      <c r="V15" s="55">
        <v>1</v>
      </c>
      <c r="W15" s="55">
        <v>0.7</v>
      </c>
      <c r="X15" s="55">
        <v>0.09</v>
      </c>
      <c r="Y15" s="55">
        <f t="shared" si="0"/>
        <v>0.7</v>
      </c>
      <c r="Z15" s="55">
        <f t="shared" si="1"/>
        <v>0.09</v>
      </c>
      <c r="AA15" s="55">
        <v>0.41299999999999998</v>
      </c>
      <c r="AB15" s="56">
        <v>0.17942867374051699</v>
      </c>
      <c r="AC15">
        <f t="shared" si="2"/>
        <v>416</v>
      </c>
      <c r="AD15">
        <f t="shared" si="3"/>
        <v>1</v>
      </c>
      <c r="AE15">
        <f t="shared" si="4"/>
        <v>0.1</v>
      </c>
      <c r="AF15">
        <f>'TP Factors'!$D$5</f>
        <v>0.88209793191670816</v>
      </c>
      <c r="AG15">
        <f t="shared" si="5"/>
        <v>0.1</v>
      </c>
    </row>
    <row r="16" spans="1:33">
      <c r="A16" s="51" t="s">
        <v>267</v>
      </c>
      <c r="B16" s="51">
        <v>14</v>
      </c>
      <c r="C16" s="51" t="s">
        <v>288</v>
      </c>
      <c r="D16" s="52">
        <v>33.47</v>
      </c>
      <c r="E16" s="51" t="s">
        <v>248</v>
      </c>
      <c r="F16" s="51">
        <v>1234</v>
      </c>
      <c r="G16" s="53">
        <v>98</v>
      </c>
      <c r="H16" s="51" t="s">
        <v>269</v>
      </c>
      <c r="I16" s="51" t="s">
        <v>270</v>
      </c>
      <c r="J16" s="51">
        <v>38</v>
      </c>
      <c r="K16" s="54">
        <v>44.194369023299998</v>
      </c>
      <c r="L16" s="54">
        <v>105.371224285</v>
      </c>
      <c r="M16" s="52">
        <v>7.0000000000000007E-2</v>
      </c>
      <c r="N16" s="52">
        <v>0.02</v>
      </c>
      <c r="O16" s="51">
        <v>47078</v>
      </c>
      <c r="P16" s="51">
        <v>45984</v>
      </c>
      <c r="Q16" s="55">
        <v>47078</v>
      </c>
      <c r="R16" s="55">
        <v>1700</v>
      </c>
      <c r="S16" s="51" t="s">
        <v>261</v>
      </c>
      <c r="T16" s="51" t="s">
        <v>306</v>
      </c>
      <c r="U16" s="55">
        <v>54.65</v>
      </c>
      <c r="V16" s="55">
        <v>1</v>
      </c>
      <c r="W16" s="55">
        <v>1.8</v>
      </c>
      <c r="X16" s="55">
        <v>0.47799999999999998</v>
      </c>
      <c r="Y16" s="55">
        <f t="shared" si="0"/>
        <v>1.8</v>
      </c>
      <c r="Z16" s="55">
        <f t="shared" si="1"/>
        <v>0.47799999999999998</v>
      </c>
      <c r="AA16" s="55">
        <v>0.68</v>
      </c>
      <c r="AB16" s="56">
        <v>1.0966292306306101E-3</v>
      </c>
      <c r="AC16">
        <f t="shared" si="2"/>
        <v>4</v>
      </c>
      <c r="AD16">
        <f t="shared" si="3"/>
        <v>0</v>
      </c>
      <c r="AE16">
        <f t="shared" si="4"/>
        <v>0</v>
      </c>
      <c r="AF16">
        <f>'TP Factors'!$D$5</f>
        <v>0.88209793191670816</v>
      </c>
      <c r="AG16">
        <f t="shared" si="5"/>
        <v>0</v>
      </c>
    </row>
    <row r="17" spans="1:33">
      <c r="A17" s="51" t="s">
        <v>267</v>
      </c>
      <c r="B17" s="51">
        <v>14</v>
      </c>
      <c r="C17" s="51" t="s">
        <v>288</v>
      </c>
      <c r="D17" s="52">
        <v>33.47</v>
      </c>
      <c r="E17" s="51" t="s">
        <v>248</v>
      </c>
      <c r="F17" s="51">
        <v>1234</v>
      </c>
      <c r="G17" s="53">
        <v>98</v>
      </c>
      <c r="H17" s="51" t="s">
        <v>269</v>
      </c>
      <c r="I17" s="51" t="s">
        <v>270</v>
      </c>
      <c r="J17" s="51">
        <v>3101</v>
      </c>
      <c r="K17" s="54">
        <v>552.28749066399996</v>
      </c>
      <c r="L17" s="54">
        <v>8037.0347035599998</v>
      </c>
      <c r="M17" s="52">
        <v>5.58</v>
      </c>
      <c r="N17" s="52">
        <v>1.48</v>
      </c>
      <c r="O17" s="51">
        <v>47089</v>
      </c>
      <c r="P17" s="51">
        <v>45995</v>
      </c>
      <c r="Q17" s="55">
        <v>47089</v>
      </c>
      <c r="R17" s="55">
        <v>1700</v>
      </c>
      <c r="S17" s="51" t="s">
        <v>258</v>
      </c>
      <c r="T17" s="51" t="s">
        <v>307</v>
      </c>
      <c r="U17" s="55">
        <v>54.65</v>
      </c>
      <c r="V17" s="55">
        <v>1</v>
      </c>
      <c r="W17" s="55">
        <v>1.8</v>
      </c>
      <c r="X17" s="55">
        <v>0.47799999999999998</v>
      </c>
      <c r="Y17" s="55">
        <f t="shared" si="0"/>
        <v>1.8</v>
      </c>
      <c r="Z17" s="55">
        <f t="shared" si="1"/>
        <v>0.47799999999999998</v>
      </c>
      <c r="AA17" s="55">
        <v>0.72399999999999998</v>
      </c>
      <c r="AB17" s="56">
        <v>1.5622030062711201</v>
      </c>
      <c r="AC17">
        <f t="shared" si="2"/>
        <v>6354</v>
      </c>
      <c r="AD17">
        <f t="shared" si="3"/>
        <v>25</v>
      </c>
      <c r="AE17">
        <f t="shared" si="4"/>
        <v>6.7</v>
      </c>
      <c r="AF17">
        <f>'TP Factors'!$D$5</f>
        <v>0.88209793191670816</v>
      </c>
      <c r="AG17">
        <f t="shared" si="5"/>
        <v>5.9</v>
      </c>
    </row>
    <row r="18" spans="1:33">
      <c r="A18" s="51" t="s">
        <v>267</v>
      </c>
      <c r="B18" s="51">
        <v>14</v>
      </c>
      <c r="C18" s="51" t="s">
        <v>288</v>
      </c>
      <c r="D18" s="52">
        <v>33.47</v>
      </c>
      <c r="E18" s="51" t="s">
        <v>248</v>
      </c>
      <c r="F18" s="51">
        <v>3456</v>
      </c>
      <c r="G18" s="53">
        <v>4</v>
      </c>
      <c r="H18" s="51" t="s">
        <v>269</v>
      </c>
      <c r="I18" s="51" t="s">
        <v>270</v>
      </c>
      <c r="J18" s="51">
        <v>214</v>
      </c>
      <c r="K18" s="54">
        <v>421.04956206000003</v>
      </c>
      <c r="L18" s="54">
        <v>4117.1681579200003</v>
      </c>
      <c r="M18" s="52">
        <v>0.26</v>
      </c>
      <c r="N18" s="52">
        <v>0.01</v>
      </c>
      <c r="O18" s="51">
        <v>47093</v>
      </c>
      <c r="P18" s="51">
        <v>45999</v>
      </c>
      <c r="Q18" s="55">
        <v>47093</v>
      </c>
      <c r="R18" s="55">
        <v>3100</v>
      </c>
      <c r="S18" s="51" t="s">
        <v>261</v>
      </c>
      <c r="T18" s="51" t="s">
        <v>304</v>
      </c>
      <c r="U18" s="55">
        <v>54.65</v>
      </c>
      <c r="V18" s="55">
        <v>1</v>
      </c>
      <c r="W18" s="55">
        <v>1.25</v>
      </c>
      <c r="X18" s="55">
        <v>6.4000000000000001E-2</v>
      </c>
      <c r="Y18" s="55">
        <f t="shared" si="0"/>
        <v>1.25</v>
      </c>
      <c r="Z18" s="55">
        <f t="shared" si="1"/>
        <v>6.4000000000000001E-2</v>
      </c>
      <c r="AA18" s="55">
        <v>0.1</v>
      </c>
      <c r="AB18" s="56">
        <v>1.0173703387275901</v>
      </c>
      <c r="AC18">
        <f t="shared" si="2"/>
        <v>572</v>
      </c>
      <c r="AD18">
        <f t="shared" si="3"/>
        <v>2</v>
      </c>
      <c r="AE18">
        <f t="shared" si="4"/>
        <v>0.1</v>
      </c>
      <c r="AF18">
        <f>'TP Factors'!$D$5</f>
        <v>0.88209793191670816</v>
      </c>
      <c r="AG18">
        <f t="shared" si="5"/>
        <v>0.1</v>
      </c>
    </row>
    <row r="19" spans="1:33">
      <c r="A19" s="51" t="s">
        <v>267</v>
      </c>
      <c r="B19" s="51">
        <v>14</v>
      </c>
      <c r="C19" s="51" t="s">
        <v>288</v>
      </c>
      <c r="D19" s="52">
        <v>33.47</v>
      </c>
      <c r="E19" s="51" t="s">
        <v>248</v>
      </c>
      <c r="F19" s="51">
        <v>3456</v>
      </c>
      <c r="G19" s="53">
        <v>4</v>
      </c>
      <c r="H19" s="51" t="s">
        <v>269</v>
      </c>
      <c r="I19" s="51" t="s">
        <v>270</v>
      </c>
      <c r="J19" s="51">
        <v>627</v>
      </c>
      <c r="K19" s="54">
        <v>438.16836026099998</v>
      </c>
      <c r="L19" s="54">
        <v>12045.929982</v>
      </c>
      <c r="M19" s="52">
        <v>0.75</v>
      </c>
      <c r="N19" s="52">
        <v>0.04</v>
      </c>
      <c r="O19" s="51">
        <v>47095</v>
      </c>
      <c r="P19" s="51">
        <v>46001</v>
      </c>
      <c r="Q19" s="55">
        <v>47095</v>
      </c>
      <c r="R19" s="55">
        <v>3100</v>
      </c>
      <c r="S19" s="51" t="s">
        <v>261</v>
      </c>
      <c r="T19" s="51" t="s">
        <v>304</v>
      </c>
      <c r="U19" s="55">
        <v>54.65</v>
      </c>
      <c r="V19" s="55">
        <v>1</v>
      </c>
      <c r="W19" s="55">
        <v>1.25</v>
      </c>
      <c r="X19" s="55">
        <v>6.4000000000000001E-2</v>
      </c>
      <c r="Y19" s="55">
        <f t="shared" si="0"/>
        <v>1.25</v>
      </c>
      <c r="Z19" s="55">
        <f t="shared" si="1"/>
        <v>6.4000000000000001E-2</v>
      </c>
      <c r="AA19" s="55">
        <v>0.1</v>
      </c>
      <c r="AB19" s="56">
        <v>2.9766022168694999</v>
      </c>
      <c r="AC19">
        <f t="shared" si="2"/>
        <v>1672</v>
      </c>
      <c r="AD19">
        <f t="shared" si="3"/>
        <v>5</v>
      </c>
      <c r="AE19">
        <f t="shared" si="4"/>
        <v>0.2</v>
      </c>
      <c r="AF19">
        <f>'TP Factors'!$D$5</f>
        <v>0.88209793191670816</v>
      </c>
      <c r="AG19">
        <f t="shared" si="5"/>
        <v>0.2</v>
      </c>
    </row>
    <row r="20" spans="1:33">
      <c r="A20" s="51" t="s">
        <v>267</v>
      </c>
      <c r="B20" s="51">
        <v>14</v>
      </c>
      <c r="C20" s="51" t="s">
        <v>288</v>
      </c>
      <c r="D20" s="52">
        <v>33.47</v>
      </c>
      <c r="E20" s="51" t="s">
        <v>248</v>
      </c>
      <c r="F20" s="51">
        <v>1234</v>
      </c>
      <c r="G20" s="53">
        <v>45</v>
      </c>
      <c r="H20" s="51" t="s">
        <v>269</v>
      </c>
      <c r="I20" s="51" t="s">
        <v>270</v>
      </c>
      <c r="J20" s="51">
        <v>2819</v>
      </c>
      <c r="K20" s="54">
        <v>482.209890863</v>
      </c>
      <c r="L20" s="54">
        <v>7701.4938783899997</v>
      </c>
      <c r="M20" s="52">
        <v>3.38</v>
      </c>
      <c r="N20" s="52">
        <v>1.35</v>
      </c>
      <c r="O20" s="51">
        <v>47096</v>
      </c>
      <c r="P20" s="51">
        <v>46002</v>
      </c>
      <c r="Q20" s="55">
        <v>47096</v>
      </c>
      <c r="R20" s="55">
        <v>8140</v>
      </c>
      <c r="S20" s="51" t="s">
        <v>258</v>
      </c>
      <c r="T20" s="51" t="s">
        <v>301</v>
      </c>
      <c r="U20" s="55">
        <v>54.65</v>
      </c>
      <c r="V20" s="55">
        <v>1</v>
      </c>
      <c r="W20" s="55">
        <v>1.18</v>
      </c>
      <c r="X20" s="55">
        <v>0.48</v>
      </c>
      <c r="Y20" s="55">
        <f t="shared" si="0"/>
        <v>1.18</v>
      </c>
      <c r="Z20" s="55">
        <f t="shared" si="1"/>
        <v>0.48</v>
      </c>
      <c r="AA20" s="55">
        <v>0.70299999999999996</v>
      </c>
      <c r="AB20" s="56">
        <v>1.9030729703909099</v>
      </c>
      <c r="AC20">
        <f t="shared" si="2"/>
        <v>7515</v>
      </c>
      <c r="AD20">
        <f t="shared" si="3"/>
        <v>20</v>
      </c>
      <c r="AE20">
        <f t="shared" si="4"/>
        <v>8</v>
      </c>
      <c r="AF20">
        <f>'TP Factors'!$D$5</f>
        <v>0.88209793191670816</v>
      </c>
      <c r="AG20">
        <f t="shared" si="5"/>
        <v>7.1</v>
      </c>
    </row>
    <row r="21" spans="1:33">
      <c r="A21" s="51" t="s">
        <v>267</v>
      </c>
      <c r="B21" s="51">
        <v>14</v>
      </c>
      <c r="C21" s="51" t="s">
        <v>288</v>
      </c>
      <c r="D21" s="52">
        <v>33.47</v>
      </c>
      <c r="E21" s="51" t="s">
        <v>248</v>
      </c>
      <c r="F21" s="51">
        <v>3456</v>
      </c>
      <c r="G21" s="53">
        <v>4</v>
      </c>
      <c r="H21" s="51" t="s">
        <v>269</v>
      </c>
      <c r="I21" s="51" t="s">
        <v>270</v>
      </c>
      <c r="J21" s="51">
        <v>782</v>
      </c>
      <c r="K21" s="54">
        <v>331.18130837799998</v>
      </c>
      <c r="L21" s="54">
        <v>3655.4123248199999</v>
      </c>
      <c r="M21" s="52">
        <v>0.94</v>
      </c>
      <c r="N21" s="52">
        <v>0.05</v>
      </c>
      <c r="O21" s="51">
        <v>47108</v>
      </c>
      <c r="P21" s="51">
        <v>46012</v>
      </c>
      <c r="Q21" s="55">
        <v>47108</v>
      </c>
      <c r="R21" s="55">
        <v>3100</v>
      </c>
      <c r="S21" s="51" t="s">
        <v>258</v>
      </c>
      <c r="T21" s="51" t="s">
        <v>308</v>
      </c>
      <c r="U21" s="55">
        <v>54.65</v>
      </c>
      <c r="V21" s="55">
        <v>1</v>
      </c>
      <c r="W21" s="55">
        <v>1.25</v>
      </c>
      <c r="X21" s="55">
        <v>6.4000000000000001E-2</v>
      </c>
      <c r="Y21" s="55">
        <f t="shared" si="0"/>
        <v>1.25</v>
      </c>
      <c r="Z21" s="55">
        <f t="shared" si="1"/>
        <v>6.4000000000000001E-2</v>
      </c>
      <c r="AA21" s="55">
        <v>0.41099999999999998</v>
      </c>
      <c r="AB21" s="56">
        <v>0.90326844383511995</v>
      </c>
      <c r="AC21">
        <f t="shared" si="2"/>
        <v>2085</v>
      </c>
      <c r="AD21">
        <f t="shared" si="3"/>
        <v>6</v>
      </c>
      <c r="AE21">
        <f t="shared" si="4"/>
        <v>0.3</v>
      </c>
      <c r="AF21">
        <f>'TP Factors'!$D$5</f>
        <v>0.88209793191670816</v>
      </c>
      <c r="AG21">
        <f t="shared" si="5"/>
        <v>0.3</v>
      </c>
    </row>
    <row r="22" spans="1:33">
      <c r="A22" s="51" t="s">
        <v>267</v>
      </c>
      <c r="B22" s="51">
        <v>14</v>
      </c>
      <c r="C22" s="51" t="s">
        <v>288</v>
      </c>
      <c r="D22" s="52">
        <v>33.47</v>
      </c>
      <c r="E22" s="51" t="s">
        <v>248</v>
      </c>
      <c r="F22" s="51">
        <v>1234</v>
      </c>
      <c r="G22" s="53">
        <v>98</v>
      </c>
      <c r="H22" s="51" t="s">
        <v>269</v>
      </c>
      <c r="I22" s="51" t="s">
        <v>270</v>
      </c>
      <c r="J22" s="51">
        <v>2277</v>
      </c>
      <c r="K22" s="54">
        <v>336.20205821299999</v>
      </c>
      <c r="L22" s="54">
        <v>5902.60329895</v>
      </c>
      <c r="M22" s="52">
        <v>4.0999999999999996</v>
      </c>
      <c r="N22" s="52">
        <v>1.0900000000000001</v>
      </c>
      <c r="O22" s="51">
        <v>47143</v>
      </c>
      <c r="P22" s="51">
        <v>46047</v>
      </c>
      <c r="Q22" s="55">
        <v>47143</v>
      </c>
      <c r="R22" s="55">
        <v>1700</v>
      </c>
      <c r="S22" s="51" t="s">
        <v>258</v>
      </c>
      <c r="T22" s="51" t="s">
        <v>307</v>
      </c>
      <c r="U22" s="55">
        <v>54.65</v>
      </c>
      <c r="V22" s="55">
        <v>1</v>
      </c>
      <c r="W22" s="55">
        <v>1.8</v>
      </c>
      <c r="X22" s="55">
        <v>0.47799999999999998</v>
      </c>
      <c r="Y22" s="55">
        <f t="shared" si="0"/>
        <v>1.8</v>
      </c>
      <c r="Z22" s="55">
        <f t="shared" si="1"/>
        <v>0.47799999999999998</v>
      </c>
      <c r="AA22" s="55">
        <v>0.72399999999999998</v>
      </c>
      <c r="AB22" s="56">
        <v>0.97885161809236299</v>
      </c>
      <c r="AC22">
        <f t="shared" si="2"/>
        <v>3981</v>
      </c>
      <c r="AD22">
        <f t="shared" si="3"/>
        <v>16</v>
      </c>
      <c r="AE22">
        <f t="shared" si="4"/>
        <v>4.2</v>
      </c>
      <c r="AF22">
        <f>'TP Factors'!$D$5</f>
        <v>0.88209793191670816</v>
      </c>
      <c r="AG22">
        <f t="shared" si="5"/>
        <v>3.7</v>
      </c>
    </row>
    <row r="23" spans="1:33">
      <c r="A23" s="51" t="s">
        <v>267</v>
      </c>
      <c r="B23" s="51">
        <v>14</v>
      </c>
      <c r="C23" s="51" t="s">
        <v>288</v>
      </c>
      <c r="D23" s="52">
        <v>33.47</v>
      </c>
      <c r="E23" s="51" t="s">
        <v>248</v>
      </c>
      <c r="F23" s="51">
        <v>1234</v>
      </c>
      <c r="G23" s="53">
        <v>13</v>
      </c>
      <c r="H23" s="51" t="s">
        <v>269</v>
      </c>
      <c r="I23" s="51" t="s">
        <v>270</v>
      </c>
      <c r="J23" s="51">
        <v>12</v>
      </c>
      <c r="K23" s="54">
        <v>88.672509490099998</v>
      </c>
      <c r="L23" s="54">
        <v>136.84878333500001</v>
      </c>
      <c r="M23" s="52">
        <v>0.02</v>
      </c>
      <c r="N23" s="52">
        <v>0</v>
      </c>
      <c r="O23" s="51">
        <v>47168</v>
      </c>
      <c r="P23" s="51">
        <v>46072</v>
      </c>
      <c r="Q23" s="55">
        <v>47168</v>
      </c>
      <c r="R23" s="55">
        <v>1100</v>
      </c>
      <c r="S23" s="51" t="s">
        <v>261</v>
      </c>
      <c r="T23" s="51" t="s">
        <v>274</v>
      </c>
      <c r="U23" s="55">
        <v>54.65</v>
      </c>
      <c r="V23" s="55">
        <v>1</v>
      </c>
      <c r="W23" s="55">
        <v>1.85</v>
      </c>
      <c r="X23" s="55">
        <v>0.22</v>
      </c>
      <c r="Y23" s="55">
        <f t="shared" si="0"/>
        <v>1.85</v>
      </c>
      <c r="Z23" s="55">
        <f t="shared" si="1"/>
        <v>0.22</v>
      </c>
      <c r="AA23" s="55">
        <v>0.17399999999999999</v>
      </c>
      <c r="AB23" s="56">
        <v>3.3815935537213203E-2</v>
      </c>
      <c r="AC23">
        <f t="shared" si="2"/>
        <v>33</v>
      </c>
      <c r="AD23">
        <f t="shared" si="3"/>
        <v>0</v>
      </c>
      <c r="AE23">
        <f t="shared" si="4"/>
        <v>0</v>
      </c>
      <c r="AF23">
        <f>'TP Factors'!$D$5</f>
        <v>0.88209793191670816</v>
      </c>
      <c r="AG23">
        <f t="shared" si="5"/>
        <v>0</v>
      </c>
    </row>
    <row r="24" spans="1:33">
      <c r="A24" s="51" t="s">
        <v>267</v>
      </c>
      <c r="B24" s="51">
        <v>14</v>
      </c>
      <c r="C24" s="51" t="s">
        <v>288</v>
      </c>
      <c r="D24" s="52">
        <v>33.47</v>
      </c>
      <c r="E24" s="51" t="s">
        <v>248</v>
      </c>
      <c r="F24" s="51">
        <v>1234</v>
      </c>
      <c r="G24" s="53">
        <v>102.5</v>
      </c>
      <c r="H24" s="51" t="s">
        <v>269</v>
      </c>
      <c r="I24" s="51" t="s">
        <v>270</v>
      </c>
      <c r="J24" s="51">
        <v>14921</v>
      </c>
      <c r="K24" s="54">
        <v>926.07793728199999</v>
      </c>
      <c r="L24" s="54">
        <v>45418.043802300002</v>
      </c>
      <c r="M24" s="52">
        <v>31.33</v>
      </c>
      <c r="N24" s="52">
        <v>7.7</v>
      </c>
      <c r="O24" s="51">
        <v>47169</v>
      </c>
      <c r="P24" s="51">
        <v>46073</v>
      </c>
      <c r="Q24" s="55">
        <v>47169</v>
      </c>
      <c r="R24" s="55">
        <v>1300</v>
      </c>
      <c r="S24" s="51" t="s">
        <v>261</v>
      </c>
      <c r="T24" s="51" t="s">
        <v>302</v>
      </c>
      <c r="U24" s="55">
        <v>54.65</v>
      </c>
      <c r="V24" s="55">
        <v>1</v>
      </c>
      <c r="W24" s="55">
        <v>2.42</v>
      </c>
      <c r="X24" s="55">
        <v>0.51600000000000001</v>
      </c>
      <c r="Y24" s="55">
        <f t="shared" si="0"/>
        <v>2.42</v>
      </c>
      <c r="Z24" s="55">
        <f t="shared" si="1"/>
        <v>0.51600000000000001</v>
      </c>
      <c r="AA24" s="55">
        <v>0.63100000000000001</v>
      </c>
      <c r="AB24" s="56">
        <v>11.2229981472</v>
      </c>
      <c r="AC24">
        <f t="shared" si="2"/>
        <v>39781</v>
      </c>
      <c r="AD24">
        <f t="shared" si="3"/>
        <v>212</v>
      </c>
      <c r="AE24">
        <f t="shared" si="4"/>
        <v>45.3</v>
      </c>
      <c r="AF24">
        <f>'TP Factors'!$D$5</f>
        <v>0.88209793191670816</v>
      </c>
      <c r="AG24">
        <f t="shared" si="5"/>
        <v>40</v>
      </c>
    </row>
    <row r="25" spans="1:33">
      <c r="A25" s="51" t="s">
        <v>267</v>
      </c>
      <c r="B25" s="51">
        <v>14</v>
      </c>
      <c r="C25" s="51" t="s">
        <v>288</v>
      </c>
      <c r="D25" s="52">
        <v>33.47</v>
      </c>
      <c r="E25" s="51" t="s">
        <v>248</v>
      </c>
      <c r="F25" s="51">
        <v>3456</v>
      </c>
      <c r="G25" s="53">
        <v>3</v>
      </c>
      <c r="H25" s="51" t="s">
        <v>269</v>
      </c>
      <c r="I25" s="51" t="s">
        <v>270</v>
      </c>
      <c r="J25" s="51">
        <v>80</v>
      </c>
      <c r="K25" s="54">
        <v>89.903254505899994</v>
      </c>
      <c r="L25" s="54">
        <v>373.59417560000003</v>
      </c>
      <c r="M25" s="52">
        <v>0.06</v>
      </c>
      <c r="N25" s="52">
        <v>0.01</v>
      </c>
      <c r="O25" s="51">
        <v>47183</v>
      </c>
      <c r="P25" s="51">
        <v>46087</v>
      </c>
      <c r="Q25" s="55">
        <v>47183</v>
      </c>
      <c r="R25" s="55">
        <v>4200</v>
      </c>
      <c r="S25" s="51" t="s">
        <v>258</v>
      </c>
      <c r="T25" s="51" t="s">
        <v>309</v>
      </c>
      <c r="U25" s="55">
        <v>54.65</v>
      </c>
      <c r="V25" s="55">
        <v>1</v>
      </c>
      <c r="W25" s="55">
        <v>0.7</v>
      </c>
      <c r="X25" s="55">
        <v>0.09</v>
      </c>
      <c r="Y25" s="55">
        <f t="shared" si="0"/>
        <v>0.7</v>
      </c>
      <c r="Z25" s="55">
        <f t="shared" si="1"/>
        <v>0.09</v>
      </c>
      <c r="AA25" s="55">
        <v>0.41299999999999998</v>
      </c>
      <c r="AB25" s="56">
        <v>9.2316762012249906E-2</v>
      </c>
      <c r="AC25">
        <f t="shared" si="2"/>
        <v>214</v>
      </c>
      <c r="AD25">
        <f t="shared" si="3"/>
        <v>0</v>
      </c>
      <c r="AE25">
        <f t="shared" si="4"/>
        <v>0</v>
      </c>
      <c r="AF25">
        <f>'TP Factors'!$D$5</f>
        <v>0.88209793191670816</v>
      </c>
      <c r="AG25">
        <f t="shared" si="5"/>
        <v>0</v>
      </c>
    </row>
    <row r="26" spans="1:33">
      <c r="A26" s="51" t="s">
        <v>267</v>
      </c>
      <c r="B26" s="51">
        <v>14</v>
      </c>
      <c r="C26" s="51" t="s">
        <v>288</v>
      </c>
      <c r="D26" s="52">
        <v>33.47</v>
      </c>
      <c r="E26" s="51" t="s">
        <v>248</v>
      </c>
      <c r="F26" s="51">
        <v>3456</v>
      </c>
      <c r="G26" s="53">
        <v>3</v>
      </c>
      <c r="H26" s="51" t="s">
        <v>269</v>
      </c>
      <c r="I26" s="51" t="s">
        <v>270</v>
      </c>
      <c r="J26" s="51">
        <v>86</v>
      </c>
      <c r="K26" s="54">
        <v>196.429813749</v>
      </c>
      <c r="L26" s="54">
        <v>1621.86345828</v>
      </c>
      <c r="M26" s="52">
        <v>0.06</v>
      </c>
      <c r="N26" s="52">
        <v>0.01</v>
      </c>
      <c r="O26" s="51">
        <v>47186</v>
      </c>
      <c r="P26" s="51">
        <v>46090</v>
      </c>
      <c r="Q26" s="55">
        <v>47186</v>
      </c>
      <c r="R26" s="55">
        <v>4200</v>
      </c>
      <c r="S26" s="51" t="s">
        <v>261</v>
      </c>
      <c r="T26" s="51" t="s">
        <v>310</v>
      </c>
      <c r="U26" s="55">
        <v>54.65</v>
      </c>
      <c r="V26" s="55">
        <v>1</v>
      </c>
      <c r="W26" s="55">
        <v>0.7</v>
      </c>
      <c r="X26" s="55">
        <v>0.09</v>
      </c>
      <c r="Y26" s="55">
        <f t="shared" si="0"/>
        <v>0.7</v>
      </c>
      <c r="Z26" s="55">
        <f t="shared" si="1"/>
        <v>0.09</v>
      </c>
      <c r="AA26" s="55">
        <v>0.10199999999999999</v>
      </c>
      <c r="AB26" s="56">
        <v>0.40076958547147801</v>
      </c>
      <c r="AC26">
        <f t="shared" si="2"/>
        <v>230</v>
      </c>
      <c r="AD26">
        <f t="shared" si="3"/>
        <v>0</v>
      </c>
      <c r="AE26">
        <f t="shared" si="4"/>
        <v>0</v>
      </c>
      <c r="AF26">
        <f>'TP Factors'!$D$5</f>
        <v>0.88209793191670816</v>
      </c>
      <c r="AG26">
        <f t="shared" si="5"/>
        <v>0</v>
      </c>
    </row>
    <row r="27" spans="1:33">
      <c r="A27" s="51" t="s">
        <v>267</v>
      </c>
      <c r="B27" s="51">
        <v>14</v>
      </c>
      <c r="C27" s="51" t="s">
        <v>288</v>
      </c>
      <c r="D27" s="52">
        <v>33.47</v>
      </c>
      <c r="E27" s="51" t="s">
        <v>248</v>
      </c>
      <c r="F27" s="51">
        <v>3456</v>
      </c>
      <c r="G27" s="53">
        <v>3</v>
      </c>
      <c r="H27" s="51" t="s">
        <v>269</v>
      </c>
      <c r="I27" s="51" t="s">
        <v>270</v>
      </c>
      <c r="J27" s="51">
        <v>117</v>
      </c>
      <c r="K27" s="54">
        <v>190.926802391</v>
      </c>
      <c r="L27" s="54">
        <v>2211.3584564600001</v>
      </c>
      <c r="M27" s="52">
        <v>0.08</v>
      </c>
      <c r="N27" s="52">
        <v>0.01</v>
      </c>
      <c r="O27" s="51">
        <v>47189</v>
      </c>
      <c r="P27" s="51">
        <v>46093</v>
      </c>
      <c r="Q27" s="55">
        <v>47189</v>
      </c>
      <c r="R27" s="55">
        <v>4200</v>
      </c>
      <c r="S27" s="51" t="s">
        <v>261</v>
      </c>
      <c r="T27" s="51" t="s">
        <v>310</v>
      </c>
      <c r="U27" s="55">
        <v>54.65</v>
      </c>
      <c r="V27" s="55">
        <v>1</v>
      </c>
      <c r="W27" s="55">
        <v>0.7</v>
      </c>
      <c r="X27" s="55">
        <v>0.09</v>
      </c>
      <c r="Y27" s="55">
        <f t="shared" si="0"/>
        <v>0.7</v>
      </c>
      <c r="Z27" s="55">
        <f t="shared" si="1"/>
        <v>0.09</v>
      </c>
      <c r="AA27" s="55">
        <v>0.10199999999999999</v>
      </c>
      <c r="AB27" s="56">
        <v>0.54643638919029103</v>
      </c>
      <c r="AC27">
        <f t="shared" si="2"/>
        <v>313</v>
      </c>
      <c r="AD27">
        <f t="shared" si="3"/>
        <v>0</v>
      </c>
      <c r="AE27">
        <f t="shared" si="4"/>
        <v>0.1</v>
      </c>
      <c r="AF27">
        <f>'TP Factors'!$D$5</f>
        <v>0.88209793191670816</v>
      </c>
      <c r="AG27">
        <f t="shared" si="5"/>
        <v>0.1</v>
      </c>
    </row>
    <row r="28" spans="1:33">
      <c r="A28" s="51" t="s">
        <v>267</v>
      </c>
      <c r="B28" s="51">
        <v>14</v>
      </c>
      <c r="C28" s="51" t="s">
        <v>288</v>
      </c>
      <c r="D28" s="52">
        <v>33.47</v>
      </c>
      <c r="E28" s="51" t="s">
        <v>248</v>
      </c>
      <c r="F28" s="51">
        <v>1234</v>
      </c>
      <c r="G28" s="53">
        <v>45</v>
      </c>
      <c r="H28" s="51" t="s">
        <v>269</v>
      </c>
      <c r="I28" s="51" t="s">
        <v>270</v>
      </c>
      <c r="J28" s="51">
        <v>750</v>
      </c>
      <c r="K28" s="54">
        <v>200.93193986200001</v>
      </c>
      <c r="L28" s="54">
        <v>2286.1424115999998</v>
      </c>
      <c r="M28" s="52">
        <v>0.9</v>
      </c>
      <c r="N28" s="52">
        <v>0.36</v>
      </c>
      <c r="O28" s="51">
        <v>47191</v>
      </c>
      <c r="P28" s="51">
        <v>46095</v>
      </c>
      <c r="Q28" s="55">
        <v>47191</v>
      </c>
      <c r="R28" s="55">
        <v>8140</v>
      </c>
      <c r="S28" s="51" t="s">
        <v>261</v>
      </c>
      <c r="T28" s="51" t="s">
        <v>263</v>
      </c>
      <c r="U28" s="55">
        <v>54.65</v>
      </c>
      <c r="V28" s="55">
        <v>1</v>
      </c>
      <c r="W28" s="55">
        <v>1.18</v>
      </c>
      <c r="X28" s="55">
        <v>0.48</v>
      </c>
      <c r="Y28" s="55">
        <f t="shared" si="0"/>
        <v>1.18</v>
      </c>
      <c r="Z28" s="55">
        <f t="shared" si="1"/>
        <v>0.48</v>
      </c>
      <c r="AA28" s="55">
        <v>0.63</v>
      </c>
      <c r="AB28" s="56">
        <v>0.55894031214662399</v>
      </c>
      <c r="AC28">
        <f t="shared" si="2"/>
        <v>1978</v>
      </c>
      <c r="AD28">
        <f t="shared" si="3"/>
        <v>5</v>
      </c>
      <c r="AE28">
        <f t="shared" si="4"/>
        <v>2.1</v>
      </c>
      <c r="AF28">
        <f>'TP Factors'!$D$5</f>
        <v>0.88209793191670816</v>
      </c>
      <c r="AG28">
        <f t="shared" si="5"/>
        <v>1.9</v>
      </c>
    </row>
    <row r="29" spans="1:33">
      <c r="A29" s="51" t="s">
        <v>267</v>
      </c>
      <c r="B29" s="51">
        <v>14</v>
      </c>
      <c r="C29" s="51" t="s">
        <v>288</v>
      </c>
      <c r="D29" s="52">
        <v>33.47</v>
      </c>
      <c r="E29" s="51" t="s">
        <v>248</v>
      </c>
      <c r="F29" s="51">
        <v>3456</v>
      </c>
      <c r="G29" s="53">
        <v>3</v>
      </c>
      <c r="H29" s="51" t="s">
        <v>269</v>
      </c>
      <c r="I29" s="51" t="s">
        <v>270</v>
      </c>
      <c r="J29" s="51">
        <v>2</v>
      </c>
      <c r="K29" s="54">
        <v>81.372165792100006</v>
      </c>
      <c r="L29" s="54">
        <v>44.165462229100001</v>
      </c>
      <c r="M29" s="52">
        <v>0</v>
      </c>
      <c r="N29" s="52">
        <v>0</v>
      </c>
      <c r="O29" s="51">
        <v>47202</v>
      </c>
      <c r="P29" s="51">
        <v>46106</v>
      </c>
      <c r="Q29" s="55">
        <v>47202</v>
      </c>
      <c r="R29" s="55">
        <v>4200</v>
      </c>
      <c r="S29" s="51" t="s">
        <v>261</v>
      </c>
      <c r="T29" s="51" t="s">
        <v>310</v>
      </c>
      <c r="U29" s="55">
        <v>54.65</v>
      </c>
      <c r="V29" s="55">
        <v>1</v>
      </c>
      <c r="W29" s="55">
        <v>0.7</v>
      </c>
      <c r="X29" s="55">
        <v>0.09</v>
      </c>
      <c r="Y29" s="55">
        <f t="shared" si="0"/>
        <v>0.7</v>
      </c>
      <c r="Z29" s="55">
        <f t="shared" si="1"/>
        <v>0.09</v>
      </c>
      <c r="AA29" s="55">
        <v>0.10199999999999999</v>
      </c>
      <c r="AB29" s="56">
        <v>1.09134797429858E-2</v>
      </c>
      <c r="AC29">
        <f t="shared" si="2"/>
        <v>6</v>
      </c>
      <c r="AD29">
        <f t="shared" si="3"/>
        <v>0</v>
      </c>
      <c r="AE29">
        <f t="shared" si="4"/>
        <v>0</v>
      </c>
      <c r="AF29">
        <f>'TP Factors'!$D$5</f>
        <v>0.88209793191670816</v>
      </c>
      <c r="AG29">
        <f t="shared" si="5"/>
        <v>0</v>
      </c>
    </row>
    <row r="30" spans="1:33">
      <c r="A30" s="51" t="s">
        <v>267</v>
      </c>
      <c r="B30" s="51">
        <v>14</v>
      </c>
      <c r="C30" s="51" t="s">
        <v>288</v>
      </c>
      <c r="D30" s="52">
        <v>33.47</v>
      </c>
      <c r="E30" s="51" t="s">
        <v>248</v>
      </c>
      <c r="F30" s="51">
        <v>1234</v>
      </c>
      <c r="G30" s="53">
        <v>13</v>
      </c>
      <c r="H30" s="51" t="s">
        <v>269</v>
      </c>
      <c r="I30" s="51" t="s">
        <v>270</v>
      </c>
      <c r="J30" s="51">
        <v>2</v>
      </c>
      <c r="K30" s="54">
        <v>32.0938079449</v>
      </c>
      <c r="L30" s="54">
        <v>13.992192771299999</v>
      </c>
      <c r="M30" s="52">
        <v>0</v>
      </c>
      <c r="N30" s="52">
        <v>0</v>
      </c>
      <c r="O30" s="51">
        <v>47204</v>
      </c>
      <c r="P30" s="51">
        <v>46108</v>
      </c>
      <c r="Q30" s="55">
        <v>47204</v>
      </c>
      <c r="R30" s="55">
        <v>1100</v>
      </c>
      <c r="S30" s="51" t="s">
        <v>258</v>
      </c>
      <c r="T30" s="51" t="s">
        <v>279</v>
      </c>
      <c r="U30" s="55">
        <v>54.65</v>
      </c>
      <c r="V30" s="55">
        <v>1</v>
      </c>
      <c r="W30" s="55">
        <v>1.85</v>
      </c>
      <c r="X30" s="55">
        <v>0.22</v>
      </c>
      <c r="Y30" s="55">
        <f t="shared" si="0"/>
        <v>1.85</v>
      </c>
      <c r="Z30" s="55">
        <f t="shared" si="1"/>
        <v>0.22</v>
      </c>
      <c r="AA30" s="55">
        <v>0.34200000000000003</v>
      </c>
      <c r="AB30" s="56">
        <v>3.4575323011311701E-3</v>
      </c>
      <c r="AC30">
        <f t="shared" si="2"/>
        <v>7</v>
      </c>
      <c r="AD30">
        <f t="shared" si="3"/>
        <v>0</v>
      </c>
      <c r="AE30">
        <f t="shared" si="4"/>
        <v>0</v>
      </c>
      <c r="AF30">
        <f>'TP Factors'!$D$5</f>
        <v>0.88209793191670816</v>
      </c>
      <c r="AG30">
        <f t="shared" si="5"/>
        <v>0</v>
      </c>
    </row>
    <row r="31" spans="1:33">
      <c r="A31" s="51" t="s">
        <v>267</v>
      </c>
      <c r="B31" s="51">
        <v>14</v>
      </c>
      <c r="C31" s="51" t="s">
        <v>288</v>
      </c>
      <c r="D31" s="52">
        <v>33.47</v>
      </c>
      <c r="E31" s="51" t="s">
        <v>248</v>
      </c>
      <c r="F31" s="51">
        <v>1234</v>
      </c>
      <c r="G31" s="53">
        <v>98</v>
      </c>
      <c r="H31" s="51" t="s">
        <v>269</v>
      </c>
      <c r="I31" s="51" t="s">
        <v>270</v>
      </c>
      <c r="J31" s="51">
        <v>96</v>
      </c>
      <c r="K31" s="54">
        <v>71.999701987899996</v>
      </c>
      <c r="L31" s="54">
        <v>265.73245509499998</v>
      </c>
      <c r="M31" s="52">
        <v>0.17</v>
      </c>
      <c r="N31" s="52">
        <v>0.05</v>
      </c>
      <c r="O31" s="51">
        <v>47205</v>
      </c>
      <c r="P31" s="51">
        <v>46109</v>
      </c>
      <c r="Q31" s="55">
        <v>47205</v>
      </c>
      <c r="R31" s="55">
        <v>1700</v>
      </c>
      <c r="S31" s="51" t="s">
        <v>261</v>
      </c>
      <c r="T31" s="51" t="s">
        <v>306</v>
      </c>
      <c r="U31" s="55">
        <v>54.65</v>
      </c>
      <c r="V31" s="55">
        <v>1</v>
      </c>
      <c r="W31" s="55">
        <v>1.8</v>
      </c>
      <c r="X31" s="55">
        <v>0.47799999999999998</v>
      </c>
      <c r="Y31" s="55">
        <f t="shared" si="0"/>
        <v>1.8</v>
      </c>
      <c r="Z31" s="55">
        <f t="shared" si="1"/>
        <v>0.47799999999999998</v>
      </c>
      <c r="AA31" s="55">
        <v>0.68</v>
      </c>
      <c r="AB31" s="56">
        <v>6.5663657041041504E-2</v>
      </c>
      <c r="AC31">
        <f t="shared" si="2"/>
        <v>251</v>
      </c>
      <c r="AD31">
        <f t="shared" si="3"/>
        <v>1</v>
      </c>
      <c r="AE31">
        <f t="shared" si="4"/>
        <v>0.3</v>
      </c>
      <c r="AF31">
        <f>'TP Factors'!$D$5</f>
        <v>0.88209793191670816</v>
      </c>
      <c r="AG31">
        <f t="shared" si="5"/>
        <v>0.3</v>
      </c>
    </row>
    <row r="32" spans="1:33">
      <c r="A32" s="51" t="s">
        <v>267</v>
      </c>
      <c r="B32" s="51">
        <v>14</v>
      </c>
      <c r="C32" s="51" t="s">
        <v>288</v>
      </c>
      <c r="D32" s="52">
        <v>33.47</v>
      </c>
      <c r="E32" s="51" t="s">
        <v>248</v>
      </c>
      <c r="F32" s="51">
        <v>1234</v>
      </c>
      <c r="G32" s="53">
        <v>102.5</v>
      </c>
      <c r="H32" s="51" t="s">
        <v>269</v>
      </c>
      <c r="I32" s="51" t="s">
        <v>270</v>
      </c>
      <c r="J32" s="51">
        <v>9</v>
      </c>
      <c r="K32" s="54">
        <v>47.450110667899999</v>
      </c>
      <c r="L32" s="54">
        <v>26.761451725499999</v>
      </c>
      <c r="M32" s="52">
        <v>0.02</v>
      </c>
      <c r="N32" s="52">
        <v>0</v>
      </c>
      <c r="O32" s="51">
        <v>47206</v>
      </c>
      <c r="P32" s="51">
        <v>46110</v>
      </c>
      <c r="Q32" s="55">
        <v>47206</v>
      </c>
      <c r="R32" s="55">
        <v>1300</v>
      </c>
      <c r="S32" s="51" t="s">
        <v>258</v>
      </c>
      <c r="T32" s="51" t="s">
        <v>311</v>
      </c>
      <c r="U32" s="55">
        <v>54.65</v>
      </c>
      <c r="V32" s="55">
        <v>1</v>
      </c>
      <c r="W32" s="55">
        <v>2.42</v>
      </c>
      <c r="X32" s="55">
        <v>0.51600000000000001</v>
      </c>
      <c r="Y32" s="55">
        <f t="shared" si="0"/>
        <v>2.42</v>
      </c>
      <c r="Z32" s="55">
        <f t="shared" si="1"/>
        <v>0.51600000000000001</v>
      </c>
      <c r="AA32" s="55">
        <v>0.66200000000000003</v>
      </c>
      <c r="AB32" s="56">
        <v>6.61287228912571E-3</v>
      </c>
      <c r="AC32">
        <f t="shared" si="2"/>
        <v>25</v>
      </c>
      <c r="AD32">
        <f t="shared" si="3"/>
        <v>0</v>
      </c>
      <c r="AE32">
        <f t="shared" si="4"/>
        <v>0</v>
      </c>
      <c r="AF32">
        <f>'TP Factors'!$D$5</f>
        <v>0.88209793191670816</v>
      </c>
      <c r="AG32">
        <f t="shared" si="5"/>
        <v>0</v>
      </c>
    </row>
    <row r="33" spans="1:33">
      <c r="A33" s="51" t="s">
        <v>267</v>
      </c>
      <c r="B33" s="51">
        <v>17</v>
      </c>
      <c r="C33" s="51" t="s">
        <v>268</v>
      </c>
      <c r="D33" s="52">
        <v>32.369999999999997</v>
      </c>
      <c r="E33" s="51" t="s">
        <v>248</v>
      </c>
      <c r="F33" s="51">
        <v>1234</v>
      </c>
      <c r="G33" s="53">
        <v>98</v>
      </c>
      <c r="H33" s="51" t="s">
        <v>269</v>
      </c>
      <c r="I33" s="51" t="s">
        <v>270</v>
      </c>
      <c r="J33" s="51">
        <v>108</v>
      </c>
      <c r="K33" s="54">
        <v>80.704357732999995</v>
      </c>
      <c r="L33" s="54">
        <v>299.36880478099999</v>
      </c>
      <c r="M33" s="52">
        <v>0.19</v>
      </c>
      <c r="N33" s="52">
        <v>0.05</v>
      </c>
      <c r="O33" s="51">
        <v>47208</v>
      </c>
      <c r="P33" s="51">
        <v>46112</v>
      </c>
      <c r="Q33" s="55">
        <v>47208</v>
      </c>
      <c r="R33" s="55">
        <v>1700</v>
      </c>
      <c r="S33" s="51" t="s">
        <v>258</v>
      </c>
      <c r="T33" s="51" t="s">
        <v>307</v>
      </c>
      <c r="U33" s="55">
        <v>54.65</v>
      </c>
      <c r="V33" s="55">
        <v>1</v>
      </c>
      <c r="W33" s="55">
        <v>1.8</v>
      </c>
      <c r="X33" s="55">
        <v>0.47799999999999998</v>
      </c>
      <c r="Y33" s="55">
        <f t="shared" si="0"/>
        <v>1.8</v>
      </c>
      <c r="Z33" s="55">
        <f t="shared" si="1"/>
        <v>0.47799999999999998</v>
      </c>
      <c r="AA33" s="55">
        <v>0.72399999999999998</v>
      </c>
      <c r="AB33" s="56">
        <v>7.3975346800742303E-2</v>
      </c>
      <c r="AC33">
        <f t="shared" si="2"/>
        <v>301</v>
      </c>
      <c r="AD33">
        <f t="shared" si="3"/>
        <v>1</v>
      </c>
      <c r="AE33">
        <f t="shared" si="4"/>
        <v>0.3</v>
      </c>
      <c r="AF33">
        <f>'TP Factors'!$D$5</f>
        <v>0.88209793191670816</v>
      </c>
      <c r="AG33">
        <f t="shared" si="5"/>
        <v>0.3</v>
      </c>
    </row>
    <row r="34" spans="1:33">
      <c r="A34" s="51" t="s">
        <v>267</v>
      </c>
      <c r="B34" s="51">
        <v>14</v>
      </c>
      <c r="C34" s="51" t="s">
        <v>288</v>
      </c>
      <c r="D34" s="52">
        <v>33.47</v>
      </c>
      <c r="E34" s="51" t="s">
        <v>248</v>
      </c>
      <c r="F34" s="51">
        <v>3456</v>
      </c>
      <c r="G34" s="53">
        <v>3</v>
      </c>
      <c r="H34" s="51" t="s">
        <v>269</v>
      </c>
      <c r="I34" s="51" t="s">
        <v>270</v>
      </c>
      <c r="J34" s="51">
        <v>1574</v>
      </c>
      <c r="K34" s="54">
        <v>621.42713705999995</v>
      </c>
      <c r="L34" s="54">
        <v>7322.4925592299996</v>
      </c>
      <c r="M34" s="52">
        <v>1.1000000000000001</v>
      </c>
      <c r="N34" s="52">
        <v>0.14000000000000001</v>
      </c>
      <c r="O34" s="51">
        <v>47212</v>
      </c>
      <c r="P34" s="51">
        <v>46116</v>
      </c>
      <c r="Q34" s="55">
        <v>47212</v>
      </c>
      <c r="R34" s="55">
        <v>4340</v>
      </c>
      <c r="S34" s="51" t="s">
        <v>258</v>
      </c>
      <c r="T34" s="51" t="s">
        <v>312</v>
      </c>
      <c r="U34" s="55">
        <v>54.65</v>
      </c>
      <c r="V34" s="55">
        <v>1</v>
      </c>
      <c r="W34" s="55">
        <v>0.7</v>
      </c>
      <c r="X34" s="55">
        <v>0.09</v>
      </c>
      <c r="Y34" s="55">
        <f t="shared" si="0"/>
        <v>0.7</v>
      </c>
      <c r="Z34" s="55">
        <f t="shared" si="1"/>
        <v>0.09</v>
      </c>
      <c r="AA34" s="55">
        <v>0.41299999999999998</v>
      </c>
      <c r="AB34" s="56">
        <v>0.66404604916750898</v>
      </c>
      <c r="AC34">
        <f t="shared" si="2"/>
        <v>1541</v>
      </c>
      <c r="AD34">
        <f t="shared" si="3"/>
        <v>2</v>
      </c>
      <c r="AE34">
        <f t="shared" si="4"/>
        <v>0.3</v>
      </c>
      <c r="AF34">
        <f>'TP Factors'!$D$5</f>
        <v>0.88209793191670816</v>
      </c>
      <c r="AG34">
        <f t="shared" si="5"/>
        <v>0.3</v>
      </c>
    </row>
    <row r="35" spans="1:33">
      <c r="A35" s="51" t="s">
        <v>267</v>
      </c>
      <c r="B35" s="51">
        <v>14</v>
      </c>
      <c r="C35" s="51" t="s">
        <v>288</v>
      </c>
      <c r="D35" s="52">
        <v>33.47</v>
      </c>
      <c r="E35" s="51" t="s">
        <v>248</v>
      </c>
      <c r="F35" s="51">
        <v>3456</v>
      </c>
      <c r="G35" s="53">
        <v>3</v>
      </c>
      <c r="H35" s="51" t="s">
        <v>269</v>
      </c>
      <c r="I35" s="51" t="s">
        <v>270</v>
      </c>
      <c r="J35" s="51">
        <v>568</v>
      </c>
      <c r="K35" s="54">
        <v>714.01539391599999</v>
      </c>
      <c r="L35" s="54">
        <v>10694.4303695</v>
      </c>
      <c r="M35" s="52">
        <v>0.4</v>
      </c>
      <c r="N35" s="52">
        <v>0.05</v>
      </c>
      <c r="O35" s="51">
        <v>47213</v>
      </c>
      <c r="P35" s="51">
        <v>46117</v>
      </c>
      <c r="Q35" s="55">
        <v>47213</v>
      </c>
      <c r="R35" s="55">
        <v>4340</v>
      </c>
      <c r="S35" s="51" t="s">
        <v>261</v>
      </c>
      <c r="T35" s="51" t="s">
        <v>286</v>
      </c>
      <c r="U35" s="55">
        <v>54.65</v>
      </c>
      <c r="V35" s="55">
        <v>1</v>
      </c>
      <c r="W35" s="55">
        <v>0.7</v>
      </c>
      <c r="X35" s="55">
        <v>0.09</v>
      </c>
      <c r="Y35" s="55">
        <f t="shared" si="0"/>
        <v>0.7</v>
      </c>
      <c r="Z35" s="55">
        <f t="shared" si="1"/>
        <v>0.09</v>
      </c>
      <c r="AA35" s="55">
        <v>0.10199999999999999</v>
      </c>
      <c r="AB35" s="56">
        <v>0.47139345401861399</v>
      </c>
      <c r="AC35">
        <f t="shared" si="2"/>
        <v>270</v>
      </c>
      <c r="AD35">
        <f t="shared" si="3"/>
        <v>0</v>
      </c>
      <c r="AE35">
        <f t="shared" si="4"/>
        <v>0.1</v>
      </c>
      <c r="AF35">
        <f>'TP Factors'!$D$5</f>
        <v>0.88209793191670816</v>
      </c>
      <c r="AG35">
        <f t="shared" si="5"/>
        <v>0.1</v>
      </c>
    </row>
    <row r="36" spans="1:33">
      <c r="A36" s="51" t="s">
        <v>267</v>
      </c>
      <c r="B36" s="51">
        <v>17</v>
      </c>
      <c r="C36" s="51" t="s">
        <v>268</v>
      </c>
      <c r="D36" s="52">
        <v>32.369999999999997</v>
      </c>
      <c r="E36" s="51" t="s">
        <v>248</v>
      </c>
      <c r="F36" s="51">
        <v>3456</v>
      </c>
      <c r="G36" s="53">
        <v>0</v>
      </c>
      <c r="H36" s="51" t="s">
        <v>269</v>
      </c>
      <c r="I36" s="51" t="s">
        <v>270</v>
      </c>
      <c r="J36" s="51">
        <v>865</v>
      </c>
      <c r="K36" s="54">
        <v>304.01786584000001</v>
      </c>
      <c r="L36" s="54">
        <v>5860.5577412000002</v>
      </c>
      <c r="M36" s="52">
        <v>0</v>
      </c>
      <c r="N36" s="52">
        <v>0</v>
      </c>
      <c r="O36" s="51">
        <v>47217</v>
      </c>
      <c r="P36" s="51">
        <v>46121</v>
      </c>
      <c r="Q36" s="55">
        <v>47217</v>
      </c>
      <c r="R36" s="55">
        <v>6460</v>
      </c>
      <c r="S36" s="51" t="s">
        <v>258</v>
      </c>
      <c r="T36" s="51" t="s">
        <v>280</v>
      </c>
      <c r="U36" s="55">
        <v>54.65</v>
      </c>
      <c r="V36" s="55">
        <v>1</v>
      </c>
      <c r="W36" s="55">
        <v>0</v>
      </c>
      <c r="X36" s="55">
        <v>0</v>
      </c>
      <c r="Y36" s="55">
        <f t="shared" si="0"/>
        <v>0</v>
      </c>
      <c r="Z36" s="55">
        <f t="shared" si="1"/>
        <v>0</v>
      </c>
      <c r="AA36" s="55">
        <v>0.30299999999999999</v>
      </c>
      <c r="AB36" s="56">
        <v>5.0444719611696401E-2</v>
      </c>
      <c r="AC36">
        <f t="shared" si="2"/>
        <v>86</v>
      </c>
      <c r="AD36">
        <f t="shared" si="3"/>
        <v>0</v>
      </c>
      <c r="AE36">
        <f t="shared" si="4"/>
        <v>0</v>
      </c>
      <c r="AF36">
        <f>'TP Factors'!$D$5</f>
        <v>0.88209793191670816</v>
      </c>
      <c r="AG36">
        <f t="shared" si="5"/>
        <v>0</v>
      </c>
    </row>
    <row r="37" spans="1:33">
      <c r="A37" s="51" t="s">
        <v>267</v>
      </c>
      <c r="B37" s="51">
        <v>17</v>
      </c>
      <c r="C37" s="51" t="s">
        <v>268</v>
      </c>
      <c r="D37" s="52">
        <v>32.369999999999997</v>
      </c>
      <c r="E37" s="51" t="s">
        <v>248</v>
      </c>
      <c r="F37" s="51">
        <v>1234</v>
      </c>
      <c r="G37" s="53">
        <v>98</v>
      </c>
      <c r="H37" s="51" t="s">
        <v>269</v>
      </c>
      <c r="I37" s="51" t="s">
        <v>270</v>
      </c>
      <c r="J37" s="51">
        <v>20</v>
      </c>
      <c r="K37" s="54">
        <v>34.275510948399997</v>
      </c>
      <c r="L37" s="54">
        <v>60.300689674799997</v>
      </c>
      <c r="M37" s="52">
        <v>0.04</v>
      </c>
      <c r="N37" s="52">
        <v>0.01</v>
      </c>
      <c r="O37" s="51">
        <v>47219</v>
      </c>
      <c r="P37" s="51">
        <v>46123</v>
      </c>
      <c r="Q37" s="55">
        <v>47219</v>
      </c>
      <c r="R37" s="55">
        <v>1700</v>
      </c>
      <c r="S37" s="51" t="s">
        <v>261</v>
      </c>
      <c r="T37" s="51" t="s">
        <v>306</v>
      </c>
      <c r="U37" s="55">
        <v>54.65</v>
      </c>
      <c r="V37" s="55">
        <v>1</v>
      </c>
      <c r="W37" s="55">
        <v>1.8</v>
      </c>
      <c r="X37" s="55">
        <v>0.47799999999999998</v>
      </c>
      <c r="Y37" s="55">
        <f t="shared" si="0"/>
        <v>1.8</v>
      </c>
      <c r="Z37" s="55">
        <f t="shared" si="1"/>
        <v>0.47799999999999998</v>
      </c>
      <c r="AA37" s="55">
        <v>0.68</v>
      </c>
      <c r="AB37" s="56">
        <v>1.3676336181641199E-2</v>
      </c>
      <c r="AC37">
        <f t="shared" si="2"/>
        <v>52</v>
      </c>
      <c r="AD37">
        <f t="shared" si="3"/>
        <v>0</v>
      </c>
      <c r="AE37">
        <f t="shared" si="4"/>
        <v>0.1</v>
      </c>
      <c r="AF37">
        <f>'TP Factors'!$D$5</f>
        <v>0.88209793191670816</v>
      </c>
      <c r="AG37">
        <f t="shared" si="5"/>
        <v>0.1</v>
      </c>
    </row>
    <row r="38" spans="1:33">
      <c r="A38" s="51" t="s">
        <v>267</v>
      </c>
      <c r="B38" s="51">
        <v>14</v>
      </c>
      <c r="C38" s="51" t="s">
        <v>288</v>
      </c>
      <c r="D38" s="52">
        <v>33.47</v>
      </c>
      <c r="E38" s="51" t="s">
        <v>248</v>
      </c>
      <c r="F38" s="51">
        <v>1234</v>
      </c>
      <c r="G38" s="53">
        <v>105</v>
      </c>
      <c r="H38" s="51" t="s">
        <v>269</v>
      </c>
      <c r="I38" s="51" t="s">
        <v>270</v>
      </c>
      <c r="J38" s="51">
        <v>660</v>
      </c>
      <c r="K38" s="54">
        <v>149.42112864399999</v>
      </c>
      <c r="L38" s="54">
        <v>1431.4530059900001</v>
      </c>
      <c r="M38" s="52">
        <v>1.27</v>
      </c>
      <c r="N38" s="52">
        <v>0.33</v>
      </c>
      <c r="O38" s="51">
        <v>47229</v>
      </c>
      <c r="P38" s="51">
        <v>46133</v>
      </c>
      <c r="Q38" s="55">
        <v>47229</v>
      </c>
      <c r="R38" s="55">
        <v>1400</v>
      </c>
      <c r="S38" s="51" t="s">
        <v>261</v>
      </c>
      <c r="T38" s="51" t="s">
        <v>266</v>
      </c>
      <c r="U38" s="55">
        <v>54.65</v>
      </c>
      <c r="V38" s="55">
        <v>1</v>
      </c>
      <c r="W38" s="55">
        <v>2.83</v>
      </c>
      <c r="X38" s="55">
        <v>0.497</v>
      </c>
      <c r="Y38" s="55">
        <f t="shared" si="0"/>
        <v>2.83</v>
      </c>
      <c r="Z38" s="55">
        <f t="shared" si="1"/>
        <v>0.497</v>
      </c>
      <c r="AA38" s="55">
        <v>0.88600000000000001</v>
      </c>
      <c r="AB38" s="56">
        <v>0.35371832622178001</v>
      </c>
      <c r="AC38">
        <f t="shared" si="2"/>
        <v>1760</v>
      </c>
      <c r="AD38">
        <f t="shared" si="3"/>
        <v>11</v>
      </c>
      <c r="AE38">
        <f t="shared" si="4"/>
        <v>1.9</v>
      </c>
      <c r="AF38">
        <f>'TP Factors'!$D$5</f>
        <v>0.88209793191670816</v>
      </c>
      <c r="AG38">
        <f t="shared" si="5"/>
        <v>1.7</v>
      </c>
    </row>
    <row r="39" spans="1:33">
      <c r="A39" s="51" t="s">
        <v>267</v>
      </c>
      <c r="B39" s="51">
        <v>14</v>
      </c>
      <c r="C39" s="51" t="s">
        <v>288</v>
      </c>
      <c r="D39" s="52">
        <v>33.47</v>
      </c>
      <c r="E39" s="51" t="s">
        <v>248</v>
      </c>
      <c r="F39" s="51">
        <v>3456</v>
      </c>
      <c r="G39" s="53">
        <v>3</v>
      </c>
      <c r="H39" s="51" t="s">
        <v>269</v>
      </c>
      <c r="I39" s="51" t="s">
        <v>270</v>
      </c>
      <c r="J39" s="51">
        <v>0</v>
      </c>
      <c r="K39" s="54">
        <v>20.2149042476</v>
      </c>
      <c r="L39" s="54">
        <v>6.3053571135700004</v>
      </c>
      <c r="M39" s="52">
        <v>0</v>
      </c>
      <c r="N39" s="52">
        <v>0</v>
      </c>
      <c r="O39" s="51">
        <v>47230</v>
      </c>
      <c r="P39" s="51">
        <v>46134</v>
      </c>
      <c r="Q39" s="55">
        <v>47230</v>
      </c>
      <c r="R39" s="55">
        <v>4340</v>
      </c>
      <c r="S39" s="51" t="s">
        <v>261</v>
      </c>
      <c r="T39" s="51" t="s">
        <v>286</v>
      </c>
      <c r="U39" s="55">
        <v>54.65</v>
      </c>
      <c r="V39" s="55">
        <v>1</v>
      </c>
      <c r="W39" s="55">
        <v>0.7</v>
      </c>
      <c r="X39" s="55">
        <v>0.09</v>
      </c>
      <c r="Y39" s="55">
        <f t="shared" si="0"/>
        <v>0.7</v>
      </c>
      <c r="Z39" s="55">
        <f t="shared" si="1"/>
        <v>0.09</v>
      </c>
      <c r="AA39" s="55">
        <v>0.10199999999999999</v>
      </c>
      <c r="AB39" s="56">
        <v>1.55808144060414E-3</v>
      </c>
      <c r="AC39">
        <f t="shared" si="2"/>
        <v>1</v>
      </c>
      <c r="AD39">
        <f t="shared" si="3"/>
        <v>0</v>
      </c>
      <c r="AE39">
        <f t="shared" si="4"/>
        <v>0</v>
      </c>
      <c r="AF39">
        <f>'TP Factors'!$D$5</f>
        <v>0.88209793191670816</v>
      </c>
      <c r="AG39">
        <f t="shared" si="5"/>
        <v>0</v>
      </c>
    </row>
    <row r="40" spans="1:33">
      <c r="A40" s="51" t="s">
        <v>267</v>
      </c>
      <c r="B40" s="51">
        <v>17</v>
      </c>
      <c r="C40" s="51" t="s">
        <v>268</v>
      </c>
      <c r="D40" s="52">
        <v>32.369999999999997</v>
      </c>
      <c r="E40" s="51" t="s">
        <v>248</v>
      </c>
      <c r="F40" s="51">
        <v>1234</v>
      </c>
      <c r="G40" s="53">
        <v>45</v>
      </c>
      <c r="H40" s="51" t="s">
        <v>269</v>
      </c>
      <c r="I40" s="51" t="s">
        <v>270</v>
      </c>
      <c r="J40" s="51">
        <v>948</v>
      </c>
      <c r="K40" s="54">
        <v>240.506965401</v>
      </c>
      <c r="L40" s="54">
        <v>3090.13332141</v>
      </c>
      <c r="M40" s="52">
        <v>1.1399999999999999</v>
      </c>
      <c r="N40" s="52">
        <v>0.46</v>
      </c>
      <c r="O40" s="51">
        <v>47231</v>
      </c>
      <c r="P40" s="51">
        <v>46135</v>
      </c>
      <c r="Q40" s="55">
        <v>47231</v>
      </c>
      <c r="R40" s="55">
        <v>8140</v>
      </c>
      <c r="S40" s="51" t="s">
        <v>261</v>
      </c>
      <c r="T40" s="51" t="s">
        <v>263</v>
      </c>
      <c r="U40" s="55">
        <v>54.65</v>
      </c>
      <c r="V40" s="55">
        <v>1</v>
      </c>
      <c r="W40" s="55">
        <v>1.18</v>
      </c>
      <c r="X40" s="55">
        <v>0.48</v>
      </c>
      <c r="Y40" s="55">
        <f t="shared" si="0"/>
        <v>1.18</v>
      </c>
      <c r="Z40" s="55">
        <f t="shared" si="1"/>
        <v>0.48</v>
      </c>
      <c r="AA40" s="55">
        <v>0.63</v>
      </c>
      <c r="AB40" s="56">
        <v>0.49334603243969399</v>
      </c>
      <c r="AC40">
        <f t="shared" si="2"/>
        <v>1746</v>
      </c>
      <c r="AD40">
        <f t="shared" si="3"/>
        <v>5</v>
      </c>
      <c r="AE40">
        <f t="shared" si="4"/>
        <v>1.8</v>
      </c>
      <c r="AF40">
        <f>'TP Factors'!$D$5</f>
        <v>0.88209793191670816</v>
      </c>
      <c r="AG40">
        <f t="shared" si="5"/>
        <v>1.6</v>
      </c>
    </row>
    <row r="41" spans="1:33">
      <c r="A41" s="51" t="s">
        <v>267</v>
      </c>
      <c r="B41" s="51">
        <v>17</v>
      </c>
      <c r="C41" s="51" t="s">
        <v>268</v>
      </c>
      <c r="D41" s="52">
        <v>32.369999999999997</v>
      </c>
      <c r="E41" s="51" t="s">
        <v>248</v>
      </c>
      <c r="F41" s="51">
        <v>3456</v>
      </c>
      <c r="G41" s="53">
        <v>0</v>
      </c>
      <c r="H41" s="51" t="s">
        <v>269</v>
      </c>
      <c r="I41" s="51" t="s">
        <v>270</v>
      </c>
      <c r="J41" s="51">
        <v>11</v>
      </c>
      <c r="K41" s="54">
        <v>65.278842330499998</v>
      </c>
      <c r="L41" s="54">
        <v>118.111361081</v>
      </c>
      <c r="M41" s="52">
        <v>0</v>
      </c>
      <c r="N41" s="52">
        <v>0</v>
      </c>
      <c r="O41" s="51">
        <v>47232</v>
      </c>
      <c r="P41" s="51">
        <v>46136</v>
      </c>
      <c r="Q41" s="55">
        <v>47232</v>
      </c>
      <c r="R41" s="55">
        <v>6460</v>
      </c>
      <c r="S41" s="51" t="s">
        <v>261</v>
      </c>
      <c r="T41" s="51" t="s">
        <v>313</v>
      </c>
      <c r="U41" s="55">
        <v>54.65</v>
      </c>
      <c r="V41" s="55">
        <v>1</v>
      </c>
      <c r="W41" s="55">
        <v>0</v>
      </c>
      <c r="X41" s="55">
        <v>0</v>
      </c>
      <c r="Y41" s="55">
        <f t="shared" si="0"/>
        <v>0</v>
      </c>
      <c r="Z41" s="55">
        <f t="shared" si="1"/>
        <v>0</v>
      </c>
      <c r="AA41" s="55">
        <v>0.191</v>
      </c>
      <c r="AB41" s="56">
        <v>2.9941223827475999E-4</v>
      </c>
      <c r="AC41">
        <f t="shared" si="2"/>
        <v>0</v>
      </c>
      <c r="AD41">
        <f t="shared" si="3"/>
        <v>0</v>
      </c>
      <c r="AE41">
        <f t="shared" si="4"/>
        <v>0</v>
      </c>
      <c r="AF41">
        <f>'TP Factors'!$D$5</f>
        <v>0.88209793191670816</v>
      </c>
      <c r="AG41">
        <f t="shared" si="5"/>
        <v>0</v>
      </c>
    </row>
    <row r="42" spans="1:33">
      <c r="A42" s="51" t="s">
        <v>267</v>
      </c>
      <c r="B42" s="51">
        <v>14</v>
      </c>
      <c r="C42" s="51" t="s">
        <v>288</v>
      </c>
      <c r="D42" s="52">
        <v>33.47</v>
      </c>
      <c r="E42" s="51" t="s">
        <v>248</v>
      </c>
      <c r="F42" s="51">
        <v>1234</v>
      </c>
      <c r="G42" s="53">
        <v>105</v>
      </c>
      <c r="H42" s="51" t="s">
        <v>269</v>
      </c>
      <c r="I42" s="51" t="s">
        <v>270</v>
      </c>
      <c r="J42" s="51">
        <v>447</v>
      </c>
      <c r="K42" s="54">
        <v>169.080359996</v>
      </c>
      <c r="L42" s="54">
        <v>968.75712699899998</v>
      </c>
      <c r="M42" s="52">
        <v>0.86</v>
      </c>
      <c r="N42" s="52">
        <v>0.22</v>
      </c>
      <c r="O42" s="51">
        <v>47237</v>
      </c>
      <c r="P42" s="51">
        <v>46141</v>
      </c>
      <c r="Q42" s="55">
        <v>47237</v>
      </c>
      <c r="R42" s="55">
        <v>1400</v>
      </c>
      <c r="S42" s="51" t="s">
        <v>261</v>
      </c>
      <c r="T42" s="51" t="s">
        <v>266</v>
      </c>
      <c r="U42" s="55">
        <v>54.65</v>
      </c>
      <c r="V42" s="55">
        <v>1</v>
      </c>
      <c r="W42" s="55">
        <v>2.83</v>
      </c>
      <c r="X42" s="55">
        <v>0.497</v>
      </c>
      <c r="Y42" s="55">
        <f t="shared" si="0"/>
        <v>2.83</v>
      </c>
      <c r="Z42" s="55">
        <f t="shared" si="1"/>
        <v>0.497</v>
      </c>
      <c r="AA42" s="55">
        <v>0.88600000000000001</v>
      </c>
      <c r="AB42" s="56">
        <v>0.23938414188589899</v>
      </c>
      <c r="AC42">
        <f t="shared" si="2"/>
        <v>1191</v>
      </c>
      <c r="AD42">
        <f t="shared" si="3"/>
        <v>7</v>
      </c>
      <c r="AE42">
        <f t="shared" si="4"/>
        <v>1.3</v>
      </c>
      <c r="AF42">
        <f>'TP Factors'!$D$5</f>
        <v>0.88209793191670816</v>
      </c>
      <c r="AG42">
        <f t="shared" si="5"/>
        <v>1.1000000000000001</v>
      </c>
    </row>
    <row r="43" spans="1:33">
      <c r="A43" s="51" t="s">
        <v>267</v>
      </c>
      <c r="B43" s="51">
        <v>17</v>
      </c>
      <c r="C43" s="51" t="s">
        <v>268</v>
      </c>
      <c r="D43" s="52">
        <v>32.369999999999997</v>
      </c>
      <c r="E43" s="51" t="s">
        <v>248</v>
      </c>
      <c r="F43" s="51">
        <v>1234</v>
      </c>
      <c r="G43" s="53">
        <v>105</v>
      </c>
      <c r="H43" s="51" t="s">
        <v>269</v>
      </c>
      <c r="I43" s="51" t="s">
        <v>270</v>
      </c>
      <c r="J43" s="51">
        <v>165</v>
      </c>
      <c r="K43" s="54">
        <v>107.872152695</v>
      </c>
      <c r="L43" s="54">
        <v>381.74474939999999</v>
      </c>
      <c r="M43" s="52">
        <v>0.32</v>
      </c>
      <c r="N43" s="52">
        <v>0.08</v>
      </c>
      <c r="O43" s="51">
        <v>47252</v>
      </c>
      <c r="P43" s="51">
        <v>46156</v>
      </c>
      <c r="Q43" s="55">
        <v>47252</v>
      </c>
      <c r="R43" s="55">
        <v>1400</v>
      </c>
      <c r="S43" s="51" t="s">
        <v>261</v>
      </c>
      <c r="T43" s="51" t="s">
        <v>266</v>
      </c>
      <c r="U43" s="55">
        <v>54.65</v>
      </c>
      <c r="V43" s="55">
        <v>1</v>
      </c>
      <c r="W43" s="55">
        <v>2.83</v>
      </c>
      <c r="X43" s="55">
        <v>0.497</v>
      </c>
      <c r="Y43" s="55">
        <f t="shared" si="0"/>
        <v>2.83</v>
      </c>
      <c r="Z43" s="55">
        <f t="shared" si="1"/>
        <v>0.497</v>
      </c>
      <c r="AA43" s="55">
        <v>0.88600000000000001</v>
      </c>
      <c r="AB43" s="56">
        <v>9.4330804590019496E-2</v>
      </c>
      <c r="AC43">
        <f t="shared" si="2"/>
        <v>469</v>
      </c>
      <c r="AD43">
        <f t="shared" si="3"/>
        <v>3</v>
      </c>
      <c r="AE43">
        <f t="shared" si="4"/>
        <v>0.5</v>
      </c>
      <c r="AF43">
        <f>'TP Factors'!$D$5</f>
        <v>0.88209793191670816</v>
      </c>
      <c r="AG43">
        <f t="shared" si="5"/>
        <v>0.4</v>
      </c>
    </row>
    <row r="44" spans="1:33">
      <c r="A44" s="51" t="s">
        <v>267</v>
      </c>
      <c r="B44" s="51">
        <v>14</v>
      </c>
      <c r="C44" s="51" t="s">
        <v>288</v>
      </c>
      <c r="D44" s="52">
        <v>33.47</v>
      </c>
      <c r="E44" s="51" t="s">
        <v>248</v>
      </c>
      <c r="F44" s="51">
        <v>1234</v>
      </c>
      <c r="G44" s="53">
        <v>105</v>
      </c>
      <c r="H44" s="51" t="s">
        <v>269</v>
      </c>
      <c r="I44" s="51" t="s">
        <v>270</v>
      </c>
      <c r="J44" s="51">
        <v>116</v>
      </c>
      <c r="K44" s="54">
        <v>121.46812582699999</v>
      </c>
      <c r="L44" s="54">
        <v>251.71044080999999</v>
      </c>
      <c r="M44" s="52">
        <v>0.22</v>
      </c>
      <c r="N44" s="52">
        <v>0.06</v>
      </c>
      <c r="O44" s="51">
        <v>47254</v>
      </c>
      <c r="P44" s="51">
        <v>46158</v>
      </c>
      <c r="Q44" s="55">
        <v>47254</v>
      </c>
      <c r="R44" s="55">
        <v>1400</v>
      </c>
      <c r="S44" s="51" t="s">
        <v>261</v>
      </c>
      <c r="T44" s="51" t="s">
        <v>266</v>
      </c>
      <c r="U44" s="55">
        <v>54.65</v>
      </c>
      <c r="V44" s="55">
        <v>1</v>
      </c>
      <c r="W44" s="55">
        <v>2.83</v>
      </c>
      <c r="X44" s="55">
        <v>0.497</v>
      </c>
      <c r="Y44" s="55">
        <f t="shared" si="0"/>
        <v>2.83</v>
      </c>
      <c r="Z44" s="55">
        <f t="shared" si="1"/>
        <v>0.497</v>
      </c>
      <c r="AA44" s="55">
        <v>0.88600000000000001</v>
      </c>
      <c r="AB44" s="56">
        <v>6.2198755702942102E-2</v>
      </c>
      <c r="AC44">
        <f t="shared" si="2"/>
        <v>310</v>
      </c>
      <c r="AD44">
        <f t="shared" si="3"/>
        <v>2</v>
      </c>
      <c r="AE44">
        <f t="shared" si="4"/>
        <v>0.3</v>
      </c>
      <c r="AF44">
        <f>'TP Factors'!$D$5</f>
        <v>0.88209793191670816</v>
      </c>
      <c r="AG44">
        <f t="shared" si="5"/>
        <v>0.3</v>
      </c>
    </row>
    <row r="45" spans="1:33">
      <c r="A45" s="51" t="s">
        <v>267</v>
      </c>
      <c r="B45" s="51">
        <v>14</v>
      </c>
      <c r="C45" s="51" t="s">
        <v>288</v>
      </c>
      <c r="D45" s="52">
        <v>33.47</v>
      </c>
      <c r="E45" s="51" t="s">
        <v>248</v>
      </c>
      <c r="F45" s="51">
        <v>1234</v>
      </c>
      <c r="G45" s="53">
        <v>105</v>
      </c>
      <c r="H45" s="51" t="s">
        <v>269</v>
      </c>
      <c r="I45" s="51" t="s">
        <v>270</v>
      </c>
      <c r="J45" s="51">
        <v>514</v>
      </c>
      <c r="K45" s="54">
        <v>159.73029368499999</v>
      </c>
      <c r="L45" s="54">
        <v>1115.09973487</v>
      </c>
      <c r="M45" s="52">
        <v>0.99</v>
      </c>
      <c r="N45" s="52">
        <v>0.26</v>
      </c>
      <c r="O45" s="51">
        <v>47255</v>
      </c>
      <c r="P45" s="51">
        <v>46159</v>
      </c>
      <c r="Q45" s="55">
        <v>47255</v>
      </c>
      <c r="R45" s="55">
        <v>1400</v>
      </c>
      <c r="S45" s="51" t="s">
        <v>261</v>
      </c>
      <c r="T45" s="51" t="s">
        <v>266</v>
      </c>
      <c r="U45" s="55">
        <v>54.65</v>
      </c>
      <c r="V45" s="55">
        <v>1</v>
      </c>
      <c r="W45" s="55">
        <v>2.83</v>
      </c>
      <c r="X45" s="55">
        <v>0.497</v>
      </c>
      <c r="Y45" s="55">
        <f t="shared" si="0"/>
        <v>2.83</v>
      </c>
      <c r="Z45" s="55">
        <f t="shared" si="1"/>
        <v>0.497</v>
      </c>
      <c r="AA45" s="55">
        <v>0.88600000000000001</v>
      </c>
      <c r="AB45" s="56">
        <v>0.27554604316864201</v>
      </c>
      <c r="AC45">
        <f t="shared" si="2"/>
        <v>1371</v>
      </c>
      <c r="AD45">
        <f t="shared" si="3"/>
        <v>9</v>
      </c>
      <c r="AE45">
        <f t="shared" si="4"/>
        <v>1.5</v>
      </c>
      <c r="AF45">
        <f>'TP Factors'!$D$5</f>
        <v>0.88209793191670816</v>
      </c>
      <c r="AG45">
        <f t="shared" si="5"/>
        <v>1.3</v>
      </c>
    </row>
    <row r="46" spans="1:33">
      <c r="A46" s="51" t="s">
        <v>267</v>
      </c>
      <c r="B46" s="51">
        <v>17</v>
      </c>
      <c r="C46" s="51" t="s">
        <v>268</v>
      </c>
      <c r="D46" s="52">
        <v>32.369999999999997</v>
      </c>
      <c r="E46" s="51" t="s">
        <v>248</v>
      </c>
      <c r="F46" s="51">
        <v>1234</v>
      </c>
      <c r="G46" s="53">
        <v>105</v>
      </c>
      <c r="H46" s="51" t="s">
        <v>269</v>
      </c>
      <c r="I46" s="51" t="s">
        <v>270</v>
      </c>
      <c r="J46" s="51">
        <v>3884</v>
      </c>
      <c r="K46" s="54">
        <v>879.31890761099999</v>
      </c>
      <c r="L46" s="54">
        <v>9000.4460532199992</v>
      </c>
      <c r="M46" s="52">
        <v>7.5</v>
      </c>
      <c r="N46" s="52">
        <v>1.93</v>
      </c>
      <c r="O46" s="51">
        <v>47273</v>
      </c>
      <c r="P46" s="51">
        <v>46176</v>
      </c>
      <c r="Q46" s="55">
        <v>47273</v>
      </c>
      <c r="R46" s="55">
        <v>1400</v>
      </c>
      <c r="S46" s="51" t="s">
        <v>261</v>
      </c>
      <c r="T46" s="51" t="s">
        <v>266</v>
      </c>
      <c r="U46" s="55">
        <v>54.65</v>
      </c>
      <c r="V46" s="55">
        <v>1</v>
      </c>
      <c r="W46" s="55">
        <v>2.83</v>
      </c>
      <c r="X46" s="55">
        <v>0.497</v>
      </c>
      <c r="Y46" s="55">
        <f t="shared" si="0"/>
        <v>2.83</v>
      </c>
      <c r="Z46" s="55">
        <f t="shared" si="1"/>
        <v>0.497</v>
      </c>
      <c r="AA46" s="55">
        <v>0.88600000000000001</v>
      </c>
      <c r="AB46" s="56">
        <v>2.2240497591342301</v>
      </c>
      <c r="AC46">
        <f t="shared" si="2"/>
        <v>11069</v>
      </c>
      <c r="AD46">
        <f t="shared" si="3"/>
        <v>69</v>
      </c>
      <c r="AE46">
        <f t="shared" si="4"/>
        <v>12.1</v>
      </c>
      <c r="AF46">
        <f>'TP Factors'!$D$5</f>
        <v>0.88209793191670816</v>
      </c>
      <c r="AG46">
        <f t="shared" si="5"/>
        <v>10.7</v>
      </c>
    </row>
    <row r="47" spans="1:33">
      <c r="A47" s="51" t="s">
        <v>267</v>
      </c>
      <c r="B47" s="51">
        <v>17</v>
      </c>
      <c r="C47" s="51" t="s">
        <v>268</v>
      </c>
      <c r="D47" s="52">
        <v>32.369999999999997</v>
      </c>
      <c r="E47" s="51" t="s">
        <v>248</v>
      </c>
      <c r="F47" s="51">
        <v>1234</v>
      </c>
      <c r="G47" s="53">
        <v>105</v>
      </c>
      <c r="H47" s="51" t="s">
        <v>269</v>
      </c>
      <c r="I47" s="51" t="s">
        <v>270</v>
      </c>
      <c r="J47" s="51">
        <v>11764</v>
      </c>
      <c r="K47" s="54">
        <v>935.92439455299996</v>
      </c>
      <c r="L47" s="54">
        <v>27264.730231199999</v>
      </c>
      <c r="M47" s="52">
        <v>22.7</v>
      </c>
      <c r="N47" s="52">
        <v>5.85</v>
      </c>
      <c r="O47" s="51">
        <v>47287</v>
      </c>
      <c r="P47" s="51">
        <v>46190</v>
      </c>
      <c r="Q47" s="55">
        <v>47287</v>
      </c>
      <c r="R47" s="55">
        <v>1400</v>
      </c>
      <c r="S47" s="51" t="s">
        <v>261</v>
      </c>
      <c r="T47" s="51" t="s">
        <v>266</v>
      </c>
      <c r="U47" s="55">
        <v>54.65</v>
      </c>
      <c r="V47" s="55">
        <v>1</v>
      </c>
      <c r="W47" s="55">
        <v>2.83</v>
      </c>
      <c r="X47" s="55">
        <v>0.497</v>
      </c>
      <c r="Y47" s="55">
        <f t="shared" si="0"/>
        <v>2.83</v>
      </c>
      <c r="Z47" s="55">
        <f t="shared" si="1"/>
        <v>0.497</v>
      </c>
      <c r="AA47" s="55">
        <v>0.88600000000000001</v>
      </c>
      <c r="AB47" s="56">
        <v>6.7372346153517197</v>
      </c>
      <c r="AC47">
        <f t="shared" si="2"/>
        <v>33532</v>
      </c>
      <c r="AD47">
        <f t="shared" si="3"/>
        <v>209</v>
      </c>
      <c r="AE47">
        <f t="shared" si="4"/>
        <v>36.700000000000003</v>
      </c>
      <c r="AF47">
        <f>'TP Factors'!$D$5</f>
        <v>0.88209793191670816</v>
      </c>
      <c r="AG47">
        <f t="shared" si="5"/>
        <v>32.4</v>
      </c>
    </row>
    <row r="48" spans="1:33">
      <c r="A48" s="51" t="s">
        <v>267</v>
      </c>
      <c r="B48" s="51">
        <v>14</v>
      </c>
      <c r="C48" s="51" t="s">
        <v>288</v>
      </c>
      <c r="D48" s="52">
        <v>33.47</v>
      </c>
      <c r="E48" s="51" t="s">
        <v>248</v>
      </c>
      <c r="F48" s="51">
        <v>1234</v>
      </c>
      <c r="G48" s="53">
        <v>102.5</v>
      </c>
      <c r="H48" s="51" t="s">
        <v>269</v>
      </c>
      <c r="I48" s="51" t="s">
        <v>270</v>
      </c>
      <c r="J48" s="51">
        <v>2</v>
      </c>
      <c r="K48" s="54">
        <v>17.609544361299999</v>
      </c>
      <c r="L48" s="54">
        <v>4.51652448901</v>
      </c>
      <c r="M48" s="52">
        <v>0</v>
      </c>
      <c r="N48" s="52">
        <v>0</v>
      </c>
      <c r="O48" s="51">
        <v>47292</v>
      </c>
      <c r="P48" s="51">
        <v>46195</v>
      </c>
      <c r="Q48" s="55">
        <v>47292</v>
      </c>
      <c r="R48" s="55">
        <v>1300</v>
      </c>
      <c r="S48" s="51" t="s">
        <v>258</v>
      </c>
      <c r="T48" s="51" t="s">
        <v>311</v>
      </c>
      <c r="U48" s="55">
        <v>54.65</v>
      </c>
      <c r="V48" s="55">
        <v>1</v>
      </c>
      <c r="W48" s="55">
        <v>2.42</v>
      </c>
      <c r="X48" s="55">
        <v>0.51600000000000001</v>
      </c>
      <c r="Y48" s="55">
        <f t="shared" si="0"/>
        <v>2.42</v>
      </c>
      <c r="Z48" s="55">
        <f t="shared" si="1"/>
        <v>0.51600000000000001</v>
      </c>
      <c r="AA48" s="55">
        <v>0.66200000000000003</v>
      </c>
      <c r="AB48" s="56">
        <v>1.1160530459044E-3</v>
      </c>
      <c r="AC48">
        <f t="shared" si="2"/>
        <v>4</v>
      </c>
      <c r="AD48">
        <f t="shared" si="3"/>
        <v>0</v>
      </c>
      <c r="AE48">
        <f t="shared" si="4"/>
        <v>0</v>
      </c>
      <c r="AF48">
        <f>'TP Factors'!$D$5</f>
        <v>0.88209793191670816</v>
      </c>
      <c r="AG48">
        <f t="shared" si="5"/>
        <v>0</v>
      </c>
    </row>
    <row r="49" spans="1:33">
      <c r="A49" s="51" t="s">
        <v>267</v>
      </c>
      <c r="B49" s="51">
        <v>14</v>
      </c>
      <c r="C49" s="51" t="s">
        <v>288</v>
      </c>
      <c r="D49" s="52">
        <v>33.47</v>
      </c>
      <c r="E49" s="51" t="s">
        <v>248</v>
      </c>
      <c r="F49" s="51">
        <v>3456</v>
      </c>
      <c r="G49" s="53">
        <v>3</v>
      </c>
      <c r="H49" s="51" t="s">
        <v>269</v>
      </c>
      <c r="I49" s="51" t="s">
        <v>270</v>
      </c>
      <c r="J49" s="51">
        <v>37</v>
      </c>
      <c r="K49" s="54">
        <v>203.89563865700001</v>
      </c>
      <c r="L49" s="54">
        <v>701.59269932799998</v>
      </c>
      <c r="M49" s="52">
        <v>0.03</v>
      </c>
      <c r="N49" s="52">
        <v>0</v>
      </c>
      <c r="O49" s="51">
        <v>47300</v>
      </c>
      <c r="P49" s="51">
        <v>46203</v>
      </c>
      <c r="Q49" s="55">
        <v>47300</v>
      </c>
      <c r="R49" s="55">
        <v>4340</v>
      </c>
      <c r="S49" s="51" t="s">
        <v>261</v>
      </c>
      <c r="T49" s="51" t="s">
        <v>286</v>
      </c>
      <c r="U49" s="55">
        <v>54.65</v>
      </c>
      <c r="V49" s="55">
        <v>1</v>
      </c>
      <c r="W49" s="55">
        <v>0.7</v>
      </c>
      <c r="X49" s="55">
        <v>0.09</v>
      </c>
      <c r="Y49" s="55">
        <f t="shared" si="0"/>
        <v>0.7</v>
      </c>
      <c r="Z49" s="55">
        <f t="shared" si="1"/>
        <v>0.09</v>
      </c>
      <c r="AA49" s="55">
        <v>0.10199999999999999</v>
      </c>
      <c r="AB49" s="56">
        <v>0.15744295791912599</v>
      </c>
      <c r="AC49">
        <f t="shared" si="2"/>
        <v>90</v>
      </c>
      <c r="AD49">
        <f t="shared" si="3"/>
        <v>0</v>
      </c>
      <c r="AE49">
        <f t="shared" si="4"/>
        <v>0</v>
      </c>
      <c r="AF49">
        <f>'TP Factors'!$D$5</f>
        <v>0.88209793191670816</v>
      </c>
      <c r="AG49">
        <f t="shared" si="5"/>
        <v>0</v>
      </c>
    </row>
    <row r="50" spans="1:33">
      <c r="A50" s="51" t="s">
        <v>267</v>
      </c>
      <c r="B50" s="51">
        <v>17</v>
      </c>
      <c r="C50" s="51" t="s">
        <v>268</v>
      </c>
      <c r="D50" s="52">
        <v>32.369999999999997</v>
      </c>
      <c r="E50" s="51" t="s">
        <v>248</v>
      </c>
      <c r="F50" s="51">
        <v>1234</v>
      </c>
      <c r="G50" s="53">
        <v>45</v>
      </c>
      <c r="H50" s="51" t="s">
        <v>269</v>
      </c>
      <c r="I50" s="51" t="s">
        <v>270</v>
      </c>
      <c r="J50" s="51">
        <v>4659</v>
      </c>
      <c r="K50" s="54">
        <v>927.58655602900001</v>
      </c>
      <c r="L50" s="54">
        <v>15185.837082800001</v>
      </c>
      <c r="M50" s="52">
        <v>5.59</v>
      </c>
      <c r="N50" s="52">
        <v>2.2400000000000002</v>
      </c>
      <c r="O50" s="51">
        <v>47307</v>
      </c>
      <c r="P50" s="51">
        <v>46210</v>
      </c>
      <c r="Q50" s="55">
        <v>47307</v>
      </c>
      <c r="R50" s="55">
        <v>8140</v>
      </c>
      <c r="S50" s="51" t="s">
        <v>261</v>
      </c>
      <c r="T50" s="51" t="s">
        <v>263</v>
      </c>
      <c r="U50" s="55">
        <v>54.65</v>
      </c>
      <c r="V50" s="55">
        <v>1</v>
      </c>
      <c r="W50" s="55">
        <v>1.18</v>
      </c>
      <c r="X50" s="55">
        <v>0.48</v>
      </c>
      <c r="Y50" s="55">
        <f t="shared" si="0"/>
        <v>1.18</v>
      </c>
      <c r="Z50" s="55">
        <f t="shared" si="1"/>
        <v>0.48</v>
      </c>
      <c r="AA50" s="55">
        <v>0.63</v>
      </c>
      <c r="AB50" s="56">
        <v>2.6443286145584701</v>
      </c>
      <c r="AC50">
        <f t="shared" si="2"/>
        <v>9358</v>
      </c>
      <c r="AD50">
        <f t="shared" si="3"/>
        <v>24</v>
      </c>
      <c r="AE50">
        <f t="shared" si="4"/>
        <v>9.9</v>
      </c>
      <c r="AF50">
        <f>'TP Factors'!$D$5</f>
        <v>0.88209793191670816</v>
      </c>
      <c r="AG50">
        <f t="shared" si="5"/>
        <v>8.6999999999999993</v>
      </c>
    </row>
    <row r="51" spans="1:33">
      <c r="A51" s="51" t="s">
        <v>267</v>
      </c>
      <c r="B51" s="51">
        <v>17</v>
      </c>
      <c r="C51" s="51" t="s">
        <v>268</v>
      </c>
      <c r="D51" s="52">
        <v>32.369999999999997</v>
      </c>
      <c r="E51" s="51" t="s">
        <v>248</v>
      </c>
      <c r="F51" s="51">
        <v>1234</v>
      </c>
      <c r="G51" s="53">
        <v>102.5</v>
      </c>
      <c r="H51" s="51" t="s">
        <v>269</v>
      </c>
      <c r="I51" s="51" t="s">
        <v>270</v>
      </c>
      <c r="J51" s="51">
        <v>20</v>
      </c>
      <c r="K51" s="54">
        <v>48.7162099934</v>
      </c>
      <c r="L51" s="54">
        <v>64.532454285100002</v>
      </c>
      <c r="M51" s="52">
        <v>0.04</v>
      </c>
      <c r="N51" s="52">
        <v>0.01</v>
      </c>
      <c r="O51" s="51">
        <v>47310</v>
      </c>
      <c r="P51" s="51">
        <v>46213</v>
      </c>
      <c r="Q51" s="55">
        <v>47310</v>
      </c>
      <c r="R51" s="55">
        <v>1300</v>
      </c>
      <c r="S51" s="51" t="s">
        <v>261</v>
      </c>
      <c r="T51" s="51" t="s">
        <v>302</v>
      </c>
      <c r="U51" s="55">
        <v>54.65</v>
      </c>
      <c r="V51" s="55">
        <v>1</v>
      </c>
      <c r="W51" s="55">
        <v>2.42</v>
      </c>
      <c r="X51" s="55">
        <v>0.51600000000000001</v>
      </c>
      <c r="Y51" s="55">
        <f t="shared" si="0"/>
        <v>2.42</v>
      </c>
      <c r="Z51" s="55">
        <f t="shared" si="1"/>
        <v>0.51600000000000001</v>
      </c>
      <c r="AA51" s="55">
        <v>0.63100000000000001</v>
      </c>
      <c r="AB51" s="56">
        <v>1.5946252945226901E-2</v>
      </c>
      <c r="AC51">
        <f t="shared" si="2"/>
        <v>57</v>
      </c>
      <c r="AD51">
        <f t="shared" si="3"/>
        <v>0</v>
      </c>
      <c r="AE51">
        <f t="shared" si="4"/>
        <v>0.1</v>
      </c>
      <c r="AF51">
        <f>'TP Factors'!$D$5</f>
        <v>0.88209793191670816</v>
      </c>
      <c r="AG51">
        <f t="shared" si="5"/>
        <v>0.1</v>
      </c>
    </row>
    <row r="52" spans="1:33">
      <c r="A52" s="51" t="s">
        <v>267</v>
      </c>
      <c r="B52" s="51">
        <v>17</v>
      </c>
      <c r="C52" s="51" t="s">
        <v>268</v>
      </c>
      <c r="D52" s="52">
        <v>32.369999999999997</v>
      </c>
      <c r="E52" s="51" t="s">
        <v>248</v>
      </c>
      <c r="F52" s="51">
        <v>1234</v>
      </c>
      <c r="G52" s="53">
        <v>102.5</v>
      </c>
      <c r="H52" s="51" t="s">
        <v>269</v>
      </c>
      <c r="I52" s="51" t="s">
        <v>270</v>
      </c>
      <c r="J52" s="51">
        <v>8</v>
      </c>
      <c r="K52" s="54">
        <v>40.875390081900001</v>
      </c>
      <c r="L52" s="54">
        <v>26.633048318499998</v>
      </c>
      <c r="M52" s="52">
        <v>0.02</v>
      </c>
      <c r="N52" s="52">
        <v>0</v>
      </c>
      <c r="O52" s="51">
        <v>47311</v>
      </c>
      <c r="P52" s="51">
        <v>46214</v>
      </c>
      <c r="Q52" s="55">
        <v>47311</v>
      </c>
      <c r="R52" s="55">
        <v>1300</v>
      </c>
      <c r="S52" s="51" t="s">
        <v>261</v>
      </c>
      <c r="T52" s="51" t="s">
        <v>302</v>
      </c>
      <c r="U52" s="55">
        <v>54.65</v>
      </c>
      <c r="V52" s="55">
        <v>1</v>
      </c>
      <c r="W52" s="55">
        <v>2.42</v>
      </c>
      <c r="X52" s="55">
        <v>0.51600000000000001</v>
      </c>
      <c r="Y52" s="55">
        <f t="shared" si="0"/>
        <v>2.42</v>
      </c>
      <c r="Z52" s="55">
        <f t="shared" si="1"/>
        <v>0.51600000000000001</v>
      </c>
      <c r="AA52" s="55">
        <v>0.63100000000000001</v>
      </c>
      <c r="AB52" s="56">
        <v>6.5811432377729301E-3</v>
      </c>
      <c r="AC52">
        <f t="shared" si="2"/>
        <v>23</v>
      </c>
      <c r="AD52">
        <f t="shared" si="3"/>
        <v>0</v>
      </c>
      <c r="AE52">
        <f t="shared" si="4"/>
        <v>0</v>
      </c>
      <c r="AF52">
        <f>'TP Factors'!$D$5</f>
        <v>0.88209793191670816</v>
      </c>
      <c r="AG52">
        <f t="shared" si="5"/>
        <v>0</v>
      </c>
    </row>
    <row r="53" spans="1:33">
      <c r="A53" s="51" t="s">
        <v>267</v>
      </c>
      <c r="B53" s="51">
        <v>17</v>
      </c>
      <c r="C53" s="51" t="s">
        <v>268</v>
      </c>
      <c r="D53" s="52">
        <v>32.369999999999997</v>
      </c>
      <c r="E53" s="51" t="s">
        <v>248</v>
      </c>
      <c r="F53" s="51">
        <v>1234</v>
      </c>
      <c r="G53" s="53">
        <v>13</v>
      </c>
      <c r="H53" s="51" t="s">
        <v>269</v>
      </c>
      <c r="I53" s="51" t="s">
        <v>270</v>
      </c>
      <c r="J53" s="51">
        <v>841</v>
      </c>
      <c r="K53" s="54">
        <v>466.928394626</v>
      </c>
      <c r="L53" s="54">
        <v>9928.5287770300001</v>
      </c>
      <c r="M53" s="52">
        <v>1.56</v>
      </c>
      <c r="N53" s="52">
        <v>0.19</v>
      </c>
      <c r="O53" s="51">
        <v>47318</v>
      </c>
      <c r="P53" s="51">
        <v>46221</v>
      </c>
      <c r="Q53" s="55">
        <v>47318</v>
      </c>
      <c r="R53" s="55">
        <v>1100</v>
      </c>
      <c r="S53" s="51" t="s">
        <v>261</v>
      </c>
      <c r="T53" s="51" t="s">
        <v>274</v>
      </c>
      <c r="U53" s="55">
        <v>54.65</v>
      </c>
      <c r="V53" s="55">
        <v>1</v>
      </c>
      <c r="W53" s="55">
        <v>1.85</v>
      </c>
      <c r="X53" s="55">
        <v>0.22</v>
      </c>
      <c r="Y53" s="55">
        <f t="shared" si="0"/>
        <v>1.85</v>
      </c>
      <c r="Z53" s="55">
        <f t="shared" si="1"/>
        <v>0.22</v>
      </c>
      <c r="AA53" s="55">
        <v>0.17399999999999999</v>
      </c>
      <c r="AB53" s="56">
        <v>2.4533830772693701</v>
      </c>
      <c r="AC53">
        <f t="shared" si="2"/>
        <v>2398</v>
      </c>
      <c r="AD53">
        <f t="shared" si="3"/>
        <v>10</v>
      </c>
      <c r="AE53">
        <f t="shared" si="4"/>
        <v>1.2</v>
      </c>
      <c r="AF53">
        <f>'TP Factors'!$D$5</f>
        <v>0.88209793191670816</v>
      </c>
      <c r="AG53">
        <f t="shared" si="5"/>
        <v>1.1000000000000001</v>
      </c>
    </row>
    <row r="54" spans="1:33">
      <c r="A54" s="51" t="s">
        <v>267</v>
      </c>
      <c r="B54" s="51">
        <v>14</v>
      </c>
      <c r="C54" s="51" t="s">
        <v>288</v>
      </c>
      <c r="D54" s="52">
        <v>33.47</v>
      </c>
      <c r="E54" s="51" t="s">
        <v>248</v>
      </c>
      <c r="F54" s="51">
        <v>1234</v>
      </c>
      <c r="G54" s="53">
        <v>13</v>
      </c>
      <c r="H54" s="51" t="s">
        <v>269</v>
      </c>
      <c r="I54" s="51" t="s">
        <v>270</v>
      </c>
      <c r="J54" s="51">
        <v>114</v>
      </c>
      <c r="K54" s="54">
        <v>362.37076208000002</v>
      </c>
      <c r="L54" s="54">
        <v>1253.72556491</v>
      </c>
      <c r="M54" s="52">
        <v>0.21</v>
      </c>
      <c r="N54" s="52">
        <v>0.03</v>
      </c>
      <c r="O54" s="51">
        <v>47319</v>
      </c>
      <c r="P54" s="51">
        <v>46222</v>
      </c>
      <c r="Q54" s="55">
        <v>47319</v>
      </c>
      <c r="R54" s="55">
        <v>1100</v>
      </c>
      <c r="S54" s="51" t="s">
        <v>261</v>
      </c>
      <c r="T54" s="51" t="s">
        <v>274</v>
      </c>
      <c r="U54" s="55">
        <v>54.65</v>
      </c>
      <c r="V54" s="55">
        <v>1</v>
      </c>
      <c r="W54" s="55">
        <v>1.85</v>
      </c>
      <c r="X54" s="55">
        <v>0.22</v>
      </c>
      <c r="Y54" s="55">
        <f t="shared" si="0"/>
        <v>1.85</v>
      </c>
      <c r="Z54" s="55">
        <f t="shared" si="1"/>
        <v>0.22</v>
      </c>
      <c r="AA54" s="55">
        <v>0.17399999999999999</v>
      </c>
      <c r="AB54" s="56">
        <v>0.30980109476853601</v>
      </c>
      <c r="AC54">
        <f t="shared" si="2"/>
        <v>303</v>
      </c>
      <c r="AD54">
        <f t="shared" si="3"/>
        <v>1</v>
      </c>
      <c r="AE54">
        <f t="shared" si="4"/>
        <v>0.1</v>
      </c>
      <c r="AF54">
        <f>'TP Factors'!$D$5</f>
        <v>0.88209793191670816</v>
      </c>
      <c r="AG54">
        <f t="shared" si="5"/>
        <v>0.1</v>
      </c>
    </row>
    <row r="55" spans="1:33">
      <c r="A55" s="51" t="s">
        <v>267</v>
      </c>
      <c r="B55" s="51">
        <v>14</v>
      </c>
      <c r="C55" s="51" t="s">
        <v>288</v>
      </c>
      <c r="D55" s="52">
        <v>33.47</v>
      </c>
      <c r="E55" s="51" t="s">
        <v>248</v>
      </c>
      <c r="F55" s="51">
        <v>1234</v>
      </c>
      <c r="G55" s="53">
        <v>13</v>
      </c>
      <c r="H55" s="51" t="s">
        <v>269</v>
      </c>
      <c r="I55" s="51" t="s">
        <v>270</v>
      </c>
      <c r="J55" s="51">
        <v>755</v>
      </c>
      <c r="K55" s="54">
        <v>475.616350743</v>
      </c>
      <c r="L55" s="54">
        <v>8332.2015534799993</v>
      </c>
      <c r="M55" s="52">
        <v>1.4</v>
      </c>
      <c r="N55" s="52">
        <v>0.17</v>
      </c>
      <c r="O55" s="51">
        <v>47320</v>
      </c>
      <c r="P55" s="51">
        <v>46223</v>
      </c>
      <c r="Q55" s="55">
        <v>47320</v>
      </c>
      <c r="R55" s="55">
        <v>1100</v>
      </c>
      <c r="S55" s="51" t="s">
        <v>261</v>
      </c>
      <c r="T55" s="51" t="s">
        <v>274</v>
      </c>
      <c r="U55" s="55">
        <v>54.65</v>
      </c>
      <c r="V55" s="55">
        <v>1</v>
      </c>
      <c r="W55" s="55">
        <v>1.85</v>
      </c>
      <c r="X55" s="55">
        <v>0.22</v>
      </c>
      <c r="Y55" s="55">
        <f t="shared" si="0"/>
        <v>1.85</v>
      </c>
      <c r="Z55" s="55">
        <f t="shared" si="1"/>
        <v>0.22</v>
      </c>
      <c r="AA55" s="55">
        <v>0.17399999999999999</v>
      </c>
      <c r="AB55" s="56">
        <v>2.0589236076017001</v>
      </c>
      <c r="AC55">
        <f t="shared" si="2"/>
        <v>2012</v>
      </c>
      <c r="AD55">
        <f t="shared" si="3"/>
        <v>8</v>
      </c>
      <c r="AE55">
        <f t="shared" si="4"/>
        <v>1</v>
      </c>
      <c r="AF55">
        <f>'TP Factors'!$D$5</f>
        <v>0.88209793191670816</v>
      </c>
      <c r="AG55">
        <f t="shared" si="5"/>
        <v>0.9</v>
      </c>
    </row>
    <row r="56" spans="1:33">
      <c r="A56" s="51" t="s">
        <v>267</v>
      </c>
      <c r="B56" s="51">
        <v>14</v>
      </c>
      <c r="C56" s="51" t="s">
        <v>288</v>
      </c>
      <c r="D56" s="52">
        <v>33.47</v>
      </c>
      <c r="E56" s="51" t="s">
        <v>248</v>
      </c>
      <c r="F56" s="51">
        <v>3456</v>
      </c>
      <c r="G56" s="53">
        <v>3</v>
      </c>
      <c r="H56" s="51" t="s">
        <v>269</v>
      </c>
      <c r="I56" s="51" t="s">
        <v>270</v>
      </c>
      <c r="J56" s="51">
        <v>244</v>
      </c>
      <c r="K56" s="54">
        <v>314.903411517</v>
      </c>
      <c r="L56" s="54">
        <v>4595.7769507700004</v>
      </c>
      <c r="M56" s="52">
        <v>0.17</v>
      </c>
      <c r="N56" s="52">
        <v>0.02</v>
      </c>
      <c r="O56" s="51">
        <v>47327</v>
      </c>
      <c r="P56" s="51">
        <v>46230</v>
      </c>
      <c r="Q56" s="55">
        <v>47327</v>
      </c>
      <c r="R56" s="55">
        <v>4340</v>
      </c>
      <c r="S56" s="51" t="s">
        <v>261</v>
      </c>
      <c r="T56" s="51" t="s">
        <v>286</v>
      </c>
      <c r="U56" s="55">
        <v>54.65</v>
      </c>
      <c r="V56" s="55">
        <v>1</v>
      </c>
      <c r="W56" s="55">
        <v>0.7</v>
      </c>
      <c r="X56" s="55">
        <v>0.09</v>
      </c>
      <c r="Y56" s="55">
        <f t="shared" si="0"/>
        <v>0.7</v>
      </c>
      <c r="Z56" s="55">
        <f t="shared" si="1"/>
        <v>0.09</v>
      </c>
      <c r="AA56" s="55">
        <v>0.10199999999999999</v>
      </c>
      <c r="AB56" s="56">
        <v>0.42017940338457999</v>
      </c>
      <c r="AC56">
        <f t="shared" si="2"/>
        <v>241</v>
      </c>
      <c r="AD56">
        <f t="shared" si="3"/>
        <v>0</v>
      </c>
      <c r="AE56">
        <f t="shared" si="4"/>
        <v>0</v>
      </c>
      <c r="AF56">
        <f>'TP Factors'!$D$5</f>
        <v>0.88209793191670816</v>
      </c>
      <c r="AG56">
        <f t="shared" si="5"/>
        <v>0</v>
      </c>
    </row>
    <row r="57" spans="1:33">
      <c r="A57" s="51" t="s">
        <v>267</v>
      </c>
      <c r="B57" s="51">
        <v>17</v>
      </c>
      <c r="C57" s="51" t="s">
        <v>268</v>
      </c>
      <c r="D57" s="52">
        <v>32.369999999999997</v>
      </c>
      <c r="E57" s="51" t="s">
        <v>248</v>
      </c>
      <c r="F57" s="51">
        <v>1234</v>
      </c>
      <c r="G57" s="53">
        <v>29</v>
      </c>
      <c r="H57" s="51" t="s">
        <v>269</v>
      </c>
      <c r="I57" s="51" t="s">
        <v>270</v>
      </c>
      <c r="J57" s="51">
        <v>7905</v>
      </c>
      <c r="K57" s="54">
        <v>1944.45192793</v>
      </c>
      <c r="L57" s="54">
        <v>73781.047854999997</v>
      </c>
      <c r="M57" s="52">
        <v>17.63</v>
      </c>
      <c r="N57" s="52">
        <v>2.5</v>
      </c>
      <c r="O57" s="51">
        <v>47358</v>
      </c>
      <c r="P57" s="51">
        <v>46260</v>
      </c>
      <c r="Q57" s="55">
        <v>47358</v>
      </c>
      <c r="R57" s="55">
        <v>1200</v>
      </c>
      <c r="S57" s="51" t="s">
        <v>261</v>
      </c>
      <c r="T57" s="51" t="s">
        <v>262</v>
      </c>
      <c r="U57" s="55">
        <v>54.65</v>
      </c>
      <c r="V57" s="55">
        <v>1</v>
      </c>
      <c r="W57" s="55">
        <v>2.39</v>
      </c>
      <c r="X57" s="55">
        <v>0.316</v>
      </c>
      <c r="Y57" s="55">
        <f t="shared" si="0"/>
        <v>2.39</v>
      </c>
      <c r="Z57" s="55">
        <f t="shared" si="1"/>
        <v>0.316</v>
      </c>
      <c r="AA57" s="55">
        <v>0.22</v>
      </c>
      <c r="AB57" s="56">
        <v>9.2416203672409996</v>
      </c>
      <c r="AC57">
        <f t="shared" si="2"/>
        <v>11421</v>
      </c>
      <c r="AD57">
        <f t="shared" si="3"/>
        <v>60</v>
      </c>
      <c r="AE57">
        <f t="shared" si="4"/>
        <v>8</v>
      </c>
      <c r="AF57">
        <f>'TP Factors'!$D$5</f>
        <v>0.88209793191670816</v>
      </c>
      <c r="AG57">
        <f t="shared" si="5"/>
        <v>7.1</v>
      </c>
    </row>
    <row r="58" spans="1:33">
      <c r="A58" s="51" t="s">
        <v>267</v>
      </c>
      <c r="B58" s="51">
        <v>17</v>
      </c>
      <c r="C58" s="51" t="s">
        <v>268</v>
      </c>
      <c r="D58" s="52">
        <v>32.369999999999997</v>
      </c>
      <c r="E58" s="51" t="s">
        <v>248</v>
      </c>
      <c r="F58" s="51">
        <v>3456</v>
      </c>
      <c r="G58" s="53">
        <v>3</v>
      </c>
      <c r="H58" s="51" t="s">
        <v>269</v>
      </c>
      <c r="I58" s="51" t="s">
        <v>270</v>
      </c>
      <c r="J58" s="51">
        <v>108</v>
      </c>
      <c r="K58" s="54">
        <v>197.55344106199999</v>
      </c>
      <c r="L58" s="54">
        <v>2174.6791377099998</v>
      </c>
      <c r="M58" s="52">
        <v>0.08</v>
      </c>
      <c r="N58" s="52">
        <v>0.01</v>
      </c>
      <c r="O58" s="51">
        <v>47543</v>
      </c>
      <c r="P58" s="51">
        <v>46441</v>
      </c>
      <c r="Q58" s="55">
        <v>47543</v>
      </c>
      <c r="R58" s="55">
        <v>4340</v>
      </c>
      <c r="S58" s="51" t="s">
        <v>261</v>
      </c>
      <c r="T58" s="51" t="s">
        <v>286</v>
      </c>
      <c r="U58" s="55">
        <v>54.65</v>
      </c>
      <c r="V58" s="55">
        <v>1</v>
      </c>
      <c r="W58" s="55">
        <v>0.7</v>
      </c>
      <c r="X58" s="55">
        <v>0.09</v>
      </c>
      <c r="Y58" s="55">
        <f t="shared" si="0"/>
        <v>0.7</v>
      </c>
      <c r="Z58" s="55">
        <f t="shared" si="1"/>
        <v>0.09</v>
      </c>
      <c r="AA58" s="55">
        <v>0.10199999999999999</v>
      </c>
      <c r="AB58" s="56">
        <v>0.53737276839705495</v>
      </c>
      <c r="AC58">
        <f t="shared" si="2"/>
        <v>308</v>
      </c>
      <c r="AD58">
        <f t="shared" si="3"/>
        <v>0</v>
      </c>
      <c r="AE58">
        <f t="shared" si="4"/>
        <v>0.1</v>
      </c>
      <c r="AF58">
        <f>'TP Factors'!$D$5</f>
        <v>0.88209793191670816</v>
      </c>
      <c r="AG58">
        <f t="shared" si="5"/>
        <v>0.1</v>
      </c>
    </row>
    <row r="59" spans="1:33">
      <c r="A59" s="51" t="s">
        <v>267</v>
      </c>
      <c r="B59" s="51">
        <v>17</v>
      </c>
      <c r="C59" s="51" t="s">
        <v>268</v>
      </c>
      <c r="D59" s="52">
        <v>32.369999999999997</v>
      </c>
      <c r="E59" s="51" t="s">
        <v>248</v>
      </c>
      <c r="F59" s="51">
        <v>3456</v>
      </c>
      <c r="G59" s="53">
        <v>3</v>
      </c>
      <c r="H59" s="51" t="s">
        <v>269</v>
      </c>
      <c r="I59" s="51" t="s">
        <v>270</v>
      </c>
      <c r="J59" s="51">
        <v>387</v>
      </c>
      <c r="K59" s="54">
        <v>352.56780976900001</v>
      </c>
      <c r="L59" s="54">
        <v>7784.9806224499998</v>
      </c>
      <c r="M59" s="52">
        <v>0.27</v>
      </c>
      <c r="N59" s="52">
        <v>0.03</v>
      </c>
      <c r="O59" s="51">
        <v>47549</v>
      </c>
      <c r="P59" s="51">
        <v>46447</v>
      </c>
      <c r="Q59" s="55">
        <v>47549</v>
      </c>
      <c r="R59" s="55">
        <v>4340</v>
      </c>
      <c r="S59" s="51" t="s">
        <v>261</v>
      </c>
      <c r="T59" s="51" t="s">
        <v>286</v>
      </c>
      <c r="U59" s="55">
        <v>54.65</v>
      </c>
      <c r="V59" s="55">
        <v>1</v>
      </c>
      <c r="W59" s="55">
        <v>0.7</v>
      </c>
      <c r="X59" s="55">
        <v>0.09</v>
      </c>
      <c r="Y59" s="55">
        <f t="shared" si="0"/>
        <v>0.7</v>
      </c>
      <c r="Z59" s="55">
        <f t="shared" si="1"/>
        <v>0.09</v>
      </c>
      <c r="AA59" s="55">
        <v>0.10199999999999999</v>
      </c>
      <c r="AB59" s="56">
        <v>1.9237029115747</v>
      </c>
      <c r="AC59">
        <f t="shared" si="2"/>
        <v>1102</v>
      </c>
      <c r="AD59">
        <f t="shared" si="3"/>
        <v>2</v>
      </c>
      <c r="AE59">
        <f t="shared" si="4"/>
        <v>0.2</v>
      </c>
      <c r="AF59">
        <f>'TP Factors'!$D$5</f>
        <v>0.88209793191670816</v>
      </c>
      <c r="AG59">
        <f t="shared" si="5"/>
        <v>0.2</v>
      </c>
    </row>
    <row r="60" spans="1:33">
      <c r="A60" s="51" t="s">
        <v>267</v>
      </c>
      <c r="B60" s="51">
        <v>17</v>
      </c>
      <c r="C60" s="51" t="s">
        <v>268</v>
      </c>
      <c r="D60" s="52">
        <v>32.369999999999997</v>
      </c>
      <c r="E60" s="51" t="s">
        <v>248</v>
      </c>
      <c r="F60" s="51">
        <v>1234</v>
      </c>
      <c r="G60" s="53">
        <v>45</v>
      </c>
      <c r="H60" s="51" t="s">
        <v>269</v>
      </c>
      <c r="I60" s="51" t="s">
        <v>270</v>
      </c>
      <c r="J60" s="51">
        <v>5012</v>
      </c>
      <c r="K60" s="54">
        <v>1051.84809079</v>
      </c>
      <c r="L60" s="54">
        <v>16335.614670000001</v>
      </c>
      <c r="M60" s="52">
        <v>6.01</v>
      </c>
      <c r="N60" s="52">
        <v>2.41</v>
      </c>
      <c r="O60" s="51">
        <v>47589</v>
      </c>
      <c r="P60" s="51">
        <v>46487</v>
      </c>
      <c r="Q60" s="55">
        <v>47589</v>
      </c>
      <c r="R60" s="55">
        <v>8140</v>
      </c>
      <c r="S60" s="51" t="s">
        <v>261</v>
      </c>
      <c r="T60" s="51" t="s">
        <v>263</v>
      </c>
      <c r="U60" s="55">
        <v>54.65</v>
      </c>
      <c r="V60" s="55">
        <v>1</v>
      </c>
      <c r="W60" s="55">
        <v>1.18</v>
      </c>
      <c r="X60" s="55">
        <v>0.48</v>
      </c>
      <c r="Y60" s="55">
        <f t="shared" si="0"/>
        <v>1.18</v>
      </c>
      <c r="Z60" s="55">
        <f t="shared" si="1"/>
        <v>0.48</v>
      </c>
      <c r="AA60" s="55">
        <v>0.63</v>
      </c>
      <c r="AB60" s="56">
        <v>1.78884042339127</v>
      </c>
      <c r="AC60">
        <f t="shared" si="2"/>
        <v>6331</v>
      </c>
      <c r="AD60">
        <f t="shared" si="3"/>
        <v>16</v>
      </c>
      <c r="AE60">
        <f t="shared" si="4"/>
        <v>6.7</v>
      </c>
      <c r="AF60">
        <f>'TP Factors'!$D$5</f>
        <v>0.88209793191670816</v>
      </c>
      <c r="AG60">
        <f t="shared" si="5"/>
        <v>5.9</v>
      </c>
    </row>
    <row r="61" spans="1:33">
      <c r="A61" s="51" t="s">
        <v>267</v>
      </c>
      <c r="B61" s="51">
        <v>17</v>
      </c>
      <c r="C61" s="51" t="s">
        <v>268</v>
      </c>
      <c r="D61" s="52">
        <v>32.369999999999997</v>
      </c>
      <c r="E61" s="51" t="s">
        <v>248</v>
      </c>
      <c r="F61" s="51">
        <v>1234</v>
      </c>
      <c r="G61" s="53">
        <v>105</v>
      </c>
      <c r="H61" s="51" t="s">
        <v>269</v>
      </c>
      <c r="I61" s="51" t="s">
        <v>270</v>
      </c>
      <c r="J61" s="51">
        <v>4351</v>
      </c>
      <c r="K61" s="54">
        <v>687.29041593500006</v>
      </c>
      <c r="L61" s="54">
        <v>10083.4715189</v>
      </c>
      <c r="M61" s="52">
        <v>8.4</v>
      </c>
      <c r="N61" s="52">
        <v>2.16</v>
      </c>
      <c r="O61" s="51">
        <v>47617</v>
      </c>
      <c r="P61" s="51">
        <v>46515</v>
      </c>
      <c r="Q61" s="55">
        <v>47617</v>
      </c>
      <c r="R61" s="55">
        <v>1400</v>
      </c>
      <c r="S61" s="51" t="s">
        <v>261</v>
      </c>
      <c r="T61" s="51" t="s">
        <v>266</v>
      </c>
      <c r="U61" s="55">
        <v>54.65</v>
      </c>
      <c r="V61" s="55">
        <v>1</v>
      </c>
      <c r="W61" s="55">
        <v>2.83</v>
      </c>
      <c r="X61" s="55">
        <v>0.497</v>
      </c>
      <c r="Y61" s="55">
        <f t="shared" si="0"/>
        <v>2.83</v>
      </c>
      <c r="Z61" s="55">
        <f t="shared" si="1"/>
        <v>0.497</v>
      </c>
      <c r="AA61" s="55">
        <v>0.88600000000000001</v>
      </c>
      <c r="AB61" s="56">
        <v>2.49167010949451</v>
      </c>
      <c r="AC61">
        <f t="shared" si="2"/>
        <v>12401</v>
      </c>
      <c r="AD61">
        <f t="shared" si="3"/>
        <v>77</v>
      </c>
      <c r="AE61">
        <f t="shared" si="4"/>
        <v>13.6</v>
      </c>
      <c r="AF61">
        <f>'TP Factors'!$D$5</f>
        <v>0.88209793191670816</v>
      </c>
      <c r="AG61">
        <f t="shared" si="5"/>
        <v>12</v>
      </c>
    </row>
    <row r="62" spans="1:33">
      <c r="A62" s="51" t="s">
        <v>267</v>
      </c>
      <c r="B62" s="51">
        <v>17</v>
      </c>
      <c r="C62" s="51" t="s">
        <v>268</v>
      </c>
      <c r="D62" s="52">
        <v>32.369999999999997</v>
      </c>
      <c r="E62" s="51" t="s">
        <v>248</v>
      </c>
      <c r="F62" s="51">
        <v>1234</v>
      </c>
      <c r="G62" s="53">
        <v>105</v>
      </c>
      <c r="H62" s="51" t="s">
        <v>269</v>
      </c>
      <c r="I62" s="51" t="s">
        <v>270</v>
      </c>
      <c r="J62" s="51">
        <v>3653</v>
      </c>
      <c r="K62" s="54">
        <v>649.72639475999995</v>
      </c>
      <c r="L62" s="54">
        <v>8466.6307295200004</v>
      </c>
      <c r="M62" s="52">
        <v>7.05</v>
      </c>
      <c r="N62" s="52">
        <v>1.82</v>
      </c>
      <c r="O62" s="51">
        <v>47618</v>
      </c>
      <c r="P62" s="51">
        <v>46516</v>
      </c>
      <c r="Q62" s="55">
        <v>47618</v>
      </c>
      <c r="R62" s="55">
        <v>1400</v>
      </c>
      <c r="S62" s="51" t="s">
        <v>261</v>
      </c>
      <c r="T62" s="51" t="s">
        <v>266</v>
      </c>
      <c r="U62" s="55">
        <v>54.65</v>
      </c>
      <c r="V62" s="55">
        <v>1</v>
      </c>
      <c r="W62" s="55">
        <v>2.83</v>
      </c>
      <c r="X62" s="55">
        <v>0.497</v>
      </c>
      <c r="Y62" s="55">
        <f t="shared" si="0"/>
        <v>2.83</v>
      </c>
      <c r="Z62" s="55">
        <f t="shared" si="1"/>
        <v>0.497</v>
      </c>
      <c r="AA62" s="55">
        <v>0.88600000000000001</v>
      </c>
      <c r="AB62" s="56">
        <v>2.0921416475938499</v>
      </c>
      <c r="AC62">
        <f t="shared" si="2"/>
        <v>10413</v>
      </c>
      <c r="AD62">
        <f t="shared" si="3"/>
        <v>65</v>
      </c>
      <c r="AE62">
        <f t="shared" si="4"/>
        <v>11.4</v>
      </c>
      <c r="AF62">
        <f>'TP Factors'!$D$5</f>
        <v>0.88209793191670816</v>
      </c>
      <c r="AG62">
        <f t="shared" si="5"/>
        <v>10.1</v>
      </c>
    </row>
    <row r="63" spans="1:33">
      <c r="A63" s="51" t="s">
        <v>267</v>
      </c>
      <c r="B63" s="51">
        <v>17</v>
      </c>
      <c r="C63" s="51" t="s">
        <v>268</v>
      </c>
      <c r="D63" s="52">
        <v>32.369999999999997</v>
      </c>
      <c r="E63" s="51" t="s">
        <v>248</v>
      </c>
      <c r="F63" s="51">
        <v>1234</v>
      </c>
      <c r="G63" s="53">
        <v>102.5</v>
      </c>
      <c r="H63" s="51" t="s">
        <v>269</v>
      </c>
      <c r="I63" s="51" t="s">
        <v>270</v>
      </c>
      <c r="J63" s="51">
        <v>16729</v>
      </c>
      <c r="K63" s="54">
        <v>970.41857229899995</v>
      </c>
      <c r="L63" s="54">
        <v>54438.497690299999</v>
      </c>
      <c r="M63" s="52">
        <v>35.130000000000003</v>
      </c>
      <c r="N63" s="52">
        <v>8.6300000000000008</v>
      </c>
      <c r="O63" s="51">
        <v>47674</v>
      </c>
      <c r="P63" s="51">
        <v>46572</v>
      </c>
      <c r="Q63" s="55">
        <v>47674</v>
      </c>
      <c r="R63" s="55">
        <v>1300</v>
      </c>
      <c r="S63" s="51" t="s">
        <v>261</v>
      </c>
      <c r="T63" s="51" t="s">
        <v>302</v>
      </c>
      <c r="U63" s="55">
        <v>54.65</v>
      </c>
      <c r="V63" s="55">
        <v>1</v>
      </c>
      <c r="W63" s="55">
        <v>2.42</v>
      </c>
      <c r="X63" s="55">
        <v>0.51600000000000001</v>
      </c>
      <c r="Y63" s="55">
        <f t="shared" si="0"/>
        <v>2.42</v>
      </c>
      <c r="Z63" s="55">
        <f t="shared" si="1"/>
        <v>0.51600000000000001</v>
      </c>
      <c r="AA63" s="55">
        <v>0.63100000000000001</v>
      </c>
      <c r="AB63" s="56">
        <v>0.97445846750698595</v>
      </c>
      <c r="AC63">
        <f t="shared" si="2"/>
        <v>3454</v>
      </c>
      <c r="AD63">
        <f t="shared" si="3"/>
        <v>18</v>
      </c>
      <c r="AE63">
        <f t="shared" si="4"/>
        <v>3.9</v>
      </c>
      <c r="AF63">
        <f>'TP Factors'!$D$5</f>
        <v>0.88209793191670816</v>
      </c>
      <c r="AG63">
        <f t="shared" si="5"/>
        <v>3.4</v>
      </c>
    </row>
    <row r="64" spans="1:33">
      <c r="A64" s="51" t="s">
        <v>267</v>
      </c>
      <c r="B64" s="51">
        <v>17</v>
      </c>
      <c r="C64" s="51" t="s">
        <v>268</v>
      </c>
      <c r="D64" s="52">
        <v>32.369999999999997</v>
      </c>
      <c r="E64" s="51" t="s">
        <v>248</v>
      </c>
      <c r="F64" s="51">
        <v>3456</v>
      </c>
      <c r="G64" s="53">
        <v>3</v>
      </c>
      <c r="H64" s="51" t="s">
        <v>269</v>
      </c>
      <c r="I64" s="51" t="s">
        <v>270</v>
      </c>
      <c r="J64" s="51">
        <v>206</v>
      </c>
      <c r="K64" s="54">
        <v>318.65095493500002</v>
      </c>
      <c r="L64" s="54">
        <v>4140.4869582700003</v>
      </c>
      <c r="M64" s="52">
        <v>0.14000000000000001</v>
      </c>
      <c r="N64" s="52">
        <v>0.02</v>
      </c>
      <c r="O64" s="51">
        <v>47841</v>
      </c>
      <c r="P64" s="51">
        <v>46738</v>
      </c>
      <c r="Q64" s="55">
        <v>47841</v>
      </c>
      <c r="R64" s="55">
        <v>4340</v>
      </c>
      <c r="S64" s="51" t="s">
        <v>261</v>
      </c>
      <c r="T64" s="51" t="s">
        <v>286</v>
      </c>
      <c r="U64" s="55">
        <v>54.65</v>
      </c>
      <c r="V64" s="55">
        <v>1</v>
      </c>
      <c r="W64" s="55">
        <v>0.7</v>
      </c>
      <c r="X64" s="55">
        <v>0.09</v>
      </c>
      <c r="Y64" s="55">
        <f t="shared" si="0"/>
        <v>0.7</v>
      </c>
      <c r="Z64" s="55">
        <f t="shared" si="1"/>
        <v>0.09</v>
      </c>
      <c r="AA64" s="55">
        <v>0.10199999999999999</v>
      </c>
      <c r="AB64" s="56">
        <v>0.481174060649735</v>
      </c>
      <c r="AC64">
        <f t="shared" si="2"/>
        <v>276</v>
      </c>
      <c r="AD64">
        <f t="shared" si="3"/>
        <v>0</v>
      </c>
      <c r="AE64">
        <f t="shared" si="4"/>
        <v>0.1</v>
      </c>
      <c r="AF64">
        <f>'TP Factors'!$D$5</f>
        <v>0.88209793191670816</v>
      </c>
      <c r="AG64">
        <f t="shared" si="5"/>
        <v>0.1</v>
      </c>
    </row>
    <row r="65" spans="1:33">
      <c r="A65" s="51" t="s">
        <v>267</v>
      </c>
      <c r="B65" s="51">
        <v>17</v>
      </c>
      <c r="C65" s="51" t="s">
        <v>268</v>
      </c>
      <c r="D65" s="52">
        <v>32.369999999999997</v>
      </c>
      <c r="E65" s="51" t="s">
        <v>248</v>
      </c>
      <c r="F65" s="51">
        <v>3456</v>
      </c>
      <c r="G65" s="53">
        <v>3</v>
      </c>
      <c r="H65" s="51" t="s">
        <v>269</v>
      </c>
      <c r="I65" s="51" t="s">
        <v>270</v>
      </c>
      <c r="J65" s="51">
        <v>2500</v>
      </c>
      <c r="K65" s="54">
        <v>1390.97923083</v>
      </c>
      <c r="L65" s="54">
        <v>50328.002471799999</v>
      </c>
      <c r="M65" s="52">
        <v>1.75</v>
      </c>
      <c r="N65" s="52">
        <v>0.23</v>
      </c>
      <c r="O65" s="51">
        <v>47842</v>
      </c>
      <c r="P65" s="51">
        <v>46739</v>
      </c>
      <c r="Q65" s="55">
        <v>47842</v>
      </c>
      <c r="R65" s="55">
        <v>4340</v>
      </c>
      <c r="S65" s="51" t="s">
        <v>261</v>
      </c>
      <c r="T65" s="51" t="s">
        <v>286</v>
      </c>
      <c r="U65" s="55">
        <v>54.65</v>
      </c>
      <c r="V65" s="55">
        <v>1</v>
      </c>
      <c r="W65" s="55">
        <v>0.7</v>
      </c>
      <c r="X65" s="55">
        <v>0.09</v>
      </c>
      <c r="Y65" s="55">
        <f t="shared" si="0"/>
        <v>0.7</v>
      </c>
      <c r="Z65" s="55">
        <f t="shared" si="1"/>
        <v>0.09</v>
      </c>
      <c r="AA65" s="55">
        <v>0.10199999999999999</v>
      </c>
      <c r="AB65" s="56">
        <v>0.79868931918225405</v>
      </c>
      <c r="AC65">
        <f t="shared" si="2"/>
        <v>458</v>
      </c>
      <c r="AD65">
        <f t="shared" si="3"/>
        <v>1</v>
      </c>
      <c r="AE65">
        <f t="shared" si="4"/>
        <v>0.1</v>
      </c>
      <c r="AF65">
        <f>'TP Factors'!$D$5</f>
        <v>0.88209793191670816</v>
      </c>
      <c r="AG65">
        <f t="shared" si="5"/>
        <v>0.1</v>
      </c>
    </row>
    <row r="66" spans="1:33">
      <c r="A66" s="51" t="s">
        <v>267</v>
      </c>
      <c r="B66" s="51">
        <v>14</v>
      </c>
      <c r="C66" s="51" t="s">
        <v>288</v>
      </c>
      <c r="D66" s="52">
        <v>33.47</v>
      </c>
      <c r="E66" s="51" t="s">
        <v>248</v>
      </c>
      <c r="F66" s="51">
        <v>1234</v>
      </c>
      <c r="G66" s="53">
        <v>45</v>
      </c>
      <c r="H66" s="51" t="s">
        <v>269</v>
      </c>
      <c r="I66" s="51" t="s">
        <v>270</v>
      </c>
      <c r="J66" s="51">
        <v>100</v>
      </c>
      <c r="K66" s="54">
        <v>103.701770142</v>
      </c>
      <c r="L66" s="54">
        <v>272.85174721999999</v>
      </c>
      <c r="M66" s="52">
        <v>0.08</v>
      </c>
      <c r="N66" s="52">
        <v>0.02</v>
      </c>
      <c r="O66" s="51">
        <v>45962</v>
      </c>
      <c r="P66" s="51">
        <v>44911</v>
      </c>
      <c r="Q66" s="55">
        <v>45962</v>
      </c>
      <c r="R66" s="55">
        <v>8140</v>
      </c>
      <c r="S66" s="51" t="s">
        <v>258</v>
      </c>
      <c r="T66" s="51" t="s">
        <v>301</v>
      </c>
      <c r="U66" s="55">
        <v>54.65</v>
      </c>
      <c r="V66" s="55">
        <v>0</v>
      </c>
      <c r="W66" s="55">
        <v>1.18</v>
      </c>
      <c r="X66" s="55">
        <v>0.48</v>
      </c>
      <c r="Y66" s="55">
        <f>W66*0.7</f>
        <v>0.82599999999999996</v>
      </c>
      <c r="Z66" s="55">
        <f>X66*0.5</f>
        <v>0.24</v>
      </c>
      <c r="AA66" s="55">
        <v>0.70299999999999996</v>
      </c>
      <c r="AB66" s="56">
        <v>6.7422865384549294E-2</v>
      </c>
      <c r="AC66">
        <f t="shared" si="2"/>
        <v>266</v>
      </c>
      <c r="AD66">
        <f t="shared" si="3"/>
        <v>0</v>
      </c>
      <c r="AE66">
        <f t="shared" si="4"/>
        <v>0.1</v>
      </c>
      <c r="AF66">
        <f>'TP Factors'!$D$5</f>
        <v>0.88209793191670816</v>
      </c>
      <c r="AG66">
        <f t="shared" si="5"/>
        <v>0.1</v>
      </c>
    </row>
    <row r="67" spans="1:33">
      <c r="A67" s="51" t="s">
        <v>267</v>
      </c>
      <c r="B67" s="51">
        <v>14</v>
      </c>
      <c r="C67" s="51" t="s">
        <v>288</v>
      </c>
      <c r="D67" s="52">
        <v>33.47</v>
      </c>
      <c r="E67" s="51" t="s">
        <v>248</v>
      </c>
      <c r="F67" s="51">
        <v>1234</v>
      </c>
      <c r="G67" s="53">
        <v>102.5</v>
      </c>
      <c r="H67" s="51" t="s">
        <v>269</v>
      </c>
      <c r="I67" s="51" t="s">
        <v>270</v>
      </c>
      <c r="J67" s="51">
        <v>99</v>
      </c>
      <c r="K67" s="54">
        <v>140.64735431099999</v>
      </c>
      <c r="L67" s="54">
        <v>301.22165929599998</v>
      </c>
      <c r="M67" s="52">
        <v>0.15</v>
      </c>
      <c r="N67" s="52">
        <v>0.03</v>
      </c>
      <c r="O67" s="51">
        <v>45968</v>
      </c>
      <c r="P67" s="51">
        <v>44917</v>
      </c>
      <c r="Q67" s="55">
        <v>45968</v>
      </c>
      <c r="R67" s="55">
        <v>1300</v>
      </c>
      <c r="S67" s="51" t="s">
        <v>261</v>
      </c>
      <c r="T67" s="51" t="s">
        <v>302</v>
      </c>
      <c r="U67" s="55">
        <v>54.65</v>
      </c>
      <c r="V67" s="55">
        <v>0</v>
      </c>
      <c r="W67" s="55">
        <v>2.42</v>
      </c>
      <c r="X67" s="55">
        <v>0.51600000000000001</v>
      </c>
      <c r="Y67" s="55">
        <f t="shared" ref="Y67:Y95" si="6">W67*0.7</f>
        <v>1.694</v>
      </c>
      <c r="Z67" s="55">
        <f t="shared" ref="Z67:Z95" si="7">X67*0.5</f>
        <v>0.25800000000000001</v>
      </c>
      <c r="AA67" s="55">
        <v>0.63100000000000001</v>
      </c>
      <c r="AB67" s="56">
        <v>7.4433195285487003E-2</v>
      </c>
      <c r="AC67">
        <f t="shared" ref="AC67:AC95" si="8">ROUND(AB67*AA67*U67*102.79,0)</f>
        <v>264</v>
      </c>
      <c r="AD67">
        <f t="shared" ref="AD67:AD95" si="9">ROUND(Y67*AC67*0.002205,0)</f>
        <v>1</v>
      </c>
      <c r="AE67">
        <f t="shared" ref="AE67:AE95" si="10">ROUND(Z67*AC67*0.002205,1)</f>
        <v>0.2</v>
      </c>
      <c r="AF67">
        <f>'TP Factors'!$D$5</f>
        <v>0.88209793191670816</v>
      </c>
      <c r="AG67">
        <f t="shared" ref="AG67:AG95" si="11">ROUND(AE67*AF67,1)</f>
        <v>0.2</v>
      </c>
    </row>
    <row r="68" spans="1:33">
      <c r="A68" s="51" t="s">
        <v>267</v>
      </c>
      <c r="B68" s="51">
        <v>14</v>
      </c>
      <c r="C68" s="51" t="s">
        <v>288</v>
      </c>
      <c r="D68" s="52">
        <v>33.47</v>
      </c>
      <c r="E68" s="51" t="s">
        <v>248</v>
      </c>
      <c r="F68" s="51">
        <v>1234</v>
      </c>
      <c r="G68" s="53">
        <v>98</v>
      </c>
      <c r="H68" s="51" t="s">
        <v>269</v>
      </c>
      <c r="I68" s="51" t="s">
        <v>270</v>
      </c>
      <c r="J68" s="51">
        <v>74</v>
      </c>
      <c r="K68" s="54">
        <v>71.881249338100005</v>
      </c>
      <c r="L68" s="54">
        <v>192.603852131</v>
      </c>
      <c r="M68" s="52">
        <v>0.09</v>
      </c>
      <c r="N68" s="52">
        <v>0.02</v>
      </c>
      <c r="O68" s="51">
        <v>47090</v>
      </c>
      <c r="P68" s="51">
        <v>45996</v>
      </c>
      <c r="Q68" s="55">
        <v>47090</v>
      </c>
      <c r="R68" s="55">
        <v>1700</v>
      </c>
      <c r="S68" s="51" t="s">
        <v>258</v>
      </c>
      <c r="T68" s="51" t="s">
        <v>307</v>
      </c>
      <c r="U68" s="55">
        <v>54.65</v>
      </c>
      <c r="V68" s="55">
        <v>0</v>
      </c>
      <c r="W68" s="55">
        <v>1.8</v>
      </c>
      <c r="X68" s="55">
        <v>0.47799999999999998</v>
      </c>
      <c r="Y68" s="55">
        <f t="shared" si="6"/>
        <v>1.26</v>
      </c>
      <c r="Z68" s="55">
        <f t="shared" si="7"/>
        <v>0.23899999999999999</v>
      </c>
      <c r="AA68" s="55">
        <v>0.72399999999999998</v>
      </c>
      <c r="AB68" s="56">
        <v>9.5523660032109398E-3</v>
      </c>
      <c r="AC68">
        <f t="shared" si="8"/>
        <v>39</v>
      </c>
      <c r="AD68">
        <f t="shared" si="9"/>
        <v>0</v>
      </c>
      <c r="AE68">
        <f t="shared" si="10"/>
        <v>0</v>
      </c>
      <c r="AF68">
        <f>'TP Factors'!$D$5</f>
        <v>0.88209793191670816</v>
      </c>
      <c r="AG68">
        <f t="shared" si="11"/>
        <v>0</v>
      </c>
    </row>
    <row r="69" spans="1:33">
      <c r="A69" s="51" t="s">
        <v>267</v>
      </c>
      <c r="B69" s="51">
        <v>14</v>
      </c>
      <c r="C69" s="51" t="s">
        <v>288</v>
      </c>
      <c r="D69" s="52">
        <v>33.47</v>
      </c>
      <c r="E69" s="51" t="s">
        <v>248</v>
      </c>
      <c r="F69" s="51">
        <v>1234</v>
      </c>
      <c r="G69" s="53">
        <v>45</v>
      </c>
      <c r="H69" s="51" t="s">
        <v>269</v>
      </c>
      <c r="I69" s="51" t="s">
        <v>270</v>
      </c>
      <c r="J69" s="51">
        <v>44</v>
      </c>
      <c r="K69" s="54">
        <v>53.3121913831</v>
      </c>
      <c r="L69" s="54">
        <v>133.256560517</v>
      </c>
      <c r="M69" s="52">
        <v>0.04</v>
      </c>
      <c r="N69" s="52">
        <v>0.01</v>
      </c>
      <c r="O69" s="51">
        <v>47097</v>
      </c>
      <c r="P69" s="51">
        <v>46003</v>
      </c>
      <c r="Q69" s="55">
        <v>47097</v>
      </c>
      <c r="R69" s="55">
        <v>8140</v>
      </c>
      <c r="S69" s="51" t="s">
        <v>261</v>
      </c>
      <c r="T69" s="51" t="s">
        <v>263</v>
      </c>
      <c r="U69" s="55">
        <v>54.65</v>
      </c>
      <c r="V69" s="55">
        <v>0</v>
      </c>
      <c r="W69" s="55">
        <v>1.18</v>
      </c>
      <c r="X69" s="55">
        <v>0.48</v>
      </c>
      <c r="Y69" s="55">
        <f t="shared" si="6"/>
        <v>0.82599999999999996</v>
      </c>
      <c r="Z69" s="55">
        <f t="shared" si="7"/>
        <v>0.24</v>
      </c>
      <c r="AA69" s="55">
        <v>0.63</v>
      </c>
      <c r="AB69" s="56">
        <v>3.2928281498903998E-2</v>
      </c>
      <c r="AC69">
        <f t="shared" si="8"/>
        <v>117</v>
      </c>
      <c r="AD69">
        <f t="shared" si="9"/>
        <v>0</v>
      </c>
      <c r="AE69">
        <f t="shared" si="10"/>
        <v>0.1</v>
      </c>
      <c r="AF69">
        <f>'TP Factors'!$D$5</f>
        <v>0.88209793191670816</v>
      </c>
      <c r="AG69">
        <f t="shared" si="11"/>
        <v>0.1</v>
      </c>
    </row>
    <row r="70" spans="1:33">
      <c r="A70" s="51" t="s">
        <v>267</v>
      </c>
      <c r="B70" s="51">
        <v>14</v>
      </c>
      <c r="C70" s="51" t="s">
        <v>288</v>
      </c>
      <c r="D70" s="52">
        <v>33.47</v>
      </c>
      <c r="E70" s="51" t="s">
        <v>248</v>
      </c>
      <c r="F70" s="51">
        <v>1234</v>
      </c>
      <c r="G70" s="53">
        <v>45</v>
      </c>
      <c r="H70" s="51" t="s">
        <v>269</v>
      </c>
      <c r="I70" s="51" t="s">
        <v>270</v>
      </c>
      <c r="J70" s="51">
        <v>97</v>
      </c>
      <c r="K70" s="54">
        <v>102.775896023</v>
      </c>
      <c r="L70" s="54">
        <v>263.948260221</v>
      </c>
      <c r="M70" s="52">
        <v>0.08</v>
      </c>
      <c r="N70" s="52">
        <v>0.02</v>
      </c>
      <c r="O70" s="51">
        <v>47103</v>
      </c>
      <c r="P70" s="51">
        <v>46008</v>
      </c>
      <c r="Q70" s="55">
        <v>47103</v>
      </c>
      <c r="R70" s="55">
        <v>8140</v>
      </c>
      <c r="S70" s="51" t="s">
        <v>258</v>
      </c>
      <c r="T70" s="51" t="s">
        <v>301</v>
      </c>
      <c r="U70" s="55">
        <v>54.65</v>
      </c>
      <c r="V70" s="55">
        <v>0</v>
      </c>
      <c r="W70" s="55">
        <v>1.18</v>
      </c>
      <c r="X70" s="55">
        <v>0.48</v>
      </c>
      <c r="Y70" s="55">
        <f t="shared" si="6"/>
        <v>0.82599999999999996</v>
      </c>
      <c r="Z70" s="55">
        <f t="shared" si="7"/>
        <v>0.24</v>
      </c>
      <c r="AA70" s="55">
        <v>0.70299999999999996</v>
      </c>
      <c r="AB70" s="56">
        <v>6.5222774641240697E-2</v>
      </c>
      <c r="AC70">
        <f t="shared" si="8"/>
        <v>258</v>
      </c>
      <c r="AD70">
        <f t="shared" si="9"/>
        <v>0</v>
      </c>
      <c r="AE70">
        <f t="shared" si="10"/>
        <v>0.1</v>
      </c>
      <c r="AF70">
        <f>'TP Factors'!$D$5</f>
        <v>0.88209793191670816</v>
      </c>
      <c r="AG70">
        <f t="shared" si="11"/>
        <v>0.1</v>
      </c>
    </row>
    <row r="71" spans="1:33">
      <c r="A71" s="51" t="s">
        <v>267</v>
      </c>
      <c r="B71" s="51">
        <v>14</v>
      </c>
      <c r="C71" s="51" t="s">
        <v>288</v>
      </c>
      <c r="D71" s="52">
        <v>33.47</v>
      </c>
      <c r="E71" s="51" t="s">
        <v>248</v>
      </c>
      <c r="F71" s="51">
        <v>1234</v>
      </c>
      <c r="G71" s="53">
        <v>102.5</v>
      </c>
      <c r="H71" s="51" t="s">
        <v>269</v>
      </c>
      <c r="I71" s="51" t="s">
        <v>270</v>
      </c>
      <c r="J71" s="51">
        <v>118</v>
      </c>
      <c r="K71" s="54">
        <v>179.047896767</v>
      </c>
      <c r="L71" s="54">
        <v>357.764893632</v>
      </c>
      <c r="M71" s="52">
        <v>0.17</v>
      </c>
      <c r="N71" s="52">
        <v>0.03</v>
      </c>
      <c r="O71" s="51">
        <v>47187</v>
      </c>
      <c r="P71" s="51">
        <v>46091</v>
      </c>
      <c r="Q71" s="55">
        <v>47187</v>
      </c>
      <c r="R71" s="55">
        <v>1300</v>
      </c>
      <c r="S71" s="51" t="s">
        <v>261</v>
      </c>
      <c r="T71" s="51" t="s">
        <v>302</v>
      </c>
      <c r="U71" s="55">
        <v>54.65</v>
      </c>
      <c r="V71" s="55">
        <v>0</v>
      </c>
      <c r="W71" s="55">
        <v>2.42</v>
      </c>
      <c r="X71" s="55">
        <v>0.51600000000000001</v>
      </c>
      <c r="Y71" s="55">
        <f t="shared" si="6"/>
        <v>1.694</v>
      </c>
      <c r="Z71" s="55">
        <f t="shared" si="7"/>
        <v>0.25800000000000001</v>
      </c>
      <c r="AA71" s="55">
        <v>0.63100000000000001</v>
      </c>
      <c r="AB71" s="56">
        <v>8.8405276877358205E-2</v>
      </c>
      <c r="AC71">
        <f t="shared" si="8"/>
        <v>313</v>
      </c>
      <c r="AD71">
        <f t="shared" si="9"/>
        <v>1</v>
      </c>
      <c r="AE71">
        <f t="shared" si="10"/>
        <v>0.2</v>
      </c>
      <c r="AF71">
        <f>'TP Factors'!$D$5</f>
        <v>0.88209793191670816</v>
      </c>
      <c r="AG71">
        <f t="shared" si="11"/>
        <v>0.2</v>
      </c>
    </row>
    <row r="72" spans="1:33">
      <c r="A72" s="51" t="s">
        <v>267</v>
      </c>
      <c r="B72" s="51">
        <v>14</v>
      </c>
      <c r="C72" s="51" t="s">
        <v>288</v>
      </c>
      <c r="D72" s="52">
        <v>33.47</v>
      </c>
      <c r="E72" s="51" t="s">
        <v>248</v>
      </c>
      <c r="F72" s="51">
        <v>1234</v>
      </c>
      <c r="G72" s="53">
        <v>13</v>
      </c>
      <c r="H72" s="51" t="s">
        <v>269</v>
      </c>
      <c r="I72" s="51" t="s">
        <v>270</v>
      </c>
      <c r="J72" s="51">
        <v>103</v>
      </c>
      <c r="K72" s="54">
        <v>108.697242324</v>
      </c>
      <c r="L72" s="54">
        <v>577.54595203899999</v>
      </c>
      <c r="M72" s="52">
        <v>0.13</v>
      </c>
      <c r="N72" s="52">
        <v>0.01</v>
      </c>
      <c r="O72" s="51">
        <v>47194</v>
      </c>
      <c r="P72" s="51">
        <v>46098</v>
      </c>
      <c r="Q72" s="55">
        <v>47194</v>
      </c>
      <c r="R72" s="55">
        <v>1100</v>
      </c>
      <c r="S72" s="51" t="s">
        <v>258</v>
      </c>
      <c r="T72" s="51" t="s">
        <v>279</v>
      </c>
      <c r="U72" s="55">
        <v>54.65</v>
      </c>
      <c r="V72" s="55">
        <v>0</v>
      </c>
      <c r="W72" s="55">
        <v>1.85</v>
      </c>
      <c r="X72" s="55">
        <v>0.22</v>
      </c>
      <c r="Y72" s="55">
        <f t="shared" si="6"/>
        <v>1.2949999999999999</v>
      </c>
      <c r="Z72" s="55">
        <f t="shared" si="7"/>
        <v>0.11</v>
      </c>
      <c r="AA72" s="55">
        <v>0.34200000000000003</v>
      </c>
      <c r="AB72" s="56">
        <v>9.2290416365626099E-2</v>
      </c>
      <c r="AC72">
        <f t="shared" si="8"/>
        <v>177</v>
      </c>
      <c r="AD72">
        <f t="shared" si="9"/>
        <v>1</v>
      </c>
      <c r="AE72">
        <f t="shared" si="10"/>
        <v>0</v>
      </c>
      <c r="AF72">
        <f>'TP Factors'!$D$5</f>
        <v>0.88209793191670816</v>
      </c>
      <c r="AG72">
        <f t="shared" si="11"/>
        <v>0</v>
      </c>
    </row>
    <row r="73" spans="1:33">
      <c r="A73" s="51" t="s">
        <v>267</v>
      </c>
      <c r="B73" s="51">
        <v>14</v>
      </c>
      <c r="C73" s="51" t="s">
        <v>288</v>
      </c>
      <c r="D73" s="52">
        <v>33.47</v>
      </c>
      <c r="E73" s="51" t="s">
        <v>248</v>
      </c>
      <c r="F73" s="51">
        <v>1234</v>
      </c>
      <c r="G73" s="53">
        <v>13</v>
      </c>
      <c r="H73" s="51" t="s">
        <v>269</v>
      </c>
      <c r="I73" s="51" t="s">
        <v>270</v>
      </c>
      <c r="J73" s="51">
        <v>0</v>
      </c>
      <c r="K73" s="54">
        <v>17.7933733506</v>
      </c>
      <c r="L73" s="54">
        <v>5.15387450343</v>
      </c>
      <c r="M73" s="52">
        <v>0</v>
      </c>
      <c r="N73" s="52">
        <v>0</v>
      </c>
      <c r="O73" s="51">
        <v>47195</v>
      </c>
      <c r="P73" s="51">
        <v>46099</v>
      </c>
      <c r="Q73" s="55">
        <v>47195</v>
      </c>
      <c r="R73" s="55">
        <v>1100</v>
      </c>
      <c r="S73" s="51" t="s">
        <v>261</v>
      </c>
      <c r="T73" s="51" t="s">
        <v>274</v>
      </c>
      <c r="U73" s="55">
        <v>54.65</v>
      </c>
      <c r="V73" s="55">
        <v>0</v>
      </c>
      <c r="W73" s="55">
        <v>1.85</v>
      </c>
      <c r="X73" s="55">
        <v>0.22</v>
      </c>
      <c r="Y73" s="55">
        <f t="shared" si="6"/>
        <v>1.2949999999999999</v>
      </c>
      <c r="Z73" s="55">
        <f t="shared" si="7"/>
        <v>0.11</v>
      </c>
      <c r="AA73" s="55">
        <v>0.17399999999999999</v>
      </c>
      <c r="AB73" s="56">
        <v>1.2735450325740401E-3</v>
      </c>
      <c r="AC73">
        <f t="shared" si="8"/>
        <v>1</v>
      </c>
      <c r="AD73">
        <f t="shared" si="9"/>
        <v>0</v>
      </c>
      <c r="AE73">
        <f t="shared" si="10"/>
        <v>0</v>
      </c>
      <c r="AF73">
        <f>'TP Factors'!$D$5</f>
        <v>0.88209793191670816</v>
      </c>
      <c r="AG73">
        <f t="shared" si="11"/>
        <v>0</v>
      </c>
    </row>
    <row r="74" spans="1:33">
      <c r="A74" s="51" t="s">
        <v>267</v>
      </c>
      <c r="B74" s="51">
        <v>14</v>
      </c>
      <c r="C74" s="51" t="s">
        <v>288</v>
      </c>
      <c r="D74" s="52">
        <v>33.47</v>
      </c>
      <c r="E74" s="51" t="s">
        <v>248</v>
      </c>
      <c r="F74" s="51">
        <v>1234</v>
      </c>
      <c r="G74" s="53">
        <v>102.5</v>
      </c>
      <c r="H74" s="51" t="s">
        <v>269</v>
      </c>
      <c r="I74" s="51" t="s">
        <v>270</v>
      </c>
      <c r="J74" s="51">
        <v>1</v>
      </c>
      <c r="K74" s="54">
        <v>14.575427963699999</v>
      </c>
      <c r="L74" s="54">
        <v>2.5301028240700001</v>
      </c>
      <c r="M74" s="52">
        <v>0</v>
      </c>
      <c r="N74" s="52">
        <v>0</v>
      </c>
      <c r="O74" s="51">
        <v>47196</v>
      </c>
      <c r="P74" s="51">
        <v>46100</v>
      </c>
      <c r="Q74" s="55">
        <v>47196</v>
      </c>
      <c r="R74" s="55">
        <v>1300</v>
      </c>
      <c r="S74" s="51" t="s">
        <v>261</v>
      </c>
      <c r="T74" s="51" t="s">
        <v>302</v>
      </c>
      <c r="U74" s="55">
        <v>54.65</v>
      </c>
      <c r="V74" s="55">
        <v>0</v>
      </c>
      <c r="W74" s="55">
        <v>2.42</v>
      </c>
      <c r="X74" s="55">
        <v>0.51600000000000001</v>
      </c>
      <c r="Y74" s="55">
        <f t="shared" si="6"/>
        <v>1.694</v>
      </c>
      <c r="Z74" s="55">
        <f t="shared" si="7"/>
        <v>0.25800000000000001</v>
      </c>
      <c r="AA74" s="55">
        <v>0.63100000000000001</v>
      </c>
      <c r="AB74" s="56">
        <v>6.2519952321146005E-4</v>
      </c>
      <c r="AC74">
        <f t="shared" si="8"/>
        <v>2</v>
      </c>
      <c r="AD74">
        <f t="shared" si="9"/>
        <v>0</v>
      </c>
      <c r="AE74">
        <f t="shared" si="10"/>
        <v>0</v>
      </c>
      <c r="AF74">
        <f>'TP Factors'!$D$5</f>
        <v>0.88209793191670816</v>
      </c>
      <c r="AG74">
        <f t="shared" si="11"/>
        <v>0</v>
      </c>
    </row>
    <row r="75" spans="1:33">
      <c r="A75" s="51" t="s">
        <v>267</v>
      </c>
      <c r="B75" s="51">
        <v>14</v>
      </c>
      <c r="C75" s="51" t="s">
        <v>288</v>
      </c>
      <c r="D75" s="52">
        <v>33.47</v>
      </c>
      <c r="E75" s="51" t="s">
        <v>248</v>
      </c>
      <c r="F75" s="51">
        <v>1234</v>
      </c>
      <c r="G75" s="53">
        <v>98</v>
      </c>
      <c r="H75" s="51" t="s">
        <v>269</v>
      </c>
      <c r="I75" s="51" t="s">
        <v>270</v>
      </c>
      <c r="J75" s="51">
        <v>39</v>
      </c>
      <c r="K75" s="54">
        <v>49.703046348299999</v>
      </c>
      <c r="L75" s="54">
        <v>101.491267284</v>
      </c>
      <c r="M75" s="52">
        <v>0.05</v>
      </c>
      <c r="N75" s="52">
        <v>0.01</v>
      </c>
      <c r="O75" s="51">
        <v>47197</v>
      </c>
      <c r="P75" s="51">
        <v>46101</v>
      </c>
      <c r="Q75" s="55">
        <v>47197</v>
      </c>
      <c r="R75" s="55">
        <v>1700</v>
      </c>
      <c r="S75" s="51" t="s">
        <v>258</v>
      </c>
      <c r="T75" s="51" t="s">
        <v>307</v>
      </c>
      <c r="U75" s="55">
        <v>54.65</v>
      </c>
      <c r="V75" s="55">
        <v>0</v>
      </c>
      <c r="W75" s="55">
        <v>1.8</v>
      </c>
      <c r="X75" s="55">
        <v>0.47799999999999998</v>
      </c>
      <c r="Y75" s="55">
        <f t="shared" si="6"/>
        <v>1.26</v>
      </c>
      <c r="Z75" s="55">
        <f t="shared" si="7"/>
        <v>0.23899999999999999</v>
      </c>
      <c r="AA75" s="55">
        <v>0.72399999999999998</v>
      </c>
      <c r="AB75" s="56">
        <v>1.3015230038485801E-2</v>
      </c>
      <c r="AC75">
        <f t="shared" si="8"/>
        <v>53</v>
      </c>
      <c r="AD75">
        <f t="shared" si="9"/>
        <v>0</v>
      </c>
      <c r="AE75">
        <f t="shared" si="10"/>
        <v>0</v>
      </c>
      <c r="AF75">
        <f>'TP Factors'!$D$5</f>
        <v>0.88209793191670816</v>
      </c>
      <c r="AG75">
        <f t="shared" si="11"/>
        <v>0</v>
      </c>
    </row>
    <row r="76" spans="1:33">
      <c r="A76" s="51" t="s">
        <v>267</v>
      </c>
      <c r="B76" s="51">
        <v>17</v>
      </c>
      <c r="C76" s="51" t="s">
        <v>268</v>
      </c>
      <c r="D76" s="52">
        <v>32.369999999999997</v>
      </c>
      <c r="E76" s="51" t="s">
        <v>248</v>
      </c>
      <c r="F76" s="51">
        <v>1234</v>
      </c>
      <c r="G76" s="53">
        <v>98</v>
      </c>
      <c r="H76" s="51" t="s">
        <v>269</v>
      </c>
      <c r="I76" s="51" t="s">
        <v>270</v>
      </c>
      <c r="J76" s="51">
        <v>261</v>
      </c>
      <c r="K76" s="54">
        <v>114.376979269</v>
      </c>
      <c r="L76" s="54">
        <v>722.31630076299996</v>
      </c>
      <c r="M76" s="52">
        <v>0.33</v>
      </c>
      <c r="N76" s="52">
        <v>0.06</v>
      </c>
      <c r="O76" s="51">
        <v>47198</v>
      </c>
      <c r="P76" s="51">
        <v>46102</v>
      </c>
      <c r="Q76" s="55">
        <v>47198</v>
      </c>
      <c r="R76" s="55">
        <v>1700</v>
      </c>
      <c r="S76" s="51" t="s">
        <v>258</v>
      </c>
      <c r="T76" s="51" t="s">
        <v>307</v>
      </c>
      <c r="U76" s="55">
        <v>54.65</v>
      </c>
      <c r="V76" s="55">
        <v>0</v>
      </c>
      <c r="W76" s="55">
        <v>1.8</v>
      </c>
      <c r="X76" s="55">
        <v>0.47799999999999998</v>
      </c>
      <c r="Y76" s="55">
        <f t="shared" si="6"/>
        <v>1.26</v>
      </c>
      <c r="Z76" s="55">
        <f t="shared" si="7"/>
        <v>0.23899999999999999</v>
      </c>
      <c r="AA76" s="55">
        <v>0.72399999999999998</v>
      </c>
      <c r="AB76" s="56">
        <v>4.3772611011798301E-2</v>
      </c>
      <c r="AC76">
        <f t="shared" si="8"/>
        <v>178</v>
      </c>
      <c r="AD76">
        <f t="shared" si="9"/>
        <v>0</v>
      </c>
      <c r="AE76">
        <f t="shared" si="10"/>
        <v>0.1</v>
      </c>
      <c r="AF76">
        <f>'TP Factors'!$D$5</f>
        <v>0.88209793191670816</v>
      </c>
      <c r="AG76">
        <f t="shared" si="11"/>
        <v>0.1</v>
      </c>
    </row>
    <row r="77" spans="1:33">
      <c r="A77" s="51" t="s">
        <v>267</v>
      </c>
      <c r="B77" s="51">
        <v>14</v>
      </c>
      <c r="C77" s="51" t="s">
        <v>288</v>
      </c>
      <c r="D77" s="52">
        <v>33.47</v>
      </c>
      <c r="E77" s="51" t="s">
        <v>248</v>
      </c>
      <c r="F77" s="51">
        <v>1234</v>
      </c>
      <c r="G77" s="53">
        <v>102.5</v>
      </c>
      <c r="H77" s="51" t="s">
        <v>269</v>
      </c>
      <c r="I77" s="51" t="s">
        <v>270</v>
      </c>
      <c r="J77" s="51">
        <v>374</v>
      </c>
      <c r="K77" s="54">
        <v>165.15957459699999</v>
      </c>
      <c r="L77" s="54">
        <v>1139.7125500499999</v>
      </c>
      <c r="M77" s="52">
        <v>0.55000000000000004</v>
      </c>
      <c r="N77" s="52">
        <v>0.1</v>
      </c>
      <c r="O77" s="51">
        <v>47222</v>
      </c>
      <c r="P77" s="51">
        <v>46126</v>
      </c>
      <c r="Q77" s="55">
        <v>47222</v>
      </c>
      <c r="R77" s="55">
        <v>1300</v>
      </c>
      <c r="S77" s="51" t="s">
        <v>261</v>
      </c>
      <c r="T77" s="51" t="s">
        <v>302</v>
      </c>
      <c r="U77" s="55">
        <v>54.65</v>
      </c>
      <c r="V77" s="55">
        <v>0</v>
      </c>
      <c r="W77" s="55">
        <v>2.42</v>
      </c>
      <c r="X77" s="55">
        <v>0.51600000000000001</v>
      </c>
      <c r="Y77" s="55">
        <f t="shared" si="6"/>
        <v>1.694</v>
      </c>
      <c r="Z77" s="55">
        <f t="shared" si="7"/>
        <v>0.25800000000000001</v>
      </c>
      <c r="AA77" s="55">
        <v>0.63100000000000001</v>
      </c>
      <c r="AB77" s="56">
        <v>0.28162797790169503</v>
      </c>
      <c r="AC77">
        <f t="shared" si="8"/>
        <v>998</v>
      </c>
      <c r="AD77">
        <f t="shared" si="9"/>
        <v>4</v>
      </c>
      <c r="AE77">
        <f t="shared" si="10"/>
        <v>0.6</v>
      </c>
      <c r="AF77">
        <f>'TP Factors'!$D$5</f>
        <v>0.88209793191670816</v>
      </c>
      <c r="AG77">
        <f t="shared" si="11"/>
        <v>0.5</v>
      </c>
    </row>
    <row r="78" spans="1:33">
      <c r="A78" s="51" t="s">
        <v>267</v>
      </c>
      <c r="B78" s="51">
        <v>14</v>
      </c>
      <c r="C78" s="51" t="s">
        <v>288</v>
      </c>
      <c r="D78" s="52">
        <v>33.47</v>
      </c>
      <c r="E78" s="51" t="s">
        <v>248</v>
      </c>
      <c r="F78" s="51">
        <v>1234</v>
      </c>
      <c r="G78" s="53">
        <v>105</v>
      </c>
      <c r="H78" s="51" t="s">
        <v>269</v>
      </c>
      <c r="I78" s="51" t="s">
        <v>270</v>
      </c>
      <c r="J78" s="51">
        <v>3</v>
      </c>
      <c r="K78" s="54">
        <v>14.873632019900001</v>
      </c>
      <c r="L78" s="54">
        <v>7.48623483153</v>
      </c>
      <c r="M78" s="52">
        <v>0</v>
      </c>
      <c r="N78" s="52">
        <v>0</v>
      </c>
      <c r="O78" s="51">
        <v>47233</v>
      </c>
      <c r="P78" s="51">
        <v>46137</v>
      </c>
      <c r="Q78" s="55">
        <v>47233</v>
      </c>
      <c r="R78" s="55">
        <v>1400</v>
      </c>
      <c r="S78" s="51" t="s">
        <v>261</v>
      </c>
      <c r="T78" s="51" t="s">
        <v>266</v>
      </c>
      <c r="U78" s="55">
        <v>54.65</v>
      </c>
      <c r="V78" s="55">
        <v>0</v>
      </c>
      <c r="W78" s="55">
        <v>2.83</v>
      </c>
      <c r="X78" s="55">
        <v>0.497</v>
      </c>
      <c r="Y78" s="55">
        <f t="shared" si="6"/>
        <v>1.9809999999999999</v>
      </c>
      <c r="Z78" s="55">
        <f t="shared" si="7"/>
        <v>0.2485</v>
      </c>
      <c r="AA78" s="55">
        <v>0.88600000000000001</v>
      </c>
      <c r="AB78" s="56">
        <v>1.8498815125863701E-3</v>
      </c>
      <c r="AC78">
        <f t="shared" si="8"/>
        <v>9</v>
      </c>
      <c r="AD78">
        <f t="shared" si="9"/>
        <v>0</v>
      </c>
      <c r="AE78">
        <f t="shared" si="10"/>
        <v>0</v>
      </c>
      <c r="AF78">
        <f>'TP Factors'!$D$5</f>
        <v>0.88209793191670816</v>
      </c>
      <c r="AG78">
        <f t="shared" si="11"/>
        <v>0</v>
      </c>
    </row>
    <row r="79" spans="1:33">
      <c r="A79" s="51" t="s">
        <v>267</v>
      </c>
      <c r="B79" s="51">
        <v>14</v>
      </c>
      <c r="C79" s="51" t="s">
        <v>288</v>
      </c>
      <c r="D79" s="52">
        <v>33.47</v>
      </c>
      <c r="E79" s="51" t="s">
        <v>248</v>
      </c>
      <c r="F79" s="51">
        <v>1234</v>
      </c>
      <c r="G79" s="53">
        <v>105</v>
      </c>
      <c r="H79" s="51" t="s">
        <v>269</v>
      </c>
      <c r="I79" s="51" t="s">
        <v>270</v>
      </c>
      <c r="J79" s="51">
        <v>253</v>
      </c>
      <c r="K79" s="54">
        <v>92.361144452299996</v>
      </c>
      <c r="L79" s="54">
        <v>548.229057926</v>
      </c>
      <c r="M79" s="52">
        <v>0.34</v>
      </c>
      <c r="N79" s="52">
        <v>0.06</v>
      </c>
      <c r="O79" s="51">
        <v>47234</v>
      </c>
      <c r="P79" s="51">
        <v>46138</v>
      </c>
      <c r="Q79" s="55">
        <v>47234</v>
      </c>
      <c r="R79" s="55">
        <v>1400</v>
      </c>
      <c r="S79" s="51" t="s">
        <v>261</v>
      </c>
      <c r="T79" s="51" t="s">
        <v>266</v>
      </c>
      <c r="U79" s="55">
        <v>54.65</v>
      </c>
      <c r="V79" s="55">
        <v>0</v>
      </c>
      <c r="W79" s="55">
        <v>2.83</v>
      </c>
      <c r="X79" s="55">
        <v>0.497</v>
      </c>
      <c r="Y79" s="55">
        <f t="shared" si="6"/>
        <v>1.9809999999999999</v>
      </c>
      <c r="Z79" s="55">
        <f t="shared" si="7"/>
        <v>0.2485</v>
      </c>
      <c r="AA79" s="55">
        <v>0.88600000000000001</v>
      </c>
      <c r="AB79" s="56">
        <v>0.135469808610514</v>
      </c>
      <c r="AC79">
        <f t="shared" si="8"/>
        <v>674</v>
      </c>
      <c r="AD79">
        <f t="shared" si="9"/>
        <v>3</v>
      </c>
      <c r="AE79">
        <f t="shared" si="10"/>
        <v>0.4</v>
      </c>
      <c r="AF79">
        <f>'TP Factors'!$D$5</f>
        <v>0.88209793191670816</v>
      </c>
      <c r="AG79">
        <f t="shared" si="11"/>
        <v>0.4</v>
      </c>
    </row>
    <row r="80" spans="1:33">
      <c r="A80" s="51" t="s">
        <v>267</v>
      </c>
      <c r="B80" s="51">
        <v>14</v>
      </c>
      <c r="C80" s="51" t="s">
        <v>288</v>
      </c>
      <c r="D80" s="52">
        <v>33.47</v>
      </c>
      <c r="E80" s="51" t="s">
        <v>248</v>
      </c>
      <c r="F80" s="51">
        <v>1234</v>
      </c>
      <c r="G80" s="53">
        <v>105</v>
      </c>
      <c r="H80" s="51" t="s">
        <v>269</v>
      </c>
      <c r="I80" s="51" t="s">
        <v>270</v>
      </c>
      <c r="J80" s="51">
        <v>25</v>
      </c>
      <c r="K80" s="54">
        <v>42.735166227299999</v>
      </c>
      <c r="L80" s="54">
        <v>54.660565344299997</v>
      </c>
      <c r="M80" s="52">
        <v>0.03</v>
      </c>
      <c r="N80" s="52">
        <v>0.01</v>
      </c>
      <c r="O80" s="51">
        <v>47239</v>
      </c>
      <c r="P80" s="51">
        <v>46143</v>
      </c>
      <c r="Q80" s="55">
        <v>47239</v>
      </c>
      <c r="R80" s="55">
        <v>1400</v>
      </c>
      <c r="S80" s="51" t="s">
        <v>261</v>
      </c>
      <c r="T80" s="51" t="s">
        <v>266</v>
      </c>
      <c r="U80" s="55">
        <v>54.65</v>
      </c>
      <c r="V80" s="55">
        <v>0</v>
      </c>
      <c r="W80" s="55">
        <v>2.83</v>
      </c>
      <c r="X80" s="55">
        <v>0.497</v>
      </c>
      <c r="Y80" s="55">
        <f t="shared" si="6"/>
        <v>1.9809999999999999</v>
      </c>
      <c r="Z80" s="55">
        <f t="shared" si="7"/>
        <v>0.2485</v>
      </c>
      <c r="AA80" s="55">
        <v>0.88600000000000001</v>
      </c>
      <c r="AB80" s="56">
        <v>1.35068658205889E-2</v>
      </c>
      <c r="AC80">
        <f t="shared" si="8"/>
        <v>67</v>
      </c>
      <c r="AD80">
        <f t="shared" si="9"/>
        <v>0</v>
      </c>
      <c r="AE80">
        <f t="shared" si="10"/>
        <v>0</v>
      </c>
      <c r="AF80">
        <f>'TP Factors'!$D$5</f>
        <v>0.88209793191670816</v>
      </c>
      <c r="AG80">
        <f t="shared" si="11"/>
        <v>0</v>
      </c>
    </row>
    <row r="81" spans="1:33">
      <c r="A81" s="51" t="s">
        <v>267</v>
      </c>
      <c r="B81" s="51">
        <v>14</v>
      </c>
      <c r="C81" s="51" t="s">
        <v>288</v>
      </c>
      <c r="D81" s="52">
        <v>33.47</v>
      </c>
      <c r="E81" s="51" t="s">
        <v>248</v>
      </c>
      <c r="F81" s="51">
        <v>1234</v>
      </c>
      <c r="G81" s="53">
        <v>102.5</v>
      </c>
      <c r="H81" s="51" t="s">
        <v>269</v>
      </c>
      <c r="I81" s="51" t="s">
        <v>270</v>
      </c>
      <c r="J81" s="51">
        <v>172</v>
      </c>
      <c r="K81" s="54">
        <v>114.980580004</v>
      </c>
      <c r="L81" s="54">
        <v>498.59590710100002</v>
      </c>
      <c r="M81" s="52">
        <v>0.25</v>
      </c>
      <c r="N81" s="52">
        <v>0.04</v>
      </c>
      <c r="O81" s="51">
        <v>47240</v>
      </c>
      <c r="P81" s="51">
        <v>46144</v>
      </c>
      <c r="Q81" s="55">
        <v>47240</v>
      </c>
      <c r="R81" s="55">
        <v>1300</v>
      </c>
      <c r="S81" s="51" t="s">
        <v>258</v>
      </c>
      <c r="T81" s="51" t="s">
        <v>311</v>
      </c>
      <c r="U81" s="55">
        <v>54.65</v>
      </c>
      <c r="V81" s="55">
        <v>0</v>
      </c>
      <c r="W81" s="55">
        <v>2.42</v>
      </c>
      <c r="X81" s="55">
        <v>0.51600000000000001</v>
      </c>
      <c r="Y81" s="55">
        <f t="shared" si="6"/>
        <v>1.694</v>
      </c>
      <c r="Z81" s="55">
        <f t="shared" si="7"/>
        <v>0.25800000000000001</v>
      </c>
      <c r="AA81" s="55">
        <v>0.66200000000000003</v>
      </c>
      <c r="AB81" s="56">
        <v>0.12320523901364799</v>
      </c>
      <c r="AC81">
        <f t="shared" si="8"/>
        <v>458</v>
      </c>
      <c r="AD81">
        <f t="shared" si="9"/>
        <v>2</v>
      </c>
      <c r="AE81">
        <f t="shared" si="10"/>
        <v>0.3</v>
      </c>
      <c r="AF81">
        <f>'TP Factors'!$D$5</f>
        <v>0.88209793191670816</v>
      </c>
      <c r="AG81">
        <f t="shared" si="11"/>
        <v>0.3</v>
      </c>
    </row>
    <row r="82" spans="1:33">
      <c r="A82" s="51" t="s">
        <v>267</v>
      </c>
      <c r="B82" s="51">
        <v>14</v>
      </c>
      <c r="C82" s="51" t="s">
        <v>288</v>
      </c>
      <c r="D82" s="52">
        <v>33.47</v>
      </c>
      <c r="E82" s="51" t="s">
        <v>248</v>
      </c>
      <c r="F82" s="51">
        <v>1234</v>
      </c>
      <c r="G82" s="53">
        <v>102.5</v>
      </c>
      <c r="H82" s="51" t="s">
        <v>269</v>
      </c>
      <c r="I82" s="51" t="s">
        <v>270</v>
      </c>
      <c r="J82" s="51">
        <v>228</v>
      </c>
      <c r="K82" s="54">
        <v>128.168439619</v>
      </c>
      <c r="L82" s="54">
        <v>694.48353553300001</v>
      </c>
      <c r="M82" s="52">
        <v>0.34</v>
      </c>
      <c r="N82" s="52">
        <v>0.06</v>
      </c>
      <c r="O82" s="51">
        <v>47315</v>
      </c>
      <c r="P82" s="51">
        <v>46218</v>
      </c>
      <c r="Q82" s="55">
        <v>47315</v>
      </c>
      <c r="R82" s="55">
        <v>1300</v>
      </c>
      <c r="S82" s="51" t="s">
        <v>261</v>
      </c>
      <c r="T82" s="51" t="s">
        <v>302</v>
      </c>
      <c r="U82" s="55">
        <v>54.65</v>
      </c>
      <c r="V82" s="55">
        <v>0</v>
      </c>
      <c r="W82" s="55">
        <v>2.42</v>
      </c>
      <c r="X82" s="55">
        <v>0.51600000000000001</v>
      </c>
      <c r="Y82" s="55">
        <f t="shared" si="6"/>
        <v>1.694</v>
      </c>
      <c r="Z82" s="55">
        <f t="shared" si="7"/>
        <v>0.25800000000000001</v>
      </c>
      <c r="AA82" s="55">
        <v>0.63100000000000001</v>
      </c>
      <c r="AB82" s="56">
        <v>0.17160993251288201</v>
      </c>
      <c r="AC82">
        <f t="shared" si="8"/>
        <v>608</v>
      </c>
      <c r="AD82">
        <f t="shared" si="9"/>
        <v>2</v>
      </c>
      <c r="AE82">
        <f t="shared" si="10"/>
        <v>0.3</v>
      </c>
      <c r="AF82">
        <f>'TP Factors'!$D$5</f>
        <v>0.88209793191670816</v>
      </c>
      <c r="AG82">
        <f t="shared" si="11"/>
        <v>0.3</v>
      </c>
    </row>
    <row r="83" spans="1:33">
      <c r="A83" s="51" t="s">
        <v>267</v>
      </c>
      <c r="B83" s="51">
        <v>14</v>
      </c>
      <c r="C83" s="51" t="s">
        <v>288</v>
      </c>
      <c r="D83" s="52">
        <v>33.47</v>
      </c>
      <c r="E83" s="51" t="s">
        <v>248</v>
      </c>
      <c r="F83" s="51">
        <v>1234</v>
      </c>
      <c r="G83" s="53">
        <v>13</v>
      </c>
      <c r="H83" s="51" t="s">
        <v>269</v>
      </c>
      <c r="I83" s="51" t="s">
        <v>270</v>
      </c>
      <c r="J83" s="51">
        <v>7</v>
      </c>
      <c r="K83" s="54">
        <v>35.547368656899998</v>
      </c>
      <c r="L83" s="54">
        <v>74.890081140299998</v>
      </c>
      <c r="M83" s="52">
        <v>0.01</v>
      </c>
      <c r="N83" s="52">
        <v>0</v>
      </c>
      <c r="O83" s="51">
        <v>47324</v>
      </c>
      <c r="P83" s="51">
        <v>46227</v>
      </c>
      <c r="Q83" s="55">
        <v>47324</v>
      </c>
      <c r="R83" s="55">
        <v>1100</v>
      </c>
      <c r="S83" s="51" t="s">
        <v>261</v>
      </c>
      <c r="T83" s="51" t="s">
        <v>274</v>
      </c>
      <c r="U83" s="55">
        <v>54.65</v>
      </c>
      <c r="V83" s="55">
        <v>0</v>
      </c>
      <c r="W83" s="55">
        <v>1.85</v>
      </c>
      <c r="X83" s="55">
        <v>0.22</v>
      </c>
      <c r="Y83" s="55">
        <f t="shared" si="6"/>
        <v>1.2949999999999999</v>
      </c>
      <c r="Z83" s="55">
        <f t="shared" si="7"/>
        <v>0.11</v>
      </c>
      <c r="AA83" s="55">
        <v>0.17399999999999999</v>
      </c>
      <c r="AB83" s="56">
        <v>1.8505668047647701E-2</v>
      </c>
      <c r="AC83">
        <f t="shared" si="8"/>
        <v>18</v>
      </c>
      <c r="AD83">
        <f t="shared" si="9"/>
        <v>0</v>
      </c>
      <c r="AE83">
        <f t="shared" si="10"/>
        <v>0</v>
      </c>
      <c r="AF83">
        <f>'TP Factors'!$D$5</f>
        <v>0.88209793191670816</v>
      </c>
      <c r="AG83">
        <f t="shared" si="11"/>
        <v>0</v>
      </c>
    </row>
    <row r="84" spans="1:33">
      <c r="A84" s="51" t="s">
        <v>267</v>
      </c>
      <c r="B84" s="51">
        <v>14</v>
      </c>
      <c r="C84" s="51" t="s">
        <v>288</v>
      </c>
      <c r="D84" s="52">
        <v>33.47</v>
      </c>
      <c r="E84" s="51" t="s">
        <v>248</v>
      </c>
      <c r="F84" s="51">
        <v>1234</v>
      </c>
      <c r="G84" s="53">
        <v>13</v>
      </c>
      <c r="H84" s="51" t="s">
        <v>269</v>
      </c>
      <c r="I84" s="51" t="s">
        <v>270</v>
      </c>
      <c r="J84" s="51">
        <v>5</v>
      </c>
      <c r="K84" s="54">
        <v>35.117909603599998</v>
      </c>
      <c r="L84" s="54">
        <v>58.409574550599999</v>
      </c>
      <c r="M84" s="52">
        <v>0.01</v>
      </c>
      <c r="N84" s="52">
        <v>0</v>
      </c>
      <c r="O84" s="51">
        <v>47328</v>
      </c>
      <c r="P84" s="51">
        <v>46231</v>
      </c>
      <c r="Q84" s="55">
        <v>47328</v>
      </c>
      <c r="R84" s="55">
        <v>1100</v>
      </c>
      <c r="S84" s="51" t="s">
        <v>261</v>
      </c>
      <c r="T84" s="51" t="s">
        <v>274</v>
      </c>
      <c r="U84" s="55">
        <v>54.65</v>
      </c>
      <c r="V84" s="55">
        <v>0</v>
      </c>
      <c r="W84" s="55">
        <v>1.85</v>
      </c>
      <c r="X84" s="55">
        <v>0.22</v>
      </c>
      <c r="Y84" s="55">
        <f t="shared" si="6"/>
        <v>1.2949999999999999</v>
      </c>
      <c r="Z84" s="55">
        <f t="shared" si="7"/>
        <v>0.11</v>
      </c>
      <c r="AA84" s="55">
        <v>0.17399999999999999</v>
      </c>
      <c r="AB84" s="56">
        <v>1.44332624683862E-2</v>
      </c>
      <c r="AC84">
        <f t="shared" si="8"/>
        <v>14</v>
      </c>
      <c r="AD84">
        <f t="shared" si="9"/>
        <v>0</v>
      </c>
      <c r="AE84">
        <f t="shared" si="10"/>
        <v>0</v>
      </c>
      <c r="AF84">
        <f>'TP Factors'!$D$5</f>
        <v>0.88209793191670816</v>
      </c>
      <c r="AG84">
        <f t="shared" si="11"/>
        <v>0</v>
      </c>
    </row>
    <row r="85" spans="1:33">
      <c r="A85" s="51" t="s">
        <v>267</v>
      </c>
      <c r="B85" s="51">
        <v>14</v>
      </c>
      <c r="C85" s="51" t="s">
        <v>288</v>
      </c>
      <c r="D85" s="52">
        <v>33.47</v>
      </c>
      <c r="E85" s="51" t="s">
        <v>248</v>
      </c>
      <c r="F85" s="51">
        <v>1234</v>
      </c>
      <c r="G85" s="53">
        <v>13</v>
      </c>
      <c r="H85" s="51" t="s">
        <v>269</v>
      </c>
      <c r="I85" s="51" t="s">
        <v>270</v>
      </c>
      <c r="J85" s="51">
        <v>53</v>
      </c>
      <c r="K85" s="54">
        <v>95.561362673900007</v>
      </c>
      <c r="L85" s="54">
        <v>588.17758488100003</v>
      </c>
      <c r="M85" s="52">
        <v>7.0000000000000007E-2</v>
      </c>
      <c r="N85" s="52">
        <v>0.01</v>
      </c>
      <c r="O85" s="51">
        <v>47355</v>
      </c>
      <c r="P85" s="51">
        <v>46257</v>
      </c>
      <c r="Q85" s="55">
        <v>47355</v>
      </c>
      <c r="R85" s="55">
        <v>1100</v>
      </c>
      <c r="S85" s="51" t="s">
        <v>261</v>
      </c>
      <c r="T85" s="51" t="s">
        <v>274</v>
      </c>
      <c r="U85" s="55">
        <v>54.65</v>
      </c>
      <c r="V85" s="55">
        <v>0</v>
      </c>
      <c r="W85" s="55">
        <v>1.85</v>
      </c>
      <c r="X85" s="55">
        <v>0.22</v>
      </c>
      <c r="Y85" s="55">
        <f t="shared" si="6"/>
        <v>1.2949999999999999</v>
      </c>
      <c r="Z85" s="55">
        <f t="shared" si="7"/>
        <v>0.11</v>
      </c>
      <c r="AA85" s="55">
        <v>0.17399999999999999</v>
      </c>
      <c r="AB85" s="56">
        <v>0.14534126513043899</v>
      </c>
      <c r="AC85">
        <f t="shared" si="8"/>
        <v>142</v>
      </c>
      <c r="AD85">
        <f t="shared" si="9"/>
        <v>0</v>
      </c>
      <c r="AE85">
        <f t="shared" si="10"/>
        <v>0</v>
      </c>
      <c r="AF85">
        <f>'TP Factors'!$D$5</f>
        <v>0.88209793191670816</v>
      </c>
      <c r="AG85">
        <f t="shared" si="11"/>
        <v>0</v>
      </c>
    </row>
    <row r="86" spans="1:33">
      <c r="A86" s="51" t="s">
        <v>267</v>
      </c>
      <c r="B86" s="51">
        <v>17</v>
      </c>
      <c r="C86" s="51" t="s">
        <v>268</v>
      </c>
      <c r="D86" s="52">
        <v>32.369999999999997</v>
      </c>
      <c r="E86" s="51" t="s">
        <v>248</v>
      </c>
      <c r="F86" s="51">
        <v>1234</v>
      </c>
      <c r="G86" s="53">
        <v>13</v>
      </c>
      <c r="H86" s="51" t="s">
        <v>269</v>
      </c>
      <c r="I86" s="51" t="s">
        <v>270</v>
      </c>
      <c r="J86" s="51">
        <v>3</v>
      </c>
      <c r="K86" s="54">
        <v>31.415001734000001</v>
      </c>
      <c r="L86" s="54">
        <v>40.090287203499997</v>
      </c>
      <c r="M86" s="52">
        <v>0</v>
      </c>
      <c r="N86" s="52">
        <v>0</v>
      </c>
      <c r="O86" s="51">
        <v>47357</v>
      </c>
      <c r="P86" s="51">
        <v>46259</v>
      </c>
      <c r="Q86" s="55">
        <v>47357</v>
      </c>
      <c r="R86" s="55">
        <v>1100</v>
      </c>
      <c r="S86" s="51" t="s">
        <v>261</v>
      </c>
      <c r="T86" s="51" t="s">
        <v>274</v>
      </c>
      <c r="U86" s="55">
        <v>54.65</v>
      </c>
      <c r="V86" s="55">
        <v>0</v>
      </c>
      <c r="W86" s="55">
        <v>1.85</v>
      </c>
      <c r="X86" s="55">
        <v>0.22</v>
      </c>
      <c r="Y86" s="55">
        <f t="shared" si="6"/>
        <v>1.2949999999999999</v>
      </c>
      <c r="Z86" s="55">
        <f t="shared" si="7"/>
        <v>0.11</v>
      </c>
      <c r="AA86" s="55">
        <v>0.17399999999999999</v>
      </c>
      <c r="AB86" s="56">
        <v>9.9064860849532293E-3</v>
      </c>
      <c r="AC86">
        <f t="shared" si="8"/>
        <v>10</v>
      </c>
      <c r="AD86">
        <f t="shared" si="9"/>
        <v>0</v>
      </c>
      <c r="AE86">
        <f t="shared" si="10"/>
        <v>0</v>
      </c>
      <c r="AF86">
        <f>'TP Factors'!$D$5</f>
        <v>0.88209793191670816</v>
      </c>
      <c r="AG86">
        <f t="shared" si="11"/>
        <v>0</v>
      </c>
    </row>
    <row r="87" spans="1:33">
      <c r="A87" s="51" t="s">
        <v>267</v>
      </c>
      <c r="B87" s="51">
        <v>17</v>
      </c>
      <c r="C87" s="51" t="s">
        <v>268</v>
      </c>
      <c r="D87" s="52">
        <v>32.369999999999997</v>
      </c>
      <c r="E87" s="51" t="s">
        <v>248</v>
      </c>
      <c r="F87" s="51">
        <v>1234</v>
      </c>
      <c r="G87" s="53">
        <v>29</v>
      </c>
      <c r="H87" s="51" t="s">
        <v>269</v>
      </c>
      <c r="I87" s="51" t="s">
        <v>270</v>
      </c>
      <c r="J87" s="51">
        <v>1662</v>
      </c>
      <c r="K87" s="54">
        <v>558.75260753500004</v>
      </c>
      <c r="L87" s="54">
        <v>15514.383034</v>
      </c>
      <c r="M87" s="52">
        <v>2.59</v>
      </c>
      <c r="N87" s="52">
        <v>0.26</v>
      </c>
      <c r="O87" s="51">
        <v>47360</v>
      </c>
      <c r="P87" s="51">
        <v>46262</v>
      </c>
      <c r="Q87" s="55">
        <v>47360</v>
      </c>
      <c r="R87" s="55">
        <v>1200</v>
      </c>
      <c r="S87" s="51" t="s">
        <v>261</v>
      </c>
      <c r="T87" s="51" t="s">
        <v>262</v>
      </c>
      <c r="U87" s="55">
        <v>54.65</v>
      </c>
      <c r="V87" s="55">
        <v>0</v>
      </c>
      <c r="W87" s="55">
        <v>2.39</v>
      </c>
      <c r="X87" s="55">
        <v>0.316</v>
      </c>
      <c r="Y87" s="55">
        <f t="shared" si="6"/>
        <v>1.673</v>
      </c>
      <c r="Z87" s="55">
        <f t="shared" si="7"/>
        <v>0.158</v>
      </c>
      <c r="AA87" s="55">
        <v>0.22</v>
      </c>
      <c r="AB87" s="56">
        <v>0.36769612480842401</v>
      </c>
      <c r="AC87">
        <f t="shared" si="8"/>
        <v>454</v>
      </c>
      <c r="AD87">
        <f t="shared" si="9"/>
        <v>2</v>
      </c>
      <c r="AE87">
        <f t="shared" si="10"/>
        <v>0.2</v>
      </c>
      <c r="AF87">
        <f>'TP Factors'!$D$5</f>
        <v>0.88209793191670816</v>
      </c>
      <c r="AG87">
        <f t="shared" si="11"/>
        <v>0.2</v>
      </c>
    </row>
    <row r="88" spans="1:33">
      <c r="A88" s="51" t="s">
        <v>267</v>
      </c>
      <c r="B88" s="51">
        <v>14</v>
      </c>
      <c r="C88" s="51" t="s">
        <v>288</v>
      </c>
      <c r="D88" s="52">
        <v>33.47</v>
      </c>
      <c r="E88" s="51" t="s">
        <v>248</v>
      </c>
      <c r="F88" s="51">
        <v>1234</v>
      </c>
      <c r="G88" s="53">
        <v>29</v>
      </c>
      <c r="H88" s="51" t="s">
        <v>269</v>
      </c>
      <c r="I88" s="51" t="s">
        <v>270</v>
      </c>
      <c r="J88" s="51">
        <v>12</v>
      </c>
      <c r="K88" s="54">
        <v>50.001474653499997</v>
      </c>
      <c r="L88" s="54">
        <v>104.41437749399999</v>
      </c>
      <c r="M88" s="52">
        <v>0.02</v>
      </c>
      <c r="N88" s="52">
        <v>0</v>
      </c>
      <c r="O88" s="51">
        <v>47361</v>
      </c>
      <c r="P88" s="51">
        <v>46263</v>
      </c>
      <c r="Q88" s="55">
        <v>47361</v>
      </c>
      <c r="R88" s="55">
        <v>1200</v>
      </c>
      <c r="S88" s="51" t="s">
        <v>261</v>
      </c>
      <c r="T88" s="51" t="s">
        <v>262</v>
      </c>
      <c r="U88" s="55">
        <v>54.65</v>
      </c>
      <c r="V88" s="55">
        <v>0</v>
      </c>
      <c r="W88" s="55">
        <v>2.39</v>
      </c>
      <c r="X88" s="55">
        <v>0.316</v>
      </c>
      <c r="Y88" s="55">
        <f t="shared" si="6"/>
        <v>1.673</v>
      </c>
      <c r="Z88" s="55">
        <f t="shared" si="7"/>
        <v>0.158</v>
      </c>
      <c r="AA88" s="55">
        <v>0.22</v>
      </c>
      <c r="AB88" s="56">
        <v>1.4982402987262E-2</v>
      </c>
      <c r="AC88">
        <f t="shared" si="8"/>
        <v>19</v>
      </c>
      <c r="AD88">
        <f t="shared" si="9"/>
        <v>0</v>
      </c>
      <c r="AE88">
        <f t="shared" si="10"/>
        <v>0</v>
      </c>
      <c r="AF88">
        <f>'TP Factors'!$D$5</f>
        <v>0.88209793191670816</v>
      </c>
      <c r="AG88">
        <f t="shared" si="11"/>
        <v>0</v>
      </c>
    </row>
    <row r="89" spans="1:33">
      <c r="A89" s="51" t="s">
        <v>267</v>
      </c>
      <c r="B89" s="51">
        <v>17</v>
      </c>
      <c r="C89" s="51" t="s">
        <v>268</v>
      </c>
      <c r="D89" s="52">
        <v>32.369999999999997</v>
      </c>
      <c r="E89" s="51" t="s">
        <v>248</v>
      </c>
      <c r="F89" s="51">
        <v>1234</v>
      </c>
      <c r="G89" s="53">
        <v>45</v>
      </c>
      <c r="H89" s="51" t="s">
        <v>269</v>
      </c>
      <c r="I89" s="51" t="s">
        <v>270</v>
      </c>
      <c r="J89" s="51">
        <v>270</v>
      </c>
      <c r="K89" s="54">
        <v>155.37222765300001</v>
      </c>
      <c r="L89" s="54">
        <v>881.40159333400004</v>
      </c>
      <c r="M89" s="52">
        <v>0.23</v>
      </c>
      <c r="N89" s="52">
        <v>0.06</v>
      </c>
      <c r="O89" s="51">
        <v>47446</v>
      </c>
      <c r="P89" s="51">
        <v>46346</v>
      </c>
      <c r="Q89" s="55">
        <v>47446</v>
      </c>
      <c r="R89" s="55">
        <v>8140</v>
      </c>
      <c r="S89" s="51" t="s">
        <v>261</v>
      </c>
      <c r="T89" s="51" t="s">
        <v>263</v>
      </c>
      <c r="U89" s="55">
        <v>54.65</v>
      </c>
      <c r="V89" s="55">
        <v>0</v>
      </c>
      <c r="W89" s="55">
        <v>1.18</v>
      </c>
      <c r="X89" s="55">
        <v>0.48</v>
      </c>
      <c r="Y89" s="55">
        <f t="shared" si="6"/>
        <v>0.82599999999999996</v>
      </c>
      <c r="Z89" s="55">
        <f t="shared" si="7"/>
        <v>0.24</v>
      </c>
      <c r="AA89" s="55">
        <v>0.63</v>
      </c>
      <c r="AB89" s="56">
        <v>2.5939279745524301E-2</v>
      </c>
      <c r="AC89">
        <f t="shared" si="8"/>
        <v>92</v>
      </c>
      <c r="AD89">
        <f t="shared" si="9"/>
        <v>0</v>
      </c>
      <c r="AE89">
        <f t="shared" si="10"/>
        <v>0</v>
      </c>
      <c r="AF89">
        <f>'TP Factors'!$D$5</f>
        <v>0.88209793191670816</v>
      </c>
      <c r="AG89">
        <f t="shared" si="11"/>
        <v>0</v>
      </c>
    </row>
    <row r="90" spans="1:33">
      <c r="A90" s="51" t="s">
        <v>267</v>
      </c>
      <c r="B90" s="51">
        <v>17</v>
      </c>
      <c r="C90" s="51" t="s">
        <v>268</v>
      </c>
      <c r="D90" s="52">
        <v>32.369999999999997</v>
      </c>
      <c r="E90" s="51" t="s">
        <v>248</v>
      </c>
      <c r="F90" s="51">
        <v>1234</v>
      </c>
      <c r="G90" s="53">
        <v>45</v>
      </c>
      <c r="H90" s="51" t="s">
        <v>269</v>
      </c>
      <c r="I90" s="51" t="s">
        <v>270</v>
      </c>
      <c r="J90" s="51">
        <v>226</v>
      </c>
      <c r="K90" s="54">
        <v>110.955875734</v>
      </c>
      <c r="L90" s="54">
        <v>735.258889275</v>
      </c>
      <c r="M90" s="52">
        <v>0.19</v>
      </c>
      <c r="N90" s="52">
        <v>0.05</v>
      </c>
      <c r="O90" s="51">
        <v>47559</v>
      </c>
      <c r="P90" s="51">
        <v>46457</v>
      </c>
      <c r="Q90" s="55">
        <v>47559</v>
      </c>
      <c r="R90" s="55">
        <v>8140</v>
      </c>
      <c r="S90" s="51" t="s">
        <v>261</v>
      </c>
      <c r="T90" s="51" t="s">
        <v>263</v>
      </c>
      <c r="U90" s="55">
        <v>54.65</v>
      </c>
      <c r="V90" s="55">
        <v>0</v>
      </c>
      <c r="W90" s="55">
        <v>1.18</v>
      </c>
      <c r="X90" s="55">
        <v>0.48</v>
      </c>
      <c r="Y90" s="55">
        <f t="shared" si="6"/>
        <v>0.82599999999999996</v>
      </c>
      <c r="Z90" s="55">
        <f t="shared" si="7"/>
        <v>0.24</v>
      </c>
      <c r="AA90" s="55">
        <v>0.63</v>
      </c>
      <c r="AB90" s="56">
        <v>2.7132466167956299E-2</v>
      </c>
      <c r="AC90">
        <f t="shared" si="8"/>
        <v>96</v>
      </c>
      <c r="AD90">
        <f t="shared" si="9"/>
        <v>0</v>
      </c>
      <c r="AE90">
        <f t="shared" si="10"/>
        <v>0.1</v>
      </c>
      <c r="AF90">
        <f>'TP Factors'!$D$5</f>
        <v>0.88209793191670816</v>
      </c>
      <c r="AG90">
        <f t="shared" si="11"/>
        <v>0.1</v>
      </c>
    </row>
    <row r="91" spans="1:33">
      <c r="A91" s="51" t="s">
        <v>267</v>
      </c>
      <c r="B91" s="51">
        <v>17</v>
      </c>
      <c r="C91" s="51" t="s">
        <v>268</v>
      </c>
      <c r="D91" s="52">
        <v>32.369999999999997</v>
      </c>
      <c r="E91" s="51" t="s">
        <v>248</v>
      </c>
      <c r="F91" s="51">
        <v>1234</v>
      </c>
      <c r="G91" s="53">
        <v>45</v>
      </c>
      <c r="H91" s="51" t="s">
        <v>269</v>
      </c>
      <c r="I91" s="51" t="s">
        <v>270</v>
      </c>
      <c r="J91" s="51">
        <v>122</v>
      </c>
      <c r="K91" s="54">
        <v>89.665057451600006</v>
      </c>
      <c r="L91" s="54">
        <v>396.26398996099999</v>
      </c>
      <c r="M91" s="52">
        <v>0.1</v>
      </c>
      <c r="N91" s="52">
        <v>0.03</v>
      </c>
      <c r="O91" s="51">
        <v>47588</v>
      </c>
      <c r="P91" s="51">
        <v>46486</v>
      </c>
      <c r="Q91" s="55">
        <v>47588</v>
      </c>
      <c r="R91" s="55">
        <v>8140</v>
      </c>
      <c r="S91" s="51" t="s">
        <v>261</v>
      </c>
      <c r="T91" s="51" t="s">
        <v>263</v>
      </c>
      <c r="U91" s="55">
        <v>54.65</v>
      </c>
      <c r="V91" s="55">
        <v>0</v>
      </c>
      <c r="W91" s="55">
        <v>1.18</v>
      </c>
      <c r="X91" s="55">
        <v>0.48</v>
      </c>
      <c r="Y91" s="55">
        <f t="shared" si="6"/>
        <v>0.82599999999999996</v>
      </c>
      <c r="Z91" s="55">
        <f t="shared" si="7"/>
        <v>0.24</v>
      </c>
      <c r="AA91" s="55">
        <v>0.63</v>
      </c>
      <c r="AB91" s="56">
        <v>9.7918572723388803E-2</v>
      </c>
      <c r="AC91">
        <f t="shared" si="8"/>
        <v>347</v>
      </c>
      <c r="AD91">
        <f t="shared" si="9"/>
        <v>1</v>
      </c>
      <c r="AE91">
        <f t="shared" si="10"/>
        <v>0.2</v>
      </c>
      <c r="AF91">
        <f>'TP Factors'!$D$5</f>
        <v>0.88209793191670816</v>
      </c>
      <c r="AG91">
        <f t="shared" si="11"/>
        <v>0.2</v>
      </c>
    </row>
    <row r="92" spans="1:33">
      <c r="A92" s="51" t="s">
        <v>267</v>
      </c>
      <c r="B92" s="51">
        <v>17</v>
      </c>
      <c r="C92" s="51" t="s">
        <v>268</v>
      </c>
      <c r="D92" s="52">
        <v>32.369999999999997</v>
      </c>
      <c r="E92" s="51" t="s">
        <v>248</v>
      </c>
      <c r="F92" s="51">
        <v>1234</v>
      </c>
      <c r="G92" s="53">
        <v>105</v>
      </c>
      <c r="H92" s="51" t="s">
        <v>269</v>
      </c>
      <c r="I92" s="51" t="s">
        <v>270</v>
      </c>
      <c r="J92" s="51">
        <v>112</v>
      </c>
      <c r="K92" s="54">
        <v>88.561340462399997</v>
      </c>
      <c r="L92" s="54">
        <v>260.72521991000002</v>
      </c>
      <c r="M92" s="52">
        <v>0.15</v>
      </c>
      <c r="N92" s="52">
        <v>0.03</v>
      </c>
      <c r="O92" s="51">
        <v>47603</v>
      </c>
      <c r="P92" s="51">
        <v>46501</v>
      </c>
      <c r="Q92" s="55">
        <v>47603</v>
      </c>
      <c r="R92" s="55">
        <v>1400</v>
      </c>
      <c r="S92" s="51" t="s">
        <v>261</v>
      </c>
      <c r="T92" s="51" t="s">
        <v>266</v>
      </c>
      <c r="U92" s="55">
        <v>54.65</v>
      </c>
      <c r="V92" s="55">
        <v>0</v>
      </c>
      <c r="W92" s="55">
        <v>2.83</v>
      </c>
      <c r="X92" s="55">
        <v>0.497</v>
      </c>
      <c r="Y92" s="55">
        <f t="shared" si="6"/>
        <v>1.9809999999999999</v>
      </c>
      <c r="Z92" s="55">
        <f t="shared" si="7"/>
        <v>0.2485</v>
      </c>
      <c r="AA92" s="55">
        <v>0.88600000000000001</v>
      </c>
      <c r="AB92" s="56">
        <v>6.4426347237090204E-2</v>
      </c>
      <c r="AC92">
        <f t="shared" si="8"/>
        <v>321</v>
      </c>
      <c r="AD92">
        <f t="shared" si="9"/>
        <v>1</v>
      </c>
      <c r="AE92">
        <f t="shared" si="10"/>
        <v>0.2</v>
      </c>
      <c r="AF92">
        <f>'TP Factors'!$D$5</f>
        <v>0.88209793191670816</v>
      </c>
      <c r="AG92">
        <f t="shared" si="11"/>
        <v>0.2</v>
      </c>
    </row>
    <row r="93" spans="1:33">
      <c r="A93" s="51" t="s">
        <v>267</v>
      </c>
      <c r="B93" s="51">
        <v>17</v>
      </c>
      <c r="C93" s="51" t="s">
        <v>268</v>
      </c>
      <c r="D93" s="52">
        <v>32.369999999999997</v>
      </c>
      <c r="E93" s="51" t="s">
        <v>248</v>
      </c>
      <c r="F93" s="51">
        <v>1234</v>
      </c>
      <c r="G93" s="53">
        <v>29</v>
      </c>
      <c r="H93" s="51" t="s">
        <v>269</v>
      </c>
      <c r="I93" s="51" t="s">
        <v>270</v>
      </c>
      <c r="J93" s="51">
        <v>48</v>
      </c>
      <c r="K93" s="54">
        <v>231.79902696799999</v>
      </c>
      <c r="L93" s="54">
        <v>446.22596345699998</v>
      </c>
      <c r="M93" s="52">
        <v>7.0000000000000007E-2</v>
      </c>
      <c r="N93" s="52">
        <v>0.01</v>
      </c>
      <c r="O93" s="51">
        <v>47608</v>
      </c>
      <c r="P93" s="51">
        <v>46506</v>
      </c>
      <c r="Q93" s="55">
        <v>47608</v>
      </c>
      <c r="R93" s="55">
        <v>1200</v>
      </c>
      <c r="S93" s="51" t="s">
        <v>261</v>
      </c>
      <c r="T93" s="51" t="s">
        <v>262</v>
      </c>
      <c r="U93" s="55">
        <v>54.65</v>
      </c>
      <c r="V93" s="55">
        <v>0</v>
      </c>
      <c r="W93" s="55">
        <v>2.39</v>
      </c>
      <c r="X93" s="55">
        <v>0.316</v>
      </c>
      <c r="Y93" s="55">
        <f t="shared" si="6"/>
        <v>1.673</v>
      </c>
      <c r="Z93" s="55">
        <f t="shared" si="7"/>
        <v>0.158</v>
      </c>
      <c r="AA93" s="55">
        <v>0.22</v>
      </c>
      <c r="AB93" s="56">
        <v>0.11026439590736201</v>
      </c>
      <c r="AC93">
        <f t="shared" si="8"/>
        <v>136</v>
      </c>
      <c r="AD93">
        <f t="shared" si="9"/>
        <v>1</v>
      </c>
      <c r="AE93">
        <f t="shared" si="10"/>
        <v>0</v>
      </c>
      <c r="AF93">
        <f>'TP Factors'!$D$5</f>
        <v>0.88209793191670816</v>
      </c>
      <c r="AG93">
        <f t="shared" si="11"/>
        <v>0</v>
      </c>
    </row>
    <row r="94" spans="1:33">
      <c r="A94" s="51" t="s">
        <v>267</v>
      </c>
      <c r="B94" s="51">
        <v>17</v>
      </c>
      <c r="C94" s="51" t="s">
        <v>268</v>
      </c>
      <c r="D94" s="52">
        <v>32.369999999999997</v>
      </c>
      <c r="E94" s="51" t="s">
        <v>248</v>
      </c>
      <c r="F94" s="51">
        <v>1234</v>
      </c>
      <c r="G94" s="53">
        <v>105</v>
      </c>
      <c r="H94" s="51" t="s">
        <v>269</v>
      </c>
      <c r="I94" s="51" t="s">
        <v>270</v>
      </c>
      <c r="J94" s="51">
        <v>17</v>
      </c>
      <c r="K94" s="54">
        <v>25.749338185599999</v>
      </c>
      <c r="L94" s="54">
        <v>38.738721545300002</v>
      </c>
      <c r="M94" s="52">
        <v>0.02</v>
      </c>
      <c r="N94" s="52">
        <v>0</v>
      </c>
      <c r="O94" s="51">
        <v>47611</v>
      </c>
      <c r="P94" s="51">
        <v>46509</v>
      </c>
      <c r="Q94" s="55">
        <v>47611</v>
      </c>
      <c r="R94" s="55">
        <v>1400</v>
      </c>
      <c r="S94" s="51" t="s">
        <v>261</v>
      </c>
      <c r="T94" s="51" t="s">
        <v>266</v>
      </c>
      <c r="U94" s="55">
        <v>54.65</v>
      </c>
      <c r="V94" s="55">
        <v>0</v>
      </c>
      <c r="W94" s="55">
        <v>2.83</v>
      </c>
      <c r="X94" s="55">
        <v>0.497</v>
      </c>
      <c r="Y94" s="55">
        <f t="shared" si="6"/>
        <v>1.9809999999999999</v>
      </c>
      <c r="Z94" s="55">
        <f t="shared" si="7"/>
        <v>0.2485</v>
      </c>
      <c r="AA94" s="55">
        <v>0.88600000000000001</v>
      </c>
      <c r="AB94" s="56">
        <v>9.5725082791276207E-3</v>
      </c>
      <c r="AC94">
        <f t="shared" si="8"/>
        <v>48</v>
      </c>
      <c r="AD94">
        <f t="shared" si="9"/>
        <v>0</v>
      </c>
      <c r="AE94">
        <f t="shared" si="10"/>
        <v>0</v>
      </c>
      <c r="AF94">
        <f>'TP Factors'!$D$5</f>
        <v>0.88209793191670816</v>
      </c>
      <c r="AG94">
        <f t="shared" si="11"/>
        <v>0</v>
      </c>
    </row>
    <row r="95" spans="1:33">
      <c r="A95" s="51" t="s">
        <v>267</v>
      </c>
      <c r="B95" s="51">
        <v>17</v>
      </c>
      <c r="C95" s="51" t="s">
        <v>268</v>
      </c>
      <c r="D95" s="52">
        <v>32.369999999999997</v>
      </c>
      <c r="E95" s="51" t="s">
        <v>248</v>
      </c>
      <c r="F95" s="51">
        <v>1234</v>
      </c>
      <c r="G95" s="53">
        <v>45</v>
      </c>
      <c r="H95" s="51" t="s">
        <v>269</v>
      </c>
      <c r="I95" s="51" t="s">
        <v>270</v>
      </c>
      <c r="J95" s="51">
        <v>267</v>
      </c>
      <c r="K95" s="54">
        <v>119.344980292</v>
      </c>
      <c r="L95" s="54">
        <v>868.67891694299999</v>
      </c>
      <c r="M95" s="52">
        <v>0.22</v>
      </c>
      <c r="N95" s="52">
        <v>0.06</v>
      </c>
      <c r="O95" s="51">
        <v>47777</v>
      </c>
      <c r="P95" s="51">
        <v>46674</v>
      </c>
      <c r="Q95" s="55">
        <v>47777</v>
      </c>
      <c r="R95" s="55">
        <v>8140</v>
      </c>
      <c r="S95" s="51" t="s">
        <v>261</v>
      </c>
      <c r="T95" s="51" t="s">
        <v>263</v>
      </c>
      <c r="U95" s="55">
        <v>54.65</v>
      </c>
      <c r="V95" s="55">
        <v>0</v>
      </c>
      <c r="W95" s="55">
        <v>1.18</v>
      </c>
      <c r="X95" s="55">
        <v>0.48</v>
      </c>
      <c r="Y95" s="55">
        <f t="shared" si="6"/>
        <v>0.82599999999999996</v>
      </c>
      <c r="Z95" s="55">
        <f t="shared" si="7"/>
        <v>0.24</v>
      </c>
      <c r="AA95" s="55">
        <v>0.63</v>
      </c>
      <c r="AB95" s="56">
        <v>2.9599326690564299E-2</v>
      </c>
      <c r="AC95">
        <f t="shared" si="8"/>
        <v>105</v>
      </c>
      <c r="AD95">
        <f t="shared" si="9"/>
        <v>0</v>
      </c>
      <c r="AE95">
        <f t="shared" si="10"/>
        <v>0.1</v>
      </c>
      <c r="AF95">
        <f>'TP Factors'!$D$5</f>
        <v>0.88209793191670816</v>
      </c>
      <c r="AG95">
        <f t="shared" si="11"/>
        <v>0.1</v>
      </c>
    </row>
    <row r="96" spans="1:33">
      <c r="AB96" s="56">
        <f>SUM(AB2:AB95)</f>
        <v>80.159676131946327</v>
      </c>
      <c r="AD96">
        <f>SUM(AD2:AD95)</f>
        <v>966</v>
      </c>
      <c r="AG96">
        <f>SUM(AG2:AG95)</f>
        <v>171.99999999999989</v>
      </c>
    </row>
  </sheetData>
  <sortState ref="A2:Z95">
    <sortCondition descending="1" ref="V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309"/>
  <sheetViews>
    <sheetView topLeftCell="L1" workbookViewId="0">
      <pane ySplit="1" topLeftCell="A290" activePane="bottomLeft" state="frozen"/>
      <selection activeCell="L1" sqref="L1"/>
      <selection pane="bottomLeft" activeCell="AC1" sqref="AC1:AG2"/>
    </sheetView>
  </sheetViews>
  <sheetFormatPr defaultRowHeight="15"/>
  <cols>
    <col min="1" max="1" width="9.140625" style="51" bestFit="1" customWidth="1"/>
    <col min="2" max="2" width="11.42578125" style="51" bestFit="1" customWidth="1"/>
    <col min="3" max="3" width="12.140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7.85546875" style="54" bestFit="1" customWidth="1"/>
    <col min="12" max="12" width="19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22" style="56" bestFit="1" customWidth="1"/>
    <col min="29" max="29" width="13.85546875" bestFit="1" customWidth="1"/>
    <col min="33" max="33" width="13.1406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267</v>
      </c>
      <c r="B2" s="51">
        <v>17</v>
      </c>
      <c r="C2" s="51" t="s">
        <v>268</v>
      </c>
      <c r="D2" s="52">
        <v>32.369999999999997</v>
      </c>
      <c r="E2" s="51" t="s">
        <v>248</v>
      </c>
      <c r="F2" s="51">
        <v>3456</v>
      </c>
      <c r="G2" s="53">
        <v>30.5</v>
      </c>
      <c r="H2" s="51" t="s">
        <v>269</v>
      </c>
      <c r="I2" s="51" t="s">
        <v>270</v>
      </c>
      <c r="J2" s="51">
        <v>177721</v>
      </c>
      <c r="K2" s="54">
        <v>14234.7287543</v>
      </c>
      <c r="L2" s="54">
        <v>1361678.0254200001</v>
      </c>
      <c r="M2" s="52">
        <v>341.22</v>
      </c>
      <c r="N2" s="52">
        <v>89.93</v>
      </c>
      <c r="O2" s="51">
        <v>44022</v>
      </c>
      <c r="P2" s="51">
        <v>43003</v>
      </c>
      <c r="Q2" s="55">
        <v>44022</v>
      </c>
      <c r="R2" s="55">
        <v>2210</v>
      </c>
      <c r="S2" s="51" t="s">
        <v>258</v>
      </c>
      <c r="T2" s="51" t="s">
        <v>390</v>
      </c>
      <c r="U2" s="55">
        <v>54.65</v>
      </c>
      <c r="V2" s="55">
        <v>1</v>
      </c>
      <c r="W2" s="55">
        <v>1.92</v>
      </c>
      <c r="X2" s="55">
        <v>0.50600000000000001</v>
      </c>
      <c r="Y2" s="55">
        <f>W2</f>
        <v>1.92</v>
      </c>
      <c r="Z2" s="55">
        <f>X2</f>
        <v>0.50600000000000001</v>
      </c>
      <c r="AA2" s="55">
        <v>0.26800000000000002</v>
      </c>
      <c r="AB2" s="56">
        <v>204.883651875</v>
      </c>
      <c r="AC2">
        <f>ROUND(AB2*AA2*U2*102.79,0)</f>
        <v>308449</v>
      </c>
      <c r="AD2">
        <f>ROUND(Y2*AC2*0.002205,0)</f>
        <v>1306</v>
      </c>
      <c r="AE2">
        <f>ROUND(Z2*AC2*0.002205,1)</f>
        <v>344.1</v>
      </c>
      <c r="AF2">
        <f>'TP Factors'!$D$5</f>
        <v>0.88209793191670816</v>
      </c>
      <c r="AG2">
        <f>ROUND(AE2*AF2,1)</f>
        <v>303.5</v>
      </c>
    </row>
    <row r="3" spans="1:33">
      <c r="A3" s="51" t="s">
        <v>267</v>
      </c>
      <c r="B3" s="51">
        <v>17</v>
      </c>
      <c r="C3" s="51" t="s">
        <v>268</v>
      </c>
      <c r="D3" s="52">
        <v>32.369999999999997</v>
      </c>
      <c r="E3" s="51" t="s">
        <v>248</v>
      </c>
      <c r="F3" s="51">
        <v>3456</v>
      </c>
      <c r="G3" s="53">
        <v>3</v>
      </c>
      <c r="H3" s="51" t="s">
        <v>269</v>
      </c>
      <c r="I3" s="51" t="s">
        <v>270</v>
      </c>
      <c r="J3" s="51">
        <v>405</v>
      </c>
      <c r="K3" s="54">
        <v>187.03530270900001</v>
      </c>
      <c r="L3" s="54">
        <v>2014.6972071800001</v>
      </c>
      <c r="M3" s="52">
        <v>0.28000000000000003</v>
      </c>
      <c r="N3" s="52">
        <v>0.04</v>
      </c>
      <c r="O3" s="51">
        <v>44139</v>
      </c>
      <c r="P3" s="51">
        <v>43117</v>
      </c>
      <c r="Q3" s="55">
        <v>44139</v>
      </c>
      <c r="R3" s="55">
        <v>4370</v>
      </c>
      <c r="S3" s="51" t="s">
        <v>284</v>
      </c>
      <c r="T3" s="51" t="s">
        <v>391</v>
      </c>
      <c r="U3" s="55">
        <v>54.65</v>
      </c>
      <c r="V3" s="55">
        <v>1</v>
      </c>
      <c r="W3" s="55">
        <v>0.7</v>
      </c>
      <c r="X3" s="55">
        <v>0.09</v>
      </c>
      <c r="Y3" s="55">
        <f t="shared" ref="Y3:Y66" si="0">W3</f>
        <v>0.7</v>
      </c>
      <c r="Z3" s="55">
        <f t="shared" ref="Z3:Z66" si="1">X3</f>
        <v>0.09</v>
      </c>
      <c r="AA3" s="55">
        <v>0.41299999999999998</v>
      </c>
      <c r="AB3" s="56">
        <v>0.49783933547107101</v>
      </c>
      <c r="AC3">
        <f t="shared" ref="AC3:AC66" si="2">ROUND(AB3*AA3*U3*102.79,0)</f>
        <v>1155</v>
      </c>
      <c r="AD3">
        <f t="shared" ref="AD3:AD66" si="3">ROUND(Y3*AC3*0.002205,0)</f>
        <v>2</v>
      </c>
      <c r="AE3">
        <f t="shared" ref="AE3:AE66" si="4">ROUND(Z3*AC3*0.002205,1)</f>
        <v>0.2</v>
      </c>
      <c r="AF3">
        <f>'TP Factors'!$D$5</f>
        <v>0.88209793191670816</v>
      </c>
      <c r="AG3">
        <f t="shared" ref="AG3:AG66" si="5">ROUND(AE3*AF3,1)</f>
        <v>0.2</v>
      </c>
    </row>
    <row r="4" spans="1:33">
      <c r="A4" s="51" t="s">
        <v>267</v>
      </c>
      <c r="B4" s="51">
        <v>17</v>
      </c>
      <c r="C4" s="51" t="s">
        <v>268</v>
      </c>
      <c r="D4" s="52">
        <v>32.369999999999997</v>
      </c>
      <c r="E4" s="51" t="s">
        <v>248</v>
      </c>
      <c r="F4" s="51">
        <v>3456</v>
      </c>
      <c r="G4" s="53">
        <v>3</v>
      </c>
      <c r="H4" s="51" t="s">
        <v>269</v>
      </c>
      <c r="I4" s="51" t="s">
        <v>270</v>
      </c>
      <c r="J4" s="51">
        <v>2789</v>
      </c>
      <c r="K4" s="54">
        <v>662.86258740599999</v>
      </c>
      <c r="L4" s="54">
        <v>14314.9161276</v>
      </c>
      <c r="M4" s="52">
        <v>3.35</v>
      </c>
      <c r="N4" s="52">
        <v>0.18</v>
      </c>
      <c r="O4" s="51">
        <v>44150</v>
      </c>
      <c r="P4" s="51">
        <v>43128</v>
      </c>
      <c r="Q4" s="55">
        <v>44150</v>
      </c>
      <c r="R4" s="55">
        <v>3200</v>
      </c>
      <c r="S4" s="51" t="s">
        <v>258</v>
      </c>
      <c r="T4" s="51" t="s">
        <v>300</v>
      </c>
      <c r="U4" s="55">
        <v>54.65</v>
      </c>
      <c r="V4" s="55">
        <v>1</v>
      </c>
      <c r="W4" s="55">
        <v>1.25</v>
      </c>
      <c r="X4" s="55">
        <v>6.4000000000000001E-2</v>
      </c>
      <c r="Y4" s="55">
        <f t="shared" si="0"/>
        <v>1.25</v>
      </c>
      <c r="Z4" s="55">
        <f t="shared" si="1"/>
        <v>6.4000000000000001E-2</v>
      </c>
      <c r="AA4" s="55">
        <v>0.4</v>
      </c>
      <c r="AB4" s="56">
        <v>3.5372786611998301</v>
      </c>
      <c r="AC4">
        <f t="shared" si="2"/>
        <v>7948</v>
      </c>
      <c r="AD4">
        <f t="shared" si="3"/>
        <v>22</v>
      </c>
      <c r="AE4">
        <f t="shared" si="4"/>
        <v>1.1000000000000001</v>
      </c>
      <c r="AF4">
        <f>'TP Factors'!$D$5</f>
        <v>0.88209793191670816</v>
      </c>
      <c r="AG4">
        <f t="shared" si="5"/>
        <v>1</v>
      </c>
    </row>
    <row r="5" spans="1:33">
      <c r="A5" s="51" t="s">
        <v>267</v>
      </c>
      <c r="B5" s="51">
        <v>17</v>
      </c>
      <c r="C5" s="51" t="s">
        <v>268</v>
      </c>
      <c r="D5" s="52">
        <v>32.369999999999997</v>
      </c>
      <c r="E5" s="51" t="s">
        <v>248</v>
      </c>
      <c r="F5" s="51">
        <v>1234</v>
      </c>
      <c r="G5" s="53">
        <v>13</v>
      </c>
      <c r="H5" s="51" t="s">
        <v>269</v>
      </c>
      <c r="I5" s="51" t="s">
        <v>270</v>
      </c>
      <c r="J5" s="51">
        <v>581</v>
      </c>
      <c r="K5" s="54">
        <v>301.287175117</v>
      </c>
      <c r="L5" s="54">
        <v>3487.6124538899999</v>
      </c>
      <c r="M5" s="52">
        <v>1.07</v>
      </c>
      <c r="N5" s="52">
        <v>0.13</v>
      </c>
      <c r="O5" s="51">
        <v>44167</v>
      </c>
      <c r="P5" s="51">
        <v>43145</v>
      </c>
      <c r="Q5" s="55">
        <v>44167</v>
      </c>
      <c r="R5" s="55">
        <v>1100</v>
      </c>
      <c r="S5" s="51" t="s">
        <v>258</v>
      </c>
      <c r="T5" s="51" t="s">
        <v>279</v>
      </c>
      <c r="U5" s="55">
        <v>54.65</v>
      </c>
      <c r="V5" s="55">
        <v>1</v>
      </c>
      <c r="W5" s="55">
        <v>1.85</v>
      </c>
      <c r="X5" s="55">
        <v>0.22</v>
      </c>
      <c r="Y5" s="55">
        <f t="shared" si="0"/>
        <v>1.85</v>
      </c>
      <c r="Z5" s="55">
        <f t="shared" si="1"/>
        <v>0.22</v>
      </c>
      <c r="AA5" s="55">
        <v>0.34200000000000003</v>
      </c>
      <c r="AB5" s="56">
        <v>0.86180435860966598</v>
      </c>
      <c r="AC5">
        <f t="shared" si="2"/>
        <v>1656</v>
      </c>
      <c r="AD5">
        <f t="shared" si="3"/>
        <v>7</v>
      </c>
      <c r="AE5">
        <f t="shared" si="4"/>
        <v>0.8</v>
      </c>
      <c r="AF5">
        <f>'TP Factors'!$D$5</f>
        <v>0.88209793191670816</v>
      </c>
      <c r="AG5">
        <f t="shared" si="5"/>
        <v>0.7</v>
      </c>
    </row>
    <row r="6" spans="1:33">
      <c r="A6" s="51" t="s">
        <v>267</v>
      </c>
      <c r="B6" s="51">
        <v>17</v>
      </c>
      <c r="C6" s="51" t="s">
        <v>268</v>
      </c>
      <c r="D6" s="52">
        <v>32.369999999999997</v>
      </c>
      <c r="E6" s="51" t="s">
        <v>248</v>
      </c>
      <c r="F6" s="51">
        <v>1234</v>
      </c>
      <c r="G6" s="53">
        <v>13</v>
      </c>
      <c r="H6" s="51" t="s">
        <v>269</v>
      </c>
      <c r="I6" s="51" t="s">
        <v>270</v>
      </c>
      <c r="J6" s="51">
        <v>141</v>
      </c>
      <c r="K6" s="54">
        <v>143.72726465</v>
      </c>
      <c r="L6" s="54">
        <v>843.62363707199995</v>
      </c>
      <c r="M6" s="52">
        <v>0.26</v>
      </c>
      <c r="N6" s="52">
        <v>0.03</v>
      </c>
      <c r="O6" s="51">
        <v>44176</v>
      </c>
      <c r="P6" s="51">
        <v>43154</v>
      </c>
      <c r="Q6" s="55">
        <v>44176</v>
      </c>
      <c r="R6" s="55">
        <v>1100</v>
      </c>
      <c r="S6" s="51" t="s">
        <v>284</v>
      </c>
      <c r="T6" s="51" t="s">
        <v>392</v>
      </c>
      <c r="U6" s="55">
        <v>54.65</v>
      </c>
      <c r="V6" s="55">
        <v>1</v>
      </c>
      <c r="W6" s="55">
        <v>1.85</v>
      </c>
      <c r="X6" s="55">
        <v>0.22</v>
      </c>
      <c r="Y6" s="55">
        <f t="shared" si="0"/>
        <v>1.85</v>
      </c>
      <c r="Z6" s="55">
        <f t="shared" si="1"/>
        <v>0.22</v>
      </c>
      <c r="AA6" s="55">
        <v>0.34200000000000003</v>
      </c>
      <c r="AB6" s="56">
        <v>0.20846310680171201</v>
      </c>
      <c r="AC6">
        <f t="shared" si="2"/>
        <v>400</v>
      </c>
      <c r="AD6">
        <f t="shared" si="3"/>
        <v>2</v>
      </c>
      <c r="AE6">
        <f t="shared" si="4"/>
        <v>0.2</v>
      </c>
      <c r="AF6">
        <f>'TP Factors'!$D$5</f>
        <v>0.88209793191670816</v>
      </c>
      <c r="AG6">
        <f t="shared" si="5"/>
        <v>0.2</v>
      </c>
    </row>
    <row r="7" spans="1:33">
      <c r="A7" s="51" t="s">
        <v>267</v>
      </c>
      <c r="B7" s="51">
        <v>17</v>
      </c>
      <c r="C7" s="51" t="s">
        <v>268</v>
      </c>
      <c r="D7" s="52">
        <v>32.369999999999997</v>
      </c>
      <c r="E7" s="51" t="s">
        <v>248</v>
      </c>
      <c r="F7" s="51">
        <v>3456</v>
      </c>
      <c r="G7" s="53">
        <v>30.5</v>
      </c>
      <c r="H7" s="51" t="s">
        <v>269</v>
      </c>
      <c r="I7" s="51" t="s">
        <v>270</v>
      </c>
      <c r="J7" s="51">
        <v>112</v>
      </c>
      <c r="K7" s="54">
        <v>134.87546697499999</v>
      </c>
      <c r="L7" s="54">
        <v>809.678285598</v>
      </c>
      <c r="M7" s="52">
        <v>0.22</v>
      </c>
      <c r="N7" s="52">
        <v>0.06</v>
      </c>
      <c r="O7" s="51">
        <v>44183</v>
      </c>
      <c r="P7" s="51">
        <v>43161</v>
      </c>
      <c r="Q7" s="55">
        <v>44183</v>
      </c>
      <c r="R7" s="55">
        <v>2210</v>
      </c>
      <c r="S7" s="51" t="s">
        <v>284</v>
      </c>
      <c r="T7" s="51" t="s">
        <v>393</v>
      </c>
      <c r="U7" s="55">
        <v>54.65</v>
      </c>
      <c r="V7" s="55">
        <v>1</v>
      </c>
      <c r="W7" s="55">
        <v>1.92</v>
      </c>
      <c r="X7" s="55">
        <v>0.50600000000000001</v>
      </c>
      <c r="Y7" s="55">
        <f t="shared" si="0"/>
        <v>1.92</v>
      </c>
      <c r="Z7" s="55">
        <f t="shared" si="1"/>
        <v>0.50600000000000001</v>
      </c>
      <c r="AA7" s="55">
        <v>0.28499999999999998</v>
      </c>
      <c r="AB7" s="56">
        <v>0.200075061329197</v>
      </c>
      <c r="AC7">
        <f t="shared" si="2"/>
        <v>320</v>
      </c>
      <c r="AD7">
        <f t="shared" si="3"/>
        <v>1</v>
      </c>
      <c r="AE7">
        <f t="shared" si="4"/>
        <v>0.4</v>
      </c>
      <c r="AF7">
        <f>'TP Factors'!$D$5</f>
        <v>0.88209793191670816</v>
      </c>
      <c r="AG7">
        <f t="shared" si="5"/>
        <v>0.4</v>
      </c>
    </row>
    <row r="8" spans="1:33">
      <c r="A8" s="51" t="s">
        <v>267</v>
      </c>
      <c r="B8" s="51">
        <v>17</v>
      </c>
      <c r="C8" s="51" t="s">
        <v>268</v>
      </c>
      <c r="D8" s="52">
        <v>32.369999999999997</v>
      </c>
      <c r="E8" s="51" t="s">
        <v>248</v>
      </c>
      <c r="F8" s="51">
        <v>1234</v>
      </c>
      <c r="G8" s="53">
        <v>13</v>
      </c>
      <c r="H8" s="51" t="s">
        <v>269</v>
      </c>
      <c r="I8" s="51" t="s">
        <v>270</v>
      </c>
      <c r="J8" s="51">
        <v>111</v>
      </c>
      <c r="K8" s="54">
        <v>205.150131214</v>
      </c>
      <c r="L8" s="54">
        <v>664.90246267199996</v>
      </c>
      <c r="M8" s="52">
        <v>0.21</v>
      </c>
      <c r="N8" s="52">
        <v>0.02</v>
      </c>
      <c r="O8" s="51">
        <v>44185</v>
      </c>
      <c r="P8" s="51">
        <v>43163</v>
      </c>
      <c r="Q8" s="55">
        <v>44185</v>
      </c>
      <c r="R8" s="55">
        <v>1100</v>
      </c>
      <c r="S8" s="51" t="s">
        <v>258</v>
      </c>
      <c r="T8" s="51" t="s">
        <v>279</v>
      </c>
      <c r="U8" s="55">
        <v>54.65</v>
      </c>
      <c r="V8" s="55">
        <v>1</v>
      </c>
      <c r="W8" s="55">
        <v>1.85</v>
      </c>
      <c r="X8" s="55">
        <v>0.22</v>
      </c>
      <c r="Y8" s="55">
        <f t="shared" si="0"/>
        <v>1.85</v>
      </c>
      <c r="Z8" s="55">
        <f t="shared" si="1"/>
        <v>0.22</v>
      </c>
      <c r="AA8" s="55">
        <v>0.34200000000000003</v>
      </c>
      <c r="AB8" s="56">
        <v>0.16430031947162901</v>
      </c>
      <c r="AC8">
        <f t="shared" si="2"/>
        <v>316</v>
      </c>
      <c r="AD8">
        <f t="shared" si="3"/>
        <v>1</v>
      </c>
      <c r="AE8">
        <f t="shared" si="4"/>
        <v>0.2</v>
      </c>
      <c r="AF8">
        <f>'TP Factors'!$D$5</f>
        <v>0.88209793191670816</v>
      </c>
      <c r="AG8">
        <f t="shared" si="5"/>
        <v>0.2</v>
      </c>
    </row>
    <row r="9" spans="1:33">
      <c r="A9" s="51" t="s">
        <v>267</v>
      </c>
      <c r="B9" s="51">
        <v>17</v>
      </c>
      <c r="C9" s="51" t="s">
        <v>268</v>
      </c>
      <c r="D9" s="52">
        <v>32.369999999999997</v>
      </c>
      <c r="E9" s="51" t="s">
        <v>248</v>
      </c>
      <c r="F9" s="51">
        <v>1234</v>
      </c>
      <c r="G9" s="53">
        <v>13</v>
      </c>
      <c r="H9" s="51" t="s">
        <v>269</v>
      </c>
      <c r="I9" s="51" t="s">
        <v>270</v>
      </c>
      <c r="J9" s="51">
        <v>9</v>
      </c>
      <c r="K9" s="54">
        <v>38.913741545999997</v>
      </c>
      <c r="L9" s="54">
        <v>55.349268055499998</v>
      </c>
      <c r="M9" s="52">
        <v>0.02</v>
      </c>
      <c r="N9" s="52">
        <v>0</v>
      </c>
      <c r="O9" s="51">
        <v>44196</v>
      </c>
      <c r="P9" s="51">
        <v>43174</v>
      </c>
      <c r="Q9" s="55">
        <v>44196</v>
      </c>
      <c r="R9" s="55">
        <v>1100</v>
      </c>
      <c r="S9" s="51" t="s">
        <v>284</v>
      </c>
      <c r="T9" s="51" t="s">
        <v>392</v>
      </c>
      <c r="U9" s="55">
        <v>54.65</v>
      </c>
      <c r="V9" s="55">
        <v>1</v>
      </c>
      <c r="W9" s="55">
        <v>1.85</v>
      </c>
      <c r="X9" s="55">
        <v>0.22</v>
      </c>
      <c r="Y9" s="55">
        <f t="shared" si="0"/>
        <v>1.85</v>
      </c>
      <c r="Z9" s="55">
        <f t="shared" si="1"/>
        <v>0.22</v>
      </c>
      <c r="AA9" s="55">
        <v>0.34200000000000003</v>
      </c>
      <c r="AB9" s="56">
        <v>1.08715019364732E-2</v>
      </c>
      <c r="AC9">
        <f t="shared" si="2"/>
        <v>21</v>
      </c>
      <c r="AD9">
        <f t="shared" si="3"/>
        <v>0</v>
      </c>
      <c r="AE9">
        <f t="shared" si="4"/>
        <v>0</v>
      </c>
      <c r="AF9">
        <f>'TP Factors'!$D$5</f>
        <v>0.88209793191670816</v>
      </c>
      <c r="AG9">
        <f t="shared" si="5"/>
        <v>0</v>
      </c>
    </row>
    <row r="10" spans="1:33">
      <c r="A10" s="51" t="s">
        <v>267</v>
      </c>
      <c r="B10" s="51">
        <v>17</v>
      </c>
      <c r="C10" s="51" t="s">
        <v>268</v>
      </c>
      <c r="D10" s="52">
        <v>32.369999999999997</v>
      </c>
      <c r="E10" s="51" t="s">
        <v>248</v>
      </c>
      <c r="F10" s="51">
        <v>1234</v>
      </c>
      <c r="G10" s="53">
        <v>13</v>
      </c>
      <c r="H10" s="51" t="s">
        <v>269</v>
      </c>
      <c r="I10" s="51" t="s">
        <v>270</v>
      </c>
      <c r="J10" s="51">
        <v>44</v>
      </c>
      <c r="K10" s="54">
        <v>88.306535661400005</v>
      </c>
      <c r="L10" s="54">
        <v>265.49301847499999</v>
      </c>
      <c r="M10" s="52">
        <v>0.08</v>
      </c>
      <c r="N10" s="52">
        <v>0.01</v>
      </c>
      <c r="O10" s="51">
        <v>44204</v>
      </c>
      <c r="P10" s="51">
        <v>43182</v>
      </c>
      <c r="Q10" s="55">
        <v>44204</v>
      </c>
      <c r="R10" s="55">
        <v>1100</v>
      </c>
      <c r="S10" s="51" t="s">
        <v>258</v>
      </c>
      <c r="T10" s="51" t="s">
        <v>279</v>
      </c>
      <c r="U10" s="55">
        <v>54.65</v>
      </c>
      <c r="V10" s="55">
        <v>1</v>
      </c>
      <c r="W10" s="55">
        <v>1.85</v>
      </c>
      <c r="X10" s="55">
        <v>0.22</v>
      </c>
      <c r="Y10" s="55">
        <f t="shared" si="0"/>
        <v>1.85</v>
      </c>
      <c r="Z10" s="55">
        <f t="shared" si="1"/>
        <v>0.22</v>
      </c>
      <c r="AA10" s="55">
        <v>0.34200000000000003</v>
      </c>
      <c r="AB10" s="56">
        <v>6.5604491181475003E-2</v>
      </c>
      <c r="AC10">
        <f t="shared" si="2"/>
        <v>126</v>
      </c>
      <c r="AD10">
        <f t="shared" si="3"/>
        <v>1</v>
      </c>
      <c r="AE10">
        <f t="shared" si="4"/>
        <v>0.1</v>
      </c>
      <c r="AF10">
        <f>'TP Factors'!$D$5</f>
        <v>0.88209793191670816</v>
      </c>
      <c r="AG10">
        <f t="shared" si="5"/>
        <v>0.1</v>
      </c>
    </row>
    <row r="11" spans="1:33">
      <c r="A11" s="51" t="s">
        <v>267</v>
      </c>
      <c r="B11" s="51">
        <v>17</v>
      </c>
      <c r="C11" s="51" t="s">
        <v>268</v>
      </c>
      <c r="D11" s="52">
        <v>32.369999999999997</v>
      </c>
      <c r="E11" s="51" t="s">
        <v>248</v>
      </c>
      <c r="F11" s="51">
        <v>3456</v>
      </c>
      <c r="G11" s="53">
        <v>3</v>
      </c>
      <c r="H11" s="51" t="s">
        <v>269</v>
      </c>
      <c r="I11" s="51" t="s">
        <v>270</v>
      </c>
      <c r="J11" s="51">
        <v>2</v>
      </c>
      <c r="K11" s="54">
        <v>25.951508619199998</v>
      </c>
      <c r="L11" s="54">
        <v>9.0489501890700001</v>
      </c>
      <c r="M11" s="52">
        <v>0</v>
      </c>
      <c r="N11" s="52">
        <v>0</v>
      </c>
      <c r="O11" s="51">
        <v>44406</v>
      </c>
      <c r="P11" s="51">
        <v>43379</v>
      </c>
      <c r="Q11" s="55">
        <v>44406</v>
      </c>
      <c r="R11" s="55">
        <v>3300</v>
      </c>
      <c r="S11" s="51" t="s">
        <v>258</v>
      </c>
      <c r="T11" s="51" t="s">
        <v>394</v>
      </c>
      <c r="U11" s="55">
        <v>54.65</v>
      </c>
      <c r="V11" s="55">
        <v>1</v>
      </c>
      <c r="W11" s="55">
        <v>0.7</v>
      </c>
      <c r="X11" s="55">
        <v>6.4000000000000001E-2</v>
      </c>
      <c r="Y11" s="55">
        <f t="shared" si="0"/>
        <v>0.7</v>
      </c>
      <c r="Z11" s="55">
        <f t="shared" si="1"/>
        <v>6.4000000000000001E-2</v>
      </c>
      <c r="AA11" s="55">
        <v>0.4</v>
      </c>
      <c r="AB11" s="56">
        <v>2.2360353426514102E-3</v>
      </c>
      <c r="AC11">
        <f t="shared" si="2"/>
        <v>5</v>
      </c>
      <c r="AD11">
        <f t="shared" si="3"/>
        <v>0</v>
      </c>
      <c r="AE11">
        <f t="shared" si="4"/>
        <v>0</v>
      </c>
      <c r="AF11">
        <f>'TP Factors'!$D$5</f>
        <v>0.88209793191670816</v>
      </c>
      <c r="AG11">
        <f t="shared" si="5"/>
        <v>0</v>
      </c>
    </row>
    <row r="12" spans="1:33">
      <c r="A12" s="51" t="s">
        <v>267</v>
      </c>
      <c r="B12" s="51">
        <v>17</v>
      </c>
      <c r="C12" s="51" t="s">
        <v>268</v>
      </c>
      <c r="D12" s="52">
        <v>32.369999999999997</v>
      </c>
      <c r="E12" s="51" t="s">
        <v>248</v>
      </c>
      <c r="F12" s="51">
        <v>3456</v>
      </c>
      <c r="G12" s="53">
        <v>30.5</v>
      </c>
      <c r="H12" s="51" t="s">
        <v>269</v>
      </c>
      <c r="I12" s="51" t="s">
        <v>270</v>
      </c>
      <c r="J12" s="51">
        <v>890</v>
      </c>
      <c r="K12" s="54">
        <v>427.24329345899997</v>
      </c>
      <c r="L12" s="54">
        <v>6412.4294410100001</v>
      </c>
      <c r="M12" s="52">
        <v>1.71</v>
      </c>
      <c r="N12" s="52">
        <v>0.45</v>
      </c>
      <c r="O12" s="51">
        <v>44420</v>
      </c>
      <c r="P12" s="51">
        <v>43392</v>
      </c>
      <c r="Q12" s="55">
        <v>44420</v>
      </c>
      <c r="R12" s="55">
        <v>2210</v>
      </c>
      <c r="S12" s="51" t="s">
        <v>284</v>
      </c>
      <c r="T12" s="51" t="s">
        <v>393</v>
      </c>
      <c r="U12" s="55">
        <v>54.65</v>
      </c>
      <c r="V12" s="55">
        <v>1</v>
      </c>
      <c r="W12" s="55">
        <v>1.92</v>
      </c>
      <c r="X12" s="55">
        <v>0.50600000000000001</v>
      </c>
      <c r="Y12" s="55">
        <f t="shared" si="0"/>
        <v>1.92</v>
      </c>
      <c r="Z12" s="55">
        <f t="shared" si="1"/>
        <v>0.50600000000000001</v>
      </c>
      <c r="AA12" s="55">
        <v>0.28499999999999998</v>
      </c>
      <c r="AB12" s="56">
        <v>1.58444747290476</v>
      </c>
      <c r="AC12">
        <f t="shared" si="2"/>
        <v>2537</v>
      </c>
      <c r="AD12">
        <f t="shared" si="3"/>
        <v>11</v>
      </c>
      <c r="AE12">
        <f t="shared" si="4"/>
        <v>2.8</v>
      </c>
      <c r="AF12">
        <f>'TP Factors'!$D$5</f>
        <v>0.88209793191670816</v>
      </c>
      <c r="AG12">
        <f t="shared" si="5"/>
        <v>2.5</v>
      </c>
    </row>
    <row r="13" spans="1:33">
      <c r="A13" s="51" t="s">
        <v>267</v>
      </c>
      <c r="B13" s="51">
        <v>17</v>
      </c>
      <c r="C13" s="51" t="s">
        <v>268</v>
      </c>
      <c r="D13" s="52">
        <v>32.369999999999997</v>
      </c>
      <c r="E13" s="51" t="s">
        <v>248</v>
      </c>
      <c r="F13" s="51">
        <v>1234</v>
      </c>
      <c r="G13" s="53">
        <v>13</v>
      </c>
      <c r="H13" s="51" t="s">
        <v>269</v>
      </c>
      <c r="I13" s="51" t="s">
        <v>270</v>
      </c>
      <c r="J13" s="51">
        <v>150</v>
      </c>
      <c r="K13" s="54">
        <v>255.829131346</v>
      </c>
      <c r="L13" s="54">
        <v>1193.8513473200001</v>
      </c>
      <c r="M13" s="52">
        <v>0.28000000000000003</v>
      </c>
      <c r="N13" s="52">
        <v>0.03</v>
      </c>
      <c r="O13" s="51">
        <v>44421</v>
      </c>
      <c r="P13" s="51">
        <v>43393</v>
      </c>
      <c r="Q13" s="55">
        <v>44421</v>
      </c>
      <c r="R13" s="55">
        <v>1100</v>
      </c>
      <c r="S13" s="51" t="s">
        <v>256</v>
      </c>
      <c r="T13" s="51" t="s">
        <v>275</v>
      </c>
      <c r="U13" s="55">
        <v>54.65</v>
      </c>
      <c r="V13" s="55">
        <v>1</v>
      </c>
      <c r="W13" s="55">
        <v>1.85</v>
      </c>
      <c r="X13" s="55">
        <v>0.22</v>
      </c>
      <c r="Y13" s="55">
        <f t="shared" si="0"/>
        <v>1.85</v>
      </c>
      <c r="Z13" s="55">
        <f t="shared" si="1"/>
        <v>0.22</v>
      </c>
      <c r="AA13" s="55">
        <v>0.25800000000000001</v>
      </c>
      <c r="AB13" s="56">
        <v>0.23473275401235899</v>
      </c>
      <c r="AC13">
        <f t="shared" si="2"/>
        <v>340</v>
      </c>
      <c r="AD13">
        <f t="shared" si="3"/>
        <v>1</v>
      </c>
      <c r="AE13">
        <f t="shared" si="4"/>
        <v>0.2</v>
      </c>
      <c r="AF13">
        <f>'TP Factors'!$D$5</f>
        <v>0.88209793191670816</v>
      </c>
      <c r="AG13">
        <f t="shared" si="5"/>
        <v>0.2</v>
      </c>
    </row>
    <row r="14" spans="1:33">
      <c r="A14" s="51" t="s">
        <v>267</v>
      </c>
      <c r="B14" s="51">
        <v>17</v>
      </c>
      <c r="C14" s="51" t="s">
        <v>268</v>
      </c>
      <c r="D14" s="52">
        <v>32.369999999999997</v>
      </c>
      <c r="E14" s="51" t="s">
        <v>248</v>
      </c>
      <c r="F14" s="51">
        <v>3456</v>
      </c>
      <c r="G14" s="53">
        <v>0</v>
      </c>
      <c r="H14" s="51" t="s">
        <v>269</v>
      </c>
      <c r="I14" s="51" t="s">
        <v>270</v>
      </c>
      <c r="J14" s="51">
        <v>1994</v>
      </c>
      <c r="K14" s="54">
        <v>1003.68470453</v>
      </c>
      <c r="L14" s="54">
        <v>13512.5272785</v>
      </c>
      <c r="M14" s="52">
        <v>0</v>
      </c>
      <c r="N14" s="52">
        <v>0</v>
      </c>
      <c r="O14" s="51">
        <v>44485</v>
      </c>
      <c r="P14" s="51">
        <v>43456</v>
      </c>
      <c r="Q14" s="55">
        <v>44485</v>
      </c>
      <c r="R14" s="55">
        <v>6460</v>
      </c>
      <c r="S14" s="51" t="s">
        <v>258</v>
      </c>
      <c r="T14" s="51" t="s">
        <v>280</v>
      </c>
      <c r="U14" s="55">
        <v>54.65</v>
      </c>
      <c r="V14" s="55">
        <v>1</v>
      </c>
      <c r="W14" s="55">
        <v>0</v>
      </c>
      <c r="X14" s="55">
        <v>0</v>
      </c>
      <c r="Y14" s="55">
        <f t="shared" si="0"/>
        <v>0</v>
      </c>
      <c r="Z14" s="55">
        <f t="shared" si="1"/>
        <v>0</v>
      </c>
      <c r="AA14" s="55">
        <v>0.30299999999999999</v>
      </c>
      <c r="AB14" s="56">
        <v>3.8262332120755599E-3</v>
      </c>
      <c r="AC14">
        <f t="shared" si="2"/>
        <v>7</v>
      </c>
      <c r="AD14">
        <f t="shared" si="3"/>
        <v>0</v>
      </c>
      <c r="AE14">
        <f t="shared" si="4"/>
        <v>0</v>
      </c>
      <c r="AF14">
        <f>'TP Factors'!$D$5</f>
        <v>0.88209793191670816</v>
      </c>
      <c r="AG14">
        <f t="shared" si="5"/>
        <v>0</v>
      </c>
    </row>
    <row r="15" spans="1:33">
      <c r="A15" s="51" t="s">
        <v>267</v>
      </c>
      <c r="B15" s="51">
        <v>17</v>
      </c>
      <c r="C15" s="51" t="s">
        <v>268</v>
      </c>
      <c r="D15" s="52">
        <v>32.369999999999997</v>
      </c>
      <c r="E15" s="51" t="s">
        <v>248</v>
      </c>
      <c r="F15" s="51">
        <v>1234</v>
      </c>
      <c r="G15" s="53">
        <v>13</v>
      </c>
      <c r="H15" s="51" t="s">
        <v>269</v>
      </c>
      <c r="I15" s="51" t="s">
        <v>270</v>
      </c>
      <c r="J15" s="51">
        <v>23596</v>
      </c>
      <c r="K15" s="54">
        <v>5136.11773335</v>
      </c>
      <c r="L15" s="54">
        <v>141668.85547000001</v>
      </c>
      <c r="M15" s="52">
        <v>43.65</v>
      </c>
      <c r="N15" s="52">
        <v>5.19</v>
      </c>
      <c r="O15" s="51">
        <v>44546</v>
      </c>
      <c r="P15" s="51">
        <v>43515</v>
      </c>
      <c r="Q15" s="55">
        <v>44546</v>
      </c>
      <c r="R15" s="55">
        <v>1100</v>
      </c>
      <c r="S15" s="51" t="s">
        <v>258</v>
      </c>
      <c r="T15" s="51" t="s">
        <v>279</v>
      </c>
      <c r="U15" s="55">
        <v>54.65</v>
      </c>
      <c r="V15" s="55">
        <v>1</v>
      </c>
      <c r="W15" s="55">
        <v>1.85</v>
      </c>
      <c r="X15" s="55">
        <v>0.22</v>
      </c>
      <c r="Y15" s="55">
        <f t="shared" si="0"/>
        <v>1.85</v>
      </c>
      <c r="Z15" s="55">
        <f t="shared" si="1"/>
        <v>0.22</v>
      </c>
      <c r="AA15" s="55">
        <v>0.34200000000000003</v>
      </c>
      <c r="AB15" s="56">
        <v>16.988648550699999</v>
      </c>
      <c r="AC15">
        <f t="shared" si="2"/>
        <v>32638</v>
      </c>
      <c r="AD15">
        <f t="shared" si="3"/>
        <v>133</v>
      </c>
      <c r="AE15">
        <f t="shared" si="4"/>
        <v>15.8</v>
      </c>
      <c r="AF15">
        <f>'TP Factors'!$D$5</f>
        <v>0.88209793191670816</v>
      </c>
      <c r="AG15">
        <f t="shared" si="5"/>
        <v>13.9</v>
      </c>
    </row>
    <row r="16" spans="1:33">
      <c r="A16" s="51" t="s">
        <v>267</v>
      </c>
      <c r="B16" s="51">
        <v>17</v>
      </c>
      <c r="C16" s="51" t="s">
        <v>268</v>
      </c>
      <c r="D16" s="52">
        <v>32.369999999999997</v>
      </c>
      <c r="E16" s="51" t="s">
        <v>248</v>
      </c>
      <c r="F16" s="51">
        <v>1234</v>
      </c>
      <c r="G16" s="53">
        <v>13</v>
      </c>
      <c r="H16" s="51" t="s">
        <v>269</v>
      </c>
      <c r="I16" s="51" t="s">
        <v>270</v>
      </c>
      <c r="J16" s="51">
        <v>641</v>
      </c>
      <c r="K16" s="54">
        <v>387.321171064</v>
      </c>
      <c r="L16" s="54">
        <v>4604.3534906000004</v>
      </c>
      <c r="M16" s="52">
        <v>1.19</v>
      </c>
      <c r="N16" s="52">
        <v>0.14000000000000001</v>
      </c>
      <c r="O16" s="51">
        <v>44921</v>
      </c>
      <c r="P16" s="51">
        <v>43889</v>
      </c>
      <c r="Q16" s="55">
        <v>44921</v>
      </c>
      <c r="R16" s="55">
        <v>1100</v>
      </c>
      <c r="S16" s="51" t="s">
        <v>253</v>
      </c>
      <c r="T16" s="51" t="s">
        <v>277</v>
      </c>
      <c r="U16" s="55">
        <v>54.65</v>
      </c>
      <c r="V16" s="55">
        <v>1</v>
      </c>
      <c r="W16" s="55">
        <v>1.85</v>
      </c>
      <c r="X16" s="55">
        <v>0.22</v>
      </c>
      <c r="Y16" s="55">
        <f t="shared" si="0"/>
        <v>1.85</v>
      </c>
      <c r="Z16" s="55">
        <f t="shared" si="1"/>
        <v>0.22</v>
      </c>
      <c r="AA16" s="55">
        <v>0.28599999999999998</v>
      </c>
      <c r="AB16" s="56">
        <v>0.97947078407896904</v>
      </c>
      <c r="AC16">
        <f t="shared" si="2"/>
        <v>1574</v>
      </c>
      <c r="AD16">
        <f t="shared" si="3"/>
        <v>6</v>
      </c>
      <c r="AE16">
        <f t="shared" si="4"/>
        <v>0.8</v>
      </c>
      <c r="AF16">
        <f>'TP Factors'!$D$5</f>
        <v>0.88209793191670816</v>
      </c>
      <c r="AG16">
        <f t="shared" si="5"/>
        <v>0.7</v>
      </c>
    </row>
    <row r="17" spans="1:33">
      <c r="A17" s="51" t="s">
        <v>267</v>
      </c>
      <c r="B17" s="51">
        <v>17</v>
      </c>
      <c r="C17" s="51" t="s">
        <v>268</v>
      </c>
      <c r="D17" s="52">
        <v>32.369999999999997</v>
      </c>
      <c r="E17" s="51" t="s">
        <v>248</v>
      </c>
      <c r="F17" s="51">
        <v>1234</v>
      </c>
      <c r="G17" s="53">
        <v>13</v>
      </c>
      <c r="H17" s="51" t="s">
        <v>269</v>
      </c>
      <c r="I17" s="51" t="s">
        <v>270</v>
      </c>
      <c r="J17" s="51">
        <v>193</v>
      </c>
      <c r="K17" s="54">
        <v>196.26212411399999</v>
      </c>
      <c r="L17" s="54">
        <v>1159.09104637</v>
      </c>
      <c r="M17" s="52">
        <v>0.36</v>
      </c>
      <c r="N17" s="52">
        <v>0.04</v>
      </c>
      <c r="O17" s="51">
        <v>44959</v>
      </c>
      <c r="P17" s="51">
        <v>43927</v>
      </c>
      <c r="Q17" s="55">
        <v>44959</v>
      </c>
      <c r="R17" s="55">
        <v>1100</v>
      </c>
      <c r="S17" s="51" t="s">
        <v>258</v>
      </c>
      <c r="T17" s="51" t="s">
        <v>279</v>
      </c>
      <c r="U17" s="55">
        <v>54.65</v>
      </c>
      <c r="V17" s="55">
        <v>1</v>
      </c>
      <c r="W17" s="55">
        <v>1.85</v>
      </c>
      <c r="X17" s="55">
        <v>0.22</v>
      </c>
      <c r="Y17" s="55">
        <f t="shared" si="0"/>
        <v>1.85</v>
      </c>
      <c r="Z17" s="55">
        <f t="shared" si="1"/>
        <v>0.22</v>
      </c>
      <c r="AA17" s="55">
        <v>0.34200000000000003</v>
      </c>
      <c r="AB17" s="56">
        <v>0.27982137544888702</v>
      </c>
      <c r="AC17">
        <f t="shared" si="2"/>
        <v>538</v>
      </c>
      <c r="AD17">
        <f t="shared" si="3"/>
        <v>2</v>
      </c>
      <c r="AE17">
        <f t="shared" si="4"/>
        <v>0.3</v>
      </c>
      <c r="AF17">
        <f>'TP Factors'!$D$5</f>
        <v>0.88209793191670816</v>
      </c>
      <c r="AG17">
        <f t="shared" si="5"/>
        <v>0.3</v>
      </c>
    </row>
    <row r="18" spans="1:33">
      <c r="A18" s="51" t="s">
        <v>267</v>
      </c>
      <c r="B18" s="51">
        <v>17</v>
      </c>
      <c r="C18" s="51" t="s">
        <v>268</v>
      </c>
      <c r="D18" s="52">
        <v>32.369999999999997</v>
      </c>
      <c r="E18" s="51" t="s">
        <v>248</v>
      </c>
      <c r="F18" s="51">
        <v>1234</v>
      </c>
      <c r="G18" s="53">
        <v>13</v>
      </c>
      <c r="H18" s="51" t="s">
        <v>269</v>
      </c>
      <c r="I18" s="51" t="s">
        <v>270</v>
      </c>
      <c r="J18" s="51">
        <v>2361</v>
      </c>
      <c r="K18" s="54">
        <v>478.02271083400001</v>
      </c>
      <c r="L18" s="54">
        <v>14175.654237299999</v>
      </c>
      <c r="M18" s="52">
        <v>4.37</v>
      </c>
      <c r="N18" s="52">
        <v>0.52</v>
      </c>
      <c r="O18" s="51">
        <v>44961</v>
      </c>
      <c r="P18" s="51">
        <v>43929</v>
      </c>
      <c r="Q18" s="55">
        <v>44961</v>
      </c>
      <c r="R18" s="55">
        <v>1100</v>
      </c>
      <c r="S18" s="51" t="s">
        <v>258</v>
      </c>
      <c r="T18" s="51" t="s">
        <v>279</v>
      </c>
      <c r="U18" s="55">
        <v>54.65</v>
      </c>
      <c r="V18" s="55">
        <v>1</v>
      </c>
      <c r="W18" s="55">
        <v>1.85</v>
      </c>
      <c r="X18" s="55">
        <v>0.22</v>
      </c>
      <c r="Y18" s="55">
        <f t="shared" si="0"/>
        <v>1.85</v>
      </c>
      <c r="Z18" s="55">
        <f t="shared" si="1"/>
        <v>0.22</v>
      </c>
      <c r="AA18" s="55">
        <v>0.34200000000000003</v>
      </c>
      <c r="AB18" s="56">
        <v>3.3844113132112899</v>
      </c>
      <c r="AC18">
        <f t="shared" si="2"/>
        <v>6502</v>
      </c>
      <c r="AD18">
        <f t="shared" si="3"/>
        <v>27</v>
      </c>
      <c r="AE18">
        <f t="shared" si="4"/>
        <v>3.2</v>
      </c>
      <c r="AF18">
        <f>'TP Factors'!$D$5</f>
        <v>0.88209793191670816</v>
      </c>
      <c r="AG18">
        <f t="shared" si="5"/>
        <v>2.8</v>
      </c>
    </row>
    <row r="19" spans="1:33">
      <c r="A19" s="51" t="s">
        <v>267</v>
      </c>
      <c r="B19" s="51">
        <v>17</v>
      </c>
      <c r="C19" s="51" t="s">
        <v>268</v>
      </c>
      <c r="D19" s="52">
        <v>32.369999999999997</v>
      </c>
      <c r="E19" s="51" t="s">
        <v>248</v>
      </c>
      <c r="F19" s="51">
        <v>3456</v>
      </c>
      <c r="G19" s="53">
        <v>0</v>
      </c>
      <c r="H19" s="51" t="s">
        <v>269</v>
      </c>
      <c r="I19" s="51" t="s">
        <v>270</v>
      </c>
      <c r="J19" s="51">
        <v>16158</v>
      </c>
      <c r="K19" s="54">
        <v>3236.3326646800001</v>
      </c>
      <c r="L19" s="54">
        <v>109498.533859</v>
      </c>
      <c r="M19" s="52">
        <v>0</v>
      </c>
      <c r="N19" s="52">
        <v>0</v>
      </c>
      <c r="O19" s="51">
        <v>44972</v>
      </c>
      <c r="P19" s="51">
        <v>43940</v>
      </c>
      <c r="Q19" s="55">
        <v>44972</v>
      </c>
      <c r="R19" s="55">
        <v>6300</v>
      </c>
      <c r="S19" s="51" t="s">
        <v>284</v>
      </c>
      <c r="T19" s="51" t="s">
        <v>395</v>
      </c>
      <c r="U19" s="55">
        <v>54.65</v>
      </c>
      <c r="V19" s="55">
        <v>1</v>
      </c>
      <c r="W19" s="55">
        <v>0</v>
      </c>
      <c r="X19" s="55">
        <v>0</v>
      </c>
      <c r="Y19" s="55">
        <f t="shared" si="0"/>
        <v>0</v>
      </c>
      <c r="Z19" s="55">
        <f t="shared" si="1"/>
        <v>0</v>
      </c>
      <c r="AA19" s="55">
        <v>0.30299999999999999</v>
      </c>
      <c r="AB19" s="56">
        <v>8.3430387134500406E-2</v>
      </c>
      <c r="AC19">
        <f t="shared" si="2"/>
        <v>142</v>
      </c>
      <c r="AD19">
        <f t="shared" si="3"/>
        <v>0</v>
      </c>
      <c r="AE19">
        <f t="shared" si="4"/>
        <v>0</v>
      </c>
      <c r="AF19">
        <f>'TP Factors'!$D$5</f>
        <v>0.88209793191670816</v>
      </c>
      <c r="AG19">
        <f t="shared" si="5"/>
        <v>0</v>
      </c>
    </row>
    <row r="20" spans="1:33">
      <c r="A20" s="51" t="s">
        <v>267</v>
      </c>
      <c r="B20" s="51">
        <v>17</v>
      </c>
      <c r="C20" s="51" t="s">
        <v>268</v>
      </c>
      <c r="D20" s="52">
        <v>32.369999999999997</v>
      </c>
      <c r="E20" s="51" t="s">
        <v>248</v>
      </c>
      <c r="F20" s="51">
        <v>3456</v>
      </c>
      <c r="G20" s="53">
        <v>30.5</v>
      </c>
      <c r="H20" s="51" t="s">
        <v>269</v>
      </c>
      <c r="I20" s="51" t="s">
        <v>270</v>
      </c>
      <c r="J20" s="51">
        <v>2657</v>
      </c>
      <c r="K20" s="54">
        <v>719.67177685399997</v>
      </c>
      <c r="L20" s="54">
        <v>20357.555285599999</v>
      </c>
      <c r="M20" s="52">
        <v>5.0999999999999996</v>
      </c>
      <c r="N20" s="52">
        <v>1.34</v>
      </c>
      <c r="O20" s="51">
        <v>44977</v>
      </c>
      <c r="P20" s="51">
        <v>43945</v>
      </c>
      <c r="Q20" s="55">
        <v>44977</v>
      </c>
      <c r="R20" s="55">
        <v>2210</v>
      </c>
      <c r="S20" s="51" t="s">
        <v>258</v>
      </c>
      <c r="T20" s="51" t="s">
        <v>390</v>
      </c>
      <c r="U20" s="55">
        <v>54.65</v>
      </c>
      <c r="V20" s="55">
        <v>1</v>
      </c>
      <c r="W20" s="55">
        <v>1.92</v>
      </c>
      <c r="X20" s="55">
        <v>0.50600000000000001</v>
      </c>
      <c r="Y20" s="55">
        <f t="shared" si="0"/>
        <v>1.92</v>
      </c>
      <c r="Z20" s="55">
        <f t="shared" si="1"/>
        <v>0.50600000000000001</v>
      </c>
      <c r="AA20" s="55">
        <v>0.26800000000000002</v>
      </c>
      <c r="AB20" s="56">
        <v>4.7817660789112697</v>
      </c>
      <c r="AC20">
        <f t="shared" si="2"/>
        <v>7199</v>
      </c>
      <c r="AD20">
        <f t="shared" si="3"/>
        <v>30</v>
      </c>
      <c r="AE20">
        <f t="shared" si="4"/>
        <v>8</v>
      </c>
      <c r="AF20">
        <f>'TP Factors'!$D$5</f>
        <v>0.88209793191670816</v>
      </c>
      <c r="AG20">
        <f t="shared" si="5"/>
        <v>7.1</v>
      </c>
    </row>
    <row r="21" spans="1:33">
      <c r="A21" s="51" t="s">
        <v>267</v>
      </c>
      <c r="B21" s="51">
        <v>17</v>
      </c>
      <c r="C21" s="51" t="s">
        <v>268</v>
      </c>
      <c r="D21" s="52">
        <v>32.369999999999997</v>
      </c>
      <c r="E21" s="51" t="s">
        <v>248</v>
      </c>
      <c r="F21" s="51">
        <v>3456</v>
      </c>
      <c r="G21" s="53">
        <v>30.5</v>
      </c>
      <c r="H21" s="51" t="s">
        <v>269</v>
      </c>
      <c r="I21" s="51" t="s">
        <v>270</v>
      </c>
      <c r="J21" s="51">
        <v>17786</v>
      </c>
      <c r="K21" s="54">
        <v>5938.9740859599997</v>
      </c>
      <c r="L21" s="54">
        <v>128147.384387</v>
      </c>
      <c r="M21" s="52">
        <v>34.15</v>
      </c>
      <c r="N21" s="52">
        <v>9</v>
      </c>
      <c r="O21" s="51">
        <v>44979</v>
      </c>
      <c r="P21" s="51">
        <v>43947</v>
      </c>
      <c r="Q21" s="55">
        <v>44979</v>
      </c>
      <c r="R21" s="55">
        <v>2210</v>
      </c>
      <c r="S21" s="51" t="s">
        <v>284</v>
      </c>
      <c r="T21" s="51" t="s">
        <v>393</v>
      </c>
      <c r="U21" s="55">
        <v>54.65</v>
      </c>
      <c r="V21" s="55">
        <v>1</v>
      </c>
      <c r="W21" s="55">
        <v>1.92</v>
      </c>
      <c r="X21" s="55">
        <v>0.50600000000000001</v>
      </c>
      <c r="Y21" s="55">
        <f t="shared" si="0"/>
        <v>1.92</v>
      </c>
      <c r="Z21" s="55">
        <f t="shared" si="1"/>
        <v>0.50600000000000001</v>
      </c>
      <c r="AA21" s="55">
        <v>0.28499999999999998</v>
      </c>
      <c r="AB21" s="56">
        <v>12.625423891400001</v>
      </c>
      <c r="AC21">
        <f t="shared" si="2"/>
        <v>20213</v>
      </c>
      <c r="AD21">
        <f t="shared" si="3"/>
        <v>86</v>
      </c>
      <c r="AE21">
        <f t="shared" si="4"/>
        <v>22.6</v>
      </c>
      <c r="AF21">
        <f>'TP Factors'!$D$5</f>
        <v>0.88209793191670816</v>
      </c>
      <c r="AG21">
        <f t="shared" si="5"/>
        <v>19.899999999999999</v>
      </c>
    </row>
    <row r="22" spans="1:33">
      <c r="A22" s="51" t="s">
        <v>267</v>
      </c>
      <c r="B22" s="51">
        <v>17</v>
      </c>
      <c r="C22" s="51" t="s">
        <v>268</v>
      </c>
      <c r="D22" s="52">
        <v>32.369999999999997</v>
      </c>
      <c r="E22" s="51" t="s">
        <v>248</v>
      </c>
      <c r="F22" s="51">
        <v>3456</v>
      </c>
      <c r="G22" s="53">
        <v>3</v>
      </c>
      <c r="H22" s="51" t="s">
        <v>269</v>
      </c>
      <c r="I22" s="51" t="s">
        <v>270</v>
      </c>
      <c r="J22" s="51">
        <v>4608</v>
      </c>
      <c r="K22" s="54">
        <v>866.326230012</v>
      </c>
      <c r="L22" s="54">
        <v>22911.008786499999</v>
      </c>
      <c r="M22" s="52">
        <v>3.23</v>
      </c>
      <c r="N22" s="52">
        <v>0.41</v>
      </c>
      <c r="O22" s="51">
        <v>44981</v>
      </c>
      <c r="P22" s="51">
        <v>43949</v>
      </c>
      <c r="Q22" s="55">
        <v>44981</v>
      </c>
      <c r="R22" s="55">
        <v>4370</v>
      </c>
      <c r="S22" s="51" t="s">
        <v>258</v>
      </c>
      <c r="T22" s="51" t="s">
        <v>396</v>
      </c>
      <c r="U22" s="55">
        <v>54.65</v>
      </c>
      <c r="V22" s="55">
        <v>1</v>
      </c>
      <c r="W22" s="55">
        <v>0.7</v>
      </c>
      <c r="X22" s="55">
        <v>0.09</v>
      </c>
      <c r="Y22" s="55">
        <f t="shared" si="0"/>
        <v>0.7</v>
      </c>
      <c r="Z22" s="55">
        <f t="shared" si="1"/>
        <v>0.09</v>
      </c>
      <c r="AA22" s="55">
        <v>0.41299999999999998</v>
      </c>
      <c r="AB22" s="56">
        <v>5.6614109202872802</v>
      </c>
      <c r="AC22">
        <f t="shared" si="2"/>
        <v>13135</v>
      </c>
      <c r="AD22">
        <f t="shared" si="3"/>
        <v>20</v>
      </c>
      <c r="AE22">
        <f t="shared" si="4"/>
        <v>2.6</v>
      </c>
      <c r="AF22">
        <f>'TP Factors'!$D$5</f>
        <v>0.88209793191670816</v>
      </c>
      <c r="AG22">
        <f t="shared" si="5"/>
        <v>2.2999999999999998</v>
      </c>
    </row>
    <row r="23" spans="1:33">
      <c r="A23" s="51" t="s">
        <v>267</v>
      </c>
      <c r="B23" s="51">
        <v>17</v>
      </c>
      <c r="C23" s="51" t="s">
        <v>268</v>
      </c>
      <c r="D23" s="52">
        <v>32.369999999999997</v>
      </c>
      <c r="E23" s="51" t="s">
        <v>248</v>
      </c>
      <c r="F23" s="51">
        <v>3456</v>
      </c>
      <c r="G23" s="53">
        <v>30.5</v>
      </c>
      <c r="H23" s="51" t="s">
        <v>269</v>
      </c>
      <c r="I23" s="51" t="s">
        <v>270</v>
      </c>
      <c r="J23" s="51">
        <v>13431</v>
      </c>
      <c r="K23" s="54">
        <v>2421.1455947499999</v>
      </c>
      <c r="L23" s="54">
        <v>102908.133678</v>
      </c>
      <c r="M23" s="52">
        <v>25.79</v>
      </c>
      <c r="N23" s="52">
        <v>6.8</v>
      </c>
      <c r="O23" s="51">
        <v>44983</v>
      </c>
      <c r="P23" s="51">
        <v>43951</v>
      </c>
      <c r="Q23" s="55">
        <v>44983</v>
      </c>
      <c r="R23" s="55">
        <v>2210</v>
      </c>
      <c r="S23" s="51" t="s">
        <v>258</v>
      </c>
      <c r="T23" s="51" t="s">
        <v>390</v>
      </c>
      <c r="U23" s="55">
        <v>54.65</v>
      </c>
      <c r="V23" s="55">
        <v>1</v>
      </c>
      <c r="W23" s="55">
        <v>1.92</v>
      </c>
      <c r="X23" s="55">
        <v>0.50600000000000001</v>
      </c>
      <c r="Y23" s="55">
        <f t="shared" si="0"/>
        <v>1.92</v>
      </c>
      <c r="Z23" s="55">
        <f t="shared" si="1"/>
        <v>0.50600000000000001</v>
      </c>
      <c r="AA23" s="55">
        <v>0.26800000000000002</v>
      </c>
      <c r="AB23" s="56">
        <v>1.7977171422085499E-2</v>
      </c>
      <c r="AC23">
        <f t="shared" si="2"/>
        <v>27</v>
      </c>
      <c r="AD23">
        <f t="shared" si="3"/>
        <v>0</v>
      </c>
      <c r="AE23">
        <f t="shared" si="4"/>
        <v>0</v>
      </c>
      <c r="AF23">
        <f>'TP Factors'!$D$5</f>
        <v>0.88209793191670816</v>
      </c>
      <c r="AG23">
        <f t="shared" si="5"/>
        <v>0</v>
      </c>
    </row>
    <row r="24" spans="1:33">
      <c r="A24" s="51" t="s">
        <v>267</v>
      </c>
      <c r="B24" s="51">
        <v>17</v>
      </c>
      <c r="C24" s="51" t="s">
        <v>268</v>
      </c>
      <c r="D24" s="52">
        <v>32.369999999999997</v>
      </c>
      <c r="E24" s="51" t="s">
        <v>248</v>
      </c>
      <c r="F24" s="51">
        <v>3456</v>
      </c>
      <c r="G24" s="53">
        <v>3</v>
      </c>
      <c r="H24" s="51" t="s">
        <v>269</v>
      </c>
      <c r="I24" s="51" t="s">
        <v>270</v>
      </c>
      <c r="J24" s="51">
        <v>29382</v>
      </c>
      <c r="K24" s="54">
        <v>2721.2268322599998</v>
      </c>
      <c r="L24" s="54">
        <v>146084.62127900001</v>
      </c>
      <c r="M24" s="52">
        <v>20.57</v>
      </c>
      <c r="N24" s="52">
        <v>2.64</v>
      </c>
      <c r="O24" s="51">
        <v>45034</v>
      </c>
      <c r="P24" s="51">
        <v>44002</v>
      </c>
      <c r="Q24" s="55">
        <v>45034</v>
      </c>
      <c r="R24" s="55">
        <v>4340</v>
      </c>
      <c r="S24" s="51" t="s">
        <v>258</v>
      </c>
      <c r="T24" s="51" t="s">
        <v>312</v>
      </c>
      <c r="U24" s="55">
        <v>54.65</v>
      </c>
      <c r="V24" s="55">
        <v>1</v>
      </c>
      <c r="W24" s="55">
        <v>0.7</v>
      </c>
      <c r="X24" s="55">
        <v>0.09</v>
      </c>
      <c r="Y24" s="55">
        <f t="shared" si="0"/>
        <v>0.7</v>
      </c>
      <c r="Z24" s="55">
        <f t="shared" si="1"/>
        <v>0.09</v>
      </c>
      <c r="AA24" s="55">
        <v>0.41299999999999998</v>
      </c>
      <c r="AB24" s="56">
        <v>36.098151674599997</v>
      </c>
      <c r="AC24">
        <f t="shared" si="2"/>
        <v>83748</v>
      </c>
      <c r="AD24">
        <f t="shared" si="3"/>
        <v>129</v>
      </c>
      <c r="AE24">
        <f t="shared" si="4"/>
        <v>16.600000000000001</v>
      </c>
      <c r="AF24">
        <f>'TP Factors'!$D$5</f>
        <v>0.88209793191670816</v>
      </c>
      <c r="AG24">
        <f t="shared" si="5"/>
        <v>14.6</v>
      </c>
    </row>
    <row r="25" spans="1:33">
      <c r="A25" s="51" t="s">
        <v>267</v>
      </c>
      <c r="B25" s="51">
        <v>17</v>
      </c>
      <c r="C25" s="51" t="s">
        <v>268</v>
      </c>
      <c r="D25" s="52">
        <v>32.369999999999997</v>
      </c>
      <c r="E25" s="51" t="s">
        <v>248</v>
      </c>
      <c r="F25" s="51">
        <v>1234</v>
      </c>
      <c r="G25" s="53">
        <v>13</v>
      </c>
      <c r="H25" s="51" t="s">
        <v>269</v>
      </c>
      <c r="I25" s="51" t="s">
        <v>270</v>
      </c>
      <c r="J25" s="51">
        <v>3</v>
      </c>
      <c r="K25" s="54">
        <v>30.563559079499999</v>
      </c>
      <c r="L25" s="54">
        <v>16.855029717400001</v>
      </c>
      <c r="M25" s="52">
        <v>0.01</v>
      </c>
      <c r="N25" s="52">
        <v>0</v>
      </c>
      <c r="O25" s="51">
        <v>45054</v>
      </c>
      <c r="P25" s="51">
        <v>44021</v>
      </c>
      <c r="Q25" s="55">
        <v>45054</v>
      </c>
      <c r="R25" s="55">
        <v>1100</v>
      </c>
      <c r="S25" s="51" t="s">
        <v>258</v>
      </c>
      <c r="T25" s="51" t="s">
        <v>279</v>
      </c>
      <c r="U25" s="55">
        <v>54.65</v>
      </c>
      <c r="V25" s="55">
        <v>1</v>
      </c>
      <c r="W25" s="55">
        <v>1.85</v>
      </c>
      <c r="X25" s="55">
        <v>0.22</v>
      </c>
      <c r="Y25" s="55">
        <f t="shared" si="0"/>
        <v>1.85</v>
      </c>
      <c r="Z25" s="55">
        <f t="shared" si="1"/>
        <v>0.22</v>
      </c>
      <c r="AA25" s="55">
        <v>0.34200000000000003</v>
      </c>
      <c r="AB25" s="56">
        <v>4.1649518890648999E-3</v>
      </c>
      <c r="AC25">
        <f t="shared" si="2"/>
        <v>8</v>
      </c>
      <c r="AD25">
        <f t="shared" si="3"/>
        <v>0</v>
      </c>
      <c r="AE25">
        <f t="shared" si="4"/>
        <v>0</v>
      </c>
      <c r="AF25">
        <f>'TP Factors'!$D$5</f>
        <v>0.88209793191670816</v>
      </c>
      <c r="AG25">
        <f t="shared" si="5"/>
        <v>0</v>
      </c>
    </row>
    <row r="26" spans="1:33">
      <c r="A26" s="51" t="s">
        <v>267</v>
      </c>
      <c r="B26" s="51">
        <v>17</v>
      </c>
      <c r="C26" s="51" t="s">
        <v>268</v>
      </c>
      <c r="D26" s="52">
        <v>32.369999999999997</v>
      </c>
      <c r="E26" s="51" t="s">
        <v>248</v>
      </c>
      <c r="F26" s="51">
        <v>3456</v>
      </c>
      <c r="G26" s="53">
        <v>3</v>
      </c>
      <c r="H26" s="51" t="s">
        <v>269</v>
      </c>
      <c r="I26" s="51" t="s">
        <v>270</v>
      </c>
      <c r="J26" s="51">
        <v>4121</v>
      </c>
      <c r="K26" s="54">
        <v>1612.48366061</v>
      </c>
      <c r="L26" s="54">
        <v>27388.240984299999</v>
      </c>
      <c r="M26" s="52">
        <v>2.88</v>
      </c>
      <c r="N26" s="52">
        <v>0.37</v>
      </c>
      <c r="O26" s="51">
        <v>45064</v>
      </c>
      <c r="P26" s="51">
        <v>44031</v>
      </c>
      <c r="Q26" s="55">
        <v>45064</v>
      </c>
      <c r="R26" s="55">
        <v>4340</v>
      </c>
      <c r="S26" s="51" t="s">
        <v>253</v>
      </c>
      <c r="T26" s="51" t="s">
        <v>344</v>
      </c>
      <c r="U26" s="55">
        <v>54.65</v>
      </c>
      <c r="V26" s="55">
        <v>1</v>
      </c>
      <c r="W26" s="55">
        <v>0.7</v>
      </c>
      <c r="X26" s="55">
        <v>0.09</v>
      </c>
      <c r="Y26" s="55">
        <f t="shared" si="0"/>
        <v>0.7</v>
      </c>
      <c r="Z26" s="55">
        <f t="shared" si="1"/>
        <v>0.09</v>
      </c>
      <c r="AA26" s="55">
        <v>0.309</v>
      </c>
      <c r="AB26" s="56">
        <v>6.7677546650209104</v>
      </c>
      <c r="AC26">
        <f t="shared" si="2"/>
        <v>11747</v>
      </c>
      <c r="AD26">
        <f t="shared" si="3"/>
        <v>18</v>
      </c>
      <c r="AE26">
        <f t="shared" si="4"/>
        <v>2.2999999999999998</v>
      </c>
      <c r="AF26">
        <f>'TP Factors'!$D$5</f>
        <v>0.88209793191670816</v>
      </c>
      <c r="AG26">
        <f t="shared" si="5"/>
        <v>2</v>
      </c>
    </row>
    <row r="27" spans="1:33">
      <c r="A27" s="51" t="s">
        <v>267</v>
      </c>
      <c r="B27" s="51">
        <v>17</v>
      </c>
      <c r="C27" s="51" t="s">
        <v>268</v>
      </c>
      <c r="D27" s="52">
        <v>32.369999999999997</v>
      </c>
      <c r="E27" s="51" t="s">
        <v>248</v>
      </c>
      <c r="F27" s="51">
        <v>1234</v>
      </c>
      <c r="G27" s="53">
        <v>13</v>
      </c>
      <c r="H27" s="51" t="s">
        <v>269</v>
      </c>
      <c r="I27" s="51" t="s">
        <v>270</v>
      </c>
      <c r="J27" s="51">
        <v>1</v>
      </c>
      <c r="K27" s="54">
        <v>20.4188024185</v>
      </c>
      <c r="L27" s="54">
        <v>5.46988622752</v>
      </c>
      <c r="M27" s="52">
        <v>0</v>
      </c>
      <c r="N27" s="52">
        <v>0</v>
      </c>
      <c r="O27" s="51">
        <v>45077</v>
      </c>
      <c r="P27" s="51">
        <v>44044</v>
      </c>
      <c r="Q27" s="55">
        <v>45077</v>
      </c>
      <c r="R27" s="55">
        <v>1100</v>
      </c>
      <c r="S27" s="51" t="s">
        <v>258</v>
      </c>
      <c r="T27" s="51" t="s">
        <v>279</v>
      </c>
      <c r="U27" s="55">
        <v>54.65</v>
      </c>
      <c r="V27" s="55">
        <v>1</v>
      </c>
      <c r="W27" s="55">
        <v>1.85</v>
      </c>
      <c r="X27" s="55">
        <v>0.22</v>
      </c>
      <c r="Y27" s="55">
        <f t="shared" si="0"/>
        <v>1.85</v>
      </c>
      <c r="Z27" s="55">
        <f t="shared" si="1"/>
        <v>0.22</v>
      </c>
      <c r="AA27" s="55">
        <v>0.34200000000000003</v>
      </c>
      <c r="AB27" s="56">
        <v>1.35163291614075E-3</v>
      </c>
      <c r="AC27">
        <f t="shared" si="2"/>
        <v>3</v>
      </c>
      <c r="AD27">
        <f t="shared" si="3"/>
        <v>0</v>
      </c>
      <c r="AE27">
        <f t="shared" si="4"/>
        <v>0</v>
      </c>
      <c r="AF27">
        <f>'TP Factors'!$D$5</f>
        <v>0.88209793191670816</v>
      </c>
      <c r="AG27">
        <f t="shared" si="5"/>
        <v>0</v>
      </c>
    </row>
    <row r="28" spans="1:33">
      <c r="A28" s="51" t="s">
        <v>267</v>
      </c>
      <c r="B28" s="51">
        <v>17</v>
      </c>
      <c r="C28" s="51" t="s">
        <v>268</v>
      </c>
      <c r="D28" s="52">
        <v>32.369999999999997</v>
      </c>
      <c r="E28" s="51" t="s">
        <v>248</v>
      </c>
      <c r="F28" s="51">
        <v>3456</v>
      </c>
      <c r="G28" s="53">
        <v>3</v>
      </c>
      <c r="H28" s="51" t="s">
        <v>269</v>
      </c>
      <c r="I28" s="51" t="s">
        <v>270</v>
      </c>
      <c r="J28" s="51">
        <v>1304</v>
      </c>
      <c r="K28" s="54">
        <v>394.83711191899999</v>
      </c>
      <c r="L28" s="54">
        <v>6693.1578848899999</v>
      </c>
      <c r="M28" s="52">
        <v>1.56</v>
      </c>
      <c r="N28" s="52">
        <v>0.08</v>
      </c>
      <c r="O28" s="51">
        <v>45087</v>
      </c>
      <c r="P28" s="51">
        <v>44054</v>
      </c>
      <c r="Q28" s="55">
        <v>45087</v>
      </c>
      <c r="R28" s="55">
        <v>3200</v>
      </c>
      <c r="S28" s="51" t="s">
        <v>258</v>
      </c>
      <c r="T28" s="51" t="s">
        <v>300</v>
      </c>
      <c r="U28" s="55">
        <v>54.65</v>
      </c>
      <c r="V28" s="55">
        <v>1</v>
      </c>
      <c r="W28" s="55">
        <v>1.25</v>
      </c>
      <c r="X28" s="55">
        <v>6.4000000000000001E-2</v>
      </c>
      <c r="Y28" s="55">
        <f t="shared" si="0"/>
        <v>1.25</v>
      </c>
      <c r="Z28" s="55">
        <f t="shared" si="1"/>
        <v>6.4000000000000001E-2</v>
      </c>
      <c r="AA28" s="55">
        <v>0.4</v>
      </c>
      <c r="AB28" s="56">
        <v>1.65390871671853</v>
      </c>
      <c r="AC28">
        <f t="shared" si="2"/>
        <v>3716</v>
      </c>
      <c r="AD28">
        <f t="shared" si="3"/>
        <v>10</v>
      </c>
      <c r="AE28">
        <f t="shared" si="4"/>
        <v>0.5</v>
      </c>
      <c r="AF28">
        <f>'TP Factors'!$D$5</f>
        <v>0.88209793191670816</v>
      </c>
      <c r="AG28">
        <f t="shared" si="5"/>
        <v>0.4</v>
      </c>
    </row>
    <row r="29" spans="1:33">
      <c r="A29" s="51" t="s">
        <v>267</v>
      </c>
      <c r="B29" s="51">
        <v>17</v>
      </c>
      <c r="C29" s="51" t="s">
        <v>268</v>
      </c>
      <c r="D29" s="52">
        <v>32.369999999999997</v>
      </c>
      <c r="E29" s="51" t="s">
        <v>248</v>
      </c>
      <c r="F29" s="51">
        <v>3456</v>
      </c>
      <c r="G29" s="53">
        <v>11.1</v>
      </c>
      <c r="H29" s="51" t="s">
        <v>269</v>
      </c>
      <c r="I29" s="51" t="s">
        <v>270</v>
      </c>
      <c r="J29" s="51">
        <v>1618</v>
      </c>
      <c r="K29" s="54">
        <v>561.87374102499996</v>
      </c>
      <c r="L29" s="54">
        <v>18158.1822288</v>
      </c>
      <c r="M29" s="52">
        <v>2.02</v>
      </c>
      <c r="N29" s="52">
        <v>0.12</v>
      </c>
      <c r="O29" s="51">
        <v>45092</v>
      </c>
      <c r="P29" s="51">
        <v>44059</v>
      </c>
      <c r="Q29" s="55">
        <v>45092</v>
      </c>
      <c r="R29" s="55">
        <v>1800</v>
      </c>
      <c r="S29" s="51" t="s">
        <v>258</v>
      </c>
      <c r="T29" s="51" t="s">
        <v>341</v>
      </c>
      <c r="U29" s="55">
        <v>54.65</v>
      </c>
      <c r="V29" s="55">
        <v>1</v>
      </c>
      <c r="W29" s="55">
        <v>1.25</v>
      </c>
      <c r="X29" s="55">
        <v>7.5999999999999998E-2</v>
      </c>
      <c r="Y29" s="55">
        <f t="shared" si="0"/>
        <v>1.25</v>
      </c>
      <c r="Z29" s="55">
        <f t="shared" si="1"/>
        <v>7.5999999999999998E-2</v>
      </c>
      <c r="AA29" s="55">
        <v>0.183</v>
      </c>
      <c r="AB29" s="56">
        <v>4.4869665985010503</v>
      </c>
      <c r="AC29">
        <f t="shared" si="2"/>
        <v>4613</v>
      </c>
      <c r="AD29">
        <f t="shared" si="3"/>
        <v>13</v>
      </c>
      <c r="AE29">
        <f t="shared" si="4"/>
        <v>0.8</v>
      </c>
      <c r="AF29">
        <f>'TP Factors'!$D$5</f>
        <v>0.88209793191670816</v>
      </c>
      <c r="AG29">
        <f t="shared" si="5"/>
        <v>0.7</v>
      </c>
    </row>
    <row r="30" spans="1:33">
      <c r="A30" s="51" t="s">
        <v>267</v>
      </c>
      <c r="B30" s="51">
        <v>17</v>
      </c>
      <c r="C30" s="51" t="s">
        <v>268</v>
      </c>
      <c r="D30" s="52">
        <v>32.369999999999997</v>
      </c>
      <c r="E30" s="51" t="s">
        <v>248</v>
      </c>
      <c r="F30" s="51">
        <v>3456</v>
      </c>
      <c r="G30" s="53">
        <v>4</v>
      </c>
      <c r="H30" s="51" t="s">
        <v>269</v>
      </c>
      <c r="I30" s="51" t="s">
        <v>270</v>
      </c>
      <c r="J30" s="51">
        <v>20516</v>
      </c>
      <c r="K30" s="54">
        <v>2747.67092452</v>
      </c>
      <c r="L30" s="54">
        <v>102498.14599</v>
      </c>
      <c r="M30" s="52">
        <v>24.62</v>
      </c>
      <c r="N30" s="52">
        <v>1.31</v>
      </c>
      <c r="O30" s="51">
        <v>45093</v>
      </c>
      <c r="P30" s="51">
        <v>44060</v>
      </c>
      <c r="Q30" s="55">
        <v>45093</v>
      </c>
      <c r="R30" s="55">
        <v>3100</v>
      </c>
      <c r="S30" s="51" t="s">
        <v>258</v>
      </c>
      <c r="T30" s="51" t="s">
        <v>308</v>
      </c>
      <c r="U30" s="55">
        <v>54.65</v>
      </c>
      <c r="V30" s="55">
        <v>1</v>
      </c>
      <c r="W30" s="55">
        <v>1.25</v>
      </c>
      <c r="X30" s="55">
        <v>6.4000000000000001E-2</v>
      </c>
      <c r="Y30" s="55">
        <f t="shared" si="0"/>
        <v>1.25</v>
      </c>
      <c r="Z30" s="55">
        <f t="shared" si="1"/>
        <v>6.4000000000000001E-2</v>
      </c>
      <c r="AA30" s="55">
        <v>0.41099999999999998</v>
      </c>
      <c r="AB30" s="56">
        <v>25.327742153199999</v>
      </c>
      <c r="AC30">
        <f t="shared" si="2"/>
        <v>58476</v>
      </c>
      <c r="AD30">
        <f t="shared" si="3"/>
        <v>161</v>
      </c>
      <c r="AE30">
        <f t="shared" si="4"/>
        <v>8.3000000000000007</v>
      </c>
      <c r="AF30">
        <f>'TP Factors'!$D$5</f>
        <v>0.88209793191670816</v>
      </c>
      <c r="AG30">
        <f t="shared" si="5"/>
        <v>7.3</v>
      </c>
    </row>
    <row r="31" spans="1:33">
      <c r="A31" s="51" t="s">
        <v>267</v>
      </c>
      <c r="B31" s="51">
        <v>17</v>
      </c>
      <c r="C31" s="51" t="s">
        <v>268</v>
      </c>
      <c r="D31" s="52">
        <v>32.369999999999997</v>
      </c>
      <c r="E31" s="51" t="s">
        <v>248</v>
      </c>
      <c r="F31" s="51">
        <v>3456</v>
      </c>
      <c r="G31" s="53">
        <v>3</v>
      </c>
      <c r="H31" s="51" t="s">
        <v>269</v>
      </c>
      <c r="I31" s="51" t="s">
        <v>270</v>
      </c>
      <c r="J31" s="51">
        <v>17874</v>
      </c>
      <c r="K31" s="54">
        <v>1321.3679564900001</v>
      </c>
      <c r="L31" s="54">
        <v>88866.216117200005</v>
      </c>
      <c r="M31" s="52">
        <v>12.51</v>
      </c>
      <c r="N31" s="52">
        <v>1.61</v>
      </c>
      <c r="O31" s="51">
        <v>45101</v>
      </c>
      <c r="P31" s="51">
        <v>44068</v>
      </c>
      <c r="Q31" s="55">
        <v>45101</v>
      </c>
      <c r="R31" s="55">
        <v>4340</v>
      </c>
      <c r="S31" s="51" t="s">
        <v>258</v>
      </c>
      <c r="T31" s="51" t="s">
        <v>312</v>
      </c>
      <c r="U31" s="55">
        <v>54.65</v>
      </c>
      <c r="V31" s="55">
        <v>1</v>
      </c>
      <c r="W31" s="55">
        <v>0.7</v>
      </c>
      <c r="X31" s="55">
        <v>0.09</v>
      </c>
      <c r="Y31" s="55">
        <f t="shared" si="0"/>
        <v>0.7</v>
      </c>
      <c r="Z31" s="55">
        <f t="shared" si="1"/>
        <v>0.09</v>
      </c>
      <c r="AA31" s="55">
        <v>0.41299999999999998</v>
      </c>
      <c r="AB31" s="56">
        <v>21.959232396000001</v>
      </c>
      <c r="AC31">
        <f t="shared" si="2"/>
        <v>50946</v>
      </c>
      <c r="AD31">
        <f t="shared" si="3"/>
        <v>79</v>
      </c>
      <c r="AE31">
        <f t="shared" si="4"/>
        <v>10.1</v>
      </c>
      <c r="AF31">
        <f>'TP Factors'!$D$5</f>
        <v>0.88209793191670816</v>
      </c>
      <c r="AG31">
        <f t="shared" si="5"/>
        <v>8.9</v>
      </c>
    </row>
    <row r="32" spans="1:33">
      <c r="A32" s="51" t="s">
        <v>267</v>
      </c>
      <c r="B32" s="51">
        <v>17</v>
      </c>
      <c r="C32" s="51" t="s">
        <v>268</v>
      </c>
      <c r="D32" s="52">
        <v>32.369999999999997</v>
      </c>
      <c r="E32" s="51" t="s">
        <v>248</v>
      </c>
      <c r="F32" s="51">
        <v>1234</v>
      </c>
      <c r="G32" s="53">
        <v>13</v>
      </c>
      <c r="H32" s="51" t="s">
        <v>269</v>
      </c>
      <c r="I32" s="51" t="s">
        <v>270</v>
      </c>
      <c r="J32" s="51">
        <v>96</v>
      </c>
      <c r="K32" s="54">
        <v>119.228217312</v>
      </c>
      <c r="L32" s="54">
        <v>576.99416095200002</v>
      </c>
      <c r="M32" s="52">
        <v>0.18</v>
      </c>
      <c r="N32" s="52">
        <v>0.02</v>
      </c>
      <c r="O32" s="51">
        <v>45156</v>
      </c>
      <c r="P32" s="51">
        <v>44120</v>
      </c>
      <c r="Q32" s="55">
        <v>45156</v>
      </c>
      <c r="R32" s="55">
        <v>1100</v>
      </c>
      <c r="S32" s="51" t="s">
        <v>258</v>
      </c>
      <c r="T32" s="51" t="s">
        <v>279</v>
      </c>
      <c r="U32" s="55">
        <v>54.65</v>
      </c>
      <c r="V32" s="55">
        <v>1</v>
      </c>
      <c r="W32" s="55">
        <v>1.85</v>
      </c>
      <c r="X32" s="55">
        <v>0.22</v>
      </c>
      <c r="Y32" s="55">
        <f t="shared" si="0"/>
        <v>1.85</v>
      </c>
      <c r="Z32" s="55">
        <f t="shared" si="1"/>
        <v>0.22</v>
      </c>
      <c r="AA32" s="55">
        <v>0.34200000000000003</v>
      </c>
      <c r="AB32" s="56">
        <v>0.142378326844502</v>
      </c>
      <c r="AC32">
        <f t="shared" si="2"/>
        <v>274</v>
      </c>
      <c r="AD32">
        <f t="shared" si="3"/>
        <v>1</v>
      </c>
      <c r="AE32">
        <f t="shared" si="4"/>
        <v>0.1</v>
      </c>
      <c r="AF32">
        <f>'TP Factors'!$D$5</f>
        <v>0.88209793191670816</v>
      </c>
      <c r="AG32">
        <f t="shared" si="5"/>
        <v>0.1</v>
      </c>
    </row>
    <row r="33" spans="1:33">
      <c r="A33" s="51" t="s">
        <v>267</v>
      </c>
      <c r="B33" s="51">
        <v>17</v>
      </c>
      <c r="C33" s="51" t="s">
        <v>268</v>
      </c>
      <c r="D33" s="52">
        <v>32.369999999999997</v>
      </c>
      <c r="E33" s="51" t="s">
        <v>248</v>
      </c>
      <c r="F33" s="51">
        <v>1234</v>
      </c>
      <c r="G33" s="53">
        <v>13</v>
      </c>
      <c r="H33" s="51" t="s">
        <v>269</v>
      </c>
      <c r="I33" s="51" t="s">
        <v>270</v>
      </c>
      <c r="J33" s="51">
        <v>57</v>
      </c>
      <c r="K33" s="54">
        <v>97.7778575098</v>
      </c>
      <c r="L33" s="54">
        <v>341.26943353000001</v>
      </c>
      <c r="M33" s="52">
        <v>0.11</v>
      </c>
      <c r="N33" s="52">
        <v>0.01</v>
      </c>
      <c r="O33" s="51">
        <v>45157</v>
      </c>
      <c r="P33" s="51">
        <v>44121</v>
      </c>
      <c r="Q33" s="55">
        <v>45157</v>
      </c>
      <c r="R33" s="55">
        <v>1100</v>
      </c>
      <c r="S33" s="51" t="s">
        <v>284</v>
      </c>
      <c r="T33" s="51" t="s">
        <v>392</v>
      </c>
      <c r="U33" s="55">
        <v>54.65</v>
      </c>
      <c r="V33" s="55">
        <v>1</v>
      </c>
      <c r="W33" s="55">
        <v>1.85</v>
      </c>
      <c r="X33" s="55">
        <v>0.22</v>
      </c>
      <c r="Y33" s="55">
        <f t="shared" si="0"/>
        <v>1.85</v>
      </c>
      <c r="Z33" s="55">
        <f t="shared" si="1"/>
        <v>0.22</v>
      </c>
      <c r="AA33" s="55">
        <v>0.34200000000000003</v>
      </c>
      <c r="AB33" s="56">
        <v>2.6400407259348401E-2</v>
      </c>
      <c r="AC33">
        <f t="shared" si="2"/>
        <v>51</v>
      </c>
      <c r="AD33">
        <f t="shared" si="3"/>
        <v>0</v>
      </c>
      <c r="AE33">
        <f t="shared" si="4"/>
        <v>0</v>
      </c>
      <c r="AF33">
        <f>'TP Factors'!$D$5</f>
        <v>0.88209793191670816</v>
      </c>
      <c r="AG33">
        <f t="shared" si="5"/>
        <v>0</v>
      </c>
    </row>
    <row r="34" spans="1:33">
      <c r="A34" s="51" t="s">
        <v>267</v>
      </c>
      <c r="B34" s="51">
        <v>17</v>
      </c>
      <c r="C34" s="51" t="s">
        <v>268</v>
      </c>
      <c r="D34" s="52">
        <v>32.369999999999997</v>
      </c>
      <c r="E34" s="51" t="s">
        <v>248</v>
      </c>
      <c r="F34" s="51">
        <v>1234</v>
      </c>
      <c r="G34" s="53">
        <v>13</v>
      </c>
      <c r="H34" s="51" t="s">
        <v>269</v>
      </c>
      <c r="I34" s="51" t="s">
        <v>270</v>
      </c>
      <c r="J34" s="51">
        <v>723</v>
      </c>
      <c r="K34" s="54">
        <v>313.328834836</v>
      </c>
      <c r="L34" s="54">
        <v>4338.9581344500002</v>
      </c>
      <c r="M34" s="52">
        <v>1.34</v>
      </c>
      <c r="N34" s="52">
        <v>0.16</v>
      </c>
      <c r="O34" s="51">
        <v>45171</v>
      </c>
      <c r="P34" s="51">
        <v>44135</v>
      </c>
      <c r="Q34" s="55">
        <v>45171</v>
      </c>
      <c r="R34" s="55">
        <v>1100</v>
      </c>
      <c r="S34" s="51" t="s">
        <v>258</v>
      </c>
      <c r="T34" s="51" t="s">
        <v>279</v>
      </c>
      <c r="U34" s="55">
        <v>54.65</v>
      </c>
      <c r="V34" s="55">
        <v>1</v>
      </c>
      <c r="W34" s="55">
        <v>1.85</v>
      </c>
      <c r="X34" s="55">
        <v>0.22</v>
      </c>
      <c r="Y34" s="55">
        <f t="shared" si="0"/>
        <v>1.85</v>
      </c>
      <c r="Z34" s="55">
        <f t="shared" si="1"/>
        <v>0.22</v>
      </c>
      <c r="AA34" s="55">
        <v>0.34200000000000003</v>
      </c>
      <c r="AB34" s="56">
        <v>1.07217561624333</v>
      </c>
      <c r="AC34">
        <f t="shared" si="2"/>
        <v>2060</v>
      </c>
      <c r="AD34">
        <f t="shared" si="3"/>
        <v>8</v>
      </c>
      <c r="AE34">
        <f t="shared" si="4"/>
        <v>1</v>
      </c>
      <c r="AF34">
        <f>'TP Factors'!$D$5</f>
        <v>0.88209793191670816</v>
      </c>
      <c r="AG34">
        <f t="shared" si="5"/>
        <v>0.9</v>
      </c>
    </row>
    <row r="35" spans="1:33">
      <c r="A35" s="51" t="s">
        <v>267</v>
      </c>
      <c r="B35" s="51">
        <v>17</v>
      </c>
      <c r="C35" s="51" t="s">
        <v>268</v>
      </c>
      <c r="D35" s="52">
        <v>32.369999999999997</v>
      </c>
      <c r="E35" s="51" t="s">
        <v>248</v>
      </c>
      <c r="F35" s="51">
        <v>3456</v>
      </c>
      <c r="G35" s="53">
        <v>3</v>
      </c>
      <c r="H35" s="51" t="s">
        <v>269</v>
      </c>
      <c r="I35" s="51" t="s">
        <v>270</v>
      </c>
      <c r="J35" s="51">
        <v>37</v>
      </c>
      <c r="K35" s="54">
        <v>55.165029790799998</v>
      </c>
      <c r="L35" s="54">
        <v>183.65569203199999</v>
      </c>
      <c r="M35" s="52">
        <v>0.03</v>
      </c>
      <c r="N35" s="52">
        <v>0</v>
      </c>
      <c r="O35" s="51">
        <v>45187</v>
      </c>
      <c r="P35" s="51">
        <v>44151</v>
      </c>
      <c r="Q35" s="55">
        <v>45187</v>
      </c>
      <c r="R35" s="55">
        <v>4370</v>
      </c>
      <c r="S35" s="51" t="s">
        <v>284</v>
      </c>
      <c r="T35" s="51" t="s">
        <v>391</v>
      </c>
      <c r="U35" s="55">
        <v>54.65</v>
      </c>
      <c r="V35" s="55">
        <v>1</v>
      </c>
      <c r="W35" s="55">
        <v>0.7</v>
      </c>
      <c r="X35" s="55">
        <v>0.09</v>
      </c>
      <c r="Y35" s="55">
        <f t="shared" si="0"/>
        <v>0.7</v>
      </c>
      <c r="Z35" s="55">
        <f t="shared" si="1"/>
        <v>0.09</v>
      </c>
      <c r="AA35" s="55">
        <v>0.41299999999999998</v>
      </c>
      <c r="AB35" s="56">
        <v>4.5382128305845197E-2</v>
      </c>
      <c r="AC35">
        <f t="shared" si="2"/>
        <v>105</v>
      </c>
      <c r="AD35">
        <f t="shared" si="3"/>
        <v>0</v>
      </c>
      <c r="AE35">
        <f t="shared" si="4"/>
        <v>0</v>
      </c>
      <c r="AF35">
        <f>'TP Factors'!$D$5</f>
        <v>0.88209793191670816</v>
      </c>
      <c r="AG35">
        <f t="shared" si="5"/>
        <v>0</v>
      </c>
    </row>
    <row r="36" spans="1:33">
      <c r="A36" s="51" t="s">
        <v>267</v>
      </c>
      <c r="B36" s="51">
        <v>17</v>
      </c>
      <c r="C36" s="51" t="s">
        <v>268</v>
      </c>
      <c r="D36" s="52">
        <v>32.369999999999997</v>
      </c>
      <c r="E36" s="51" t="s">
        <v>248</v>
      </c>
      <c r="F36" s="51">
        <v>1234</v>
      </c>
      <c r="G36" s="53">
        <v>13</v>
      </c>
      <c r="H36" s="51" t="s">
        <v>269</v>
      </c>
      <c r="I36" s="51" t="s">
        <v>270</v>
      </c>
      <c r="J36" s="51">
        <v>1865</v>
      </c>
      <c r="K36" s="54">
        <v>612.69748664999997</v>
      </c>
      <c r="L36" s="54">
        <v>11197.271113299999</v>
      </c>
      <c r="M36" s="52">
        <v>3.45</v>
      </c>
      <c r="N36" s="52">
        <v>0.41</v>
      </c>
      <c r="O36" s="51">
        <v>45191</v>
      </c>
      <c r="P36" s="51">
        <v>44155</v>
      </c>
      <c r="Q36" s="55">
        <v>45191</v>
      </c>
      <c r="R36" s="55">
        <v>1100</v>
      </c>
      <c r="S36" s="51" t="s">
        <v>258</v>
      </c>
      <c r="T36" s="51" t="s">
        <v>279</v>
      </c>
      <c r="U36" s="55">
        <v>54.65</v>
      </c>
      <c r="V36" s="55">
        <v>1</v>
      </c>
      <c r="W36" s="55">
        <v>1.85</v>
      </c>
      <c r="X36" s="55">
        <v>0.22</v>
      </c>
      <c r="Y36" s="55">
        <f t="shared" si="0"/>
        <v>1.85</v>
      </c>
      <c r="Z36" s="55">
        <f t="shared" si="1"/>
        <v>0.22</v>
      </c>
      <c r="AA36" s="55">
        <v>0.34200000000000003</v>
      </c>
      <c r="AB36" s="56">
        <v>2.76689488223872</v>
      </c>
      <c r="AC36">
        <f t="shared" si="2"/>
        <v>5316</v>
      </c>
      <c r="AD36">
        <f t="shared" si="3"/>
        <v>22</v>
      </c>
      <c r="AE36">
        <f t="shared" si="4"/>
        <v>2.6</v>
      </c>
      <c r="AF36">
        <f>'TP Factors'!$D$5</f>
        <v>0.88209793191670816</v>
      </c>
      <c r="AG36">
        <f t="shared" si="5"/>
        <v>2.2999999999999998</v>
      </c>
    </row>
    <row r="37" spans="1:33">
      <c r="A37" s="51" t="s">
        <v>267</v>
      </c>
      <c r="B37" s="51">
        <v>17</v>
      </c>
      <c r="C37" s="51" t="s">
        <v>268</v>
      </c>
      <c r="D37" s="52">
        <v>32.369999999999997</v>
      </c>
      <c r="E37" s="51" t="s">
        <v>248</v>
      </c>
      <c r="F37" s="51">
        <v>1234</v>
      </c>
      <c r="G37" s="53">
        <v>13</v>
      </c>
      <c r="H37" s="51" t="s">
        <v>269</v>
      </c>
      <c r="I37" s="51" t="s">
        <v>270</v>
      </c>
      <c r="J37" s="51">
        <v>529</v>
      </c>
      <c r="K37" s="54">
        <v>322.53668712000001</v>
      </c>
      <c r="L37" s="54">
        <v>3173.68902854</v>
      </c>
      <c r="M37" s="52">
        <v>0.98</v>
      </c>
      <c r="N37" s="52">
        <v>0.12</v>
      </c>
      <c r="O37" s="51">
        <v>45192</v>
      </c>
      <c r="P37" s="51">
        <v>44156</v>
      </c>
      <c r="Q37" s="55">
        <v>45192</v>
      </c>
      <c r="R37" s="55">
        <v>1100</v>
      </c>
      <c r="S37" s="51" t="s">
        <v>258</v>
      </c>
      <c r="T37" s="51" t="s">
        <v>279</v>
      </c>
      <c r="U37" s="55">
        <v>54.65</v>
      </c>
      <c r="V37" s="55">
        <v>1</v>
      </c>
      <c r="W37" s="55">
        <v>1.85</v>
      </c>
      <c r="X37" s="55">
        <v>0.22</v>
      </c>
      <c r="Y37" s="55">
        <f t="shared" si="0"/>
        <v>1.85</v>
      </c>
      <c r="Z37" s="55">
        <f t="shared" si="1"/>
        <v>0.22</v>
      </c>
      <c r="AA37" s="55">
        <v>0.34200000000000003</v>
      </c>
      <c r="AB37" s="56">
        <v>0.78423250111157805</v>
      </c>
      <c r="AC37">
        <f t="shared" si="2"/>
        <v>1507</v>
      </c>
      <c r="AD37">
        <f t="shared" si="3"/>
        <v>6</v>
      </c>
      <c r="AE37">
        <f t="shared" si="4"/>
        <v>0.7</v>
      </c>
      <c r="AF37">
        <f>'TP Factors'!$D$5</f>
        <v>0.88209793191670816</v>
      </c>
      <c r="AG37">
        <f t="shared" si="5"/>
        <v>0.6</v>
      </c>
    </row>
    <row r="38" spans="1:33">
      <c r="A38" s="51" t="s">
        <v>267</v>
      </c>
      <c r="B38" s="51">
        <v>17</v>
      </c>
      <c r="C38" s="51" t="s">
        <v>268</v>
      </c>
      <c r="D38" s="52">
        <v>32.369999999999997</v>
      </c>
      <c r="E38" s="51" t="s">
        <v>248</v>
      </c>
      <c r="F38" s="51">
        <v>1234</v>
      </c>
      <c r="G38" s="53">
        <v>13</v>
      </c>
      <c r="H38" s="51" t="s">
        <v>269</v>
      </c>
      <c r="I38" s="51" t="s">
        <v>270</v>
      </c>
      <c r="J38" s="51">
        <v>13</v>
      </c>
      <c r="K38" s="54">
        <v>42.658644703</v>
      </c>
      <c r="L38" s="54">
        <v>75.083908658400006</v>
      </c>
      <c r="M38" s="52">
        <v>0.02</v>
      </c>
      <c r="N38" s="52">
        <v>0</v>
      </c>
      <c r="O38" s="51">
        <v>45193</v>
      </c>
      <c r="P38" s="51">
        <v>44157</v>
      </c>
      <c r="Q38" s="55">
        <v>45193</v>
      </c>
      <c r="R38" s="55">
        <v>1100</v>
      </c>
      <c r="S38" s="51" t="s">
        <v>284</v>
      </c>
      <c r="T38" s="51" t="s">
        <v>392</v>
      </c>
      <c r="U38" s="55">
        <v>54.65</v>
      </c>
      <c r="V38" s="55">
        <v>1</v>
      </c>
      <c r="W38" s="55">
        <v>1.85</v>
      </c>
      <c r="X38" s="55">
        <v>0.22</v>
      </c>
      <c r="Y38" s="55">
        <f t="shared" si="0"/>
        <v>1.85</v>
      </c>
      <c r="Z38" s="55">
        <f t="shared" si="1"/>
        <v>0.22</v>
      </c>
      <c r="AA38" s="55">
        <v>0.34200000000000003</v>
      </c>
      <c r="AB38" s="56">
        <v>1.8553563673060901E-2</v>
      </c>
      <c r="AC38">
        <f t="shared" si="2"/>
        <v>36</v>
      </c>
      <c r="AD38">
        <f t="shared" si="3"/>
        <v>0</v>
      </c>
      <c r="AE38">
        <f t="shared" si="4"/>
        <v>0</v>
      </c>
      <c r="AF38">
        <f>'TP Factors'!$D$5</f>
        <v>0.88209793191670816</v>
      </c>
      <c r="AG38">
        <f t="shared" si="5"/>
        <v>0</v>
      </c>
    </row>
    <row r="39" spans="1:33">
      <c r="A39" s="51" t="s">
        <v>267</v>
      </c>
      <c r="B39" s="51">
        <v>17</v>
      </c>
      <c r="C39" s="51" t="s">
        <v>268</v>
      </c>
      <c r="D39" s="52">
        <v>32.369999999999997</v>
      </c>
      <c r="E39" s="51" t="s">
        <v>248</v>
      </c>
      <c r="F39" s="51">
        <v>3456</v>
      </c>
      <c r="G39" s="53">
        <v>3</v>
      </c>
      <c r="H39" s="51" t="s">
        <v>269</v>
      </c>
      <c r="I39" s="51" t="s">
        <v>270</v>
      </c>
      <c r="J39" s="51">
        <v>203</v>
      </c>
      <c r="K39" s="54">
        <v>161.70222064000001</v>
      </c>
      <c r="L39" s="54">
        <v>1010.20844514</v>
      </c>
      <c r="M39" s="52">
        <v>0.14000000000000001</v>
      </c>
      <c r="N39" s="52">
        <v>0.02</v>
      </c>
      <c r="O39" s="51">
        <v>45194</v>
      </c>
      <c r="P39" s="51">
        <v>44158</v>
      </c>
      <c r="Q39" s="55">
        <v>45194</v>
      </c>
      <c r="R39" s="55">
        <v>4370</v>
      </c>
      <c r="S39" s="51" t="s">
        <v>258</v>
      </c>
      <c r="T39" s="51" t="s">
        <v>396</v>
      </c>
      <c r="U39" s="55">
        <v>54.65</v>
      </c>
      <c r="V39" s="55">
        <v>1</v>
      </c>
      <c r="W39" s="55">
        <v>0.7</v>
      </c>
      <c r="X39" s="55">
        <v>0.09</v>
      </c>
      <c r="Y39" s="55">
        <f t="shared" si="0"/>
        <v>0.7</v>
      </c>
      <c r="Z39" s="55">
        <f t="shared" si="1"/>
        <v>0.09</v>
      </c>
      <c r="AA39" s="55">
        <v>0.41299999999999998</v>
      </c>
      <c r="AB39" s="56">
        <v>0.24962694469303601</v>
      </c>
      <c r="AC39">
        <f t="shared" si="2"/>
        <v>579</v>
      </c>
      <c r="AD39">
        <f t="shared" si="3"/>
        <v>1</v>
      </c>
      <c r="AE39">
        <f t="shared" si="4"/>
        <v>0.1</v>
      </c>
      <c r="AF39">
        <f>'TP Factors'!$D$5</f>
        <v>0.88209793191670816</v>
      </c>
      <c r="AG39">
        <f t="shared" si="5"/>
        <v>0.1</v>
      </c>
    </row>
    <row r="40" spans="1:33">
      <c r="A40" s="51" t="s">
        <v>267</v>
      </c>
      <c r="B40" s="51">
        <v>17</v>
      </c>
      <c r="C40" s="51" t="s">
        <v>268</v>
      </c>
      <c r="D40" s="52">
        <v>32.369999999999997</v>
      </c>
      <c r="E40" s="51" t="s">
        <v>248</v>
      </c>
      <c r="F40" s="51">
        <v>1234</v>
      </c>
      <c r="G40" s="53">
        <v>13</v>
      </c>
      <c r="H40" s="51" t="s">
        <v>269</v>
      </c>
      <c r="I40" s="51" t="s">
        <v>270</v>
      </c>
      <c r="J40" s="51">
        <v>739</v>
      </c>
      <c r="K40" s="54">
        <v>310.883914683</v>
      </c>
      <c r="L40" s="54">
        <v>4437.4408696399996</v>
      </c>
      <c r="M40" s="52">
        <v>1.37</v>
      </c>
      <c r="N40" s="52">
        <v>0.16</v>
      </c>
      <c r="O40" s="51">
        <v>45197</v>
      </c>
      <c r="P40" s="51">
        <v>44161</v>
      </c>
      <c r="Q40" s="55">
        <v>45197</v>
      </c>
      <c r="R40" s="55">
        <v>1100</v>
      </c>
      <c r="S40" s="51" t="s">
        <v>258</v>
      </c>
      <c r="T40" s="51" t="s">
        <v>279</v>
      </c>
      <c r="U40" s="55">
        <v>54.65</v>
      </c>
      <c r="V40" s="55">
        <v>1</v>
      </c>
      <c r="W40" s="55">
        <v>1.85</v>
      </c>
      <c r="X40" s="55">
        <v>0.22</v>
      </c>
      <c r="Y40" s="55">
        <f t="shared" si="0"/>
        <v>1.85</v>
      </c>
      <c r="Z40" s="55">
        <f t="shared" si="1"/>
        <v>0.22</v>
      </c>
      <c r="AA40" s="55">
        <v>0.34200000000000003</v>
      </c>
      <c r="AB40" s="56">
        <v>1.09651113276538</v>
      </c>
      <c r="AC40">
        <f t="shared" si="2"/>
        <v>2107</v>
      </c>
      <c r="AD40">
        <f t="shared" si="3"/>
        <v>9</v>
      </c>
      <c r="AE40">
        <f t="shared" si="4"/>
        <v>1</v>
      </c>
      <c r="AF40">
        <f>'TP Factors'!$D$5</f>
        <v>0.88209793191670816</v>
      </c>
      <c r="AG40">
        <f t="shared" si="5"/>
        <v>0.9</v>
      </c>
    </row>
    <row r="41" spans="1:33">
      <c r="A41" s="51" t="s">
        <v>267</v>
      </c>
      <c r="B41" s="51">
        <v>17</v>
      </c>
      <c r="C41" s="51" t="s">
        <v>268</v>
      </c>
      <c r="D41" s="52">
        <v>32.369999999999997</v>
      </c>
      <c r="E41" s="51" t="s">
        <v>248</v>
      </c>
      <c r="F41" s="51">
        <v>3456</v>
      </c>
      <c r="G41" s="53">
        <v>4</v>
      </c>
      <c r="H41" s="51" t="s">
        <v>269</v>
      </c>
      <c r="I41" s="51" t="s">
        <v>270</v>
      </c>
      <c r="J41" s="51">
        <v>6764</v>
      </c>
      <c r="K41" s="54">
        <v>1430.25391939</v>
      </c>
      <c r="L41" s="54">
        <v>33791.668083500001</v>
      </c>
      <c r="M41" s="52">
        <v>8.1199999999999992</v>
      </c>
      <c r="N41" s="52">
        <v>0.43</v>
      </c>
      <c r="O41" s="51">
        <v>45199</v>
      </c>
      <c r="P41" s="51">
        <v>44163</v>
      </c>
      <c r="Q41" s="55">
        <v>45199</v>
      </c>
      <c r="R41" s="55">
        <v>3100</v>
      </c>
      <c r="S41" s="51" t="s">
        <v>258</v>
      </c>
      <c r="T41" s="51" t="s">
        <v>308</v>
      </c>
      <c r="U41" s="55">
        <v>54.65</v>
      </c>
      <c r="V41" s="55">
        <v>1</v>
      </c>
      <c r="W41" s="55">
        <v>1.25</v>
      </c>
      <c r="X41" s="55">
        <v>6.4000000000000001E-2</v>
      </c>
      <c r="Y41" s="55">
        <f t="shared" si="0"/>
        <v>1.25</v>
      </c>
      <c r="Z41" s="55">
        <f t="shared" si="1"/>
        <v>6.4000000000000001E-2</v>
      </c>
      <c r="AA41" s="55">
        <v>0.41099999999999998</v>
      </c>
      <c r="AB41" s="56">
        <v>8.35006963180588</v>
      </c>
      <c r="AC41">
        <f t="shared" si="2"/>
        <v>19278</v>
      </c>
      <c r="AD41">
        <f t="shared" si="3"/>
        <v>53</v>
      </c>
      <c r="AE41">
        <f t="shared" si="4"/>
        <v>2.7</v>
      </c>
      <c r="AF41">
        <f>'TP Factors'!$D$5</f>
        <v>0.88209793191670816</v>
      </c>
      <c r="AG41">
        <f t="shared" si="5"/>
        <v>2.4</v>
      </c>
    </row>
    <row r="42" spans="1:33">
      <c r="A42" s="51" t="s">
        <v>267</v>
      </c>
      <c r="B42" s="51">
        <v>17</v>
      </c>
      <c r="C42" s="51" t="s">
        <v>268</v>
      </c>
      <c r="D42" s="52">
        <v>32.369999999999997</v>
      </c>
      <c r="E42" s="51" t="s">
        <v>248</v>
      </c>
      <c r="F42" s="51">
        <v>3456</v>
      </c>
      <c r="G42" s="53">
        <v>30.5</v>
      </c>
      <c r="H42" s="51" t="s">
        <v>269</v>
      </c>
      <c r="I42" s="51" t="s">
        <v>270</v>
      </c>
      <c r="J42" s="51">
        <v>2339</v>
      </c>
      <c r="K42" s="54">
        <v>600.29886121699997</v>
      </c>
      <c r="L42" s="54">
        <v>17918.271329499999</v>
      </c>
      <c r="M42" s="52">
        <v>4.49</v>
      </c>
      <c r="N42" s="52">
        <v>1.18</v>
      </c>
      <c r="O42" s="51">
        <v>45200</v>
      </c>
      <c r="P42" s="51">
        <v>44164</v>
      </c>
      <c r="Q42" s="55">
        <v>45200</v>
      </c>
      <c r="R42" s="55">
        <v>2210</v>
      </c>
      <c r="S42" s="51" t="s">
        <v>258</v>
      </c>
      <c r="T42" s="51" t="s">
        <v>390</v>
      </c>
      <c r="U42" s="55">
        <v>54.65</v>
      </c>
      <c r="V42" s="55">
        <v>1</v>
      </c>
      <c r="W42" s="55">
        <v>1.92</v>
      </c>
      <c r="X42" s="55">
        <v>0.50600000000000001</v>
      </c>
      <c r="Y42" s="55">
        <f t="shared" si="0"/>
        <v>1.92</v>
      </c>
      <c r="Z42" s="55">
        <f t="shared" si="1"/>
        <v>0.50600000000000001</v>
      </c>
      <c r="AA42" s="55">
        <v>0.26800000000000002</v>
      </c>
      <c r="AB42" s="56">
        <v>4.4276835613082399</v>
      </c>
      <c r="AC42">
        <f t="shared" si="2"/>
        <v>6666</v>
      </c>
      <c r="AD42">
        <f t="shared" si="3"/>
        <v>28</v>
      </c>
      <c r="AE42">
        <f t="shared" si="4"/>
        <v>7.4</v>
      </c>
      <c r="AF42">
        <f>'TP Factors'!$D$5</f>
        <v>0.88209793191670816</v>
      </c>
      <c r="AG42">
        <f t="shared" si="5"/>
        <v>6.5</v>
      </c>
    </row>
    <row r="43" spans="1:33">
      <c r="A43" s="51" t="s">
        <v>267</v>
      </c>
      <c r="B43" s="51">
        <v>17</v>
      </c>
      <c r="C43" s="51" t="s">
        <v>268</v>
      </c>
      <c r="D43" s="52">
        <v>32.369999999999997</v>
      </c>
      <c r="E43" s="51" t="s">
        <v>248</v>
      </c>
      <c r="F43" s="51">
        <v>3456</v>
      </c>
      <c r="G43" s="53">
        <v>30.5</v>
      </c>
      <c r="H43" s="51" t="s">
        <v>269</v>
      </c>
      <c r="I43" s="51" t="s">
        <v>270</v>
      </c>
      <c r="J43" s="51">
        <v>2063</v>
      </c>
      <c r="K43" s="54">
        <v>738.35940007900001</v>
      </c>
      <c r="L43" s="54">
        <v>15807.748030799999</v>
      </c>
      <c r="M43" s="52">
        <v>3.96</v>
      </c>
      <c r="N43" s="52">
        <v>1.04</v>
      </c>
      <c r="O43" s="51">
        <v>45201</v>
      </c>
      <c r="P43" s="51">
        <v>44165</v>
      </c>
      <c r="Q43" s="55">
        <v>45201</v>
      </c>
      <c r="R43" s="55">
        <v>2210</v>
      </c>
      <c r="S43" s="51" t="s">
        <v>258</v>
      </c>
      <c r="T43" s="51" t="s">
        <v>390</v>
      </c>
      <c r="U43" s="55">
        <v>54.65</v>
      </c>
      <c r="V43" s="55">
        <v>1</v>
      </c>
      <c r="W43" s="55">
        <v>1.92</v>
      </c>
      <c r="X43" s="55">
        <v>0.50600000000000001</v>
      </c>
      <c r="Y43" s="55">
        <f t="shared" si="0"/>
        <v>1.92</v>
      </c>
      <c r="Z43" s="55">
        <f t="shared" si="1"/>
        <v>0.50600000000000001</v>
      </c>
      <c r="AA43" s="55">
        <v>0.26800000000000002</v>
      </c>
      <c r="AB43" s="56">
        <v>3.3096632356442801</v>
      </c>
      <c r="AC43">
        <f t="shared" si="2"/>
        <v>4983</v>
      </c>
      <c r="AD43">
        <f t="shared" si="3"/>
        <v>21</v>
      </c>
      <c r="AE43">
        <f t="shared" si="4"/>
        <v>5.6</v>
      </c>
      <c r="AF43">
        <f>'TP Factors'!$D$5</f>
        <v>0.88209793191670816</v>
      </c>
      <c r="AG43">
        <f t="shared" si="5"/>
        <v>4.9000000000000004</v>
      </c>
    </row>
    <row r="44" spans="1:33">
      <c r="A44" s="51" t="s">
        <v>267</v>
      </c>
      <c r="B44" s="51">
        <v>17</v>
      </c>
      <c r="C44" s="51" t="s">
        <v>268</v>
      </c>
      <c r="D44" s="52">
        <v>32.369999999999997</v>
      </c>
      <c r="E44" s="51" t="s">
        <v>248</v>
      </c>
      <c r="F44" s="51">
        <v>3456</v>
      </c>
      <c r="G44" s="53">
        <v>30.5</v>
      </c>
      <c r="H44" s="51" t="s">
        <v>269</v>
      </c>
      <c r="I44" s="51" t="s">
        <v>270</v>
      </c>
      <c r="J44" s="51">
        <v>1155</v>
      </c>
      <c r="K44" s="54">
        <v>344.76490396999998</v>
      </c>
      <c r="L44" s="54">
        <v>7850.6218156000004</v>
      </c>
      <c r="M44" s="52">
        <v>2.2200000000000002</v>
      </c>
      <c r="N44" s="52">
        <v>0.57999999999999996</v>
      </c>
      <c r="O44" s="51">
        <v>45202</v>
      </c>
      <c r="P44" s="51">
        <v>44166</v>
      </c>
      <c r="Q44" s="55">
        <v>45202</v>
      </c>
      <c r="R44" s="55">
        <v>2210</v>
      </c>
      <c r="S44" s="51" t="s">
        <v>251</v>
      </c>
      <c r="T44" s="51" t="s">
        <v>397</v>
      </c>
      <c r="U44" s="55">
        <v>54.65</v>
      </c>
      <c r="V44" s="55">
        <v>1</v>
      </c>
      <c r="W44" s="55">
        <v>1.92</v>
      </c>
      <c r="X44" s="55">
        <v>0.50600000000000001</v>
      </c>
      <c r="Y44" s="55">
        <f t="shared" si="0"/>
        <v>1.92</v>
      </c>
      <c r="Z44" s="55">
        <f t="shared" si="1"/>
        <v>0.50600000000000001</v>
      </c>
      <c r="AA44" s="55">
        <v>0.30199999999999999</v>
      </c>
      <c r="AB44" s="56">
        <v>1.9399231388003599</v>
      </c>
      <c r="AC44">
        <f t="shared" si="2"/>
        <v>3291</v>
      </c>
      <c r="AD44">
        <f t="shared" si="3"/>
        <v>14</v>
      </c>
      <c r="AE44">
        <f t="shared" si="4"/>
        <v>3.7</v>
      </c>
      <c r="AF44">
        <f>'TP Factors'!$D$5</f>
        <v>0.88209793191670816</v>
      </c>
      <c r="AG44">
        <f t="shared" si="5"/>
        <v>3.3</v>
      </c>
    </row>
    <row r="45" spans="1:33">
      <c r="A45" s="51" t="s">
        <v>267</v>
      </c>
      <c r="B45" s="51">
        <v>17</v>
      </c>
      <c r="C45" s="51" t="s">
        <v>268</v>
      </c>
      <c r="D45" s="52">
        <v>32.369999999999997</v>
      </c>
      <c r="E45" s="51" t="s">
        <v>248</v>
      </c>
      <c r="F45" s="51">
        <v>1234</v>
      </c>
      <c r="G45" s="53">
        <v>13</v>
      </c>
      <c r="H45" s="51" t="s">
        <v>269</v>
      </c>
      <c r="I45" s="51" t="s">
        <v>270</v>
      </c>
      <c r="J45" s="51">
        <v>47</v>
      </c>
      <c r="K45" s="54">
        <v>80.616900202899998</v>
      </c>
      <c r="L45" s="54">
        <v>279.81847720600001</v>
      </c>
      <c r="M45" s="52">
        <v>0.09</v>
      </c>
      <c r="N45" s="52">
        <v>0.01</v>
      </c>
      <c r="O45" s="51">
        <v>45209</v>
      </c>
      <c r="P45" s="51">
        <v>44173</v>
      </c>
      <c r="Q45" s="55">
        <v>45209</v>
      </c>
      <c r="R45" s="55">
        <v>1100</v>
      </c>
      <c r="S45" s="51" t="s">
        <v>258</v>
      </c>
      <c r="T45" s="51" t="s">
        <v>279</v>
      </c>
      <c r="U45" s="55">
        <v>54.65</v>
      </c>
      <c r="V45" s="55">
        <v>1</v>
      </c>
      <c r="W45" s="55">
        <v>1.85</v>
      </c>
      <c r="X45" s="55">
        <v>0.22</v>
      </c>
      <c r="Y45" s="55">
        <f t="shared" si="0"/>
        <v>1.85</v>
      </c>
      <c r="Z45" s="55">
        <f t="shared" si="1"/>
        <v>0.22</v>
      </c>
      <c r="AA45" s="55">
        <v>0.34200000000000003</v>
      </c>
      <c r="AB45" s="56">
        <v>6.9144374963978905E-2</v>
      </c>
      <c r="AC45">
        <f t="shared" si="2"/>
        <v>133</v>
      </c>
      <c r="AD45">
        <f t="shared" si="3"/>
        <v>1</v>
      </c>
      <c r="AE45">
        <f t="shared" si="4"/>
        <v>0.1</v>
      </c>
      <c r="AF45">
        <f>'TP Factors'!$D$5</f>
        <v>0.88209793191670816</v>
      </c>
      <c r="AG45">
        <f t="shared" si="5"/>
        <v>0.1</v>
      </c>
    </row>
    <row r="46" spans="1:33">
      <c r="A46" s="51" t="s">
        <v>267</v>
      </c>
      <c r="B46" s="51">
        <v>17</v>
      </c>
      <c r="C46" s="51" t="s">
        <v>268</v>
      </c>
      <c r="D46" s="52">
        <v>32.369999999999997</v>
      </c>
      <c r="E46" s="51" t="s">
        <v>248</v>
      </c>
      <c r="F46" s="51">
        <v>1234</v>
      </c>
      <c r="G46" s="53">
        <v>13</v>
      </c>
      <c r="H46" s="51" t="s">
        <v>269</v>
      </c>
      <c r="I46" s="51" t="s">
        <v>270</v>
      </c>
      <c r="J46" s="51">
        <v>5</v>
      </c>
      <c r="K46" s="54">
        <v>45.4984993196</v>
      </c>
      <c r="L46" s="54">
        <v>30.8030343617</v>
      </c>
      <c r="M46" s="52">
        <v>0.01</v>
      </c>
      <c r="N46" s="52">
        <v>0</v>
      </c>
      <c r="O46" s="51">
        <v>45210</v>
      </c>
      <c r="P46" s="51">
        <v>44174</v>
      </c>
      <c r="Q46" s="55">
        <v>45210</v>
      </c>
      <c r="R46" s="55">
        <v>1100</v>
      </c>
      <c r="S46" s="51" t="s">
        <v>284</v>
      </c>
      <c r="T46" s="51" t="s">
        <v>392</v>
      </c>
      <c r="U46" s="55">
        <v>54.65</v>
      </c>
      <c r="V46" s="55">
        <v>1</v>
      </c>
      <c r="W46" s="55">
        <v>1.85</v>
      </c>
      <c r="X46" s="55">
        <v>0.22</v>
      </c>
      <c r="Y46" s="55">
        <f t="shared" si="0"/>
        <v>1.85</v>
      </c>
      <c r="Z46" s="55">
        <f t="shared" si="1"/>
        <v>0.22</v>
      </c>
      <c r="AA46" s="55">
        <v>0.34200000000000003</v>
      </c>
      <c r="AB46" s="56">
        <v>7.6115651075897399E-3</v>
      </c>
      <c r="AC46">
        <f t="shared" si="2"/>
        <v>15</v>
      </c>
      <c r="AD46">
        <f t="shared" si="3"/>
        <v>0</v>
      </c>
      <c r="AE46">
        <f t="shared" si="4"/>
        <v>0</v>
      </c>
      <c r="AF46">
        <f>'TP Factors'!$D$5</f>
        <v>0.88209793191670816</v>
      </c>
      <c r="AG46">
        <f t="shared" si="5"/>
        <v>0</v>
      </c>
    </row>
    <row r="47" spans="1:33">
      <c r="A47" s="51" t="s">
        <v>267</v>
      </c>
      <c r="B47" s="51">
        <v>17</v>
      </c>
      <c r="C47" s="51" t="s">
        <v>268</v>
      </c>
      <c r="D47" s="52">
        <v>32.369999999999997</v>
      </c>
      <c r="E47" s="51" t="s">
        <v>248</v>
      </c>
      <c r="F47" s="51">
        <v>1234</v>
      </c>
      <c r="G47" s="53">
        <v>13</v>
      </c>
      <c r="H47" s="51" t="s">
        <v>269</v>
      </c>
      <c r="I47" s="51" t="s">
        <v>270</v>
      </c>
      <c r="J47" s="51">
        <v>4</v>
      </c>
      <c r="K47" s="54">
        <v>112.758016514</v>
      </c>
      <c r="L47" s="54">
        <v>21.595052122999999</v>
      </c>
      <c r="M47" s="52">
        <v>0.01</v>
      </c>
      <c r="N47" s="52">
        <v>0</v>
      </c>
      <c r="O47" s="51">
        <v>45214</v>
      </c>
      <c r="P47" s="51">
        <v>44178</v>
      </c>
      <c r="Q47" s="55">
        <v>45214</v>
      </c>
      <c r="R47" s="55">
        <v>1100</v>
      </c>
      <c r="S47" s="51" t="s">
        <v>251</v>
      </c>
      <c r="T47" s="51" t="s">
        <v>283</v>
      </c>
      <c r="U47" s="55">
        <v>54.65</v>
      </c>
      <c r="V47" s="55">
        <v>1</v>
      </c>
      <c r="W47" s="55">
        <v>1.85</v>
      </c>
      <c r="X47" s="55">
        <v>0.22</v>
      </c>
      <c r="Y47" s="55">
        <f t="shared" si="0"/>
        <v>1.85</v>
      </c>
      <c r="Z47" s="55">
        <f t="shared" si="1"/>
        <v>0.22</v>
      </c>
      <c r="AA47" s="55">
        <v>0.34200000000000003</v>
      </c>
      <c r="AB47" s="56">
        <v>5.3362322444497996E-3</v>
      </c>
      <c r="AC47">
        <f t="shared" si="2"/>
        <v>10</v>
      </c>
      <c r="AD47">
        <f t="shared" si="3"/>
        <v>0</v>
      </c>
      <c r="AE47">
        <f t="shared" si="4"/>
        <v>0</v>
      </c>
      <c r="AF47">
        <f>'TP Factors'!$D$5</f>
        <v>0.88209793191670816</v>
      </c>
      <c r="AG47">
        <f t="shared" si="5"/>
        <v>0</v>
      </c>
    </row>
    <row r="48" spans="1:33">
      <c r="A48" s="51" t="s">
        <v>267</v>
      </c>
      <c r="B48" s="51">
        <v>17</v>
      </c>
      <c r="C48" s="51" t="s">
        <v>268</v>
      </c>
      <c r="D48" s="52">
        <v>32.369999999999997</v>
      </c>
      <c r="E48" s="51" t="s">
        <v>248</v>
      </c>
      <c r="F48" s="51">
        <v>1234</v>
      </c>
      <c r="G48" s="53">
        <v>13</v>
      </c>
      <c r="H48" s="51" t="s">
        <v>269</v>
      </c>
      <c r="I48" s="51" t="s">
        <v>270</v>
      </c>
      <c r="J48" s="51">
        <v>7</v>
      </c>
      <c r="K48" s="54">
        <v>29.630183429999999</v>
      </c>
      <c r="L48" s="54">
        <v>40.364747723599997</v>
      </c>
      <c r="M48" s="52">
        <v>0.01</v>
      </c>
      <c r="N48" s="52">
        <v>0</v>
      </c>
      <c r="O48" s="51">
        <v>45221</v>
      </c>
      <c r="P48" s="51">
        <v>44185</v>
      </c>
      <c r="Q48" s="55">
        <v>45221</v>
      </c>
      <c r="R48" s="55">
        <v>1100</v>
      </c>
      <c r="S48" s="51" t="s">
        <v>258</v>
      </c>
      <c r="T48" s="51" t="s">
        <v>279</v>
      </c>
      <c r="U48" s="55">
        <v>54.65</v>
      </c>
      <c r="V48" s="55">
        <v>1</v>
      </c>
      <c r="W48" s="55">
        <v>1.85</v>
      </c>
      <c r="X48" s="55">
        <v>0.22</v>
      </c>
      <c r="Y48" s="55">
        <f t="shared" si="0"/>
        <v>1.85</v>
      </c>
      <c r="Z48" s="55">
        <f t="shared" si="1"/>
        <v>0.22</v>
      </c>
      <c r="AA48" s="55">
        <v>0.34200000000000003</v>
      </c>
      <c r="AB48" s="56">
        <v>9.9743064847346106E-3</v>
      </c>
      <c r="AC48">
        <f t="shared" si="2"/>
        <v>19</v>
      </c>
      <c r="AD48">
        <f t="shared" si="3"/>
        <v>0</v>
      </c>
      <c r="AE48">
        <f t="shared" si="4"/>
        <v>0</v>
      </c>
      <c r="AF48">
        <f>'TP Factors'!$D$5</f>
        <v>0.88209793191670816</v>
      </c>
      <c r="AG48">
        <f t="shared" si="5"/>
        <v>0</v>
      </c>
    </row>
    <row r="49" spans="1:33">
      <c r="A49" s="51" t="s">
        <v>267</v>
      </c>
      <c r="B49" s="51">
        <v>17</v>
      </c>
      <c r="C49" s="51" t="s">
        <v>268</v>
      </c>
      <c r="D49" s="52">
        <v>32.369999999999997</v>
      </c>
      <c r="E49" s="51" t="s">
        <v>248</v>
      </c>
      <c r="F49" s="51">
        <v>1234</v>
      </c>
      <c r="G49" s="53">
        <v>13</v>
      </c>
      <c r="H49" s="51" t="s">
        <v>269</v>
      </c>
      <c r="I49" s="51" t="s">
        <v>270</v>
      </c>
      <c r="J49" s="51">
        <v>142</v>
      </c>
      <c r="K49" s="54">
        <v>148.3434389</v>
      </c>
      <c r="L49" s="54">
        <v>850.65121550100002</v>
      </c>
      <c r="M49" s="52">
        <v>0.26</v>
      </c>
      <c r="N49" s="52">
        <v>0.03</v>
      </c>
      <c r="O49" s="51">
        <v>45242</v>
      </c>
      <c r="P49" s="51">
        <v>44206</v>
      </c>
      <c r="Q49" s="55">
        <v>45242</v>
      </c>
      <c r="R49" s="55">
        <v>1100</v>
      </c>
      <c r="S49" s="51" t="s">
        <v>258</v>
      </c>
      <c r="T49" s="51" t="s">
        <v>279</v>
      </c>
      <c r="U49" s="55">
        <v>54.65</v>
      </c>
      <c r="V49" s="55">
        <v>1</v>
      </c>
      <c r="W49" s="55">
        <v>1.85</v>
      </c>
      <c r="X49" s="55">
        <v>0.22</v>
      </c>
      <c r="Y49" s="55">
        <f t="shared" si="0"/>
        <v>1.85</v>
      </c>
      <c r="Z49" s="55">
        <f t="shared" si="1"/>
        <v>0.22</v>
      </c>
      <c r="AA49" s="55">
        <v>0.34200000000000003</v>
      </c>
      <c r="AB49" s="56">
        <v>0.210199652303412</v>
      </c>
      <c r="AC49">
        <f t="shared" si="2"/>
        <v>404</v>
      </c>
      <c r="AD49">
        <f t="shared" si="3"/>
        <v>2</v>
      </c>
      <c r="AE49">
        <f t="shared" si="4"/>
        <v>0.2</v>
      </c>
      <c r="AF49">
        <f>'TP Factors'!$D$5</f>
        <v>0.88209793191670816</v>
      </c>
      <c r="AG49">
        <f t="shared" si="5"/>
        <v>0.2</v>
      </c>
    </row>
    <row r="50" spans="1:33">
      <c r="A50" s="51" t="s">
        <v>267</v>
      </c>
      <c r="B50" s="51">
        <v>17</v>
      </c>
      <c r="C50" s="51" t="s">
        <v>268</v>
      </c>
      <c r="D50" s="52">
        <v>32.369999999999997</v>
      </c>
      <c r="E50" s="51" t="s">
        <v>248</v>
      </c>
      <c r="F50" s="51">
        <v>3456</v>
      </c>
      <c r="G50" s="53">
        <v>30.5</v>
      </c>
      <c r="H50" s="51" t="s">
        <v>269</v>
      </c>
      <c r="I50" s="51" t="s">
        <v>270</v>
      </c>
      <c r="J50" s="51">
        <v>3086</v>
      </c>
      <c r="K50" s="54">
        <v>835.57150595500002</v>
      </c>
      <c r="L50" s="54">
        <v>23647.607300899999</v>
      </c>
      <c r="M50" s="52">
        <v>5.93</v>
      </c>
      <c r="N50" s="52">
        <v>1.56</v>
      </c>
      <c r="O50" s="51">
        <v>45250</v>
      </c>
      <c r="P50" s="51">
        <v>44214</v>
      </c>
      <c r="Q50" s="55">
        <v>45250</v>
      </c>
      <c r="R50" s="55">
        <v>2210</v>
      </c>
      <c r="S50" s="51" t="s">
        <v>258</v>
      </c>
      <c r="T50" s="51" t="s">
        <v>390</v>
      </c>
      <c r="U50" s="55">
        <v>54.65</v>
      </c>
      <c r="V50" s="55">
        <v>1</v>
      </c>
      <c r="W50" s="55">
        <v>1.92</v>
      </c>
      <c r="X50" s="55">
        <v>0.50600000000000001</v>
      </c>
      <c r="Y50" s="55">
        <f t="shared" si="0"/>
        <v>1.92</v>
      </c>
      <c r="Z50" s="55">
        <f t="shared" si="1"/>
        <v>0.50600000000000001</v>
      </c>
      <c r="AA50" s="55">
        <v>0.26800000000000002</v>
      </c>
      <c r="AB50" s="56">
        <v>5.8434276491179</v>
      </c>
      <c r="AC50">
        <f t="shared" si="2"/>
        <v>8797</v>
      </c>
      <c r="AD50">
        <f t="shared" si="3"/>
        <v>37</v>
      </c>
      <c r="AE50">
        <f t="shared" si="4"/>
        <v>9.8000000000000007</v>
      </c>
      <c r="AF50">
        <f>'TP Factors'!$D$5</f>
        <v>0.88209793191670816</v>
      </c>
      <c r="AG50">
        <f t="shared" si="5"/>
        <v>8.6</v>
      </c>
    </row>
    <row r="51" spans="1:33">
      <c r="A51" s="51" t="s">
        <v>267</v>
      </c>
      <c r="B51" s="51">
        <v>17</v>
      </c>
      <c r="C51" s="51" t="s">
        <v>268</v>
      </c>
      <c r="D51" s="52">
        <v>32.369999999999997</v>
      </c>
      <c r="E51" s="51" t="s">
        <v>248</v>
      </c>
      <c r="F51" s="51">
        <v>1234</v>
      </c>
      <c r="G51" s="53">
        <v>13</v>
      </c>
      <c r="H51" s="51" t="s">
        <v>269</v>
      </c>
      <c r="I51" s="51" t="s">
        <v>270</v>
      </c>
      <c r="J51" s="51">
        <v>63</v>
      </c>
      <c r="K51" s="54">
        <v>80.338679756700003</v>
      </c>
      <c r="L51" s="54">
        <v>375.55026382699998</v>
      </c>
      <c r="M51" s="52">
        <v>0.12</v>
      </c>
      <c r="N51" s="52">
        <v>0.01</v>
      </c>
      <c r="O51" s="51">
        <v>45268</v>
      </c>
      <c r="P51" s="51">
        <v>44231</v>
      </c>
      <c r="Q51" s="55">
        <v>45268</v>
      </c>
      <c r="R51" s="55">
        <v>1100</v>
      </c>
      <c r="S51" s="51" t="s">
        <v>258</v>
      </c>
      <c r="T51" s="51" t="s">
        <v>279</v>
      </c>
      <c r="U51" s="55">
        <v>54.65</v>
      </c>
      <c r="V51" s="55">
        <v>1</v>
      </c>
      <c r="W51" s="55">
        <v>1.85</v>
      </c>
      <c r="X51" s="55">
        <v>0.22</v>
      </c>
      <c r="Y51" s="55">
        <f t="shared" si="0"/>
        <v>1.85</v>
      </c>
      <c r="Z51" s="55">
        <f t="shared" si="1"/>
        <v>0.22</v>
      </c>
      <c r="AA51" s="55">
        <v>0.34200000000000003</v>
      </c>
      <c r="AB51" s="56">
        <v>9.2800119994838406E-2</v>
      </c>
      <c r="AC51">
        <f t="shared" si="2"/>
        <v>178</v>
      </c>
      <c r="AD51">
        <f t="shared" si="3"/>
        <v>1</v>
      </c>
      <c r="AE51">
        <f t="shared" si="4"/>
        <v>0.1</v>
      </c>
      <c r="AF51">
        <f>'TP Factors'!$D$5</f>
        <v>0.88209793191670816</v>
      </c>
      <c r="AG51">
        <f t="shared" si="5"/>
        <v>0.1</v>
      </c>
    </row>
    <row r="52" spans="1:33">
      <c r="A52" s="51" t="s">
        <v>267</v>
      </c>
      <c r="B52" s="51">
        <v>17</v>
      </c>
      <c r="C52" s="51" t="s">
        <v>268</v>
      </c>
      <c r="D52" s="52">
        <v>32.369999999999997</v>
      </c>
      <c r="E52" s="51" t="s">
        <v>248</v>
      </c>
      <c r="F52" s="51">
        <v>3456</v>
      </c>
      <c r="G52" s="53">
        <v>4</v>
      </c>
      <c r="H52" s="51" t="s">
        <v>269</v>
      </c>
      <c r="I52" s="51" t="s">
        <v>270</v>
      </c>
      <c r="J52" s="51">
        <v>158</v>
      </c>
      <c r="K52" s="54">
        <v>204.701892431</v>
      </c>
      <c r="L52" s="54">
        <v>1284.5941838599999</v>
      </c>
      <c r="M52" s="52">
        <v>0.19</v>
      </c>
      <c r="N52" s="52">
        <v>0.01</v>
      </c>
      <c r="O52" s="51">
        <v>45269</v>
      </c>
      <c r="P52" s="51">
        <v>44232</v>
      </c>
      <c r="Q52" s="55">
        <v>45269</v>
      </c>
      <c r="R52" s="55">
        <v>3100</v>
      </c>
      <c r="S52" s="51" t="s">
        <v>256</v>
      </c>
      <c r="T52" s="51" t="s">
        <v>398</v>
      </c>
      <c r="U52" s="55">
        <v>54.65</v>
      </c>
      <c r="V52" s="55">
        <v>1</v>
      </c>
      <c r="W52" s="55">
        <v>1.25</v>
      </c>
      <c r="X52" s="55">
        <v>6.4000000000000001E-2</v>
      </c>
      <c r="Y52" s="55">
        <f t="shared" si="0"/>
        <v>1.25</v>
      </c>
      <c r="Z52" s="55">
        <f t="shared" si="1"/>
        <v>6.4000000000000001E-2</v>
      </c>
      <c r="AA52" s="55">
        <v>0.252</v>
      </c>
      <c r="AB52" s="56">
        <v>0.31742886611426502</v>
      </c>
      <c r="AC52">
        <f t="shared" si="2"/>
        <v>449</v>
      </c>
      <c r="AD52">
        <f t="shared" si="3"/>
        <v>1</v>
      </c>
      <c r="AE52">
        <f t="shared" si="4"/>
        <v>0.1</v>
      </c>
      <c r="AF52">
        <f>'TP Factors'!$D$5</f>
        <v>0.88209793191670816</v>
      </c>
      <c r="AG52">
        <f t="shared" si="5"/>
        <v>0.1</v>
      </c>
    </row>
    <row r="53" spans="1:33">
      <c r="A53" s="51" t="s">
        <v>267</v>
      </c>
      <c r="B53" s="51">
        <v>17</v>
      </c>
      <c r="C53" s="51" t="s">
        <v>268</v>
      </c>
      <c r="D53" s="52">
        <v>32.369999999999997</v>
      </c>
      <c r="E53" s="51" t="s">
        <v>248</v>
      </c>
      <c r="F53" s="51">
        <v>3456</v>
      </c>
      <c r="G53" s="53">
        <v>30.5</v>
      </c>
      <c r="H53" s="51" t="s">
        <v>269</v>
      </c>
      <c r="I53" s="51" t="s">
        <v>270</v>
      </c>
      <c r="J53" s="51">
        <v>256</v>
      </c>
      <c r="K53" s="54">
        <v>390.02932904800002</v>
      </c>
      <c r="L53" s="54">
        <v>1898.0073482800001</v>
      </c>
      <c r="M53" s="52">
        <v>0.49</v>
      </c>
      <c r="N53" s="52">
        <v>0.13</v>
      </c>
      <c r="O53" s="51">
        <v>45276</v>
      </c>
      <c r="P53" s="51">
        <v>44239</v>
      </c>
      <c r="Q53" s="55">
        <v>45276</v>
      </c>
      <c r="R53" s="55">
        <v>2210</v>
      </c>
      <c r="S53" s="51" t="s">
        <v>256</v>
      </c>
      <c r="T53" s="51" t="s">
        <v>399</v>
      </c>
      <c r="U53" s="55">
        <v>54.65</v>
      </c>
      <c r="V53" s="55">
        <v>1</v>
      </c>
      <c r="W53" s="55">
        <v>1.92</v>
      </c>
      <c r="X53" s="55">
        <v>0.50600000000000001</v>
      </c>
      <c r="Y53" s="55">
        <f t="shared" si="0"/>
        <v>1.92</v>
      </c>
      <c r="Z53" s="55">
        <f t="shared" si="1"/>
        <v>0.50600000000000001</v>
      </c>
      <c r="AA53" s="55">
        <v>0.27700000000000002</v>
      </c>
      <c r="AB53" s="56">
        <v>0.46900595376444298</v>
      </c>
      <c r="AC53">
        <f t="shared" si="2"/>
        <v>730</v>
      </c>
      <c r="AD53">
        <f t="shared" si="3"/>
        <v>3</v>
      </c>
      <c r="AE53">
        <f t="shared" si="4"/>
        <v>0.8</v>
      </c>
      <c r="AF53">
        <f>'TP Factors'!$D$5</f>
        <v>0.88209793191670816</v>
      </c>
      <c r="AG53">
        <f t="shared" si="5"/>
        <v>0.7</v>
      </c>
    </row>
    <row r="54" spans="1:33">
      <c r="A54" s="51" t="s">
        <v>267</v>
      </c>
      <c r="B54" s="51">
        <v>17</v>
      </c>
      <c r="C54" s="51" t="s">
        <v>268</v>
      </c>
      <c r="D54" s="52">
        <v>32.369999999999997</v>
      </c>
      <c r="E54" s="51" t="s">
        <v>248</v>
      </c>
      <c r="F54" s="51">
        <v>3456</v>
      </c>
      <c r="G54" s="53">
        <v>3</v>
      </c>
      <c r="H54" s="51" t="s">
        <v>269</v>
      </c>
      <c r="I54" s="51" t="s">
        <v>270</v>
      </c>
      <c r="J54" s="51">
        <v>1120</v>
      </c>
      <c r="K54" s="54">
        <v>396.53680474800001</v>
      </c>
      <c r="L54" s="54">
        <v>5569.5927359200005</v>
      </c>
      <c r="M54" s="52">
        <v>0.78</v>
      </c>
      <c r="N54" s="52">
        <v>0.1</v>
      </c>
      <c r="O54" s="51">
        <v>45277</v>
      </c>
      <c r="P54" s="51">
        <v>44240</v>
      </c>
      <c r="Q54" s="55">
        <v>45277</v>
      </c>
      <c r="R54" s="55">
        <v>4370</v>
      </c>
      <c r="S54" s="51" t="s">
        <v>258</v>
      </c>
      <c r="T54" s="51" t="s">
        <v>396</v>
      </c>
      <c r="U54" s="55">
        <v>54.65</v>
      </c>
      <c r="V54" s="55">
        <v>1</v>
      </c>
      <c r="W54" s="55">
        <v>0.7</v>
      </c>
      <c r="X54" s="55">
        <v>0.09</v>
      </c>
      <c r="Y54" s="55">
        <f t="shared" si="0"/>
        <v>0.7</v>
      </c>
      <c r="Z54" s="55">
        <f t="shared" si="1"/>
        <v>0.09</v>
      </c>
      <c r="AA54" s="55">
        <v>0.41299999999999998</v>
      </c>
      <c r="AB54" s="56">
        <v>0.978429972596352</v>
      </c>
      <c r="AC54">
        <f t="shared" si="2"/>
        <v>2270</v>
      </c>
      <c r="AD54">
        <f t="shared" si="3"/>
        <v>4</v>
      </c>
      <c r="AE54">
        <f t="shared" si="4"/>
        <v>0.5</v>
      </c>
      <c r="AF54">
        <f>'TP Factors'!$D$5</f>
        <v>0.88209793191670816</v>
      </c>
      <c r="AG54">
        <f t="shared" si="5"/>
        <v>0.4</v>
      </c>
    </row>
    <row r="55" spans="1:33">
      <c r="A55" s="51" t="s">
        <v>267</v>
      </c>
      <c r="B55" s="51">
        <v>17</v>
      </c>
      <c r="C55" s="51" t="s">
        <v>268</v>
      </c>
      <c r="D55" s="52">
        <v>32.369999999999997</v>
      </c>
      <c r="E55" s="51" t="s">
        <v>248</v>
      </c>
      <c r="F55" s="51">
        <v>3456</v>
      </c>
      <c r="G55" s="53">
        <v>3</v>
      </c>
      <c r="H55" s="51" t="s">
        <v>269</v>
      </c>
      <c r="I55" s="51" t="s">
        <v>270</v>
      </c>
      <c r="J55" s="51">
        <v>545</v>
      </c>
      <c r="K55" s="54">
        <v>425.42955328900001</v>
      </c>
      <c r="L55" s="54">
        <v>4340.4172435399996</v>
      </c>
      <c r="M55" s="52">
        <v>0.38</v>
      </c>
      <c r="N55" s="52">
        <v>0.05</v>
      </c>
      <c r="O55" s="51">
        <v>45279</v>
      </c>
      <c r="P55" s="51">
        <v>44242</v>
      </c>
      <c r="Q55" s="55">
        <v>45279</v>
      </c>
      <c r="R55" s="55">
        <v>4370</v>
      </c>
      <c r="S55" s="51" t="s">
        <v>256</v>
      </c>
      <c r="T55" s="51" t="s">
        <v>400</v>
      </c>
      <c r="U55" s="55">
        <v>54.65</v>
      </c>
      <c r="V55" s="55">
        <v>1</v>
      </c>
      <c r="W55" s="55">
        <v>0.7</v>
      </c>
      <c r="X55" s="55">
        <v>0.09</v>
      </c>
      <c r="Y55" s="55">
        <f t="shared" si="0"/>
        <v>0.7</v>
      </c>
      <c r="Z55" s="55">
        <f t="shared" si="1"/>
        <v>0.09</v>
      </c>
      <c r="AA55" s="55">
        <v>0.25800000000000001</v>
      </c>
      <c r="AB55" s="56">
        <v>1.0725361685456201</v>
      </c>
      <c r="AC55">
        <f t="shared" si="2"/>
        <v>1554</v>
      </c>
      <c r="AD55">
        <f t="shared" si="3"/>
        <v>2</v>
      </c>
      <c r="AE55">
        <f t="shared" si="4"/>
        <v>0.3</v>
      </c>
      <c r="AF55">
        <f>'TP Factors'!$D$5</f>
        <v>0.88209793191670816</v>
      </c>
      <c r="AG55">
        <f t="shared" si="5"/>
        <v>0.3</v>
      </c>
    </row>
    <row r="56" spans="1:33">
      <c r="A56" s="51" t="s">
        <v>267</v>
      </c>
      <c r="B56" s="51">
        <v>17</v>
      </c>
      <c r="C56" s="51" t="s">
        <v>268</v>
      </c>
      <c r="D56" s="52">
        <v>32.369999999999997</v>
      </c>
      <c r="E56" s="51" t="s">
        <v>248</v>
      </c>
      <c r="F56" s="51">
        <v>3456</v>
      </c>
      <c r="G56" s="53">
        <v>3</v>
      </c>
      <c r="H56" s="51" t="s">
        <v>269</v>
      </c>
      <c r="I56" s="51" t="s">
        <v>270</v>
      </c>
      <c r="J56" s="51">
        <v>250</v>
      </c>
      <c r="K56" s="54">
        <v>154.057633149</v>
      </c>
      <c r="L56" s="54">
        <v>1241.52277525</v>
      </c>
      <c r="M56" s="52">
        <v>0.17</v>
      </c>
      <c r="N56" s="52">
        <v>0.02</v>
      </c>
      <c r="O56" s="51">
        <v>45295</v>
      </c>
      <c r="P56" s="51">
        <v>44258</v>
      </c>
      <c r="Q56" s="55">
        <v>45295</v>
      </c>
      <c r="R56" s="55">
        <v>4370</v>
      </c>
      <c r="S56" s="51" t="s">
        <v>258</v>
      </c>
      <c r="T56" s="51" t="s">
        <v>396</v>
      </c>
      <c r="U56" s="55">
        <v>54.65</v>
      </c>
      <c r="V56" s="55">
        <v>1</v>
      </c>
      <c r="W56" s="55">
        <v>0.7</v>
      </c>
      <c r="X56" s="55">
        <v>0.09</v>
      </c>
      <c r="Y56" s="55">
        <f t="shared" si="0"/>
        <v>0.7</v>
      </c>
      <c r="Z56" s="55">
        <f t="shared" si="1"/>
        <v>0.09</v>
      </c>
      <c r="AA56" s="55">
        <v>0.41299999999999998</v>
      </c>
      <c r="AB56" s="56">
        <v>0.30678573183018598</v>
      </c>
      <c r="AC56">
        <f t="shared" si="2"/>
        <v>712</v>
      </c>
      <c r="AD56">
        <f t="shared" si="3"/>
        <v>1</v>
      </c>
      <c r="AE56">
        <f t="shared" si="4"/>
        <v>0.1</v>
      </c>
      <c r="AF56">
        <f>'TP Factors'!$D$5</f>
        <v>0.88209793191670816</v>
      </c>
      <c r="AG56">
        <f t="shared" si="5"/>
        <v>0.1</v>
      </c>
    </row>
    <row r="57" spans="1:33">
      <c r="A57" s="51" t="s">
        <v>267</v>
      </c>
      <c r="B57" s="51">
        <v>17</v>
      </c>
      <c r="C57" s="51" t="s">
        <v>268</v>
      </c>
      <c r="D57" s="52">
        <v>32.369999999999997</v>
      </c>
      <c r="E57" s="51" t="s">
        <v>248</v>
      </c>
      <c r="F57" s="51">
        <v>3456</v>
      </c>
      <c r="G57" s="53">
        <v>30.5</v>
      </c>
      <c r="H57" s="51" t="s">
        <v>269</v>
      </c>
      <c r="I57" s="51" t="s">
        <v>270</v>
      </c>
      <c r="J57" s="51">
        <v>972</v>
      </c>
      <c r="K57" s="54">
        <v>509.54294533400002</v>
      </c>
      <c r="L57" s="54">
        <v>6611.3872512300004</v>
      </c>
      <c r="M57" s="52">
        <v>1.87</v>
      </c>
      <c r="N57" s="52">
        <v>0.49</v>
      </c>
      <c r="O57" s="51">
        <v>45300</v>
      </c>
      <c r="P57" s="51">
        <v>44263</v>
      </c>
      <c r="Q57" s="55">
        <v>45300</v>
      </c>
      <c r="R57" s="55">
        <v>2210</v>
      </c>
      <c r="S57" s="51" t="s">
        <v>251</v>
      </c>
      <c r="T57" s="51" t="s">
        <v>397</v>
      </c>
      <c r="U57" s="55">
        <v>54.65</v>
      </c>
      <c r="V57" s="55">
        <v>1</v>
      </c>
      <c r="W57" s="55">
        <v>1.92</v>
      </c>
      <c r="X57" s="55">
        <v>0.50600000000000001</v>
      </c>
      <c r="Y57" s="55">
        <f t="shared" si="0"/>
        <v>1.92</v>
      </c>
      <c r="Z57" s="55">
        <f t="shared" si="1"/>
        <v>0.50600000000000001</v>
      </c>
      <c r="AA57" s="55">
        <v>0.30199999999999999</v>
      </c>
      <c r="AB57" s="56">
        <v>1.63370283391129</v>
      </c>
      <c r="AC57">
        <f t="shared" si="2"/>
        <v>2772</v>
      </c>
      <c r="AD57">
        <f t="shared" si="3"/>
        <v>12</v>
      </c>
      <c r="AE57">
        <f t="shared" si="4"/>
        <v>3.1</v>
      </c>
      <c r="AF57">
        <f>'TP Factors'!$D$5</f>
        <v>0.88209793191670816</v>
      </c>
      <c r="AG57">
        <f t="shared" si="5"/>
        <v>2.7</v>
      </c>
    </row>
    <row r="58" spans="1:33">
      <c r="A58" s="51" t="s">
        <v>267</v>
      </c>
      <c r="B58" s="51">
        <v>17</v>
      </c>
      <c r="C58" s="51" t="s">
        <v>268</v>
      </c>
      <c r="D58" s="52">
        <v>32.369999999999997</v>
      </c>
      <c r="E58" s="51" t="s">
        <v>248</v>
      </c>
      <c r="F58" s="51">
        <v>1234</v>
      </c>
      <c r="G58" s="53">
        <v>13</v>
      </c>
      <c r="H58" s="51" t="s">
        <v>269</v>
      </c>
      <c r="I58" s="51" t="s">
        <v>270</v>
      </c>
      <c r="J58" s="51">
        <v>7611</v>
      </c>
      <c r="K58" s="54">
        <v>3655.2345108999998</v>
      </c>
      <c r="L58" s="54">
        <v>54641.044469</v>
      </c>
      <c r="M58" s="52">
        <v>14.08</v>
      </c>
      <c r="N58" s="52">
        <v>1.67</v>
      </c>
      <c r="O58" s="51">
        <v>45302</v>
      </c>
      <c r="P58" s="51">
        <v>44265</v>
      </c>
      <c r="Q58" s="55">
        <v>45302</v>
      </c>
      <c r="R58" s="55">
        <v>1100</v>
      </c>
      <c r="S58" s="51" t="s">
        <v>253</v>
      </c>
      <c r="T58" s="51" t="s">
        <v>277</v>
      </c>
      <c r="U58" s="55">
        <v>54.65</v>
      </c>
      <c r="V58" s="55">
        <v>1</v>
      </c>
      <c r="W58" s="55">
        <v>1.85</v>
      </c>
      <c r="X58" s="55">
        <v>0.22</v>
      </c>
      <c r="Y58" s="55">
        <f t="shared" si="0"/>
        <v>1.85</v>
      </c>
      <c r="Z58" s="55">
        <f t="shared" si="1"/>
        <v>0.22</v>
      </c>
      <c r="AA58" s="55">
        <v>0.28599999999999998</v>
      </c>
      <c r="AB58" s="56">
        <v>8.8317353289330196</v>
      </c>
      <c r="AC58">
        <f t="shared" si="2"/>
        <v>14189</v>
      </c>
      <c r="AD58">
        <f t="shared" si="3"/>
        <v>58</v>
      </c>
      <c r="AE58">
        <f t="shared" si="4"/>
        <v>6.9</v>
      </c>
      <c r="AF58">
        <f>'TP Factors'!$D$5</f>
        <v>0.88209793191670816</v>
      </c>
      <c r="AG58">
        <f t="shared" si="5"/>
        <v>6.1</v>
      </c>
    </row>
    <row r="59" spans="1:33">
      <c r="A59" s="51" t="s">
        <v>267</v>
      </c>
      <c r="B59" s="51">
        <v>17</v>
      </c>
      <c r="C59" s="51" t="s">
        <v>268</v>
      </c>
      <c r="D59" s="52">
        <v>32.369999999999997</v>
      </c>
      <c r="E59" s="51" t="s">
        <v>248</v>
      </c>
      <c r="F59" s="51">
        <v>3456</v>
      </c>
      <c r="G59" s="53">
        <v>3</v>
      </c>
      <c r="H59" s="51" t="s">
        <v>269</v>
      </c>
      <c r="I59" s="51" t="s">
        <v>270</v>
      </c>
      <c r="J59" s="51">
        <v>1338</v>
      </c>
      <c r="K59" s="54">
        <v>372.09283317299997</v>
      </c>
      <c r="L59" s="54">
        <v>6653.7044205399998</v>
      </c>
      <c r="M59" s="52">
        <v>0.94</v>
      </c>
      <c r="N59" s="52">
        <v>0.12</v>
      </c>
      <c r="O59" s="51">
        <v>45308</v>
      </c>
      <c r="P59" s="51">
        <v>44271</v>
      </c>
      <c r="Q59" s="55">
        <v>45308</v>
      </c>
      <c r="R59" s="55">
        <v>4370</v>
      </c>
      <c r="S59" s="51" t="s">
        <v>251</v>
      </c>
      <c r="T59" s="51" t="s">
        <v>401</v>
      </c>
      <c r="U59" s="55">
        <v>54.65</v>
      </c>
      <c r="V59" s="55">
        <v>1</v>
      </c>
      <c r="W59" s="55">
        <v>0.7</v>
      </c>
      <c r="X59" s="55">
        <v>0.09</v>
      </c>
      <c r="Y59" s="55">
        <f t="shared" si="0"/>
        <v>0.7</v>
      </c>
      <c r="Z59" s="55">
        <f t="shared" si="1"/>
        <v>0.09</v>
      </c>
      <c r="AA59" s="55">
        <v>0.41299999999999998</v>
      </c>
      <c r="AB59" s="56">
        <v>1.6441595923454899</v>
      </c>
      <c r="AC59">
        <f t="shared" si="2"/>
        <v>3814</v>
      </c>
      <c r="AD59">
        <f t="shared" si="3"/>
        <v>6</v>
      </c>
      <c r="AE59">
        <f t="shared" si="4"/>
        <v>0.8</v>
      </c>
      <c r="AF59">
        <f>'TP Factors'!$D$5</f>
        <v>0.88209793191670816</v>
      </c>
      <c r="AG59">
        <f t="shared" si="5"/>
        <v>0.7</v>
      </c>
    </row>
    <row r="60" spans="1:33">
      <c r="A60" s="51" t="s">
        <v>267</v>
      </c>
      <c r="B60" s="51">
        <v>17</v>
      </c>
      <c r="C60" s="51" t="s">
        <v>268</v>
      </c>
      <c r="D60" s="52">
        <v>32.369999999999997</v>
      </c>
      <c r="E60" s="51" t="s">
        <v>248</v>
      </c>
      <c r="F60" s="51">
        <v>3456</v>
      </c>
      <c r="G60" s="53">
        <v>30.5</v>
      </c>
      <c r="H60" s="51" t="s">
        <v>269</v>
      </c>
      <c r="I60" s="51" t="s">
        <v>270</v>
      </c>
      <c r="J60" s="51">
        <v>1598</v>
      </c>
      <c r="K60" s="54">
        <v>515.72322116400005</v>
      </c>
      <c r="L60" s="54">
        <v>12243.3262882</v>
      </c>
      <c r="M60" s="52">
        <v>3.07</v>
      </c>
      <c r="N60" s="52">
        <v>0.81</v>
      </c>
      <c r="O60" s="51">
        <v>45315</v>
      </c>
      <c r="P60" s="51">
        <v>44278</v>
      </c>
      <c r="Q60" s="55">
        <v>45315</v>
      </c>
      <c r="R60" s="55">
        <v>2210</v>
      </c>
      <c r="S60" s="51" t="s">
        <v>258</v>
      </c>
      <c r="T60" s="51" t="s">
        <v>390</v>
      </c>
      <c r="U60" s="55">
        <v>54.65</v>
      </c>
      <c r="V60" s="55">
        <v>1</v>
      </c>
      <c r="W60" s="55">
        <v>1.92</v>
      </c>
      <c r="X60" s="55">
        <v>0.50600000000000001</v>
      </c>
      <c r="Y60" s="55">
        <f t="shared" si="0"/>
        <v>1.92</v>
      </c>
      <c r="Z60" s="55">
        <f t="shared" si="1"/>
        <v>0.50600000000000001</v>
      </c>
      <c r="AA60" s="55">
        <v>0.26800000000000002</v>
      </c>
      <c r="AB60" s="56">
        <v>3.0090010153459499</v>
      </c>
      <c r="AC60">
        <f t="shared" si="2"/>
        <v>4530</v>
      </c>
      <c r="AD60">
        <f t="shared" si="3"/>
        <v>19</v>
      </c>
      <c r="AE60">
        <f t="shared" si="4"/>
        <v>5.0999999999999996</v>
      </c>
      <c r="AF60">
        <f>'TP Factors'!$D$5</f>
        <v>0.88209793191670816</v>
      </c>
      <c r="AG60">
        <f t="shared" si="5"/>
        <v>4.5</v>
      </c>
    </row>
    <row r="61" spans="1:33">
      <c r="A61" s="51" t="s">
        <v>267</v>
      </c>
      <c r="B61" s="51">
        <v>17</v>
      </c>
      <c r="C61" s="51" t="s">
        <v>268</v>
      </c>
      <c r="D61" s="52">
        <v>32.369999999999997</v>
      </c>
      <c r="E61" s="51" t="s">
        <v>248</v>
      </c>
      <c r="F61" s="51">
        <v>3456</v>
      </c>
      <c r="G61" s="53">
        <v>3</v>
      </c>
      <c r="H61" s="51" t="s">
        <v>269</v>
      </c>
      <c r="I61" s="51" t="s">
        <v>270</v>
      </c>
      <c r="J61" s="51">
        <v>411</v>
      </c>
      <c r="K61" s="54">
        <v>189.703711795</v>
      </c>
      <c r="L61" s="54">
        <v>2042.2619478199999</v>
      </c>
      <c r="M61" s="52">
        <v>0.28999999999999998</v>
      </c>
      <c r="N61" s="52">
        <v>0.04</v>
      </c>
      <c r="O61" s="51">
        <v>45317</v>
      </c>
      <c r="P61" s="51">
        <v>44280</v>
      </c>
      <c r="Q61" s="55">
        <v>45317</v>
      </c>
      <c r="R61" s="55">
        <v>4370</v>
      </c>
      <c r="S61" s="51" t="s">
        <v>284</v>
      </c>
      <c r="T61" s="51" t="s">
        <v>391</v>
      </c>
      <c r="U61" s="55">
        <v>54.65</v>
      </c>
      <c r="V61" s="55">
        <v>1</v>
      </c>
      <c r="W61" s="55">
        <v>0.7</v>
      </c>
      <c r="X61" s="55">
        <v>0.09</v>
      </c>
      <c r="Y61" s="55">
        <f t="shared" si="0"/>
        <v>0.7</v>
      </c>
      <c r="Z61" s="55">
        <f t="shared" si="1"/>
        <v>0.09</v>
      </c>
      <c r="AA61" s="55">
        <v>0.41299999999999998</v>
      </c>
      <c r="AB61" s="56">
        <v>0.504583224511857</v>
      </c>
      <c r="AC61">
        <f t="shared" si="2"/>
        <v>1171</v>
      </c>
      <c r="AD61">
        <f t="shared" si="3"/>
        <v>2</v>
      </c>
      <c r="AE61">
        <f t="shared" si="4"/>
        <v>0.2</v>
      </c>
      <c r="AF61">
        <f>'TP Factors'!$D$5</f>
        <v>0.88209793191670816</v>
      </c>
      <c r="AG61">
        <f t="shared" si="5"/>
        <v>0.2</v>
      </c>
    </row>
    <row r="62" spans="1:33">
      <c r="A62" s="51" t="s">
        <v>267</v>
      </c>
      <c r="B62" s="51">
        <v>17</v>
      </c>
      <c r="C62" s="51" t="s">
        <v>268</v>
      </c>
      <c r="D62" s="52">
        <v>32.369999999999997</v>
      </c>
      <c r="E62" s="51" t="s">
        <v>248</v>
      </c>
      <c r="F62" s="51">
        <v>3456</v>
      </c>
      <c r="G62" s="53">
        <v>30.5</v>
      </c>
      <c r="H62" s="51" t="s">
        <v>269</v>
      </c>
      <c r="I62" s="51" t="s">
        <v>270</v>
      </c>
      <c r="J62" s="51">
        <v>1</v>
      </c>
      <c r="K62" s="54">
        <v>23.824804556699998</v>
      </c>
      <c r="L62" s="54">
        <v>7.3802704758599997</v>
      </c>
      <c r="M62" s="52">
        <v>0</v>
      </c>
      <c r="N62" s="52">
        <v>0</v>
      </c>
      <c r="O62" s="51">
        <v>45328</v>
      </c>
      <c r="P62" s="51">
        <v>44291</v>
      </c>
      <c r="Q62" s="55">
        <v>45328</v>
      </c>
      <c r="R62" s="55">
        <v>2210</v>
      </c>
      <c r="S62" s="51" t="s">
        <v>258</v>
      </c>
      <c r="T62" s="51" t="s">
        <v>390</v>
      </c>
      <c r="U62" s="55">
        <v>54.65</v>
      </c>
      <c r="V62" s="55">
        <v>1</v>
      </c>
      <c r="W62" s="55">
        <v>1.92</v>
      </c>
      <c r="X62" s="55">
        <v>0.50600000000000001</v>
      </c>
      <c r="Y62" s="55">
        <f t="shared" si="0"/>
        <v>1.92</v>
      </c>
      <c r="Z62" s="55">
        <f t="shared" si="1"/>
        <v>0.50600000000000001</v>
      </c>
      <c r="AA62" s="55">
        <v>0.26800000000000002</v>
      </c>
      <c r="AB62" s="56">
        <v>1.8236972555130599E-3</v>
      </c>
      <c r="AC62">
        <f t="shared" si="2"/>
        <v>3</v>
      </c>
      <c r="AD62">
        <f t="shared" si="3"/>
        <v>0</v>
      </c>
      <c r="AE62">
        <f t="shared" si="4"/>
        <v>0</v>
      </c>
      <c r="AF62">
        <f>'TP Factors'!$D$5</f>
        <v>0.88209793191670816</v>
      </c>
      <c r="AG62">
        <f t="shared" si="5"/>
        <v>0</v>
      </c>
    </row>
    <row r="63" spans="1:33">
      <c r="A63" s="51" t="s">
        <v>267</v>
      </c>
      <c r="B63" s="51">
        <v>17</v>
      </c>
      <c r="C63" s="51" t="s">
        <v>268</v>
      </c>
      <c r="D63" s="52">
        <v>32.369999999999997</v>
      </c>
      <c r="E63" s="51" t="s">
        <v>248</v>
      </c>
      <c r="F63" s="51">
        <v>1234</v>
      </c>
      <c r="G63" s="53">
        <v>0</v>
      </c>
      <c r="H63" s="51" t="s">
        <v>269</v>
      </c>
      <c r="I63" s="51" t="s">
        <v>270</v>
      </c>
      <c r="J63" s="51">
        <v>39</v>
      </c>
      <c r="K63" s="54">
        <v>53.814356114200002</v>
      </c>
      <c r="L63" s="54">
        <v>158.85670471399999</v>
      </c>
      <c r="M63" s="52">
        <v>0.02</v>
      </c>
      <c r="N63" s="52">
        <v>0.01</v>
      </c>
      <c r="O63" s="51">
        <v>45329</v>
      </c>
      <c r="P63" s="51">
        <v>44292</v>
      </c>
      <c r="Q63" s="55">
        <v>45329</v>
      </c>
      <c r="R63" s="55">
        <v>5300</v>
      </c>
      <c r="S63" s="51" t="s">
        <v>258</v>
      </c>
      <c r="T63" s="51" t="s">
        <v>291</v>
      </c>
      <c r="U63" s="55">
        <v>54.65</v>
      </c>
      <c r="V63" s="55">
        <v>1</v>
      </c>
      <c r="W63" s="55">
        <v>0.6</v>
      </c>
      <c r="X63" s="55">
        <v>0.13500000000000001</v>
      </c>
      <c r="Y63" s="55">
        <f t="shared" si="0"/>
        <v>0.6</v>
      </c>
      <c r="Z63" s="55">
        <f t="shared" si="1"/>
        <v>0.13500000000000001</v>
      </c>
      <c r="AA63" s="55">
        <v>0.5</v>
      </c>
      <c r="AB63" s="56">
        <v>3.9254189598826199E-2</v>
      </c>
      <c r="AC63">
        <f t="shared" si="2"/>
        <v>110</v>
      </c>
      <c r="AD63">
        <f t="shared" si="3"/>
        <v>0</v>
      </c>
      <c r="AE63">
        <f t="shared" si="4"/>
        <v>0</v>
      </c>
      <c r="AF63">
        <f>'TP Factors'!$D$5</f>
        <v>0.88209793191670816</v>
      </c>
      <c r="AG63">
        <f t="shared" si="5"/>
        <v>0</v>
      </c>
    </row>
    <row r="64" spans="1:33">
      <c r="A64" s="51" t="s">
        <v>267</v>
      </c>
      <c r="B64" s="51">
        <v>17</v>
      </c>
      <c r="C64" s="51" t="s">
        <v>268</v>
      </c>
      <c r="D64" s="52">
        <v>32.369999999999997</v>
      </c>
      <c r="E64" s="51" t="s">
        <v>248</v>
      </c>
      <c r="F64" s="51">
        <v>3456</v>
      </c>
      <c r="G64" s="53">
        <v>0</v>
      </c>
      <c r="H64" s="51" t="s">
        <v>269</v>
      </c>
      <c r="I64" s="51" t="s">
        <v>270</v>
      </c>
      <c r="J64" s="51">
        <v>54</v>
      </c>
      <c r="K64" s="54">
        <v>100.774905023</v>
      </c>
      <c r="L64" s="54">
        <v>366.70950660699998</v>
      </c>
      <c r="M64" s="52">
        <v>0</v>
      </c>
      <c r="N64" s="52">
        <v>0</v>
      </c>
      <c r="O64" s="51">
        <v>45330</v>
      </c>
      <c r="P64" s="51">
        <v>44293</v>
      </c>
      <c r="Q64" s="55">
        <v>45330</v>
      </c>
      <c r="R64" s="55">
        <v>6460</v>
      </c>
      <c r="S64" s="51" t="s">
        <v>258</v>
      </c>
      <c r="T64" s="51" t="s">
        <v>280</v>
      </c>
      <c r="U64" s="55">
        <v>54.65</v>
      </c>
      <c r="V64" s="55">
        <v>1</v>
      </c>
      <c r="W64" s="55">
        <v>0</v>
      </c>
      <c r="X64" s="55">
        <v>0</v>
      </c>
      <c r="Y64" s="55">
        <f t="shared" si="0"/>
        <v>0</v>
      </c>
      <c r="Z64" s="55">
        <f t="shared" si="1"/>
        <v>0</v>
      </c>
      <c r="AA64" s="55">
        <v>0.30299999999999999</v>
      </c>
      <c r="AB64" s="56">
        <v>9.0615530058374805E-2</v>
      </c>
      <c r="AC64">
        <f t="shared" si="2"/>
        <v>154</v>
      </c>
      <c r="AD64">
        <f t="shared" si="3"/>
        <v>0</v>
      </c>
      <c r="AE64">
        <f t="shared" si="4"/>
        <v>0</v>
      </c>
      <c r="AF64">
        <f>'TP Factors'!$D$5</f>
        <v>0.88209793191670816</v>
      </c>
      <c r="AG64">
        <f t="shared" si="5"/>
        <v>0</v>
      </c>
    </row>
    <row r="65" spans="1:33">
      <c r="A65" s="51" t="s">
        <v>267</v>
      </c>
      <c r="B65" s="51">
        <v>17</v>
      </c>
      <c r="C65" s="51" t="s">
        <v>268</v>
      </c>
      <c r="D65" s="52">
        <v>32.369999999999997</v>
      </c>
      <c r="E65" s="51" t="s">
        <v>248</v>
      </c>
      <c r="F65" s="51">
        <v>3456</v>
      </c>
      <c r="G65" s="53">
        <v>0</v>
      </c>
      <c r="H65" s="51" t="s">
        <v>269</v>
      </c>
      <c r="I65" s="51" t="s">
        <v>270</v>
      </c>
      <c r="J65" s="51">
        <v>1108</v>
      </c>
      <c r="K65" s="54">
        <v>473.28911523800002</v>
      </c>
      <c r="L65" s="54">
        <v>7508.1738894299997</v>
      </c>
      <c r="M65" s="52">
        <v>0</v>
      </c>
      <c r="N65" s="52">
        <v>0</v>
      </c>
      <c r="O65" s="51">
        <v>45331</v>
      </c>
      <c r="P65" s="51">
        <v>44294</v>
      </c>
      <c r="Q65" s="55">
        <v>45331</v>
      </c>
      <c r="R65" s="55">
        <v>6460</v>
      </c>
      <c r="S65" s="51" t="s">
        <v>258</v>
      </c>
      <c r="T65" s="51" t="s">
        <v>280</v>
      </c>
      <c r="U65" s="55">
        <v>54.65</v>
      </c>
      <c r="V65" s="55">
        <v>1</v>
      </c>
      <c r="W65" s="55">
        <v>0</v>
      </c>
      <c r="X65" s="55">
        <v>0</v>
      </c>
      <c r="Y65" s="55">
        <f t="shared" si="0"/>
        <v>0</v>
      </c>
      <c r="Z65" s="55">
        <f t="shared" si="1"/>
        <v>0</v>
      </c>
      <c r="AA65" s="55">
        <v>0.30299999999999999</v>
      </c>
      <c r="AB65" s="56">
        <v>1.85530275183199</v>
      </c>
      <c r="AC65">
        <f t="shared" si="2"/>
        <v>3158</v>
      </c>
      <c r="AD65">
        <f t="shared" si="3"/>
        <v>0</v>
      </c>
      <c r="AE65">
        <f t="shared" si="4"/>
        <v>0</v>
      </c>
      <c r="AF65">
        <f>'TP Factors'!$D$5</f>
        <v>0.88209793191670816</v>
      </c>
      <c r="AG65">
        <f t="shared" si="5"/>
        <v>0</v>
      </c>
    </row>
    <row r="66" spans="1:33">
      <c r="A66" s="51" t="s">
        <v>267</v>
      </c>
      <c r="B66" s="51">
        <v>17</v>
      </c>
      <c r="C66" s="51" t="s">
        <v>268</v>
      </c>
      <c r="D66" s="52">
        <v>32.369999999999997</v>
      </c>
      <c r="E66" s="51" t="s">
        <v>248</v>
      </c>
      <c r="F66" s="51">
        <v>3456</v>
      </c>
      <c r="G66" s="53">
        <v>0</v>
      </c>
      <c r="H66" s="51" t="s">
        <v>269</v>
      </c>
      <c r="I66" s="51" t="s">
        <v>270</v>
      </c>
      <c r="J66" s="51">
        <v>163</v>
      </c>
      <c r="K66" s="54">
        <v>175.98457375300001</v>
      </c>
      <c r="L66" s="54">
        <v>1103.1599208800001</v>
      </c>
      <c r="M66" s="52">
        <v>0</v>
      </c>
      <c r="N66" s="52">
        <v>0</v>
      </c>
      <c r="O66" s="51">
        <v>45332</v>
      </c>
      <c r="P66" s="51">
        <v>44295</v>
      </c>
      <c r="Q66" s="55">
        <v>45332</v>
      </c>
      <c r="R66" s="55">
        <v>6460</v>
      </c>
      <c r="S66" s="51" t="s">
        <v>258</v>
      </c>
      <c r="T66" s="51" t="s">
        <v>280</v>
      </c>
      <c r="U66" s="55">
        <v>54.65</v>
      </c>
      <c r="V66" s="55">
        <v>1</v>
      </c>
      <c r="W66" s="55">
        <v>0</v>
      </c>
      <c r="X66" s="55">
        <v>0</v>
      </c>
      <c r="Y66" s="55">
        <f t="shared" si="0"/>
        <v>0</v>
      </c>
      <c r="Z66" s="55">
        <f t="shared" si="1"/>
        <v>0</v>
      </c>
      <c r="AA66" s="55">
        <v>0.30299999999999999</v>
      </c>
      <c r="AB66" s="56">
        <v>0.27259566267991903</v>
      </c>
      <c r="AC66">
        <f t="shared" si="2"/>
        <v>464</v>
      </c>
      <c r="AD66">
        <f t="shared" si="3"/>
        <v>0</v>
      </c>
      <c r="AE66">
        <f t="shared" si="4"/>
        <v>0</v>
      </c>
      <c r="AF66">
        <f>'TP Factors'!$D$5</f>
        <v>0.88209793191670816</v>
      </c>
      <c r="AG66">
        <f t="shared" si="5"/>
        <v>0</v>
      </c>
    </row>
    <row r="67" spans="1:33">
      <c r="A67" s="51" t="s">
        <v>267</v>
      </c>
      <c r="B67" s="51">
        <v>17</v>
      </c>
      <c r="C67" s="51" t="s">
        <v>268</v>
      </c>
      <c r="D67" s="52">
        <v>32.369999999999997</v>
      </c>
      <c r="E67" s="51" t="s">
        <v>248</v>
      </c>
      <c r="F67" s="51">
        <v>1234</v>
      </c>
      <c r="G67" s="53">
        <v>0</v>
      </c>
      <c r="H67" s="51" t="s">
        <v>269</v>
      </c>
      <c r="I67" s="51" t="s">
        <v>270</v>
      </c>
      <c r="J67" s="51">
        <v>5</v>
      </c>
      <c r="K67" s="54">
        <v>20.613796620700001</v>
      </c>
      <c r="L67" s="54">
        <v>20.440138345000001</v>
      </c>
      <c r="M67" s="52">
        <v>0</v>
      </c>
      <c r="N67" s="52">
        <v>0</v>
      </c>
      <c r="O67" s="51">
        <v>45335</v>
      </c>
      <c r="P67" s="51">
        <v>44298</v>
      </c>
      <c r="Q67" s="55">
        <v>45335</v>
      </c>
      <c r="R67" s="55">
        <v>5300</v>
      </c>
      <c r="S67" s="51" t="s">
        <v>251</v>
      </c>
      <c r="T67" s="51" t="s">
        <v>323</v>
      </c>
      <c r="U67" s="55">
        <v>54.65</v>
      </c>
      <c r="V67" s="55">
        <v>1</v>
      </c>
      <c r="W67" s="55">
        <v>0.6</v>
      </c>
      <c r="X67" s="55">
        <v>0.13500000000000001</v>
      </c>
      <c r="Y67" s="55">
        <f t="shared" ref="Y67:Y130" si="6">W67</f>
        <v>0.6</v>
      </c>
      <c r="Z67" s="55">
        <f t="shared" ref="Z67:Z130" si="7">X67</f>
        <v>0.13500000000000001</v>
      </c>
      <c r="AA67" s="55">
        <v>0.5</v>
      </c>
      <c r="AB67" s="56">
        <v>5.0508479791350896E-3</v>
      </c>
      <c r="AC67">
        <f t="shared" ref="AC67:AC130" si="8">ROUND(AB67*AA67*U67*102.79,0)</f>
        <v>14</v>
      </c>
      <c r="AD67">
        <f t="shared" ref="AD67:AD130" si="9">ROUND(Y67*AC67*0.002205,0)</f>
        <v>0</v>
      </c>
      <c r="AE67">
        <f t="shared" ref="AE67:AE130" si="10">ROUND(Z67*AC67*0.002205,1)</f>
        <v>0</v>
      </c>
      <c r="AF67">
        <f>'TP Factors'!$D$5</f>
        <v>0.88209793191670816</v>
      </c>
      <c r="AG67">
        <f t="shared" ref="AG67:AG130" si="11">ROUND(AE67*AF67,1)</f>
        <v>0</v>
      </c>
    </row>
    <row r="68" spans="1:33">
      <c r="A68" s="51" t="s">
        <v>267</v>
      </c>
      <c r="B68" s="51">
        <v>17</v>
      </c>
      <c r="C68" s="51" t="s">
        <v>268</v>
      </c>
      <c r="D68" s="52">
        <v>32.369999999999997</v>
      </c>
      <c r="E68" s="51" t="s">
        <v>248</v>
      </c>
      <c r="F68" s="51">
        <v>1234</v>
      </c>
      <c r="G68" s="53">
        <v>0</v>
      </c>
      <c r="H68" s="51" t="s">
        <v>269</v>
      </c>
      <c r="I68" s="51" t="s">
        <v>270</v>
      </c>
      <c r="J68" s="51">
        <v>246</v>
      </c>
      <c r="K68" s="54">
        <v>127.221597191</v>
      </c>
      <c r="L68" s="54">
        <v>1011.5834245</v>
      </c>
      <c r="M68" s="52">
        <v>0.15</v>
      </c>
      <c r="N68" s="52">
        <v>0.03</v>
      </c>
      <c r="O68" s="51">
        <v>45340</v>
      </c>
      <c r="P68" s="51">
        <v>44303</v>
      </c>
      <c r="Q68" s="55">
        <v>45340</v>
      </c>
      <c r="R68" s="55">
        <v>5300</v>
      </c>
      <c r="S68" s="51" t="s">
        <v>258</v>
      </c>
      <c r="T68" s="51" t="s">
        <v>291</v>
      </c>
      <c r="U68" s="55">
        <v>54.65</v>
      </c>
      <c r="V68" s="55">
        <v>1</v>
      </c>
      <c r="W68" s="55">
        <v>0.6</v>
      </c>
      <c r="X68" s="55">
        <v>0.13500000000000001</v>
      </c>
      <c r="Y68" s="55">
        <f t="shared" si="6"/>
        <v>0.6</v>
      </c>
      <c r="Z68" s="55">
        <f t="shared" si="7"/>
        <v>0.13500000000000001</v>
      </c>
      <c r="AA68" s="55">
        <v>0.5</v>
      </c>
      <c r="AB68" s="56">
        <v>0.24996670810229199</v>
      </c>
      <c r="AC68">
        <f t="shared" si="8"/>
        <v>702</v>
      </c>
      <c r="AD68">
        <f t="shared" si="9"/>
        <v>1</v>
      </c>
      <c r="AE68">
        <f t="shared" si="10"/>
        <v>0.2</v>
      </c>
      <c r="AF68">
        <f>'TP Factors'!$D$5</f>
        <v>0.88209793191670816</v>
      </c>
      <c r="AG68">
        <f t="shared" si="11"/>
        <v>0.2</v>
      </c>
    </row>
    <row r="69" spans="1:33">
      <c r="A69" s="51" t="s">
        <v>267</v>
      </c>
      <c r="B69" s="51">
        <v>17</v>
      </c>
      <c r="C69" s="51" t="s">
        <v>268</v>
      </c>
      <c r="D69" s="52">
        <v>32.369999999999997</v>
      </c>
      <c r="E69" s="51" t="s">
        <v>248</v>
      </c>
      <c r="F69" s="51">
        <v>3456</v>
      </c>
      <c r="G69" s="53">
        <v>30.5</v>
      </c>
      <c r="H69" s="51" t="s">
        <v>269</v>
      </c>
      <c r="I69" s="51" t="s">
        <v>270</v>
      </c>
      <c r="J69" s="51">
        <v>8380</v>
      </c>
      <c r="K69" s="54">
        <v>1403.95523592</v>
      </c>
      <c r="L69" s="54">
        <v>64205.485653199998</v>
      </c>
      <c r="M69" s="52">
        <v>16.09</v>
      </c>
      <c r="N69" s="52">
        <v>4.24</v>
      </c>
      <c r="O69" s="51">
        <v>45360</v>
      </c>
      <c r="P69" s="51">
        <v>44323</v>
      </c>
      <c r="Q69" s="55">
        <v>45360</v>
      </c>
      <c r="R69" s="55">
        <v>2210</v>
      </c>
      <c r="S69" s="51" t="s">
        <v>258</v>
      </c>
      <c r="T69" s="51" t="s">
        <v>390</v>
      </c>
      <c r="U69" s="55">
        <v>54.65</v>
      </c>
      <c r="V69" s="55">
        <v>1</v>
      </c>
      <c r="W69" s="55">
        <v>1.92</v>
      </c>
      <c r="X69" s="55">
        <v>0.50600000000000001</v>
      </c>
      <c r="Y69" s="55">
        <f t="shared" si="6"/>
        <v>1.92</v>
      </c>
      <c r="Z69" s="55">
        <f t="shared" si="7"/>
        <v>0.50600000000000001</v>
      </c>
      <c r="AA69" s="55">
        <v>0.26800000000000002</v>
      </c>
      <c r="AB69" s="56">
        <v>15.8654575626</v>
      </c>
      <c r="AC69">
        <f t="shared" si="8"/>
        <v>23885</v>
      </c>
      <c r="AD69">
        <f t="shared" si="9"/>
        <v>101</v>
      </c>
      <c r="AE69">
        <f t="shared" si="10"/>
        <v>26.6</v>
      </c>
      <c r="AF69">
        <f>'TP Factors'!$D$5</f>
        <v>0.88209793191670816</v>
      </c>
      <c r="AG69">
        <f t="shared" si="11"/>
        <v>23.5</v>
      </c>
    </row>
    <row r="70" spans="1:33">
      <c r="A70" s="51" t="s">
        <v>267</v>
      </c>
      <c r="B70" s="51">
        <v>17</v>
      </c>
      <c r="C70" s="51" t="s">
        <v>268</v>
      </c>
      <c r="D70" s="52">
        <v>32.369999999999997</v>
      </c>
      <c r="E70" s="51" t="s">
        <v>248</v>
      </c>
      <c r="F70" s="51">
        <v>1234</v>
      </c>
      <c r="G70" s="53">
        <v>0</v>
      </c>
      <c r="H70" s="51" t="s">
        <v>269</v>
      </c>
      <c r="I70" s="51" t="s">
        <v>270</v>
      </c>
      <c r="J70" s="51">
        <v>30</v>
      </c>
      <c r="K70" s="54">
        <v>44.737172366700001</v>
      </c>
      <c r="L70" s="54">
        <v>123.32818091</v>
      </c>
      <c r="M70" s="52">
        <v>0.02</v>
      </c>
      <c r="N70" s="52">
        <v>0</v>
      </c>
      <c r="O70" s="51">
        <v>45368</v>
      </c>
      <c r="P70" s="51">
        <v>44331</v>
      </c>
      <c r="Q70" s="55">
        <v>45368</v>
      </c>
      <c r="R70" s="55">
        <v>5300</v>
      </c>
      <c r="S70" s="51" t="s">
        <v>258</v>
      </c>
      <c r="T70" s="51" t="s">
        <v>291</v>
      </c>
      <c r="U70" s="55">
        <v>54.65</v>
      </c>
      <c r="V70" s="55">
        <v>1</v>
      </c>
      <c r="W70" s="55">
        <v>0.6</v>
      </c>
      <c r="X70" s="55">
        <v>0.13500000000000001</v>
      </c>
      <c r="Y70" s="55">
        <f t="shared" si="6"/>
        <v>0.6</v>
      </c>
      <c r="Z70" s="55">
        <f t="shared" si="7"/>
        <v>0.13500000000000001</v>
      </c>
      <c r="AA70" s="55">
        <v>0.5</v>
      </c>
      <c r="AB70" s="56">
        <v>3.0474935295599501E-2</v>
      </c>
      <c r="AC70">
        <f t="shared" si="8"/>
        <v>86</v>
      </c>
      <c r="AD70">
        <f t="shared" si="9"/>
        <v>0</v>
      </c>
      <c r="AE70">
        <f t="shared" si="10"/>
        <v>0</v>
      </c>
      <c r="AF70">
        <f>'TP Factors'!$D$5</f>
        <v>0.88209793191670816</v>
      </c>
      <c r="AG70">
        <f t="shared" si="11"/>
        <v>0</v>
      </c>
    </row>
    <row r="71" spans="1:33">
      <c r="A71" s="51" t="s">
        <v>267</v>
      </c>
      <c r="B71" s="51">
        <v>17</v>
      </c>
      <c r="C71" s="51" t="s">
        <v>268</v>
      </c>
      <c r="D71" s="52">
        <v>32.369999999999997</v>
      </c>
      <c r="E71" s="51" t="s">
        <v>248</v>
      </c>
      <c r="F71" s="51">
        <v>1234</v>
      </c>
      <c r="G71" s="53">
        <v>0</v>
      </c>
      <c r="H71" s="51" t="s">
        <v>269</v>
      </c>
      <c r="I71" s="51" t="s">
        <v>270</v>
      </c>
      <c r="J71" s="51">
        <v>47</v>
      </c>
      <c r="K71" s="54">
        <v>53.4522971703</v>
      </c>
      <c r="L71" s="54">
        <v>192.94042392099999</v>
      </c>
      <c r="M71" s="52">
        <v>0.03</v>
      </c>
      <c r="N71" s="52">
        <v>0.01</v>
      </c>
      <c r="O71" s="51">
        <v>45370</v>
      </c>
      <c r="P71" s="51">
        <v>44333</v>
      </c>
      <c r="Q71" s="55">
        <v>45370</v>
      </c>
      <c r="R71" s="55">
        <v>5300</v>
      </c>
      <c r="S71" s="51" t="s">
        <v>258</v>
      </c>
      <c r="T71" s="51" t="s">
        <v>291</v>
      </c>
      <c r="U71" s="55">
        <v>54.65</v>
      </c>
      <c r="V71" s="55">
        <v>1</v>
      </c>
      <c r="W71" s="55">
        <v>0.6</v>
      </c>
      <c r="X71" s="55">
        <v>0.13500000000000001</v>
      </c>
      <c r="Y71" s="55">
        <f t="shared" si="6"/>
        <v>0.6</v>
      </c>
      <c r="Z71" s="55">
        <f t="shared" si="7"/>
        <v>0.13500000000000001</v>
      </c>
      <c r="AA71" s="55">
        <v>0.5</v>
      </c>
      <c r="AB71" s="56">
        <v>4.7676426353323503E-2</v>
      </c>
      <c r="AC71">
        <f t="shared" si="8"/>
        <v>134</v>
      </c>
      <c r="AD71">
        <f t="shared" si="9"/>
        <v>0</v>
      </c>
      <c r="AE71">
        <f t="shared" si="10"/>
        <v>0</v>
      </c>
      <c r="AF71">
        <f>'TP Factors'!$D$5</f>
        <v>0.88209793191670816</v>
      </c>
      <c r="AG71">
        <f t="shared" si="11"/>
        <v>0</v>
      </c>
    </row>
    <row r="72" spans="1:33">
      <c r="A72" s="51" t="s">
        <v>267</v>
      </c>
      <c r="B72" s="51">
        <v>17</v>
      </c>
      <c r="C72" s="51" t="s">
        <v>268</v>
      </c>
      <c r="D72" s="52">
        <v>32.369999999999997</v>
      </c>
      <c r="E72" s="51" t="s">
        <v>248</v>
      </c>
      <c r="F72" s="51">
        <v>1234</v>
      </c>
      <c r="G72" s="53">
        <v>0</v>
      </c>
      <c r="H72" s="51" t="s">
        <v>269</v>
      </c>
      <c r="I72" s="51" t="s">
        <v>270</v>
      </c>
      <c r="J72" s="51">
        <v>8</v>
      </c>
      <c r="K72" s="54">
        <v>27.174805336799999</v>
      </c>
      <c r="L72" s="54">
        <v>33.034455835300001</v>
      </c>
      <c r="M72" s="52">
        <v>0</v>
      </c>
      <c r="N72" s="52">
        <v>0</v>
      </c>
      <c r="O72" s="51">
        <v>45371</v>
      </c>
      <c r="P72" s="51">
        <v>44334</v>
      </c>
      <c r="Q72" s="55">
        <v>45371</v>
      </c>
      <c r="R72" s="55">
        <v>5300</v>
      </c>
      <c r="S72" s="51" t="s">
        <v>251</v>
      </c>
      <c r="T72" s="51" t="s">
        <v>323</v>
      </c>
      <c r="U72" s="55">
        <v>54.65</v>
      </c>
      <c r="V72" s="55">
        <v>1</v>
      </c>
      <c r="W72" s="55">
        <v>0.6</v>
      </c>
      <c r="X72" s="55">
        <v>0.13500000000000001</v>
      </c>
      <c r="Y72" s="55">
        <f t="shared" si="6"/>
        <v>0.6</v>
      </c>
      <c r="Z72" s="55">
        <f t="shared" si="7"/>
        <v>0.13500000000000001</v>
      </c>
      <c r="AA72" s="55">
        <v>0.5</v>
      </c>
      <c r="AB72" s="56">
        <v>8.1629591618421794E-3</v>
      </c>
      <c r="AC72">
        <f t="shared" si="8"/>
        <v>23</v>
      </c>
      <c r="AD72">
        <f t="shared" si="9"/>
        <v>0</v>
      </c>
      <c r="AE72">
        <f t="shared" si="10"/>
        <v>0</v>
      </c>
      <c r="AF72">
        <f>'TP Factors'!$D$5</f>
        <v>0.88209793191670816</v>
      </c>
      <c r="AG72">
        <f t="shared" si="11"/>
        <v>0</v>
      </c>
    </row>
    <row r="73" spans="1:33">
      <c r="A73" s="51" t="s">
        <v>267</v>
      </c>
      <c r="B73" s="51">
        <v>17</v>
      </c>
      <c r="C73" s="51" t="s">
        <v>268</v>
      </c>
      <c r="D73" s="52">
        <v>32.369999999999997</v>
      </c>
      <c r="E73" s="51" t="s">
        <v>248</v>
      </c>
      <c r="F73" s="51">
        <v>3456</v>
      </c>
      <c r="G73" s="53">
        <v>3</v>
      </c>
      <c r="H73" s="51" t="s">
        <v>269</v>
      </c>
      <c r="I73" s="51" t="s">
        <v>270</v>
      </c>
      <c r="J73" s="51">
        <v>97</v>
      </c>
      <c r="K73" s="54">
        <v>131.36061032399999</v>
      </c>
      <c r="L73" s="54">
        <v>481.42179646199997</v>
      </c>
      <c r="M73" s="52">
        <v>7.0000000000000007E-2</v>
      </c>
      <c r="N73" s="52">
        <v>0.01</v>
      </c>
      <c r="O73" s="51">
        <v>45374</v>
      </c>
      <c r="P73" s="51">
        <v>44337</v>
      </c>
      <c r="Q73" s="55">
        <v>45374</v>
      </c>
      <c r="R73" s="55">
        <v>4370</v>
      </c>
      <c r="S73" s="51" t="s">
        <v>258</v>
      </c>
      <c r="T73" s="51" t="s">
        <v>396</v>
      </c>
      <c r="U73" s="55">
        <v>54.65</v>
      </c>
      <c r="V73" s="55">
        <v>1</v>
      </c>
      <c r="W73" s="55">
        <v>0.7</v>
      </c>
      <c r="X73" s="55">
        <v>0.09</v>
      </c>
      <c r="Y73" s="55">
        <f t="shared" si="6"/>
        <v>0.7</v>
      </c>
      <c r="Z73" s="55">
        <f t="shared" si="7"/>
        <v>0.09</v>
      </c>
      <c r="AA73" s="55">
        <v>0.41299999999999998</v>
      </c>
      <c r="AB73" s="56">
        <v>0.11896144080960699</v>
      </c>
      <c r="AC73">
        <f t="shared" si="8"/>
        <v>276</v>
      </c>
      <c r="AD73">
        <f t="shared" si="9"/>
        <v>0</v>
      </c>
      <c r="AE73">
        <f t="shared" si="10"/>
        <v>0.1</v>
      </c>
      <c r="AF73">
        <f>'TP Factors'!$D$5</f>
        <v>0.88209793191670816</v>
      </c>
      <c r="AG73">
        <f t="shared" si="11"/>
        <v>0.1</v>
      </c>
    </row>
    <row r="74" spans="1:33">
      <c r="A74" s="51" t="s">
        <v>267</v>
      </c>
      <c r="B74" s="51">
        <v>17</v>
      </c>
      <c r="C74" s="51" t="s">
        <v>268</v>
      </c>
      <c r="D74" s="52">
        <v>32.369999999999997</v>
      </c>
      <c r="E74" s="51" t="s">
        <v>248</v>
      </c>
      <c r="F74" s="51">
        <v>3456</v>
      </c>
      <c r="G74" s="53">
        <v>30.5</v>
      </c>
      <c r="H74" s="51" t="s">
        <v>269</v>
      </c>
      <c r="I74" s="51" t="s">
        <v>270</v>
      </c>
      <c r="J74" s="51">
        <v>212</v>
      </c>
      <c r="K74" s="54">
        <v>206.72023708200001</v>
      </c>
      <c r="L74" s="54">
        <v>1627.09124989</v>
      </c>
      <c r="M74" s="52">
        <v>0.41</v>
      </c>
      <c r="N74" s="52">
        <v>0.11</v>
      </c>
      <c r="O74" s="51">
        <v>45375</v>
      </c>
      <c r="P74" s="51">
        <v>44338</v>
      </c>
      <c r="Q74" s="55">
        <v>45375</v>
      </c>
      <c r="R74" s="55">
        <v>2210</v>
      </c>
      <c r="S74" s="51" t="s">
        <v>258</v>
      </c>
      <c r="T74" s="51" t="s">
        <v>390</v>
      </c>
      <c r="U74" s="55">
        <v>54.65</v>
      </c>
      <c r="V74" s="55">
        <v>1</v>
      </c>
      <c r="W74" s="55">
        <v>1.92</v>
      </c>
      <c r="X74" s="55">
        <v>0.50600000000000001</v>
      </c>
      <c r="Y74" s="55">
        <f t="shared" si="6"/>
        <v>1.92</v>
      </c>
      <c r="Z74" s="55">
        <f t="shared" si="7"/>
        <v>0.50600000000000001</v>
      </c>
      <c r="AA74" s="55">
        <v>0.26800000000000002</v>
      </c>
      <c r="AB74" s="56">
        <v>0.40206139574559602</v>
      </c>
      <c r="AC74">
        <f t="shared" si="8"/>
        <v>605</v>
      </c>
      <c r="AD74">
        <f t="shared" si="9"/>
        <v>3</v>
      </c>
      <c r="AE74">
        <f t="shared" si="10"/>
        <v>0.7</v>
      </c>
      <c r="AF74">
        <f>'TP Factors'!$D$5</f>
        <v>0.88209793191670816</v>
      </c>
      <c r="AG74">
        <f t="shared" si="11"/>
        <v>0.6</v>
      </c>
    </row>
    <row r="75" spans="1:33">
      <c r="A75" s="51" t="s">
        <v>267</v>
      </c>
      <c r="B75" s="51">
        <v>17</v>
      </c>
      <c r="C75" s="51" t="s">
        <v>268</v>
      </c>
      <c r="D75" s="52">
        <v>32.369999999999997</v>
      </c>
      <c r="E75" s="51" t="s">
        <v>248</v>
      </c>
      <c r="F75" s="51">
        <v>3456</v>
      </c>
      <c r="G75" s="53">
        <v>30.5</v>
      </c>
      <c r="H75" s="51" t="s">
        <v>269</v>
      </c>
      <c r="I75" s="51" t="s">
        <v>270</v>
      </c>
      <c r="J75" s="51">
        <v>602</v>
      </c>
      <c r="K75" s="54">
        <v>265.41971831000001</v>
      </c>
      <c r="L75" s="54">
        <v>4612.0450343100001</v>
      </c>
      <c r="M75" s="52">
        <v>1.1599999999999999</v>
      </c>
      <c r="N75" s="52">
        <v>0.3</v>
      </c>
      <c r="O75" s="51">
        <v>45376</v>
      </c>
      <c r="P75" s="51">
        <v>44339</v>
      </c>
      <c r="Q75" s="55">
        <v>45376</v>
      </c>
      <c r="R75" s="55">
        <v>2210</v>
      </c>
      <c r="S75" s="51" t="s">
        <v>258</v>
      </c>
      <c r="T75" s="51" t="s">
        <v>390</v>
      </c>
      <c r="U75" s="55">
        <v>54.65</v>
      </c>
      <c r="V75" s="55">
        <v>1</v>
      </c>
      <c r="W75" s="55">
        <v>1.92</v>
      </c>
      <c r="X75" s="55">
        <v>0.50600000000000001</v>
      </c>
      <c r="Y75" s="55">
        <f t="shared" si="6"/>
        <v>1.92</v>
      </c>
      <c r="Z75" s="55">
        <f t="shared" si="7"/>
        <v>0.50600000000000001</v>
      </c>
      <c r="AA75" s="55">
        <v>0.26800000000000002</v>
      </c>
      <c r="AB75" s="56">
        <v>1.1396565889224</v>
      </c>
      <c r="AC75">
        <f t="shared" si="8"/>
        <v>1716</v>
      </c>
      <c r="AD75">
        <f t="shared" si="9"/>
        <v>7</v>
      </c>
      <c r="AE75">
        <f t="shared" si="10"/>
        <v>1.9</v>
      </c>
      <c r="AF75">
        <f>'TP Factors'!$D$5</f>
        <v>0.88209793191670816</v>
      </c>
      <c r="AG75">
        <f t="shared" si="11"/>
        <v>1.7</v>
      </c>
    </row>
    <row r="76" spans="1:33">
      <c r="A76" s="51" t="s">
        <v>267</v>
      </c>
      <c r="B76" s="51">
        <v>17</v>
      </c>
      <c r="C76" s="51" t="s">
        <v>268</v>
      </c>
      <c r="D76" s="52">
        <v>32.369999999999997</v>
      </c>
      <c r="E76" s="51" t="s">
        <v>248</v>
      </c>
      <c r="F76" s="51">
        <v>1600</v>
      </c>
      <c r="G76" s="53">
        <v>93.9</v>
      </c>
      <c r="H76" s="51" t="s">
        <v>269</v>
      </c>
      <c r="I76" s="51" t="s">
        <v>270</v>
      </c>
      <c r="J76" s="51">
        <v>355</v>
      </c>
      <c r="K76" s="54">
        <v>519.12794515400003</v>
      </c>
      <c r="L76" s="54">
        <v>2394.8737647200001</v>
      </c>
      <c r="M76" s="52">
        <v>0.42</v>
      </c>
      <c r="N76" s="52">
        <v>0.05</v>
      </c>
      <c r="O76" s="51">
        <v>45379</v>
      </c>
      <c r="P76" s="51">
        <v>44342</v>
      </c>
      <c r="Q76" s="55">
        <v>45379</v>
      </c>
      <c r="R76" s="55">
        <v>1600</v>
      </c>
      <c r="S76" s="51" t="s">
        <v>258</v>
      </c>
      <c r="T76" s="51" t="s">
        <v>402</v>
      </c>
      <c r="U76" s="55">
        <v>54.65</v>
      </c>
      <c r="V76" s="55">
        <v>1</v>
      </c>
      <c r="W76" s="55">
        <v>1.18</v>
      </c>
      <c r="X76" s="55">
        <v>0.15</v>
      </c>
      <c r="Y76" s="55">
        <f t="shared" si="6"/>
        <v>1.18</v>
      </c>
      <c r="Z76" s="55">
        <f t="shared" si="7"/>
        <v>0.15</v>
      </c>
      <c r="AA76" s="55">
        <v>0.30399999999999999</v>
      </c>
      <c r="AB76" s="56">
        <v>0.59178382800648499</v>
      </c>
      <c r="AC76">
        <f t="shared" si="8"/>
        <v>1011</v>
      </c>
      <c r="AD76">
        <f t="shared" si="9"/>
        <v>3</v>
      </c>
      <c r="AE76">
        <f t="shared" si="10"/>
        <v>0.3</v>
      </c>
      <c r="AF76">
        <f>'TP Factors'!$D$5</f>
        <v>0.88209793191670816</v>
      </c>
      <c r="AG76">
        <f t="shared" si="11"/>
        <v>0.3</v>
      </c>
    </row>
    <row r="77" spans="1:33">
      <c r="A77" s="51" t="s">
        <v>267</v>
      </c>
      <c r="B77" s="51">
        <v>17</v>
      </c>
      <c r="C77" s="51" t="s">
        <v>268</v>
      </c>
      <c r="D77" s="52">
        <v>32.369999999999997</v>
      </c>
      <c r="E77" s="51" t="s">
        <v>248</v>
      </c>
      <c r="F77" s="51">
        <v>1600</v>
      </c>
      <c r="G77" s="53">
        <v>93.9</v>
      </c>
      <c r="H77" s="51" t="s">
        <v>269</v>
      </c>
      <c r="I77" s="51" t="s">
        <v>270</v>
      </c>
      <c r="J77" s="51">
        <v>1</v>
      </c>
      <c r="K77" s="54">
        <v>35.551049500399998</v>
      </c>
      <c r="L77" s="54">
        <v>6.4409766358900002</v>
      </c>
      <c r="M77" s="52">
        <v>0</v>
      </c>
      <c r="N77" s="52">
        <v>0</v>
      </c>
      <c r="O77" s="51">
        <v>45394</v>
      </c>
      <c r="P77" s="51">
        <v>44357</v>
      </c>
      <c r="Q77" s="55">
        <v>45394</v>
      </c>
      <c r="R77" s="55">
        <v>1600</v>
      </c>
      <c r="S77" s="51" t="s">
        <v>258</v>
      </c>
      <c r="T77" s="51" t="s">
        <v>402</v>
      </c>
      <c r="U77" s="55">
        <v>54.65</v>
      </c>
      <c r="V77" s="55">
        <v>1</v>
      </c>
      <c r="W77" s="55">
        <v>1.18</v>
      </c>
      <c r="X77" s="55">
        <v>0.15</v>
      </c>
      <c r="Y77" s="55">
        <f t="shared" si="6"/>
        <v>1.18</v>
      </c>
      <c r="Z77" s="55">
        <f t="shared" si="7"/>
        <v>0.15</v>
      </c>
      <c r="AA77" s="55">
        <v>0.30399999999999999</v>
      </c>
      <c r="AB77" s="56">
        <v>1.59159362362467E-3</v>
      </c>
      <c r="AC77">
        <f t="shared" si="8"/>
        <v>3</v>
      </c>
      <c r="AD77">
        <f t="shared" si="9"/>
        <v>0</v>
      </c>
      <c r="AE77">
        <f t="shared" si="10"/>
        <v>0</v>
      </c>
      <c r="AF77">
        <f>'TP Factors'!$D$5</f>
        <v>0.88209793191670816</v>
      </c>
      <c r="AG77">
        <f t="shared" si="11"/>
        <v>0</v>
      </c>
    </row>
    <row r="78" spans="1:33">
      <c r="A78" s="51" t="s">
        <v>267</v>
      </c>
      <c r="B78" s="51">
        <v>17</v>
      </c>
      <c r="C78" s="51" t="s">
        <v>268</v>
      </c>
      <c r="D78" s="52">
        <v>32.369999999999997</v>
      </c>
      <c r="E78" s="51" t="s">
        <v>248</v>
      </c>
      <c r="F78" s="51">
        <v>3456</v>
      </c>
      <c r="G78" s="53">
        <v>30.5</v>
      </c>
      <c r="H78" s="51" t="s">
        <v>269</v>
      </c>
      <c r="I78" s="51" t="s">
        <v>270</v>
      </c>
      <c r="J78" s="51">
        <v>528</v>
      </c>
      <c r="K78" s="54">
        <v>608.22218396699998</v>
      </c>
      <c r="L78" s="54">
        <v>3589.6362255499998</v>
      </c>
      <c r="M78" s="52">
        <v>1.01</v>
      </c>
      <c r="N78" s="52">
        <v>0.27</v>
      </c>
      <c r="O78" s="51">
        <v>45399</v>
      </c>
      <c r="P78" s="51">
        <v>44362</v>
      </c>
      <c r="Q78" s="55">
        <v>45399</v>
      </c>
      <c r="R78" s="55">
        <v>2210</v>
      </c>
      <c r="S78" s="51" t="s">
        <v>251</v>
      </c>
      <c r="T78" s="51" t="s">
        <v>397</v>
      </c>
      <c r="U78" s="55">
        <v>54.65</v>
      </c>
      <c r="V78" s="55">
        <v>1</v>
      </c>
      <c r="W78" s="55">
        <v>1.92</v>
      </c>
      <c r="X78" s="55">
        <v>0.50600000000000001</v>
      </c>
      <c r="Y78" s="55">
        <f t="shared" si="6"/>
        <v>1.92</v>
      </c>
      <c r="Z78" s="55">
        <f t="shared" si="7"/>
        <v>0.50600000000000001</v>
      </c>
      <c r="AA78" s="55">
        <v>0.30199999999999999</v>
      </c>
      <c r="AB78" s="56">
        <v>0.88701488076300095</v>
      </c>
      <c r="AC78">
        <f t="shared" si="8"/>
        <v>1505</v>
      </c>
      <c r="AD78">
        <f t="shared" si="9"/>
        <v>6</v>
      </c>
      <c r="AE78">
        <f t="shared" si="10"/>
        <v>1.7</v>
      </c>
      <c r="AF78">
        <f>'TP Factors'!$D$5</f>
        <v>0.88209793191670816</v>
      </c>
      <c r="AG78">
        <f t="shared" si="11"/>
        <v>1.5</v>
      </c>
    </row>
    <row r="79" spans="1:33">
      <c r="A79" s="51" t="s">
        <v>267</v>
      </c>
      <c r="B79" s="51">
        <v>17</v>
      </c>
      <c r="C79" s="51" t="s">
        <v>268</v>
      </c>
      <c r="D79" s="52">
        <v>32.369999999999997</v>
      </c>
      <c r="E79" s="51" t="s">
        <v>248</v>
      </c>
      <c r="F79" s="51">
        <v>3456</v>
      </c>
      <c r="G79" s="53">
        <v>0</v>
      </c>
      <c r="H79" s="51" t="s">
        <v>269</v>
      </c>
      <c r="I79" s="51" t="s">
        <v>270</v>
      </c>
      <c r="J79" s="51">
        <v>2245</v>
      </c>
      <c r="K79" s="54">
        <v>588.89754651700002</v>
      </c>
      <c r="L79" s="54">
        <v>15214.3639699</v>
      </c>
      <c r="M79" s="52">
        <v>0</v>
      </c>
      <c r="N79" s="52">
        <v>0</v>
      </c>
      <c r="O79" s="51">
        <v>45402</v>
      </c>
      <c r="P79" s="51">
        <v>44365</v>
      </c>
      <c r="Q79" s="55">
        <v>45402</v>
      </c>
      <c r="R79" s="55">
        <v>6460</v>
      </c>
      <c r="S79" s="51" t="s">
        <v>251</v>
      </c>
      <c r="T79" s="51" t="s">
        <v>282</v>
      </c>
      <c r="U79" s="55">
        <v>54.65</v>
      </c>
      <c r="V79" s="55">
        <v>1</v>
      </c>
      <c r="W79" s="55">
        <v>0</v>
      </c>
      <c r="X79" s="55">
        <v>0</v>
      </c>
      <c r="Y79" s="55">
        <f t="shared" si="6"/>
        <v>0</v>
      </c>
      <c r="Z79" s="55">
        <f t="shared" si="7"/>
        <v>0</v>
      </c>
      <c r="AA79" s="55">
        <v>0.30299999999999999</v>
      </c>
      <c r="AB79" s="56">
        <v>3.7595361743807501</v>
      </c>
      <c r="AC79">
        <f t="shared" si="8"/>
        <v>6399</v>
      </c>
      <c r="AD79">
        <f t="shared" si="9"/>
        <v>0</v>
      </c>
      <c r="AE79">
        <f t="shared" si="10"/>
        <v>0</v>
      </c>
      <c r="AF79">
        <f>'TP Factors'!$D$5</f>
        <v>0.88209793191670816</v>
      </c>
      <c r="AG79">
        <f t="shared" si="11"/>
        <v>0</v>
      </c>
    </row>
    <row r="80" spans="1:33">
      <c r="A80" s="51" t="s">
        <v>267</v>
      </c>
      <c r="B80" s="51">
        <v>17</v>
      </c>
      <c r="C80" s="51" t="s">
        <v>268</v>
      </c>
      <c r="D80" s="52">
        <v>32.369999999999997</v>
      </c>
      <c r="E80" s="51" t="s">
        <v>248</v>
      </c>
      <c r="F80" s="51">
        <v>3456</v>
      </c>
      <c r="G80" s="53">
        <v>3</v>
      </c>
      <c r="H80" s="51" t="s">
        <v>269</v>
      </c>
      <c r="I80" s="51" t="s">
        <v>270</v>
      </c>
      <c r="J80" s="51">
        <v>63</v>
      </c>
      <c r="K80" s="54">
        <v>67.656128227300002</v>
      </c>
      <c r="L80" s="54">
        <v>315.04553513500002</v>
      </c>
      <c r="M80" s="52">
        <v>0.04</v>
      </c>
      <c r="N80" s="52">
        <v>0.01</v>
      </c>
      <c r="O80" s="51">
        <v>45406</v>
      </c>
      <c r="P80" s="51">
        <v>44369</v>
      </c>
      <c r="Q80" s="55">
        <v>45406</v>
      </c>
      <c r="R80" s="55">
        <v>4370</v>
      </c>
      <c r="S80" s="51" t="s">
        <v>258</v>
      </c>
      <c r="T80" s="51" t="s">
        <v>396</v>
      </c>
      <c r="U80" s="55">
        <v>54.65</v>
      </c>
      <c r="V80" s="55">
        <v>1</v>
      </c>
      <c r="W80" s="55">
        <v>0.7</v>
      </c>
      <c r="X80" s="55">
        <v>0.09</v>
      </c>
      <c r="Y80" s="55">
        <f t="shared" si="6"/>
        <v>0.7</v>
      </c>
      <c r="Z80" s="55">
        <f t="shared" si="7"/>
        <v>0.09</v>
      </c>
      <c r="AA80" s="55">
        <v>0.41299999999999998</v>
      </c>
      <c r="AB80" s="56">
        <v>7.7849135749461895E-2</v>
      </c>
      <c r="AC80">
        <f t="shared" si="8"/>
        <v>181</v>
      </c>
      <c r="AD80">
        <f t="shared" si="9"/>
        <v>0</v>
      </c>
      <c r="AE80">
        <f t="shared" si="10"/>
        <v>0</v>
      </c>
      <c r="AF80">
        <f>'TP Factors'!$D$5</f>
        <v>0.88209793191670816</v>
      </c>
      <c r="AG80">
        <f t="shared" si="11"/>
        <v>0</v>
      </c>
    </row>
    <row r="81" spans="1:33">
      <c r="A81" s="51" t="s">
        <v>267</v>
      </c>
      <c r="B81" s="51">
        <v>17</v>
      </c>
      <c r="C81" s="51" t="s">
        <v>268</v>
      </c>
      <c r="D81" s="52">
        <v>32.369999999999997</v>
      </c>
      <c r="E81" s="51" t="s">
        <v>248</v>
      </c>
      <c r="F81" s="51">
        <v>3456</v>
      </c>
      <c r="G81" s="53">
        <v>30.5</v>
      </c>
      <c r="H81" s="51" t="s">
        <v>269</v>
      </c>
      <c r="I81" s="51" t="s">
        <v>270</v>
      </c>
      <c r="J81" s="51">
        <v>828</v>
      </c>
      <c r="K81" s="54">
        <v>440.35744253899998</v>
      </c>
      <c r="L81" s="54">
        <v>5630.9303196700002</v>
      </c>
      <c r="M81" s="52">
        <v>1.59</v>
      </c>
      <c r="N81" s="52">
        <v>0.42</v>
      </c>
      <c r="O81" s="51">
        <v>45412</v>
      </c>
      <c r="P81" s="51">
        <v>44375</v>
      </c>
      <c r="Q81" s="55">
        <v>45412</v>
      </c>
      <c r="R81" s="55">
        <v>2210</v>
      </c>
      <c r="S81" s="51" t="s">
        <v>251</v>
      </c>
      <c r="T81" s="51" t="s">
        <v>397</v>
      </c>
      <c r="U81" s="55">
        <v>54.65</v>
      </c>
      <c r="V81" s="55">
        <v>1</v>
      </c>
      <c r="W81" s="55">
        <v>1.92</v>
      </c>
      <c r="X81" s="55">
        <v>0.50600000000000001</v>
      </c>
      <c r="Y81" s="55">
        <f t="shared" si="6"/>
        <v>1.92</v>
      </c>
      <c r="Z81" s="55">
        <f t="shared" si="7"/>
        <v>0.50600000000000001</v>
      </c>
      <c r="AA81" s="55">
        <v>0.30199999999999999</v>
      </c>
      <c r="AB81" s="56">
        <v>1.3914276189477801</v>
      </c>
      <c r="AC81">
        <f t="shared" si="8"/>
        <v>2361</v>
      </c>
      <c r="AD81">
        <f t="shared" si="9"/>
        <v>10</v>
      </c>
      <c r="AE81">
        <f t="shared" si="10"/>
        <v>2.6</v>
      </c>
      <c r="AF81">
        <f>'TP Factors'!$D$5</f>
        <v>0.88209793191670816</v>
      </c>
      <c r="AG81">
        <f t="shared" si="11"/>
        <v>2.2999999999999998</v>
      </c>
    </row>
    <row r="82" spans="1:33">
      <c r="A82" s="51" t="s">
        <v>267</v>
      </c>
      <c r="B82" s="51">
        <v>17</v>
      </c>
      <c r="C82" s="51" t="s">
        <v>268</v>
      </c>
      <c r="D82" s="52">
        <v>32.369999999999997</v>
      </c>
      <c r="E82" s="51" t="s">
        <v>248</v>
      </c>
      <c r="F82" s="51">
        <v>3456</v>
      </c>
      <c r="G82" s="53">
        <v>4</v>
      </c>
      <c r="H82" s="51" t="s">
        <v>269</v>
      </c>
      <c r="I82" s="51" t="s">
        <v>270</v>
      </c>
      <c r="J82" s="51">
        <v>127</v>
      </c>
      <c r="K82" s="54">
        <v>121.187601653</v>
      </c>
      <c r="L82" s="54">
        <v>632.80528462300003</v>
      </c>
      <c r="M82" s="52">
        <v>0.15</v>
      </c>
      <c r="N82" s="52">
        <v>0.01</v>
      </c>
      <c r="O82" s="51">
        <v>45415</v>
      </c>
      <c r="P82" s="51">
        <v>44378</v>
      </c>
      <c r="Q82" s="55">
        <v>45415</v>
      </c>
      <c r="R82" s="55">
        <v>3100</v>
      </c>
      <c r="S82" s="51" t="s">
        <v>258</v>
      </c>
      <c r="T82" s="51" t="s">
        <v>308</v>
      </c>
      <c r="U82" s="55">
        <v>54.65</v>
      </c>
      <c r="V82" s="55">
        <v>1</v>
      </c>
      <c r="W82" s="55">
        <v>1.25</v>
      </c>
      <c r="X82" s="55">
        <v>6.4000000000000001E-2</v>
      </c>
      <c r="Y82" s="55">
        <f t="shared" si="6"/>
        <v>1.25</v>
      </c>
      <c r="Z82" s="55">
        <f t="shared" si="7"/>
        <v>6.4000000000000001E-2</v>
      </c>
      <c r="AA82" s="55">
        <v>0.41099999999999998</v>
      </c>
      <c r="AB82" s="56">
        <v>0.156368965772965</v>
      </c>
      <c r="AC82">
        <f t="shared" si="8"/>
        <v>361</v>
      </c>
      <c r="AD82">
        <f t="shared" si="9"/>
        <v>1</v>
      </c>
      <c r="AE82">
        <f t="shared" si="10"/>
        <v>0.1</v>
      </c>
      <c r="AF82">
        <f>'TP Factors'!$D$5</f>
        <v>0.88209793191670816</v>
      </c>
      <c r="AG82">
        <f t="shared" si="11"/>
        <v>0.1</v>
      </c>
    </row>
    <row r="83" spans="1:33">
      <c r="A83" s="51" t="s">
        <v>267</v>
      </c>
      <c r="B83" s="51">
        <v>17</v>
      </c>
      <c r="C83" s="51" t="s">
        <v>268</v>
      </c>
      <c r="D83" s="52">
        <v>32.369999999999997</v>
      </c>
      <c r="E83" s="51" t="s">
        <v>248</v>
      </c>
      <c r="F83" s="51">
        <v>3456</v>
      </c>
      <c r="G83" s="53">
        <v>4</v>
      </c>
      <c r="H83" s="51" t="s">
        <v>269</v>
      </c>
      <c r="I83" s="51" t="s">
        <v>270</v>
      </c>
      <c r="J83" s="51">
        <v>903</v>
      </c>
      <c r="K83" s="54">
        <v>285.22515998900002</v>
      </c>
      <c r="L83" s="54">
        <v>4513.5989114499998</v>
      </c>
      <c r="M83" s="52">
        <v>1.08</v>
      </c>
      <c r="N83" s="52">
        <v>0.06</v>
      </c>
      <c r="O83" s="51">
        <v>45438</v>
      </c>
      <c r="P83" s="51">
        <v>44401</v>
      </c>
      <c r="Q83" s="55">
        <v>45438</v>
      </c>
      <c r="R83" s="55">
        <v>3100</v>
      </c>
      <c r="S83" s="51" t="s">
        <v>258</v>
      </c>
      <c r="T83" s="51" t="s">
        <v>308</v>
      </c>
      <c r="U83" s="55">
        <v>54.65</v>
      </c>
      <c r="V83" s="55">
        <v>1</v>
      </c>
      <c r="W83" s="55">
        <v>1.25</v>
      </c>
      <c r="X83" s="55">
        <v>6.4000000000000001E-2</v>
      </c>
      <c r="Y83" s="55">
        <f t="shared" si="6"/>
        <v>1.25</v>
      </c>
      <c r="Z83" s="55">
        <f t="shared" si="7"/>
        <v>6.4000000000000001E-2</v>
      </c>
      <c r="AA83" s="55">
        <v>0.41099999999999998</v>
      </c>
      <c r="AB83" s="56">
        <v>1.11533011948538</v>
      </c>
      <c r="AC83">
        <f t="shared" si="8"/>
        <v>2575</v>
      </c>
      <c r="AD83">
        <f t="shared" si="9"/>
        <v>7</v>
      </c>
      <c r="AE83">
        <f t="shared" si="10"/>
        <v>0.4</v>
      </c>
      <c r="AF83">
        <f>'TP Factors'!$D$5</f>
        <v>0.88209793191670816</v>
      </c>
      <c r="AG83">
        <f t="shared" si="11"/>
        <v>0.4</v>
      </c>
    </row>
    <row r="84" spans="1:33">
      <c r="A84" s="51" t="s">
        <v>267</v>
      </c>
      <c r="B84" s="51">
        <v>17</v>
      </c>
      <c r="C84" s="51" t="s">
        <v>268</v>
      </c>
      <c r="D84" s="52">
        <v>32.369999999999997</v>
      </c>
      <c r="E84" s="51" t="s">
        <v>248</v>
      </c>
      <c r="F84" s="51">
        <v>3456</v>
      </c>
      <c r="G84" s="53">
        <v>30.5</v>
      </c>
      <c r="H84" s="51" t="s">
        <v>269</v>
      </c>
      <c r="I84" s="51" t="s">
        <v>270</v>
      </c>
      <c r="J84" s="51">
        <v>9011</v>
      </c>
      <c r="K84" s="54">
        <v>1658.0687512</v>
      </c>
      <c r="L84" s="54">
        <v>69045.502110200003</v>
      </c>
      <c r="M84" s="52">
        <v>17.3</v>
      </c>
      <c r="N84" s="52">
        <v>4.5599999999999996</v>
      </c>
      <c r="O84" s="51">
        <v>45440</v>
      </c>
      <c r="P84" s="51">
        <v>44403</v>
      </c>
      <c r="Q84" s="55">
        <v>45440</v>
      </c>
      <c r="R84" s="55">
        <v>2210</v>
      </c>
      <c r="S84" s="51" t="s">
        <v>258</v>
      </c>
      <c r="T84" s="51" t="s">
        <v>390</v>
      </c>
      <c r="U84" s="55">
        <v>54.65</v>
      </c>
      <c r="V84" s="55">
        <v>1</v>
      </c>
      <c r="W84" s="55">
        <v>1.92</v>
      </c>
      <c r="X84" s="55">
        <v>0.50600000000000001</v>
      </c>
      <c r="Y84" s="55">
        <f t="shared" si="6"/>
        <v>1.92</v>
      </c>
      <c r="Z84" s="55">
        <f t="shared" si="7"/>
        <v>0.50600000000000001</v>
      </c>
      <c r="AA84" s="55">
        <v>0.26800000000000002</v>
      </c>
      <c r="AB84" s="56">
        <v>11.4173218676</v>
      </c>
      <c r="AC84">
        <f t="shared" si="8"/>
        <v>17189</v>
      </c>
      <c r="AD84">
        <f t="shared" si="9"/>
        <v>73</v>
      </c>
      <c r="AE84">
        <f t="shared" si="10"/>
        <v>19.2</v>
      </c>
      <c r="AF84">
        <f>'TP Factors'!$D$5</f>
        <v>0.88209793191670816</v>
      </c>
      <c r="AG84">
        <f t="shared" si="11"/>
        <v>16.899999999999999</v>
      </c>
    </row>
    <row r="85" spans="1:33">
      <c r="A85" s="51" t="s">
        <v>267</v>
      </c>
      <c r="B85" s="51">
        <v>17</v>
      </c>
      <c r="C85" s="51" t="s">
        <v>268</v>
      </c>
      <c r="D85" s="52">
        <v>32.369999999999997</v>
      </c>
      <c r="E85" s="51" t="s">
        <v>248</v>
      </c>
      <c r="F85" s="51">
        <v>3456</v>
      </c>
      <c r="G85" s="53">
        <v>0</v>
      </c>
      <c r="H85" s="51" t="s">
        <v>269</v>
      </c>
      <c r="I85" s="51" t="s">
        <v>270</v>
      </c>
      <c r="J85" s="51">
        <v>224</v>
      </c>
      <c r="K85" s="54">
        <v>178.93386919899999</v>
      </c>
      <c r="L85" s="54">
        <v>1519.5343936199999</v>
      </c>
      <c r="M85" s="52">
        <v>0</v>
      </c>
      <c r="N85" s="52">
        <v>0</v>
      </c>
      <c r="O85" s="51">
        <v>45451</v>
      </c>
      <c r="P85" s="51">
        <v>44414</v>
      </c>
      <c r="Q85" s="55">
        <v>45451</v>
      </c>
      <c r="R85" s="55">
        <v>6300</v>
      </c>
      <c r="S85" s="51" t="s">
        <v>258</v>
      </c>
      <c r="T85" s="51" t="s">
        <v>355</v>
      </c>
      <c r="U85" s="55">
        <v>54.65</v>
      </c>
      <c r="V85" s="55">
        <v>1</v>
      </c>
      <c r="W85" s="55">
        <v>0</v>
      </c>
      <c r="X85" s="55">
        <v>0</v>
      </c>
      <c r="Y85" s="55">
        <f t="shared" si="6"/>
        <v>0</v>
      </c>
      <c r="Z85" s="55">
        <f t="shared" si="7"/>
        <v>0</v>
      </c>
      <c r="AA85" s="55">
        <v>0.30299999999999999</v>
      </c>
      <c r="AB85" s="56">
        <v>0.37548362403569602</v>
      </c>
      <c r="AC85">
        <f t="shared" si="8"/>
        <v>639</v>
      </c>
      <c r="AD85">
        <f t="shared" si="9"/>
        <v>0</v>
      </c>
      <c r="AE85">
        <f t="shared" si="10"/>
        <v>0</v>
      </c>
      <c r="AF85">
        <f>'TP Factors'!$D$5</f>
        <v>0.88209793191670816</v>
      </c>
      <c r="AG85">
        <f t="shared" si="11"/>
        <v>0</v>
      </c>
    </row>
    <row r="86" spans="1:33">
      <c r="A86" s="51" t="s">
        <v>267</v>
      </c>
      <c r="B86" s="51">
        <v>17</v>
      </c>
      <c r="C86" s="51" t="s">
        <v>268</v>
      </c>
      <c r="D86" s="52">
        <v>32.369999999999997</v>
      </c>
      <c r="E86" s="51" t="s">
        <v>248</v>
      </c>
      <c r="F86" s="51">
        <v>3456</v>
      </c>
      <c r="G86" s="53">
        <v>30.5</v>
      </c>
      <c r="H86" s="51" t="s">
        <v>269</v>
      </c>
      <c r="I86" s="51" t="s">
        <v>270</v>
      </c>
      <c r="J86" s="51">
        <v>1011</v>
      </c>
      <c r="K86" s="54">
        <v>374.490270974</v>
      </c>
      <c r="L86" s="54">
        <v>7748.1198255500003</v>
      </c>
      <c r="M86" s="52">
        <v>1.94</v>
      </c>
      <c r="N86" s="52">
        <v>0.51</v>
      </c>
      <c r="O86" s="51">
        <v>45455</v>
      </c>
      <c r="P86" s="51">
        <v>44418</v>
      </c>
      <c r="Q86" s="55">
        <v>45455</v>
      </c>
      <c r="R86" s="55">
        <v>2210</v>
      </c>
      <c r="S86" s="51" t="s">
        <v>258</v>
      </c>
      <c r="T86" s="51" t="s">
        <v>390</v>
      </c>
      <c r="U86" s="55">
        <v>54.65</v>
      </c>
      <c r="V86" s="55">
        <v>1</v>
      </c>
      <c r="W86" s="55">
        <v>1.92</v>
      </c>
      <c r="X86" s="55">
        <v>0.50600000000000001</v>
      </c>
      <c r="Y86" s="55">
        <f t="shared" si="6"/>
        <v>1.92</v>
      </c>
      <c r="Z86" s="55">
        <f t="shared" si="7"/>
        <v>0.50600000000000001</v>
      </c>
      <c r="AA86" s="55">
        <v>0.26800000000000002</v>
      </c>
      <c r="AB86" s="56">
        <v>1.91459444672749</v>
      </c>
      <c r="AC86">
        <f t="shared" si="8"/>
        <v>2882</v>
      </c>
      <c r="AD86">
        <f t="shared" si="9"/>
        <v>12</v>
      </c>
      <c r="AE86">
        <f t="shared" si="10"/>
        <v>3.2</v>
      </c>
      <c r="AF86">
        <f>'TP Factors'!$D$5</f>
        <v>0.88209793191670816</v>
      </c>
      <c r="AG86">
        <f t="shared" si="11"/>
        <v>2.8</v>
      </c>
    </row>
    <row r="87" spans="1:33">
      <c r="A87" s="51" t="s">
        <v>267</v>
      </c>
      <c r="B87" s="51">
        <v>17</v>
      </c>
      <c r="C87" s="51" t="s">
        <v>268</v>
      </c>
      <c r="D87" s="52">
        <v>32.369999999999997</v>
      </c>
      <c r="E87" s="51" t="s">
        <v>248</v>
      </c>
      <c r="F87" s="51">
        <v>3456</v>
      </c>
      <c r="G87" s="53">
        <v>3</v>
      </c>
      <c r="H87" s="51" t="s">
        <v>269</v>
      </c>
      <c r="I87" s="51" t="s">
        <v>270</v>
      </c>
      <c r="J87" s="51">
        <v>525</v>
      </c>
      <c r="K87" s="54">
        <v>198.61758320499999</v>
      </c>
      <c r="L87" s="54">
        <v>2609.1300230000002</v>
      </c>
      <c r="M87" s="52">
        <v>0.37</v>
      </c>
      <c r="N87" s="52">
        <v>0.05</v>
      </c>
      <c r="O87" s="51">
        <v>45457</v>
      </c>
      <c r="P87" s="51">
        <v>44420</v>
      </c>
      <c r="Q87" s="55">
        <v>45457</v>
      </c>
      <c r="R87" s="55">
        <v>4370</v>
      </c>
      <c r="S87" s="51" t="s">
        <v>251</v>
      </c>
      <c r="T87" s="51" t="s">
        <v>401</v>
      </c>
      <c r="U87" s="55">
        <v>54.65</v>
      </c>
      <c r="V87" s="55">
        <v>1</v>
      </c>
      <c r="W87" s="55">
        <v>0.7</v>
      </c>
      <c r="X87" s="55">
        <v>0.09</v>
      </c>
      <c r="Y87" s="55">
        <f t="shared" si="6"/>
        <v>0.7</v>
      </c>
      <c r="Z87" s="55">
        <f t="shared" si="7"/>
        <v>0.09</v>
      </c>
      <c r="AA87" s="55">
        <v>0.41299999999999998</v>
      </c>
      <c r="AB87" s="56">
        <v>0.64472749071004098</v>
      </c>
      <c r="AC87">
        <f t="shared" si="8"/>
        <v>1496</v>
      </c>
      <c r="AD87">
        <f t="shared" si="9"/>
        <v>2</v>
      </c>
      <c r="AE87">
        <f t="shared" si="10"/>
        <v>0.3</v>
      </c>
      <c r="AF87">
        <f>'TP Factors'!$D$5</f>
        <v>0.88209793191670816</v>
      </c>
      <c r="AG87">
        <f t="shared" si="11"/>
        <v>0.3</v>
      </c>
    </row>
    <row r="88" spans="1:33">
      <c r="A88" s="51" t="s">
        <v>267</v>
      </c>
      <c r="B88" s="51">
        <v>17</v>
      </c>
      <c r="C88" s="51" t="s">
        <v>268</v>
      </c>
      <c r="D88" s="52">
        <v>32.369999999999997</v>
      </c>
      <c r="E88" s="51" t="s">
        <v>248</v>
      </c>
      <c r="F88" s="51">
        <v>3456</v>
      </c>
      <c r="G88" s="53">
        <v>30.5</v>
      </c>
      <c r="H88" s="51" t="s">
        <v>269</v>
      </c>
      <c r="I88" s="51" t="s">
        <v>270</v>
      </c>
      <c r="J88" s="51">
        <v>96</v>
      </c>
      <c r="K88" s="54">
        <v>189.93188616</v>
      </c>
      <c r="L88" s="54">
        <v>650.64564017199996</v>
      </c>
      <c r="M88" s="52">
        <v>0.18</v>
      </c>
      <c r="N88" s="52">
        <v>0.05</v>
      </c>
      <c r="O88" s="51">
        <v>45466</v>
      </c>
      <c r="P88" s="51">
        <v>44429</v>
      </c>
      <c r="Q88" s="55">
        <v>45466</v>
      </c>
      <c r="R88" s="55">
        <v>2210</v>
      </c>
      <c r="S88" s="51" t="s">
        <v>251</v>
      </c>
      <c r="T88" s="51" t="s">
        <v>397</v>
      </c>
      <c r="U88" s="55">
        <v>54.65</v>
      </c>
      <c r="V88" s="55">
        <v>1</v>
      </c>
      <c r="W88" s="55">
        <v>1.92</v>
      </c>
      <c r="X88" s="55">
        <v>0.50600000000000001</v>
      </c>
      <c r="Y88" s="55">
        <f t="shared" si="6"/>
        <v>1.92</v>
      </c>
      <c r="Z88" s="55">
        <f t="shared" si="7"/>
        <v>0.50600000000000001</v>
      </c>
      <c r="AA88" s="55">
        <v>0.30199999999999999</v>
      </c>
      <c r="AB88" s="56">
        <v>0.16077739600219501</v>
      </c>
      <c r="AC88">
        <f t="shared" si="8"/>
        <v>273</v>
      </c>
      <c r="AD88">
        <f t="shared" si="9"/>
        <v>1</v>
      </c>
      <c r="AE88">
        <f t="shared" si="10"/>
        <v>0.3</v>
      </c>
      <c r="AF88">
        <f>'TP Factors'!$D$5</f>
        <v>0.88209793191670816</v>
      </c>
      <c r="AG88">
        <f t="shared" si="11"/>
        <v>0.3</v>
      </c>
    </row>
    <row r="89" spans="1:33">
      <c r="A89" s="51" t="s">
        <v>267</v>
      </c>
      <c r="B89" s="51">
        <v>17</v>
      </c>
      <c r="C89" s="51" t="s">
        <v>268</v>
      </c>
      <c r="D89" s="52">
        <v>32.369999999999997</v>
      </c>
      <c r="E89" s="51" t="s">
        <v>248</v>
      </c>
      <c r="F89" s="51">
        <v>3456</v>
      </c>
      <c r="G89" s="53">
        <v>30.5</v>
      </c>
      <c r="H89" s="51" t="s">
        <v>269</v>
      </c>
      <c r="I89" s="51" t="s">
        <v>270</v>
      </c>
      <c r="J89" s="51">
        <v>642</v>
      </c>
      <c r="K89" s="54">
        <v>639.91360542799998</v>
      </c>
      <c r="L89" s="54">
        <v>4366.5412374799998</v>
      </c>
      <c r="M89" s="52">
        <v>1.23</v>
      </c>
      <c r="N89" s="52">
        <v>0.32</v>
      </c>
      <c r="O89" s="51">
        <v>45467</v>
      </c>
      <c r="P89" s="51">
        <v>44430</v>
      </c>
      <c r="Q89" s="55">
        <v>45467</v>
      </c>
      <c r="R89" s="55">
        <v>2210</v>
      </c>
      <c r="S89" s="51" t="s">
        <v>251</v>
      </c>
      <c r="T89" s="51" t="s">
        <v>397</v>
      </c>
      <c r="U89" s="55">
        <v>54.65</v>
      </c>
      <c r="V89" s="55">
        <v>1</v>
      </c>
      <c r="W89" s="55">
        <v>1.92</v>
      </c>
      <c r="X89" s="55">
        <v>0.50600000000000001</v>
      </c>
      <c r="Y89" s="55">
        <f t="shared" si="6"/>
        <v>1.92</v>
      </c>
      <c r="Z89" s="55">
        <f t="shared" si="7"/>
        <v>0.50600000000000001</v>
      </c>
      <c r="AA89" s="55">
        <v>0.30199999999999999</v>
      </c>
      <c r="AB89" s="56">
        <v>1.0789915221862301</v>
      </c>
      <c r="AC89">
        <f t="shared" si="8"/>
        <v>1830</v>
      </c>
      <c r="AD89">
        <f t="shared" si="9"/>
        <v>8</v>
      </c>
      <c r="AE89">
        <f t="shared" si="10"/>
        <v>2</v>
      </c>
      <c r="AF89">
        <f>'TP Factors'!$D$5</f>
        <v>0.88209793191670816</v>
      </c>
      <c r="AG89">
        <f t="shared" si="11"/>
        <v>1.8</v>
      </c>
    </row>
    <row r="90" spans="1:33">
      <c r="A90" s="51" t="s">
        <v>267</v>
      </c>
      <c r="B90" s="51">
        <v>17</v>
      </c>
      <c r="C90" s="51" t="s">
        <v>268</v>
      </c>
      <c r="D90" s="52">
        <v>32.369999999999997</v>
      </c>
      <c r="E90" s="51" t="s">
        <v>248</v>
      </c>
      <c r="F90" s="51">
        <v>3456</v>
      </c>
      <c r="G90" s="53">
        <v>0</v>
      </c>
      <c r="H90" s="51" t="s">
        <v>269</v>
      </c>
      <c r="I90" s="51" t="s">
        <v>270</v>
      </c>
      <c r="J90" s="51">
        <v>1160</v>
      </c>
      <c r="K90" s="54">
        <v>339.95392815100001</v>
      </c>
      <c r="L90" s="54">
        <v>7858.2706952299995</v>
      </c>
      <c r="M90" s="52">
        <v>0</v>
      </c>
      <c r="N90" s="52">
        <v>0</v>
      </c>
      <c r="O90" s="51">
        <v>45469</v>
      </c>
      <c r="P90" s="51">
        <v>44432</v>
      </c>
      <c r="Q90" s="55">
        <v>45469</v>
      </c>
      <c r="R90" s="55">
        <v>6300</v>
      </c>
      <c r="S90" s="51" t="s">
        <v>251</v>
      </c>
      <c r="T90" s="51" t="s">
        <v>349</v>
      </c>
      <c r="U90" s="55">
        <v>54.65</v>
      </c>
      <c r="V90" s="55">
        <v>1</v>
      </c>
      <c r="W90" s="55">
        <v>0</v>
      </c>
      <c r="X90" s="55">
        <v>0</v>
      </c>
      <c r="Y90" s="55">
        <f t="shared" si="6"/>
        <v>0</v>
      </c>
      <c r="Z90" s="55">
        <f t="shared" si="7"/>
        <v>0</v>
      </c>
      <c r="AA90" s="55">
        <v>0.30299999999999999</v>
      </c>
      <c r="AB90" s="56">
        <v>1.9418132105377699</v>
      </c>
      <c r="AC90">
        <f t="shared" si="8"/>
        <v>3305</v>
      </c>
      <c r="AD90">
        <f t="shared" si="9"/>
        <v>0</v>
      </c>
      <c r="AE90">
        <f t="shared" si="10"/>
        <v>0</v>
      </c>
      <c r="AF90">
        <f>'TP Factors'!$D$5</f>
        <v>0.88209793191670816</v>
      </c>
      <c r="AG90">
        <f t="shared" si="11"/>
        <v>0</v>
      </c>
    </row>
    <row r="91" spans="1:33">
      <c r="A91" s="51" t="s">
        <v>267</v>
      </c>
      <c r="B91" s="51">
        <v>17</v>
      </c>
      <c r="C91" s="51" t="s">
        <v>268</v>
      </c>
      <c r="D91" s="52">
        <v>32.369999999999997</v>
      </c>
      <c r="E91" s="51" t="s">
        <v>248</v>
      </c>
      <c r="F91" s="51">
        <v>3456</v>
      </c>
      <c r="G91" s="53">
        <v>30.5</v>
      </c>
      <c r="H91" s="51" t="s">
        <v>269</v>
      </c>
      <c r="I91" s="51" t="s">
        <v>270</v>
      </c>
      <c r="J91" s="51">
        <v>801</v>
      </c>
      <c r="K91" s="54">
        <v>475.311278206</v>
      </c>
      <c r="L91" s="54">
        <v>5768.4257859299996</v>
      </c>
      <c r="M91" s="52">
        <v>1.54</v>
      </c>
      <c r="N91" s="52">
        <v>0.41</v>
      </c>
      <c r="O91" s="51">
        <v>45485</v>
      </c>
      <c r="P91" s="51">
        <v>44448</v>
      </c>
      <c r="Q91" s="55">
        <v>45485</v>
      </c>
      <c r="R91" s="55">
        <v>2210</v>
      </c>
      <c r="S91" s="51" t="s">
        <v>284</v>
      </c>
      <c r="T91" s="51" t="s">
        <v>393</v>
      </c>
      <c r="U91" s="55">
        <v>54.65</v>
      </c>
      <c r="V91" s="55">
        <v>1</v>
      </c>
      <c r="W91" s="55">
        <v>1.92</v>
      </c>
      <c r="X91" s="55">
        <v>0.50600000000000001</v>
      </c>
      <c r="Y91" s="55">
        <f t="shared" si="6"/>
        <v>1.92</v>
      </c>
      <c r="Z91" s="55">
        <f t="shared" si="7"/>
        <v>0.50600000000000001</v>
      </c>
      <c r="AA91" s="55">
        <v>0.28499999999999998</v>
      </c>
      <c r="AB91" s="56">
        <v>1.42540335265706</v>
      </c>
      <c r="AC91">
        <f t="shared" si="8"/>
        <v>2282</v>
      </c>
      <c r="AD91">
        <f t="shared" si="9"/>
        <v>10</v>
      </c>
      <c r="AE91">
        <f t="shared" si="10"/>
        <v>2.5</v>
      </c>
      <c r="AF91">
        <f>'TP Factors'!$D$5</f>
        <v>0.88209793191670816</v>
      </c>
      <c r="AG91">
        <f t="shared" si="11"/>
        <v>2.2000000000000002</v>
      </c>
    </row>
    <row r="92" spans="1:33">
      <c r="A92" s="51" t="s">
        <v>267</v>
      </c>
      <c r="B92" s="51">
        <v>17</v>
      </c>
      <c r="C92" s="51" t="s">
        <v>268</v>
      </c>
      <c r="D92" s="52">
        <v>32.369999999999997</v>
      </c>
      <c r="E92" s="51" t="s">
        <v>248</v>
      </c>
      <c r="F92" s="51">
        <v>3456</v>
      </c>
      <c r="G92" s="53">
        <v>0</v>
      </c>
      <c r="H92" s="51" t="s">
        <v>269</v>
      </c>
      <c r="I92" s="51" t="s">
        <v>270</v>
      </c>
      <c r="J92" s="51">
        <v>2</v>
      </c>
      <c r="K92" s="54">
        <v>25.567027569699999</v>
      </c>
      <c r="L92" s="54">
        <v>13.1226831646</v>
      </c>
      <c r="M92" s="52">
        <v>0</v>
      </c>
      <c r="N92" s="52">
        <v>0</v>
      </c>
      <c r="O92" s="51">
        <v>45492</v>
      </c>
      <c r="P92" s="51">
        <v>44455</v>
      </c>
      <c r="Q92" s="55">
        <v>45492</v>
      </c>
      <c r="R92" s="55">
        <v>6460</v>
      </c>
      <c r="S92" s="51" t="s">
        <v>258</v>
      </c>
      <c r="T92" s="51" t="s">
        <v>280</v>
      </c>
      <c r="U92" s="55">
        <v>54.65</v>
      </c>
      <c r="V92" s="55">
        <v>1</v>
      </c>
      <c r="W92" s="55">
        <v>0</v>
      </c>
      <c r="X92" s="55">
        <v>0</v>
      </c>
      <c r="Y92" s="55">
        <f t="shared" si="6"/>
        <v>0</v>
      </c>
      <c r="Z92" s="55">
        <f t="shared" si="7"/>
        <v>0</v>
      </c>
      <c r="AA92" s="55">
        <v>0.30299999999999999</v>
      </c>
      <c r="AB92" s="56">
        <v>3.2426726568131601E-3</v>
      </c>
      <c r="AC92">
        <f t="shared" si="8"/>
        <v>6</v>
      </c>
      <c r="AD92">
        <f t="shared" si="9"/>
        <v>0</v>
      </c>
      <c r="AE92">
        <f t="shared" si="10"/>
        <v>0</v>
      </c>
      <c r="AF92">
        <f>'TP Factors'!$D$5</f>
        <v>0.88209793191670816</v>
      </c>
      <c r="AG92">
        <f t="shared" si="11"/>
        <v>0</v>
      </c>
    </row>
    <row r="93" spans="1:33">
      <c r="A93" s="51" t="s">
        <v>267</v>
      </c>
      <c r="B93" s="51">
        <v>17</v>
      </c>
      <c r="C93" s="51" t="s">
        <v>268</v>
      </c>
      <c r="D93" s="52">
        <v>32.369999999999997</v>
      </c>
      <c r="E93" s="51" t="s">
        <v>248</v>
      </c>
      <c r="F93" s="51">
        <v>3456</v>
      </c>
      <c r="G93" s="53">
        <v>3</v>
      </c>
      <c r="H93" s="51" t="s">
        <v>269</v>
      </c>
      <c r="I93" s="51" t="s">
        <v>270</v>
      </c>
      <c r="J93" s="51">
        <v>69</v>
      </c>
      <c r="K93" s="54">
        <v>79.540262777199999</v>
      </c>
      <c r="L93" s="54">
        <v>353.479609154</v>
      </c>
      <c r="M93" s="52">
        <v>0.08</v>
      </c>
      <c r="N93" s="52">
        <v>0</v>
      </c>
      <c r="O93" s="51">
        <v>45494</v>
      </c>
      <c r="P93" s="51">
        <v>44457</v>
      </c>
      <c r="Q93" s="55">
        <v>45494</v>
      </c>
      <c r="R93" s="55">
        <v>3200</v>
      </c>
      <c r="S93" s="51" t="s">
        <v>284</v>
      </c>
      <c r="T93" s="51" t="s">
        <v>403</v>
      </c>
      <c r="U93" s="55">
        <v>54.65</v>
      </c>
      <c r="V93" s="55">
        <v>1</v>
      </c>
      <c r="W93" s="55">
        <v>1.25</v>
      </c>
      <c r="X93" s="55">
        <v>6.4000000000000001E-2</v>
      </c>
      <c r="Y93" s="55">
        <f t="shared" si="6"/>
        <v>1.25</v>
      </c>
      <c r="Z93" s="55">
        <f t="shared" si="7"/>
        <v>6.4000000000000001E-2</v>
      </c>
      <c r="AA93" s="55">
        <v>0.4</v>
      </c>
      <c r="AB93" s="56">
        <v>8.7346364278072103E-2</v>
      </c>
      <c r="AC93">
        <f t="shared" si="8"/>
        <v>196</v>
      </c>
      <c r="AD93">
        <f t="shared" si="9"/>
        <v>1</v>
      </c>
      <c r="AE93">
        <f t="shared" si="10"/>
        <v>0</v>
      </c>
      <c r="AF93">
        <f>'TP Factors'!$D$5</f>
        <v>0.88209793191670816</v>
      </c>
      <c r="AG93">
        <f t="shared" si="11"/>
        <v>0</v>
      </c>
    </row>
    <row r="94" spans="1:33">
      <c r="A94" s="51" t="s">
        <v>267</v>
      </c>
      <c r="B94" s="51">
        <v>17</v>
      </c>
      <c r="C94" s="51" t="s">
        <v>268</v>
      </c>
      <c r="D94" s="52">
        <v>32.369999999999997</v>
      </c>
      <c r="E94" s="51" t="s">
        <v>248</v>
      </c>
      <c r="F94" s="51">
        <v>3456</v>
      </c>
      <c r="G94" s="53">
        <v>0</v>
      </c>
      <c r="H94" s="51" t="s">
        <v>269</v>
      </c>
      <c r="I94" s="51" t="s">
        <v>270</v>
      </c>
      <c r="J94" s="51">
        <v>1546</v>
      </c>
      <c r="K94" s="54">
        <v>751.18924746799996</v>
      </c>
      <c r="L94" s="54">
        <v>10476.4683155</v>
      </c>
      <c r="M94" s="52">
        <v>0</v>
      </c>
      <c r="N94" s="52">
        <v>0</v>
      </c>
      <c r="O94" s="51">
        <v>45496</v>
      </c>
      <c r="P94" s="51">
        <v>44459</v>
      </c>
      <c r="Q94" s="55">
        <v>45496</v>
      </c>
      <c r="R94" s="55">
        <v>6300</v>
      </c>
      <c r="S94" s="51" t="s">
        <v>284</v>
      </c>
      <c r="T94" s="51" t="s">
        <v>395</v>
      </c>
      <c r="U94" s="55">
        <v>54.65</v>
      </c>
      <c r="V94" s="55">
        <v>1</v>
      </c>
      <c r="W94" s="55">
        <v>0</v>
      </c>
      <c r="X94" s="55">
        <v>0</v>
      </c>
      <c r="Y94" s="55">
        <f t="shared" si="6"/>
        <v>0</v>
      </c>
      <c r="Z94" s="55">
        <f t="shared" si="7"/>
        <v>0</v>
      </c>
      <c r="AA94" s="55">
        <v>0.30299999999999999</v>
      </c>
      <c r="AB94" s="56">
        <v>9.0926379162809795E-2</v>
      </c>
      <c r="AC94">
        <f t="shared" si="8"/>
        <v>155</v>
      </c>
      <c r="AD94">
        <f t="shared" si="9"/>
        <v>0</v>
      </c>
      <c r="AE94">
        <f t="shared" si="10"/>
        <v>0</v>
      </c>
      <c r="AF94">
        <f>'TP Factors'!$D$5</f>
        <v>0.88209793191670816</v>
      </c>
      <c r="AG94">
        <f t="shared" si="11"/>
        <v>0</v>
      </c>
    </row>
    <row r="95" spans="1:33">
      <c r="A95" s="51" t="s">
        <v>267</v>
      </c>
      <c r="B95" s="51">
        <v>17</v>
      </c>
      <c r="C95" s="51" t="s">
        <v>268</v>
      </c>
      <c r="D95" s="52">
        <v>32.369999999999997</v>
      </c>
      <c r="E95" s="51" t="s">
        <v>248</v>
      </c>
      <c r="F95" s="51">
        <v>3456</v>
      </c>
      <c r="G95" s="53">
        <v>4</v>
      </c>
      <c r="H95" s="51" t="s">
        <v>269</v>
      </c>
      <c r="I95" s="51" t="s">
        <v>270</v>
      </c>
      <c r="J95" s="51">
        <v>292</v>
      </c>
      <c r="K95" s="54">
        <v>158.58476312400001</v>
      </c>
      <c r="L95" s="54">
        <v>1457.8503815399999</v>
      </c>
      <c r="M95" s="52">
        <v>0.35</v>
      </c>
      <c r="N95" s="52">
        <v>0.02</v>
      </c>
      <c r="O95" s="51">
        <v>45503</v>
      </c>
      <c r="P95" s="51">
        <v>44466</v>
      </c>
      <c r="Q95" s="55">
        <v>45503</v>
      </c>
      <c r="R95" s="55">
        <v>3100</v>
      </c>
      <c r="S95" s="51" t="s">
        <v>284</v>
      </c>
      <c r="T95" s="51" t="s">
        <v>404</v>
      </c>
      <c r="U95" s="55">
        <v>54.65</v>
      </c>
      <c r="V95" s="55">
        <v>1</v>
      </c>
      <c r="W95" s="55">
        <v>1.25</v>
      </c>
      <c r="X95" s="55">
        <v>6.4000000000000001E-2</v>
      </c>
      <c r="Y95" s="55">
        <f t="shared" si="6"/>
        <v>1.25</v>
      </c>
      <c r="Z95" s="55">
        <f t="shared" si="7"/>
        <v>6.4000000000000001E-2</v>
      </c>
      <c r="AA95" s="55">
        <v>0.41099999999999998</v>
      </c>
      <c r="AB95" s="56">
        <v>0.36024123368154298</v>
      </c>
      <c r="AC95">
        <f t="shared" si="8"/>
        <v>832</v>
      </c>
      <c r="AD95">
        <f t="shared" si="9"/>
        <v>2</v>
      </c>
      <c r="AE95">
        <f t="shared" si="10"/>
        <v>0.1</v>
      </c>
      <c r="AF95">
        <f>'TP Factors'!$D$5</f>
        <v>0.88209793191670816</v>
      </c>
      <c r="AG95">
        <f t="shared" si="11"/>
        <v>0.1</v>
      </c>
    </row>
    <row r="96" spans="1:33">
      <c r="A96" s="51" t="s">
        <v>267</v>
      </c>
      <c r="B96" s="51">
        <v>17</v>
      </c>
      <c r="C96" s="51" t="s">
        <v>268</v>
      </c>
      <c r="D96" s="52">
        <v>32.369999999999997</v>
      </c>
      <c r="E96" s="51" t="s">
        <v>248</v>
      </c>
      <c r="F96" s="51">
        <v>1234</v>
      </c>
      <c r="G96" s="53">
        <v>13</v>
      </c>
      <c r="H96" s="51" t="s">
        <v>269</v>
      </c>
      <c r="I96" s="51" t="s">
        <v>270</v>
      </c>
      <c r="J96" s="51">
        <v>666</v>
      </c>
      <c r="K96" s="54">
        <v>252.980485448</v>
      </c>
      <c r="L96" s="54">
        <v>3998.2460575199998</v>
      </c>
      <c r="M96" s="52">
        <v>1.23</v>
      </c>
      <c r="N96" s="52">
        <v>0.15</v>
      </c>
      <c r="O96" s="51">
        <v>45520</v>
      </c>
      <c r="P96" s="51">
        <v>44481</v>
      </c>
      <c r="Q96" s="55">
        <v>45520</v>
      </c>
      <c r="R96" s="55">
        <v>1100</v>
      </c>
      <c r="S96" s="51" t="s">
        <v>258</v>
      </c>
      <c r="T96" s="51" t="s">
        <v>279</v>
      </c>
      <c r="U96" s="55">
        <v>54.65</v>
      </c>
      <c r="V96" s="55">
        <v>1</v>
      </c>
      <c r="W96" s="55">
        <v>1.85</v>
      </c>
      <c r="X96" s="55">
        <v>0.22</v>
      </c>
      <c r="Y96" s="55">
        <f t="shared" si="6"/>
        <v>1.85</v>
      </c>
      <c r="Z96" s="55">
        <f t="shared" si="7"/>
        <v>0.22</v>
      </c>
      <c r="AA96" s="55">
        <v>0.34200000000000003</v>
      </c>
      <c r="AB96" s="56">
        <v>0.98798416530361</v>
      </c>
      <c r="AC96">
        <f t="shared" si="8"/>
        <v>1898</v>
      </c>
      <c r="AD96">
        <f t="shared" si="9"/>
        <v>8</v>
      </c>
      <c r="AE96">
        <f t="shared" si="10"/>
        <v>0.9</v>
      </c>
      <c r="AF96">
        <f>'TP Factors'!$D$5</f>
        <v>0.88209793191670816</v>
      </c>
      <c r="AG96">
        <f t="shared" si="11"/>
        <v>0.8</v>
      </c>
    </row>
    <row r="97" spans="1:33">
      <c r="A97" s="51" t="s">
        <v>267</v>
      </c>
      <c r="B97" s="51">
        <v>17</v>
      </c>
      <c r="C97" s="51" t="s">
        <v>268</v>
      </c>
      <c r="D97" s="52">
        <v>32.369999999999997</v>
      </c>
      <c r="E97" s="51" t="s">
        <v>248</v>
      </c>
      <c r="F97" s="51">
        <v>1234</v>
      </c>
      <c r="G97" s="53">
        <v>13</v>
      </c>
      <c r="H97" s="51" t="s">
        <v>269</v>
      </c>
      <c r="I97" s="51" t="s">
        <v>270</v>
      </c>
      <c r="J97" s="51">
        <v>81</v>
      </c>
      <c r="K97" s="54">
        <v>114.434002144</v>
      </c>
      <c r="L97" s="54">
        <v>485.33102090099999</v>
      </c>
      <c r="M97" s="52">
        <v>0.15</v>
      </c>
      <c r="N97" s="52">
        <v>0.02</v>
      </c>
      <c r="O97" s="51">
        <v>45521</v>
      </c>
      <c r="P97" s="51">
        <v>44482</v>
      </c>
      <c r="Q97" s="55">
        <v>45521</v>
      </c>
      <c r="R97" s="55">
        <v>1100</v>
      </c>
      <c r="S97" s="51" t="s">
        <v>258</v>
      </c>
      <c r="T97" s="51" t="s">
        <v>279</v>
      </c>
      <c r="U97" s="55">
        <v>54.65</v>
      </c>
      <c r="V97" s="55">
        <v>1</v>
      </c>
      <c r="W97" s="55">
        <v>1.85</v>
      </c>
      <c r="X97" s="55">
        <v>0.22</v>
      </c>
      <c r="Y97" s="55">
        <f t="shared" si="6"/>
        <v>1.85</v>
      </c>
      <c r="Z97" s="55">
        <f t="shared" si="7"/>
        <v>0.22</v>
      </c>
      <c r="AA97" s="55">
        <v>0.34200000000000003</v>
      </c>
      <c r="AB97" s="56">
        <v>0.119927427340894</v>
      </c>
      <c r="AC97">
        <f t="shared" si="8"/>
        <v>230</v>
      </c>
      <c r="AD97">
        <f t="shared" si="9"/>
        <v>1</v>
      </c>
      <c r="AE97">
        <f t="shared" si="10"/>
        <v>0.1</v>
      </c>
      <c r="AF97">
        <f>'TP Factors'!$D$5</f>
        <v>0.88209793191670816</v>
      </c>
      <c r="AG97">
        <f t="shared" si="11"/>
        <v>0.1</v>
      </c>
    </row>
    <row r="98" spans="1:33">
      <c r="A98" s="51" t="s">
        <v>267</v>
      </c>
      <c r="B98" s="51">
        <v>17</v>
      </c>
      <c r="C98" s="51" t="s">
        <v>268</v>
      </c>
      <c r="D98" s="52">
        <v>32.369999999999997</v>
      </c>
      <c r="E98" s="51" t="s">
        <v>248</v>
      </c>
      <c r="F98" s="51">
        <v>3456</v>
      </c>
      <c r="G98" s="53">
        <v>0</v>
      </c>
      <c r="H98" s="51" t="s">
        <v>269</v>
      </c>
      <c r="I98" s="51" t="s">
        <v>270</v>
      </c>
      <c r="J98" s="51">
        <v>4834</v>
      </c>
      <c r="K98" s="54">
        <v>1615.4214282200001</v>
      </c>
      <c r="L98" s="54">
        <v>32760.2296136</v>
      </c>
      <c r="M98" s="52">
        <v>0</v>
      </c>
      <c r="N98" s="52">
        <v>0</v>
      </c>
      <c r="O98" s="51">
        <v>45529</v>
      </c>
      <c r="P98" s="51">
        <v>44490</v>
      </c>
      <c r="Q98" s="55">
        <v>45529</v>
      </c>
      <c r="R98" s="55">
        <v>6300</v>
      </c>
      <c r="S98" s="51" t="s">
        <v>284</v>
      </c>
      <c r="T98" s="51" t="s">
        <v>395</v>
      </c>
      <c r="U98" s="55">
        <v>54.65</v>
      </c>
      <c r="V98" s="55">
        <v>1</v>
      </c>
      <c r="W98" s="55">
        <v>0</v>
      </c>
      <c r="X98" s="55">
        <v>0</v>
      </c>
      <c r="Y98" s="55">
        <f t="shared" si="6"/>
        <v>0</v>
      </c>
      <c r="Z98" s="55">
        <f t="shared" si="7"/>
        <v>0</v>
      </c>
      <c r="AA98" s="55">
        <v>0.30299999999999999</v>
      </c>
      <c r="AB98" s="56">
        <v>8.0951966547450294</v>
      </c>
      <c r="AC98">
        <f t="shared" si="8"/>
        <v>13779</v>
      </c>
      <c r="AD98">
        <f t="shared" si="9"/>
        <v>0</v>
      </c>
      <c r="AE98">
        <f t="shared" si="10"/>
        <v>0</v>
      </c>
      <c r="AF98">
        <f>'TP Factors'!$D$5</f>
        <v>0.88209793191670816</v>
      </c>
      <c r="AG98">
        <f t="shared" si="11"/>
        <v>0</v>
      </c>
    </row>
    <row r="99" spans="1:33">
      <c r="A99" s="51" t="s">
        <v>267</v>
      </c>
      <c r="B99" s="51">
        <v>17</v>
      </c>
      <c r="C99" s="51" t="s">
        <v>268</v>
      </c>
      <c r="D99" s="52">
        <v>32.369999999999997</v>
      </c>
      <c r="E99" s="51" t="s">
        <v>248</v>
      </c>
      <c r="F99" s="51">
        <v>3456</v>
      </c>
      <c r="G99" s="53">
        <v>30.5</v>
      </c>
      <c r="H99" s="51" t="s">
        <v>269</v>
      </c>
      <c r="I99" s="51" t="s">
        <v>270</v>
      </c>
      <c r="J99" s="51">
        <v>865</v>
      </c>
      <c r="K99" s="54">
        <v>338.959688019</v>
      </c>
      <c r="L99" s="54">
        <v>6629.2380138799999</v>
      </c>
      <c r="M99" s="52">
        <v>1.66</v>
      </c>
      <c r="N99" s="52">
        <v>0.44</v>
      </c>
      <c r="O99" s="51">
        <v>45539</v>
      </c>
      <c r="P99" s="51">
        <v>44500</v>
      </c>
      <c r="Q99" s="55">
        <v>45539</v>
      </c>
      <c r="R99" s="55">
        <v>2210</v>
      </c>
      <c r="S99" s="51" t="s">
        <v>258</v>
      </c>
      <c r="T99" s="51" t="s">
        <v>390</v>
      </c>
      <c r="U99" s="55">
        <v>54.65</v>
      </c>
      <c r="V99" s="55">
        <v>1</v>
      </c>
      <c r="W99" s="55">
        <v>1.92</v>
      </c>
      <c r="X99" s="55">
        <v>0.50600000000000001</v>
      </c>
      <c r="Y99" s="55">
        <f t="shared" si="6"/>
        <v>1.92</v>
      </c>
      <c r="Z99" s="55">
        <f t="shared" si="7"/>
        <v>0.50600000000000001</v>
      </c>
      <c r="AA99" s="55">
        <v>0.26800000000000002</v>
      </c>
      <c r="AB99" s="56">
        <v>1.6381138357862</v>
      </c>
      <c r="AC99">
        <f t="shared" si="8"/>
        <v>2466</v>
      </c>
      <c r="AD99">
        <f t="shared" si="9"/>
        <v>10</v>
      </c>
      <c r="AE99">
        <f t="shared" si="10"/>
        <v>2.8</v>
      </c>
      <c r="AF99">
        <f>'TP Factors'!$D$5</f>
        <v>0.88209793191670816</v>
      </c>
      <c r="AG99">
        <f t="shared" si="11"/>
        <v>2.5</v>
      </c>
    </row>
    <row r="100" spans="1:33">
      <c r="A100" s="51" t="s">
        <v>267</v>
      </c>
      <c r="B100" s="51">
        <v>17</v>
      </c>
      <c r="C100" s="51" t="s">
        <v>268</v>
      </c>
      <c r="D100" s="52">
        <v>32.369999999999997</v>
      </c>
      <c r="E100" s="51" t="s">
        <v>248</v>
      </c>
      <c r="F100" s="51">
        <v>1234</v>
      </c>
      <c r="G100" s="53">
        <v>13</v>
      </c>
      <c r="H100" s="51" t="s">
        <v>269</v>
      </c>
      <c r="I100" s="51" t="s">
        <v>270</v>
      </c>
      <c r="J100" s="51">
        <v>96</v>
      </c>
      <c r="K100" s="54">
        <v>128.73313325500001</v>
      </c>
      <c r="L100" s="54">
        <v>573.85149240800001</v>
      </c>
      <c r="M100" s="52">
        <v>0.18</v>
      </c>
      <c r="N100" s="52">
        <v>0.02</v>
      </c>
      <c r="O100" s="51">
        <v>45544</v>
      </c>
      <c r="P100" s="51">
        <v>44505</v>
      </c>
      <c r="Q100" s="55">
        <v>45544</v>
      </c>
      <c r="R100" s="55">
        <v>1100</v>
      </c>
      <c r="S100" s="51" t="s">
        <v>258</v>
      </c>
      <c r="T100" s="51" t="s">
        <v>279</v>
      </c>
      <c r="U100" s="55">
        <v>54.65</v>
      </c>
      <c r="V100" s="55">
        <v>1</v>
      </c>
      <c r="W100" s="55">
        <v>1.85</v>
      </c>
      <c r="X100" s="55">
        <v>0.22</v>
      </c>
      <c r="Y100" s="55">
        <f t="shared" si="6"/>
        <v>1.85</v>
      </c>
      <c r="Z100" s="55">
        <f t="shared" si="7"/>
        <v>0.22</v>
      </c>
      <c r="AA100" s="55">
        <v>0.34200000000000003</v>
      </c>
      <c r="AB100" s="56">
        <v>0.141801224729275</v>
      </c>
      <c r="AC100">
        <f t="shared" si="8"/>
        <v>272</v>
      </c>
      <c r="AD100">
        <f t="shared" si="9"/>
        <v>1</v>
      </c>
      <c r="AE100">
        <f t="shared" si="10"/>
        <v>0.1</v>
      </c>
      <c r="AF100">
        <f>'TP Factors'!$D$5</f>
        <v>0.88209793191670816</v>
      </c>
      <c r="AG100">
        <f t="shared" si="11"/>
        <v>0.1</v>
      </c>
    </row>
    <row r="101" spans="1:33">
      <c r="A101" s="51" t="s">
        <v>267</v>
      </c>
      <c r="B101" s="51">
        <v>17</v>
      </c>
      <c r="C101" s="51" t="s">
        <v>268</v>
      </c>
      <c r="D101" s="52">
        <v>32.369999999999997</v>
      </c>
      <c r="E101" s="51" t="s">
        <v>248</v>
      </c>
      <c r="F101" s="51">
        <v>3456</v>
      </c>
      <c r="G101" s="53">
        <v>0</v>
      </c>
      <c r="H101" s="51" t="s">
        <v>269</v>
      </c>
      <c r="I101" s="51" t="s">
        <v>270</v>
      </c>
      <c r="J101" s="51">
        <v>931</v>
      </c>
      <c r="K101" s="54">
        <v>440.53744548999998</v>
      </c>
      <c r="L101" s="54">
        <v>6307.5365018700004</v>
      </c>
      <c r="M101" s="52">
        <v>0</v>
      </c>
      <c r="N101" s="52">
        <v>0</v>
      </c>
      <c r="O101" s="51">
        <v>45546</v>
      </c>
      <c r="P101" s="51">
        <v>44507</v>
      </c>
      <c r="Q101" s="55">
        <v>45546</v>
      </c>
      <c r="R101" s="55">
        <v>6300</v>
      </c>
      <c r="S101" s="51" t="s">
        <v>258</v>
      </c>
      <c r="T101" s="51" t="s">
        <v>355</v>
      </c>
      <c r="U101" s="55">
        <v>54.65</v>
      </c>
      <c r="V101" s="55">
        <v>1</v>
      </c>
      <c r="W101" s="55">
        <v>0</v>
      </c>
      <c r="X101" s="55">
        <v>0</v>
      </c>
      <c r="Y101" s="55">
        <f t="shared" si="6"/>
        <v>0</v>
      </c>
      <c r="Z101" s="55">
        <f t="shared" si="7"/>
        <v>0</v>
      </c>
      <c r="AA101" s="55">
        <v>0.30299999999999999</v>
      </c>
      <c r="AB101" s="56">
        <v>1.5586199788980799</v>
      </c>
      <c r="AC101">
        <f t="shared" si="8"/>
        <v>2653</v>
      </c>
      <c r="AD101">
        <f t="shared" si="9"/>
        <v>0</v>
      </c>
      <c r="AE101">
        <f t="shared" si="10"/>
        <v>0</v>
      </c>
      <c r="AF101">
        <f>'TP Factors'!$D$5</f>
        <v>0.88209793191670816</v>
      </c>
      <c r="AG101">
        <f t="shared" si="11"/>
        <v>0</v>
      </c>
    </row>
    <row r="102" spans="1:33">
      <c r="A102" s="51" t="s">
        <v>267</v>
      </c>
      <c r="B102" s="51">
        <v>17</v>
      </c>
      <c r="C102" s="51" t="s">
        <v>268</v>
      </c>
      <c r="D102" s="52">
        <v>32.369999999999997</v>
      </c>
      <c r="E102" s="51" t="s">
        <v>248</v>
      </c>
      <c r="F102" s="51">
        <v>3456</v>
      </c>
      <c r="G102" s="53">
        <v>30.5</v>
      </c>
      <c r="H102" s="51" t="s">
        <v>269</v>
      </c>
      <c r="I102" s="51" t="s">
        <v>270</v>
      </c>
      <c r="J102" s="51">
        <v>112</v>
      </c>
      <c r="K102" s="54">
        <v>218.23393084</v>
      </c>
      <c r="L102" s="54">
        <v>855.26323629399997</v>
      </c>
      <c r="M102" s="52">
        <v>0.22</v>
      </c>
      <c r="N102" s="52">
        <v>0.06</v>
      </c>
      <c r="O102" s="51">
        <v>45554</v>
      </c>
      <c r="P102" s="51">
        <v>44515</v>
      </c>
      <c r="Q102" s="55">
        <v>45554</v>
      </c>
      <c r="R102" s="55">
        <v>2210</v>
      </c>
      <c r="S102" s="51" t="s">
        <v>258</v>
      </c>
      <c r="T102" s="51" t="s">
        <v>390</v>
      </c>
      <c r="U102" s="55">
        <v>54.65</v>
      </c>
      <c r="V102" s="55">
        <v>1</v>
      </c>
      <c r="W102" s="55">
        <v>1.92</v>
      </c>
      <c r="X102" s="55">
        <v>0.50600000000000001</v>
      </c>
      <c r="Y102" s="55">
        <f t="shared" si="6"/>
        <v>1.92</v>
      </c>
      <c r="Z102" s="55">
        <f t="shared" si="7"/>
        <v>0.50600000000000001</v>
      </c>
      <c r="AA102" s="55">
        <v>0.26800000000000002</v>
      </c>
      <c r="AB102" s="56">
        <v>0.211339302902947</v>
      </c>
      <c r="AC102">
        <f t="shared" si="8"/>
        <v>318</v>
      </c>
      <c r="AD102">
        <f t="shared" si="9"/>
        <v>1</v>
      </c>
      <c r="AE102">
        <f t="shared" si="10"/>
        <v>0.4</v>
      </c>
      <c r="AF102">
        <f>'TP Factors'!$D$5</f>
        <v>0.88209793191670816</v>
      </c>
      <c r="AG102">
        <f t="shared" si="11"/>
        <v>0.4</v>
      </c>
    </row>
    <row r="103" spans="1:33">
      <c r="A103" s="51" t="s">
        <v>267</v>
      </c>
      <c r="B103" s="51">
        <v>17</v>
      </c>
      <c r="C103" s="51" t="s">
        <v>268</v>
      </c>
      <c r="D103" s="52">
        <v>32.369999999999997</v>
      </c>
      <c r="E103" s="51" t="s">
        <v>248</v>
      </c>
      <c r="F103" s="51">
        <v>3456</v>
      </c>
      <c r="G103" s="53">
        <v>3</v>
      </c>
      <c r="H103" s="51" t="s">
        <v>269</v>
      </c>
      <c r="I103" s="51" t="s">
        <v>270</v>
      </c>
      <c r="J103" s="51">
        <v>462</v>
      </c>
      <c r="K103" s="54">
        <v>263.95626351099997</v>
      </c>
      <c r="L103" s="54">
        <v>2298.6217867700002</v>
      </c>
      <c r="M103" s="52">
        <v>0.32</v>
      </c>
      <c r="N103" s="52">
        <v>0.04</v>
      </c>
      <c r="O103" s="51">
        <v>45564</v>
      </c>
      <c r="P103" s="51">
        <v>44525</v>
      </c>
      <c r="Q103" s="55">
        <v>45564</v>
      </c>
      <c r="R103" s="55">
        <v>4370</v>
      </c>
      <c r="S103" s="51" t="s">
        <v>258</v>
      </c>
      <c r="T103" s="51" t="s">
        <v>396</v>
      </c>
      <c r="U103" s="55">
        <v>54.65</v>
      </c>
      <c r="V103" s="55">
        <v>1</v>
      </c>
      <c r="W103" s="55">
        <v>0.7</v>
      </c>
      <c r="X103" s="55">
        <v>0.09</v>
      </c>
      <c r="Y103" s="55">
        <f t="shared" si="6"/>
        <v>0.7</v>
      </c>
      <c r="Z103" s="55">
        <f t="shared" si="7"/>
        <v>0.09</v>
      </c>
      <c r="AA103" s="55">
        <v>0.41299999999999998</v>
      </c>
      <c r="AB103" s="56">
        <v>0.567999541452752</v>
      </c>
      <c r="AC103">
        <f t="shared" si="8"/>
        <v>1318</v>
      </c>
      <c r="AD103">
        <f t="shared" si="9"/>
        <v>2</v>
      </c>
      <c r="AE103">
        <f t="shared" si="10"/>
        <v>0.3</v>
      </c>
      <c r="AF103">
        <f>'TP Factors'!$D$5</f>
        <v>0.88209793191670816</v>
      </c>
      <c r="AG103">
        <f t="shared" si="11"/>
        <v>0.3</v>
      </c>
    </row>
    <row r="104" spans="1:33">
      <c r="A104" s="51" t="s">
        <v>267</v>
      </c>
      <c r="B104" s="51">
        <v>17</v>
      </c>
      <c r="C104" s="51" t="s">
        <v>268</v>
      </c>
      <c r="D104" s="52">
        <v>32.369999999999997</v>
      </c>
      <c r="E104" s="51" t="s">
        <v>248</v>
      </c>
      <c r="F104" s="51">
        <v>3456</v>
      </c>
      <c r="G104" s="53">
        <v>3</v>
      </c>
      <c r="H104" s="51" t="s">
        <v>269</v>
      </c>
      <c r="I104" s="51" t="s">
        <v>270</v>
      </c>
      <c r="J104" s="51">
        <v>896</v>
      </c>
      <c r="K104" s="54">
        <v>386.74646331899999</v>
      </c>
      <c r="L104" s="54">
        <v>4452.3160248900003</v>
      </c>
      <c r="M104" s="52">
        <v>0.63</v>
      </c>
      <c r="N104" s="52">
        <v>0.08</v>
      </c>
      <c r="O104" s="51">
        <v>45565</v>
      </c>
      <c r="P104" s="51">
        <v>44526</v>
      </c>
      <c r="Q104" s="55">
        <v>45565</v>
      </c>
      <c r="R104" s="55">
        <v>4370</v>
      </c>
      <c r="S104" s="51" t="s">
        <v>258</v>
      </c>
      <c r="T104" s="51" t="s">
        <v>396</v>
      </c>
      <c r="U104" s="55">
        <v>54.65</v>
      </c>
      <c r="V104" s="55">
        <v>1</v>
      </c>
      <c r="W104" s="55">
        <v>0.7</v>
      </c>
      <c r="X104" s="55">
        <v>0.09</v>
      </c>
      <c r="Y104" s="55">
        <f t="shared" si="6"/>
        <v>0.7</v>
      </c>
      <c r="Z104" s="55">
        <f t="shared" si="7"/>
        <v>0.09</v>
      </c>
      <c r="AA104" s="55">
        <v>0.41299999999999998</v>
      </c>
      <c r="AB104" s="56">
        <v>1.1001868489543201</v>
      </c>
      <c r="AC104">
        <f t="shared" si="8"/>
        <v>2552</v>
      </c>
      <c r="AD104">
        <f t="shared" si="9"/>
        <v>4</v>
      </c>
      <c r="AE104">
        <f t="shared" si="10"/>
        <v>0.5</v>
      </c>
      <c r="AF104">
        <f>'TP Factors'!$D$5</f>
        <v>0.88209793191670816</v>
      </c>
      <c r="AG104">
        <f t="shared" si="11"/>
        <v>0.4</v>
      </c>
    </row>
    <row r="105" spans="1:33">
      <c r="A105" s="51" t="s">
        <v>267</v>
      </c>
      <c r="B105" s="51">
        <v>17</v>
      </c>
      <c r="C105" s="51" t="s">
        <v>268</v>
      </c>
      <c r="D105" s="52">
        <v>32.369999999999997</v>
      </c>
      <c r="E105" s="51" t="s">
        <v>248</v>
      </c>
      <c r="F105" s="51">
        <v>3456</v>
      </c>
      <c r="G105" s="53">
        <v>0</v>
      </c>
      <c r="H105" s="51" t="s">
        <v>269</v>
      </c>
      <c r="I105" s="51" t="s">
        <v>270</v>
      </c>
      <c r="J105" s="51">
        <v>2901</v>
      </c>
      <c r="K105" s="54">
        <v>832.33592724200003</v>
      </c>
      <c r="L105" s="54">
        <v>19658.427843699999</v>
      </c>
      <c r="M105" s="52">
        <v>0</v>
      </c>
      <c r="N105" s="52">
        <v>0</v>
      </c>
      <c r="O105" s="51">
        <v>45567</v>
      </c>
      <c r="P105" s="51">
        <v>44528</v>
      </c>
      <c r="Q105" s="55">
        <v>45567</v>
      </c>
      <c r="R105" s="55">
        <v>6300</v>
      </c>
      <c r="S105" s="51" t="s">
        <v>258</v>
      </c>
      <c r="T105" s="51" t="s">
        <v>355</v>
      </c>
      <c r="U105" s="55">
        <v>54.65</v>
      </c>
      <c r="V105" s="55">
        <v>1</v>
      </c>
      <c r="W105" s="55">
        <v>0</v>
      </c>
      <c r="X105" s="55">
        <v>0</v>
      </c>
      <c r="Y105" s="55">
        <f t="shared" si="6"/>
        <v>0</v>
      </c>
      <c r="Z105" s="55">
        <f t="shared" si="7"/>
        <v>0</v>
      </c>
      <c r="AA105" s="55">
        <v>0.30299999999999999</v>
      </c>
      <c r="AB105" s="56">
        <v>4.85768388053605</v>
      </c>
      <c r="AC105">
        <f t="shared" si="8"/>
        <v>8268</v>
      </c>
      <c r="AD105">
        <f t="shared" si="9"/>
        <v>0</v>
      </c>
      <c r="AE105">
        <f t="shared" si="10"/>
        <v>0</v>
      </c>
      <c r="AF105">
        <f>'TP Factors'!$D$5</f>
        <v>0.88209793191670816</v>
      </c>
      <c r="AG105">
        <f t="shared" si="11"/>
        <v>0</v>
      </c>
    </row>
    <row r="106" spans="1:33">
      <c r="A106" s="51" t="s">
        <v>267</v>
      </c>
      <c r="B106" s="51">
        <v>17</v>
      </c>
      <c r="C106" s="51" t="s">
        <v>268</v>
      </c>
      <c r="D106" s="52">
        <v>32.369999999999997</v>
      </c>
      <c r="E106" s="51" t="s">
        <v>248</v>
      </c>
      <c r="F106" s="51">
        <v>3456</v>
      </c>
      <c r="G106" s="53">
        <v>3</v>
      </c>
      <c r="H106" s="51" t="s">
        <v>269</v>
      </c>
      <c r="I106" s="51" t="s">
        <v>270</v>
      </c>
      <c r="J106" s="51">
        <v>75</v>
      </c>
      <c r="K106" s="54">
        <v>78.766584496199997</v>
      </c>
      <c r="L106" s="54">
        <v>371.91548938900002</v>
      </c>
      <c r="M106" s="52">
        <v>0.05</v>
      </c>
      <c r="N106" s="52">
        <v>0.01</v>
      </c>
      <c r="O106" s="51">
        <v>45570</v>
      </c>
      <c r="P106" s="51">
        <v>44531</v>
      </c>
      <c r="Q106" s="55">
        <v>45570</v>
      </c>
      <c r="R106" s="55">
        <v>4370</v>
      </c>
      <c r="S106" s="51" t="s">
        <v>251</v>
      </c>
      <c r="T106" s="51" t="s">
        <v>401</v>
      </c>
      <c r="U106" s="55">
        <v>54.65</v>
      </c>
      <c r="V106" s="55">
        <v>1</v>
      </c>
      <c r="W106" s="55">
        <v>0.7</v>
      </c>
      <c r="X106" s="55">
        <v>0.09</v>
      </c>
      <c r="Y106" s="55">
        <f t="shared" si="6"/>
        <v>0.7</v>
      </c>
      <c r="Z106" s="55">
        <f t="shared" si="7"/>
        <v>0.09</v>
      </c>
      <c r="AA106" s="55">
        <v>0.41299999999999998</v>
      </c>
      <c r="AB106" s="56">
        <v>9.1901951267106805E-2</v>
      </c>
      <c r="AC106">
        <f t="shared" si="8"/>
        <v>213</v>
      </c>
      <c r="AD106">
        <f t="shared" si="9"/>
        <v>0</v>
      </c>
      <c r="AE106">
        <f t="shared" si="10"/>
        <v>0</v>
      </c>
      <c r="AF106">
        <f>'TP Factors'!$D$5</f>
        <v>0.88209793191670816</v>
      </c>
      <c r="AG106">
        <f t="shared" si="11"/>
        <v>0</v>
      </c>
    </row>
    <row r="107" spans="1:33">
      <c r="A107" s="51" t="s">
        <v>267</v>
      </c>
      <c r="B107" s="51">
        <v>17</v>
      </c>
      <c r="C107" s="51" t="s">
        <v>268</v>
      </c>
      <c r="D107" s="52">
        <v>32.369999999999997</v>
      </c>
      <c r="E107" s="51" t="s">
        <v>248</v>
      </c>
      <c r="F107" s="51">
        <v>3456</v>
      </c>
      <c r="G107" s="53">
        <v>0</v>
      </c>
      <c r="H107" s="51" t="s">
        <v>269</v>
      </c>
      <c r="I107" s="51" t="s">
        <v>270</v>
      </c>
      <c r="J107" s="51">
        <v>183</v>
      </c>
      <c r="K107" s="54">
        <v>140.63505944299999</v>
      </c>
      <c r="L107" s="54">
        <v>1243.3257343600001</v>
      </c>
      <c r="M107" s="52">
        <v>0</v>
      </c>
      <c r="N107" s="52">
        <v>0</v>
      </c>
      <c r="O107" s="51">
        <v>45572</v>
      </c>
      <c r="P107" s="51">
        <v>44533</v>
      </c>
      <c r="Q107" s="55">
        <v>45572</v>
      </c>
      <c r="R107" s="55">
        <v>6300</v>
      </c>
      <c r="S107" s="51" t="s">
        <v>258</v>
      </c>
      <c r="T107" s="51" t="s">
        <v>355</v>
      </c>
      <c r="U107" s="55">
        <v>54.65</v>
      </c>
      <c r="V107" s="55">
        <v>1</v>
      </c>
      <c r="W107" s="55">
        <v>0</v>
      </c>
      <c r="X107" s="55">
        <v>0</v>
      </c>
      <c r="Y107" s="55">
        <f t="shared" si="6"/>
        <v>0</v>
      </c>
      <c r="Z107" s="55">
        <f t="shared" si="7"/>
        <v>0</v>
      </c>
      <c r="AA107" s="55">
        <v>0.30299999999999999</v>
      </c>
      <c r="AB107" s="56">
        <v>0.30723125094938902</v>
      </c>
      <c r="AC107">
        <f t="shared" si="8"/>
        <v>523</v>
      </c>
      <c r="AD107">
        <f t="shared" si="9"/>
        <v>0</v>
      </c>
      <c r="AE107">
        <f t="shared" si="10"/>
        <v>0</v>
      </c>
      <c r="AF107">
        <f>'TP Factors'!$D$5</f>
        <v>0.88209793191670816</v>
      </c>
      <c r="AG107">
        <f t="shared" si="11"/>
        <v>0</v>
      </c>
    </row>
    <row r="108" spans="1:33">
      <c r="A108" s="51" t="s">
        <v>267</v>
      </c>
      <c r="B108" s="51">
        <v>17</v>
      </c>
      <c r="C108" s="51" t="s">
        <v>268</v>
      </c>
      <c r="D108" s="52">
        <v>32.369999999999997</v>
      </c>
      <c r="E108" s="51" t="s">
        <v>248</v>
      </c>
      <c r="F108" s="51">
        <v>3456</v>
      </c>
      <c r="G108" s="53">
        <v>30.5</v>
      </c>
      <c r="H108" s="51" t="s">
        <v>269</v>
      </c>
      <c r="I108" s="51" t="s">
        <v>270</v>
      </c>
      <c r="J108" s="51">
        <v>11</v>
      </c>
      <c r="K108" s="54">
        <v>113.280219773</v>
      </c>
      <c r="L108" s="54">
        <v>75.946357966799994</v>
      </c>
      <c r="M108" s="52">
        <v>0.02</v>
      </c>
      <c r="N108" s="52">
        <v>0.01</v>
      </c>
      <c r="O108" s="51">
        <v>45581</v>
      </c>
      <c r="P108" s="51">
        <v>44542</v>
      </c>
      <c r="Q108" s="55">
        <v>45581</v>
      </c>
      <c r="R108" s="55">
        <v>2210</v>
      </c>
      <c r="S108" s="51" t="s">
        <v>284</v>
      </c>
      <c r="T108" s="51" t="s">
        <v>393</v>
      </c>
      <c r="U108" s="55">
        <v>54.65</v>
      </c>
      <c r="V108" s="55">
        <v>1</v>
      </c>
      <c r="W108" s="55">
        <v>1.92</v>
      </c>
      <c r="X108" s="55">
        <v>0.50600000000000001</v>
      </c>
      <c r="Y108" s="55">
        <f t="shared" si="6"/>
        <v>1.92</v>
      </c>
      <c r="Z108" s="55">
        <f t="shared" si="7"/>
        <v>0.50600000000000001</v>
      </c>
      <c r="AA108" s="55">
        <v>0.28499999999999998</v>
      </c>
      <c r="AB108" s="56">
        <v>1.8766678700841598E-2</v>
      </c>
      <c r="AC108">
        <f t="shared" si="8"/>
        <v>30</v>
      </c>
      <c r="AD108">
        <f t="shared" si="9"/>
        <v>0</v>
      </c>
      <c r="AE108">
        <f t="shared" si="10"/>
        <v>0</v>
      </c>
      <c r="AF108">
        <f>'TP Factors'!$D$5</f>
        <v>0.88209793191670816</v>
      </c>
      <c r="AG108">
        <f t="shared" si="11"/>
        <v>0</v>
      </c>
    </row>
    <row r="109" spans="1:33">
      <c r="A109" s="51" t="s">
        <v>267</v>
      </c>
      <c r="B109" s="51">
        <v>17</v>
      </c>
      <c r="C109" s="51" t="s">
        <v>268</v>
      </c>
      <c r="D109" s="52">
        <v>32.369999999999997</v>
      </c>
      <c r="E109" s="51" t="s">
        <v>248</v>
      </c>
      <c r="F109" s="51">
        <v>3456</v>
      </c>
      <c r="G109" s="53">
        <v>0</v>
      </c>
      <c r="H109" s="51" t="s">
        <v>269</v>
      </c>
      <c r="I109" s="51" t="s">
        <v>270</v>
      </c>
      <c r="J109" s="51">
        <v>52</v>
      </c>
      <c r="K109" s="54">
        <v>98.1095420332</v>
      </c>
      <c r="L109" s="54">
        <v>350.35328227999997</v>
      </c>
      <c r="M109" s="52">
        <v>0</v>
      </c>
      <c r="N109" s="52">
        <v>0</v>
      </c>
      <c r="O109" s="51">
        <v>45584</v>
      </c>
      <c r="P109" s="51">
        <v>44545</v>
      </c>
      <c r="Q109" s="55">
        <v>45584</v>
      </c>
      <c r="R109" s="55">
        <v>6300</v>
      </c>
      <c r="S109" s="51" t="s">
        <v>258</v>
      </c>
      <c r="T109" s="51" t="s">
        <v>355</v>
      </c>
      <c r="U109" s="55">
        <v>54.65</v>
      </c>
      <c r="V109" s="55">
        <v>1</v>
      </c>
      <c r="W109" s="55">
        <v>0</v>
      </c>
      <c r="X109" s="55">
        <v>0</v>
      </c>
      <c r="Y109" s="55">
        <f t="shared" si="6"/>
        <v>0</v>
      </c>
      <c r="Z109" s="55">
        <f t="shared" si="7"/>
        <v>0</v>
      </c>
      <c r="AA109" s="55">
        <v>0.30299999999999999</v>
      </c>
      <c r="AB109" s="56">
        <v>8.6573835163156504E-2</v>
      </c>
      <c r="AC109">
        <f t="shared" si="8"/>
        <v>147</v>
      </c>
      <c r="AD109">
        <f t="shared" si="9"/>
        <v>0</v>
      </c>
      <c r="AE109">
        <f t="shared" si="10"/>
        <v>0</v>
      </c>
      <c r="AF109">
        <f>'TP Factors'!$D$5</f>
        <v>0.88209793191670816</v>
      </c>
      <c r="AG109">
        <f t="shared" si="11"/>
        <v>0</v>
      </c>
    </row>
    <row r="110" spans="1:33">
      <c r="A110" s="51" t="s">
        <v>267</v>
      </c>
      <c r="B110" s="51">
        <v>17</v>
      </c>
      <c r="C110" s="51" t="s">
        <v>268</v>
      </c>
      <c r="D110" s="52">
        <v>32.369999999999997</v>
      </c>
      <c r="E110" s="51" t="s">
        <v>248</v>
      </c>
      <c r="F110" s="51">
        <v>1234</v>
      </c>
      <c r="G110" s="53">
        <v>13</v>
      </c>
      <c r="H110" s="51" t="s">
        <v>269</v>
      </c>
      <c r="I110" s="51" t="s">
        <v>270</v>
      </c>
      <c r="J110" s="51">
        <v>2479</v>
      </c>
      <c r="K110" s="54">
        <v>593.36283316000004</v>
      </c>
      <c r="L110" s="54">
        <v>14883.955290100001</v>
      </c>
      <c r="M110" s="52">
        <v>4.59</v>
      </c>
      <c r="N110" s="52">
        <v>0.55000000000000004</v>
      </c>
      <c r="O110" s="51">
        <v>45611</v>
      </c>
      <c r="P110" s="51">
        <v>44571</v>
      </c>
      <c r="Q110" s="55">
        <v>45611</v>
      </c>
      <c r="R110" s="55">
        <v>1100</v>
      </c>
      <c r="S110" s="51" t="s">
        <v>258</v>
      </c>
      <c r="T110" s="51" t="s">
        <v>279</v>
      </c>
      <c r="U110" s="55">
        <v>54.65</v>
      </c>
      <c r="V110" s="55">
        <v>1</v>
      </c>
      <c r="W110" s="55">
        <v>1.85</v>
      </c>
      <c r="X110" s="55">
        <v>0.22</v>
      </c>
      <c r="Y110" s="55">
        <f t="shared" si="6"/>
        <v>1.85</v>
      </c>
      <c r="Z110" s="55">
        <f t="shared" si="7"/>
        <v>0.22</v>
      </c>
      <c r="AA110" s="55">
        <v>0.34200000000000003</v>
      </c>
      <c r="AB110" s="56">
        <v>3.6778907380669401</v>
      </c>
      <c r="AC110">
        <f t="shared" si="8"/>
        <v>7066</v>
      </c>
      <c r="AD110">
        <f t="shared" si="9"/>
        <v>29</v>
      </c>
      <c r="AE110">
        <f t="shared" si="10"/>
        <v>3.4</v>
      </c>
      <c r="AF110">
        <f>'TP Factors'!$D$5</f>
        <v>0.88209793191670816</v>
      </c>
      <c r="AG110">
        <f t="shared" si="11"/>
        <v>3</v>
      </c>
    </row>
    <row r="111" spans="1:33">
      <c r="A111" s="51" t="s">
        <v>267</v>
      </c>
      <c r="B111" s="51">
        <v>17</v>
      </c>
      <c r="C111" s="51" t="s">
        <v>268</v>
      </c>
      <c r="D111" s="52">
        <v>32.369999999999997</v>
      </c>
      <c r="E111" s="51" t="s">
        <v>248</v>
      </c>
      <c r="F111" s="51">
        <v>3456</v>
      </c>
      <c r="G111" s="53">
        <v>30.5</v>
      </c>
      <c r="H111" s="51" t="s">
        <v>269</v>
      </c>
      <c r="I111" s="51" t="s">
        <v>270</v>
      </c>
      <c r="J111" s="51">
        <v>6</v>
      </c>
      <c r="K111" s="54">
        <v>38.788138851500001</v>
      </c>
      <c r="L111" s="54">
        <v>44.709718575499998</v>
      </c>
      <c r="M111" s="52">
        <v>0.01</v>
      </c>
      <c r="N111" s="52">
        <v>0</v>
      </c>
      <c r="O111" s="51">
        <v>45612</v>
      </c>
      <c r="P111" s="51">
        <v>44572</v>
      </c>
      <c r="Q111" s="55">
        <v>45612</v>
      </c>
      <c r="R111" s="55">
        <v>2210</v>
      </c>
      <c r="S111" s="51" t="s">
        <v>258</v>
      </c>
      <c r="T111" s="51" t="s">
        <v>390</v>
      </c>
      <c r="U111" s="55">
        <v>54.65</v>
      </c>
      <c r="V111" s="55">
        <v>1</v>
      </c>
      <c r="W111" s="55">
        <v>1.92</v>
      </c>
      <c r="X111" s="55">
        <v>0.50600000000000001</v>
      </c>
      <c r="Y111" s="55">
        <f t="shared" si="6"/>
        <v>1.92</v>
      </c>
      <c r="Z111" s="55">
        <f t="shared" si="7"/>
        <v>0.50600000000000001</v>
      </c>
      <c r="AA111" s="55">
        <v>0.26800000000000002</v>
      </c>
      <c r="AB111" s="56">
        <v>1.10479678785145E-2</v>
      </c>
      <c r="AC111">
        <f t="shared" si="8"/>
        <v>17</v>
      </c>
      <c r="AD111">
        <f t="shared" si="9"/>
        <v>0</v>
      </c>
      <c r="AE111">
        <f t="shared" si="10"/>
        <v>0</v>
      </c>
      <c r="AF111">
        <f>'TP Factors'!$D$5</f>
        <v>0.88209793191670816</v>
      </c>
      <c r="AG111">
        <f t="shared" si="11"/>
        <v>0</v>
      </c>
    </row>
    <row r="112" spans="1:33">
      <c r="A112" s="51" t="s">
        <v>267</v>
      </c>
      <c r="B112" s="51">
        <v>17</v>
      </c>
      <c r="C112" s="51" t="s">
        <v>268</v>
      </c>
      <c r="D112" s="52">
        <v>32.369999999999997</v>
      </c>
      <c r="E112" s="51" t="s">
        <v>248</v>
      </c>
      <c r="F112" s="51">
        <v>3456</v>
      </c>
      <c r="G112" s="53">
        <v>30.5</v>
      </c>
      <c r="H112" s="51" t="s">
        <v>269</v>
      </c>
      <c r="I112" s="51" t="s">
        <v>270</v>
      </c>
      <c r="J112" s="51">
        <v>46</v>
      </c>
      <c r="K112" s="54">
        <v>77.388957689199998</v>
      </c>
      <c r="L112" s="54">
        <v>352.14191225299999</v>
      </c>
      <c r="M112" s="52">
        <v>0.09</v>
      </c>
      <c r="N112" s="52">
        <v>0.02</v>
      </c>
      <c r="O112" s="51">
        <v>45615</v>
      </c>
      <c r="P112" s="51">
        <v>44575</v>
      </c>
      <c r="Q112" s="55">
        <v>45615</v>
      </c>
      <c r="R112" s="55">
        <v>2210</v>
      </c>
      <c r="S112" s="51" t="s">
        <v>258</v>
      </c>
      <c r="T112" s="51" t="s">
        <v>390</v>
      </c>
      <c r="U112" s="55">
        <v>54.65</v>
      </c>
      <c r="V112" s="55">
        <v>1</v>
      </c>
      <c r="W112" s="55">
        <v>1.92</v>
      </c>
      <c r="X112" s="55">
        <v>0.50600000000000001</v>
      </c>
      <c r="Y112" s="55">
        <f t="shared" si="6"/>
        <v>1.92</v>
      </c>
      <c r="Z112" s="55">
        <f t="shared" si="7"/>
        <v>0.50600000000000001</v>
      </c>
      <c r="AA112" s="55">
        <v>0.26800000000000002</v>
      </c>
      <c r="AB112" s="56">
        <v>8.7015813488501403E-2</v>
      </c>
      <c r="AC112">
        <f t="shared" si="8"/>
        <v>131</v>
      </c>
      <c r="AD112">
        <f t="shared" si="9"/>
        <v>1</v>
      </c>
      <c r="AE112">
        <f t="shared" si="10"/>
        <v>0.1</v>
      </c>
      <c r="AF112">
        <f>'TP Factors'!$D$5</f>
        <v>0.88209793191670816</v>
      </c>
      <c r="AG112">
        <f t="shared" si="11"/>
        <v>0.1</v>
      </c>
    </row>
    <row r="113" spans="1:33">
      <c r="A113" s="51" t="s">
        <v>267</v>
      </c>
      <c r="B113" s="51">
        <v>17</v>
      </c>
      <c r="C113" s="51" t="s">
        <v>268</v>
      </c>
      <c r="D113" s="52">
        <v>32.369999999999997</v>
      </c>
      <c r="E113" s="51" t="s">
        <v>248</v>
      </c>
      <c r="F113" s="51">
        <v>1234</v>
      </c>
      <c r="G113" s="53">
        <v>0</v>
      </c>
      <c r="H113" s="51" t="s">
        <v>269</v>
      </c>
      <c r="I113" s="51" t="s">
        <v>270</v>
      </c>
      <c r="J113" s="51">
        <v>293</v>
      </c>
      <c r="K113" s="54">
        <v>211.63894779899999</v>
      </c>
      <c r="L113" s="54">
        <v>1203.00954895</v>
      </c>
      <c r="M113" s="52">
        <v>0.18</v>
      </c>
      <c r="N113" s="52">
        <v>0.04</v>
      </c>
      <c r="O113" s="51">
        <v>45619</v>
      </c>
      <c r="P113" s="51">
        <v>44579</v>
      </c>
      <c r="Q113" s="55">
        <v>45619</v>
      </c>
      <c r="R113" s="55">
        <v>5300</v>
      </c>
      <c r="S113" s="51" t="s">
        <v>284</v>
      </c>
      <c r="T113" s="51" t="s">
        <v>405</v>
      </c>
      <c r="U113" s="55">
        <v>54.65</v>
      </c>
      <c r="V113" s="55">
        <v>1</v>
      </c>
      <c r="W113" s="55">
        <v>0.6</v>
      </c>
      <c r="X113" s="55">
        <v>0.13500000000000001</v>
      </c>
      <c r="Y113" s="55">
        <f t="shared" si="6"/>
        <v>0.6</v>
      </c>
      <c r="Z113" s="55">
        <f t="shared" si="7"/>
        <v>0.13500000000000001</v>
      </c>
      <c r="AA113" s="55">
        <v>0.5</v>
      </c>
      <c r="AB113" s="56">
        <v>0.29726894442151902</v>
      </c>
      <c r="AC113">
        <f t="shared" si="8"/>
        <v>835</v>
      </c>
      <c r="AD113">
        <f t="shared" si="9"/>
        <v>1</v>
      </c>
      <c r="AE113">
        <f t="shared" si="10"/>
        <v>0.2</v>
      </c>
      <c r="AF113">
        <f>'TP Factors'!$D$5</f>
        <v>0.88209793191670816</v>
      </c>
      <c r="AG113">
        <f t="shared" si="11"/>
        <v>0.2</v>
      </c>
    </row>
    <row r="114" spans="1:33">
      <c r="A114" s="51" t="s">
        <v>267</v>
      </c>
      <c r="B114" s="51">
        <v>17</v>
      </c>
      <c r="C114" s="51" t="s">
        <v>268</v>
      </c>
      <c r="D114" s="52">
        <v>32.369999999999997</v>
      </c>
      <c r="E114" s="51" t="s">
        <v>248</v>
      </c>
      <c r="F114" s="51">
        <v>3456</v>
      </c>
      <c r="G114" s="53">
        <v>3</v>
      </c>
      <c r="H114" s="51" t="s">
        <v>269</v>
      </c>
      <c r="I114" s="51" t="s">
        <v>270</v>
      </c>
      <c r="J114" s="51">
        <v>113</v>
      </c>
      <c r="K114" s="54">
        <v>102.368120062</v>
      </c>
      <c r="L114" s="54">
        <v>559.97352151300004</v>
      </c>
      <c r="M114" s="52">
        <v>0.08</v>
      </c>
      <c r="N114" s="52">
        <v>0.01</v>
      </c>
      <c r="O114" s="51">
        <v>45620</v>
      </c>
      <c r="P114" s="51">
        <v>44580</v>
      </c>
      <c r="Q114" s="55">
        <v>45620</v>
      </c>
      <c r="R114" s="55">
        <v>4370</v>
      </c>
      <c r="S114" s="51" t="s">
        <v>258</v>
      </c>
      <c r="T114" s="51" t="s">
        <v>396</v>
      </c>
      <c r="U114" s="55">
        <v>54.65</v>
      </c>
      <c r="V114" s="55">
        <v>1</v>
      </c>
      <c r="W114" s="55">
        <v>0.7</v>
      </c>
      <c r="X114" s="55">
        <v>0.09</v>
      </c>
      <c r="Y114" s="55">
        <f t="shared" si="6"/>
        <v>0.7</v>
      </c>
      <c r="Z114" s="55">
        <f t="shared" si="7"/>
        <v>0.09</v>
      </c>
      <c r="AA114" s="55">
        <v>0.41299999999999998</v>
      </c>
      <c r="AB114" s="56">
        <v>0.13837191716891301</v>
      </c>
      <c r="AC114">
        <f t="shared" si="8"/>
        <v>321</v>
      </c>
      <c r="AD114">
        <f t="shared" si="9"/>
        <v>0</v>
      </c>
      <c r="AE114">
        <f t="shared" si="10"/>
        <v>0.1</v>
      </c>
      <c r="AF114">
        <f>'TP Factors'!$D$5</f>
        <v>0.88209793191670816</v>
      </c>
      <c r="AG114">
        <f t="shared" si="11"/>
        <v>0.1</v>
      </c>
    </row>
    <row r="115" spans="1:33">
      <c r="A115" s="51" t="s">
        <v>267</v>
      </c>
      <c r="B115" s="51">
        <v>17</v>
      </c>
      <c r="C115" s="51" t="s">
        <v>268</v>
      </c>
      <c r="D115" s="52">
        <v>32.369999999999997</v>
      </c>
      <c r="E115" s="51" t="s">
        <v>248</v>
      </c>
      <c r="F115" s="51">
        <v>1234</v>
      </c>
      <c r="G115" s="53">
        <v>0</v>
      </c>
      <c r="H115" s="51" t="s">
        <v>269</v>
      </c>
      <c r="I115" s="51" t="s">
        <v>270</v>
      </c>
      <c r="J115" s="51">
        <v>428</v>
      </c>
      <c r="K115" s="54">
        <v>194.81041340199999</v>
      </c>
      <c r="L115" s="54">
        <v>1759.1601101900001</v>
      </c>
      <c r="M115" s="52">
        <v>0.26</v>
      </c>
      <c r="N115" s="52">
        <v>0.06</v>
      </c>
      <c r="O115" s="51">
        <v>45623</v>
      </c>
      <c r="P115" s="51">
        <v>44582</v>
      </c>
      <c r="Q115" s="55">
        <v>45623</v>
      </c>
      <c r="R115" s="55">
        <v>5300</v>
      </c>
      <c r="S115" s="51" t="s">
        <v>256</v>
      </c>
      <c r="T115" s="51" t="s">
        <v>294</v>
      </c>
      <c r="U115" s="55">
        <v>54.65</v>
      </c>
      <c r="V115" s="55">
        <v>1</v>
      </c>
      <c r="W115" s="55">
        <v>0.6</v>
      </c>
      <c r="X115" s="55">
        <v>0.13500000000000001</v>
      </c>
      <c r="Y115" s="55">
        <f t="shared" si="6"/>
        <v>0.6</v>
      </c>
      <c r="Z115" s="55">
        <f t="shared" si="7"/>
        <v>0.13500000000000001</v>
      </c>
      <c r="AA115" s="55">
        <v>0.5</v>
      </c>
      <c r="AB115" s="56">
        <v>0.43469619128076298</v>
      </c>
      <c r="AC115">
        <f t="shared" si="8"/>
        <v>1221</v>
      </c>
      <c r="AD115">
        <f t="shared" si="9"/>
        <v>2</v>
      </c>
      <c r="AE115">
        <f t="shared" si="10"/>
        <v>0.4</v>
      </c>
      <c r="AF115">
        <f>'TP Factors'!$D$5</f>
        <v>0.88209793191670816</v>
      </c>
      <c r="AG115">
        <f t="shared" si="11"/>
        <v>0.4</v>
      </c>
    </row>
    <row r="116" spans="1:33">
      <c r="A116" s="51" t="s">
        <v>267</v>
      </c>
      <c r="B116" s="51">
        <v>17</v>
      </c>
      <c r="C116" s="51" t="s">
        <v>268</v>
      </c>
      <c r="D116" s="52">
        <v>32.369999999999997</v>
      </c>
      <c r="E116" s="51" t="s">
        <v>248</v>
      </c>
      <c r="F116" s="51">
        <v>3456</v>
      </c>
      <c r="G116" s="53">
        <v>0</v>
      </c>
      <c r="H116" s="51" t="s">
        <v>269</v>
      </c>
      <c r="I116" s="51" t="s">
        <v>270</v>
      </c>
      <c r="J116" s="51">
        <v>16</v>
      </c>
      <c r="K116" s="54">
        <v>56.323747594300002</v>
      </c>
      <c r="L116" s="54">
        <v>131.993557377</v>
      </c>
      <c r="M116" s="52">
        <v>0</v>
      </c>
      <c r="N116" s="52">
        <v>0</v>
      </c>
      <c r="O116" s="51">
        <v>45626</v>
      </c>
      <c r="P116" s="51">
        <v>44584</v>
      </c>
      <c r="Q116" s="55">
        <v>45626</v>
      </c>
      <c r="R116" s="55">
        <v>6300</v>
      </c>
      <c r="S116" s="51" t="s">
        <v>256</v>
      </c>
      <c r="T116" s="51" t="s">
        <v>406</v>
      </c>
      <c r="U116" s="55">
        <v>54.65</v>
      </c>
      <c r="V116" s="55">
        <v>1</v>
      </c>
      <c r="W116" s="55">
        <v>0</v>
      </c>
      <c r="X116" s="55">
        <v>0</v>
      </c>
      <c r="Y116" s="55">
        <f t="shared" si="6"/>
        <v>0</v>
      </c>
      <c r="Z116" s="55">
        <f t="shared" si="7"/>
        <v>0</v>
      </c>
      <c r="AA116" s="55">
        <v>0.30299999999999999</v>
      </c>
      <c r="AB116" s="56">
        <v>3.2616187883305302E-2</v>
      </c>
      <c r="AC116">
        <f t="shared" si="8"/>
        <v>56</v>
      </c>
      <c r="AD116">
        <f t="shared" si="9"/>
        <v>0</v>
      </c>
      <c r="AE116">
        <f t="shared" si="10"/>
        <v>0</v>
      </c>
      <c r="AF116">
        <f>'TP Factors'!$D$5</f>
        <v>0.88209793191670816</v>
      </c>
      <c r="AG116">
        <f t="shared" si="11"/>
        <v>0</v>
      </c>
    </row>
    <row r="117" spans="1:33">
      <c r="A117" s="51" t="s">
        <v>267</v>
      </c>
      <c r="B117" s="51">
        <v>17</v>
      </c>
      <c r="C117" s="51" t="s">
        <v>268</v>
      </c>
      <c r="D117" s="52">
        <v>32.369999999999997</v>
      </c>
      <c r="E117" s="51" t="s">
        <v>248</v>
      </c>
      <c r="F117" s="51">
        <v>1234</v>
      </c>
      <c r="G117" s="53">
        <v>0</v>
      </c>
      <c r="H117" s="51" t="s">
        <v>269</v>
      </c>
      <c r="I117" s="51" t="s">
        <v>270</v>
      </c>
      <c r="J117" s="51">
        <v>27</v>
      </c>
      <c r="K117" s="54">
        <v>68.170090978499999</v>
      </c>
      <c r="L117" s="54">
        <v>109.08498115099999</v>
      </c>
      <c r="M117" s="52">
        <v>0.02</v>
      </c>
      <c r="N117" s="52">
        <v>0</v>
      </c>
      <c r="O117" s="51">
        <v>45629</v>
      </c>
      <c r="P117" s="51">
        <v>44587</v>
      </c>
      <c r="Q117" s="55">
        <v>45629</v>
      </c>
      <c r="R117" s="55">
        <v>5300</v>
      </c>
      <c r="S117" s="51" t="s">
        <v>284</v>
      </c>
      <c r="T117" s="51" t="s">
        <v>405</v>
      </c>
      <c r="U117" s="55">
        <v>54.65</v>
      </c>
      <c r="V117" s="55">
        <v>1</v>
      </c>
      <c r="W117" s="55">
        <v>0.6</v>
      </c>
      <c r="X117" s="55">
        <v>0.13500000000000001</v>
      </c>
      <c r="Y117" s="55">
        <f t="shared" si="6"/>
        <v>0.6</v>
      </c>
      <c r="Z117" s="55">
        <f t="shared" si="7"/>
        <v>0.13500000000000001</v>
      </c>
      <c r="AA117" s="55">
        <v>0.5</v>
      </c>
      <c r="AB117" s="56">
        <v>2.6955378057825399E-2</v>
      </c>
      <c r="AC117">
        <f t="shared" si="8"/>
        <v>76</v>
      </c>
      <c r="AD117">
        <f t="shared" si="9"/>
        <v>0</v>
      </c>
      <c r="AE117">
        <f t="shared" si="10"/>
        <v>0</v>
      </c>
      <c r="AF117">
        <f>'TP Factors'!$D$5</f>
        <v>0.88209793191670816</v>
      </c>
      <c r="AG117">
        <f t="shared" si="11"/>
        <v>0</v>
      </c>
    </row>
    <row r="118" spans="1:33">
      <c r="A118" s="51" t="s">
        <v>267</v>
      </c>
      <c r="B118" s="51">
        <v>17</v>
      </c>
      <c r="C118" s="51" t="s">
        <v>268</v>
      </c>
      <c r="D118" s="52">
        <v>32.369999999999997</v>
      </c>
      <c r="E118" s="51" t="s">
        <v>248</v>
      </c>
      <c r="F118" s="51">
        <v>3456</v>
      </c>
      <c r="G118" s="53">
        <v>30.5</v>
      </c>
      <c r="H118" s="51" t="s">
        <v>269</v>
      </c>
      <c r="I118" s="51" t="s">
        <v>270</v>
      </c>
      <c r="J118" s="51">
        <v>988</v>
      </c>
      <c r="K118" s="54">
        <v>596.81029239600002</v>
      </c>
      <c r="L118" s="54">
        <v>7571.5009066100001</v>
      </c>
      <c r="M118" s="52">
        <v>1.9</v>
      </c>
      <c r="N118" s="52">
        <v>0.5</v>
      </c>
      <c r="O118" s="51">
        <v>45634</v>
      </c>
      <c r="P118" s="51">
        <v>44592</v>
      </c>
      <c r="Q118" s="55">
        <v>45634</v>
      </c>
      <c r="R118" s="55">
        <v>2210</v>
      </c>
      <c r="S118" s="51" t="s">
        <v>258</v>
      </c>
      <c r="T118" s="51" t="s">
        <v>390</v>
      </c>
      <c r="U118" s="55">
        <v>54.65</v>
      </c>
      <c r="V118" s="55">
        <v>1</v>
      </c>
      <c r="W118" s="55">
        <v>1.92</v>
      </c>
      <c r="X118" s="55">
        <v>0.50600000000000001</v>
      </c>
      <c r="Y118" s="55">
        <f t="shared" si="6"/>
        <v>1.92</v>
      </c>
      <c r="Z118" s="55">
        <f t="shared" si="7"/>
        <v>0.50600000000000001</v>
      </c>
      <c r="AA118" s="55">
        <v>0.26800000000000002</v>
      </c>
      <c r="AB118" s="56">
        <v>1.87095113593215</v>
      </c>
      <c r="AC118">
        <f t="shared" si="8"/>
        <v>2817</v>
      </c>
      <c r="AD118">
        <f t="shared" si="9"/>
        <v>12</v>
      </c>
      <c r="AE118">
        <f t="shared" si="10"/>
        <v>3.1</v>
      </c>
      <c r="AF118">
        <f>'TP Factors'!$D$5</f>
        <v>0.88209793191670816</v>
      </c>
      <c r="AG118">
        <f t="shared" si="11"/>
        <v>2.7</v>
      </c>
    </row>
    <row r="119" spans="1:33">
      <c r="A119" s="51" t="s">
        <v>267</v>
      </c>
      <c r="B119" s="51">
        <v>17</v>
      </c>
      <c r="C119" s="51" t="s">
        <v>268</v>
      </c>
      <c r="D119" s="52">
        <v>32.369999999999997</v>
      </c>
      <c r="E119" s="51" t="s">
        <v>248</v>
      </c>
      <c r="F119" s="51">
        <v>1234</v>
      </c>
      <c r="G119" s="53">
        <v>0</v>
      </c>
      <c r="H119" s="51" t="s">
        <v>269</v>
      </c>
      <c r="I119" s="51" t="s">
        <v>270</v>
      </c>
      <c r="J119" s="51">
        <v>11</v>
      </c>
      <c r="K119" s="54">
        <v>52.5384140898</v>
      </c>
      <c r="L119" s="54">
        <v>44.4498624724</v>
      </c>
      <c r="M119" s="52">
        <v>0.01</v>
      </c>
      <c r="N119" s="52">
        <v>0</v>
      </c>
      <c r="O119" s="51">
        <v>45640</v>
      </c>
      <c r="P119" s="51">
        <v>44598</v>
      </c>
      <c r="Q119" s="55">
        <v>45640</v>
      </c>
      <c r="R119" s="55">
        <v>5300</v>
      </c>
      <c r="S119" s="51" t="s">
        <v>284</v>
      </c>
      <c r="T119" s="51" t="s">
        <v>405</v>
      </c>
      <c r="U119" s="55">
        <v>54.65</v>
      </c>
      <c r="V119" s="55">
        <v>1</v>
      </c>
      <c r="W119" s="55">
        <v>0.6</v>
      </c>
      <c r="X119" s="55">
        <v>0.13500000000000001</v>
      </c>
      <c r="Y119" s="55">
        <f t="shared" si="6"/>
        <v>0.6</v>
      </c>
      <c r="Z119" s="55">
        <f t="shared" si="7"/>
        <v>0.13500000000000001</v>
      </c>
      <c r="AA119" s="55">
        <v>0.5</v>
      </c>
      <c r="AB119" s="56">
        <v>1.0983756284278799E-2</v>
      </c>
      <c r="AC119">
        <f t="shared" si="8"/>
        <v>31</v>
      </c>
      <c r="AD119">
        <f t="shared" si="9"/>
        <v>0</v>
      </c>
      <c r="AE119">
        <f t="shared" si="10"/>
        <v>0</v>
      </c>
      <c r="AF119">
        <f>'TP Factors'!$D$5</f>
        <v>0.88209793191670816</v>
      </c>
      <c r="AG119">
        <f t="shared" si="11"/>
        <v>0</v>
      </c>
    </row>
    <row r="120" spans="1:33">
      <c r="A120" s="51" t="s">
        <v>267</v>
      </c>
      <c r="B120" s="51">
        <v>17</v>
      </c>
      <c r="C120" s="51" t="s">
        <v>268</v>
      </c>
      <c r="D120" s="52">
        <v>32.369999999999997</v>
      </c>
      <c r="E120" s="51" t="s">
        <v>248</v>
      </c>
      <c r="F120" s="51">
        <v>3456</v>
      </c>
      <c r="G120" s="53">
        <v>30.5</v>
      </c>
      <c r="H120" s="51" t="s">
        <v>269</v>
      </c>
      <c r="I120" s="51" t="s">
        <v>270</v>
      </c>
      <c r="J120" s="51">
        <v>54</v>
      </c>
      <c r="K120" s="54">
        <v>234.94430730600001</v>
      </c>
      <c r="L120" s="54">
        <v>396.98076170000002</v>
      </c>
      <c r="M120" s="52">
        <v>0.1</v>
      </c>
      <c r="N120" s="52">
        <v>0.03</v>
      </c>
      <c r="O120" s="51">
        <v>45642</v>
      </c>
      <c r="P120" s="51">
        <v>44600</v>
      </c>
      <c r="Q120" s="55">
        <v>45642</v>
      </c>
      <c r="R120" s="55">
        <v>2210</v>
      </c>
      <c r="S120" s="51" t="s">
        <v>256</v>
      </c>
      <c r="T120" s="51" t="s">
        <v>399</v>
      </c>
      <c r="U120" s="55">
        <v>54.65</v>
      </c>
      <c r="V120" s="55">
        <v>1</v>
      </c>
      <c r="W120" s="55">
        <v>1.92</v>
      </c>
      <c r="X120" s="55">
        <v>0.50600000000000001</v>
      </c>
      <c r="Y120" s="55">
        <f t="shared" si="6"/>
        <v>1.92</v>
      </c>
      <c r="Z120" s="55">
        <f t="shared" si="7"/>
        <v>0.50600000000000001</v>
      </c>
      <c r="AA120" s="55">
        <v>0.27700000000000002</v>
      </c>
      <c r="AB120" s="56">
        <v>9.8095690175260403E-2</v>
      </c>
      <c r="AC120">
        <f t="shared" si="8"/>
        <v>153</v>
      </c>
      <c r="AD120">
        <f t="shared" si="9"/>
        <v>1</v>
      </c>
      <c r="AE120">
        <f t="shared" si="10"/>
        <v>0.2</v>
      </c>
      <c r="AF120">
        <f>'TP Factors'!$D$5</f>
        <v>0.88209793191670816</v>
      </c>
      <c r="AG120">
        <f t="shared" si="11"/>
        <v>0.2</v>
      </c>
    </row>
    <row r="121" spans="1:33">
      <c r="A121" s="51" t="s">
        <v>267</v>
      </c>
      <c r="B121" s="51">
        <v>17</v>
      </c>
      <c r="C121" s="51" t="s">
        <v>268</v>
      </c>
      <c r="D121" s="52">
        <v>32.369999999999997</v>
      </c>
      <c r="E121" s="51" t="s">
        <v>248</v>
      </c>
      <c r="F121" s="51">
        <v>3456</v>
      </c>
      <c r="G121" s="53">
        <v>0</v>
      </c>
      <c r="H121" s="51" t="s">
        <v>269</v>
      </c>
      <c r="I121" s="51" t="s">
        <v>270</v>
      </c>
      <c r="J121" s="51">
        <v>33</v>
      </c>
      <c r="K121" s="54">
        <v>73.765851736200005</v>
      </c>
      <c r="L121" s="54">
        <v>223.75216095499999</v>
      </c>
      <c r="M121" s="52">
        <v>0</v>
      </c>
      <c r="N121" s="52">
        <v>0</v>
      </c>
      <c r="O121" s="51">
        <v>45650</v>
      </c>
      <c r="P121" s="51">
        <v>44607</v>
      </c>
      <c r="Q121" s="55">
        <v>45650</v>
      </c>
      <c r="R121" s="55">
        <v>6300</v>
      </c>
      <c r="S121" s="51" t="s">
        <v>258</v>
      </c>
      <c r="T121" s="51" t="s">
        <v>355</v>
      </c>
      <c r="U121" s="55">
        <v>54.65</v>
      </c>
      <c r="V121" s="55">
        <v>1</v>
      </c>
      <c r="W121" s="55">
        <v>0</v>
      </c>
      <c r="X121" s="55">
        <v>0</v>
      </c>
      <c r="Y121" s="55">
        <f t="shared" si="6"/>
        <v>0</v>
      </c>
      <c r="Z121" s="55">
        <f t="shared" si="7"/>
        <v>0</v>
      </c>
      <c r="AA121" s="55">
        <v>0.30299999999999999</v>
      </c>
      <c r="AB121" s="56">
        <v>4.1697363335513597E-2</v>
      </c>
      <c r="AC121">
        <f t="shared" si="8"/>
        <v>71</v>
      </c>
      <c r="AD121">
        <f t="shared" si="9"/>
        <v>0</v>
      </c>
      <c r="AE121">
        <f t="shared" si="10"/>
        <v>0</v>
      </c>
      <c r="AF121">
        <f>'TP Factors'!$D$5</f>
        <v>0.88209793191670816</v>
      </c>
      <c r="AG121">
        <f t="shared" si="11"/>
        <v>0</v>
      </c>
    </row>
    <row r="122" spans="1:33">
      <c r="A122" s="51" t="s">
        <v>267</v>
      </c>
      <c r="B122" s="51">
        <v>17</v>
      </c>
      <c r="C122" s="51" t="s">
        <v>268</v>
      </c>
      <c r="D122" s="52">
        <v>32.369999999999997</v>
      </c>
      <c r="E122" s="51" t="s">
        <v>248</v>
      </c>
      <c r="F122" s="51">
        <v>3456</v>
      </c>
      <c r="G122" s="53">
        <v>0</v>
      </c>
      <c r="H122" s="51" t="s">
        <v>269</v>
      </c>
      <c r="I122" s="51" t="s">
        <v>270</v>
      </c>
      <c r="J122" s="51">
        <v>1679</v>
      </c>
      <c r="K122" s="54">
        <v>520.25241474200004</v>
      </c>
      <c r="L122" s="54">
        <v>11380.445749799999</v>
      </c>
      <c r="M122" s="52">
        <v>0</v>
      </c>
      <c r="N122" s="52">
        <v>0</v>
      </c>
      <c r="O122" s="51">
        <v>45655</v>
      </c>
      <c r="P122" s="51">
        <v>44612</v>
      </c>
      <c r="Q122" s="55">
        <v>45655</v>
      </c>
      <c r="R122" s="55">
        <v>6300</v>
      </c>
      <c r="S122" s="51" t="s">
        <v>258</v>
      </c>
      <c r="T122" s="51" t="s">
        <v>355</v>
      </c>
      <c r="U122" s="55">
        <v>54.65</v>
      </c>
      <c r="V122" s="55">
        <v>1</v>
      </c>
      <c r="W122" s="55">
        <v>0</v>
      </c>
      <c r="X122" s="55">
        <v>0</v>
      </c>
      <c r="Y122" s="55">
        <f t="shared" si="6"/>
        <v>0</v>
      </c>
      <c r="Z122" s="55">
        <f t="shared" si="7"/>
        <v>0</v>
      </c>
      <c r="AA122" s="55">
        <v>0.30299999999999999</v>
      </c>
      <c r="AB122" s="56">
        <v>2.8076794144342898</v>
      </c>
      <c r="AC122">
        <f t="shared" si="8"/>
        <v>4779</v>
      </c>
      <c r="AD122">
        <f t="shared" si="9"/>
        <v>0</v>
      </c>
      <c r="AE122">
        <f t="shared" si="10"/>
        <v>0</v>
      </c>
      <c r="AF122">
        <f>'TP Factors'!$D$5</f>
        <v>0.88209793191670816</v>
      </c>
      <c r="AG122">
        <f t="shared" si="11"/>
        <v>0</v>
      </c>
    </row>
    <row r="123" spans="1:33">
      <c r="A123" s="51" t="s">
        <v>267</v>
      </c>
      <c r="B123" s="51">
        <v>17</v>
      </c>
      <c r="C123" s="51" t="s">
        <v>268</v>
      </c>
      <c r="D123" s="52">
        <v>32.369999999999997</v>
      </c>
      <c r="E123" s="51" t="s">
        <v>248</v>
      </c>
      <c r="F123" s="51">
        <v>3456</v>
      </c>
      <c r="G123" s="53">
        <v>0</v>
      </c>
      <c r="H123" s="51" t="s">
        <v>269</v>
      </c>
      <c r="I123" s="51" t="s">
        <v>270</v>
      </c>
      <c r="J123" s="51">
        <v>8</v>
      </c>
      <c r="K123" s="54">
        <v>69.276757549300001</v>
      </c>
      <c r="L123" s="54">
        <v>70.325479316499994</v>
      </c>
      <c r="M123" s="52">
        <v>0</v>
      </c>
      <c r="N123" s="52">
        <v>0</v>
      </c>
      <c r="O123" s="51">
        <v>45659</v>
      </c>
      <c r="P123" s="51">
        <v>44616</v>
      </c>
      <c r="Q123" s="55">
        <v>45659</v>
      </c>
      <c r="R123" s="55">
        <v>6300</v>
      </c>
      <c r="S123" s="51" t="s">
        <v>256</v>
      </c>
      <c r="T123" s="51" t="s">
        <v>406</v>
      </c>
      <c r="U123" s="55">
        <v>54.65</v>
      </c>
      <c r="V123" s="55">
        <v>1</v>
      </c>
      <c r="W123" s="55">
        <v>0</v>
      </c>
      <c r="X123" s="55">
        <v>0</v>
      </c>
      <c r="Y123" s="55">
        <f t="shared" si="6"/>
        <v>0</v>
      </c>
      <c r="Z123" s="55">
        <f t="shared" si="7"/>
        <v>0</v>
      </c>
      <c r="AA123" s="55">
        <v>0.30299999999999999</v>
      </c>
      <c r="AB123" s="56">
        <v>1.7377734873235798E-2</v>
      </c>
      <c r="AC123">
        <f t="shared" si="8"/>
        <v>30</v>
      </c>
      <c r="AD123">
        <f t="shared" si="9"/>
        <v>0</v>
      </c>
      <c r="AE123">
        <f t="shared" si="10"/>
        <v>0</v>
      </c>
      <c r="AF123">
        <f>'TP Factors'!$D$5</f>
        <v>0.88209793191670816</v>
      </c>
      <c r="AG123">
        <f t="shared" si="11"/>
        <v>0</v>
      </c>
    </row>
    <row r="124" spans="1:33">
      <c r="A124" s="51" t="s">
        <v>267</v>
      </c>
      <c r="B124" s="51">
        <v>17</v>
      </c>
      <c r="C124" s="51" t="s">
        <v>268</v>
      </c>
      <c r="D124" s="52">
        <v>32.369999999999997</v>
      </c>
      <c r="E124" s="51" t="s">
        <v>248</v>
      </c>
      <c r="F124" s="51">
        <v>3456</v>
      </c>
      <c r="G124" s="53">
        <v>0</v>
      </c>
      <c r="H124" s="51" t="s">
        <v>269</v>
      </c>
      <c r="I124" s="51" t="s">
        <v>270</v>
      </c>
      <c r="J124" s="51">
        <v>71</v>
      </c>
      <c r="K124" s="54">
        <v>122.13844964899999</v>
      </c>
      <c r="L124" s="54">
        <v>477.85918078100002</v>
      </c>
      <c r="M124" s="52">
        <v>0</v>
      </c>
      <c r="N124" s="52">
        <v>0</v>
      </c>
      <c r="O124" s="51">
        <v>45660</v>
      </c>
      <c r="P124" s="51">
        <v>44617</v>
      </c>
      <c r="Q124" s="55">
        <v>45660</v>
      </c>
      <c r="R124" s="55">
        <v>6410</v>
      </c>
      <c r="S124" s="51" t="s">
        <v>284</v>
      </c>
      <c r="T124" s="51" t="s">
        <v>407</v>
      </c>
      <c r="U124" s="55">
        <v>54.65</v>
      </c>
      <c r="V124" s="55">
        <v>1</v>
      </c>
      <c r="W124" s="55">
        <v>0</v>
      </c>
      <c r="X124" s="55">
        <v>0</v>
      </c>
      <c r="Y124" s="55">
        <f t="shared" si="6"/>
        <v>0</v>
      </c>
      <c r="Z124" s="55">
        <f t="shared" si="7"/>
        <v>0</v>
      </c>
      <c r="AA124" s="55">
        <v>0.30299999999999999</v>
      </c>
      <c r="AB124" s="56">
        <v>0.118081102830495</v>
      </c>
      <c r="AC124">
        <f t="shared" si="8"/>
        <v>201</v>
      </c>
      <c r="AD124">
        <f t="shared" si="9"/>
        <v>0</v>
      </c>
      <c r="AE124">
        <f t="shared" si="10"/>
        <v>0</v>
      </c>
      <c r="AF124">
        <f>'TP Factors'!$D$5</f>
        <v>0.88209793191670816</v>
      </c>
      <c r="AG124">
        <f t="shared" si="11"/>
        <v>0</v>
      </c>
    </row>
    <row r="125" spans="1:33">
      <c r="A125" s="51" t="s">
        <v>267</v>
      </c>
      <c r="B125" s="51">
        <v>17</v>
      </c>
      <c r="C125" s="51" t="s">
        <v>268</v>
      </c>
      <c r="D125" s="52">
        <v>32.369999999999997</v>
      </c>
      <c r="E125" s="51" t="s">
        <v>248</v>
      </c>
      <c r="F125" s="51">
        <v>3456</v>
      </c>
      <c r="G125" s="53">
        <v>0</v>
      </c>
      <c r="H125" s="51" t="s">
        <v>269</v>
      </c>
      <c r="I125" s="51" t="s">
        <v>270</v>
      </c>
      <c r="J125" s="51">
        <v>23</v>
      </c>
      <c r="K125" s="54">
        <v>66.533768753900006</v>
      </c>
      <c r="L125" s="54">
        <v>152.995164123</v>
      </c>
      <c r="M125" s="52">
        <v>0</v>
      </c>
      <c r="N125" s="52">
        <v>0</v>
      </c>
      <c r="O125" s="51">
        <v>45661</v>
      </c>
      <c r="P125" s="51">
        <v>44618</v>
      </c>
      <c r="Q125" s="55">
        <v>45661</v>
      </c>
      <c r="R125" s="55">
        <v>6410</v>
      </c>
      <c r="S125" s="51" t="s">
        <v>258</v>
      </c>
      <c r="T125" s="51" t="s">
        <v>314</v>
      </c>
      <c r="U125" s="55">
        <v>54.65</v>
      </c>
      <c r="V125" s="55">
        <v>1</v>
      </c>
      <c r="W125" s="55">
        <v>0</v>
      </c>
      <c r="X125" s="55">
        <v>0</v>
      </c>
      <c r="Y125" s="55">
        <f t="shared" si="6"/>
        <v>0</v>
      </c>
      <c r="Z125" s="55">
        <f t="shared" si="7"/>
        <v>0</v>
      </c>
      <c r="AA125" s="55">
        <v>0.30299999999999999</v>
      </c>
      <c r="AB125" s="56">
        <v>3.7805777169845699E-2</v>
      </c>
      <c r="AC125">
        <f t="shared" si="8"/>
        <v>64</v>
      </c>
      <c r="AD125">
        <f t="shared" si="9"/>
        <v>0</v>
      </c>
      <c r="AE125">
        <f t="shared" si="10"/>
        <v>0</v>
      </c>
      <c r="AF125">
        <f>'TP Factors'!$D$5</f>
        <v>0.88209793191670816</v>
      </c>
      <c r="AG125">
        <f t="shared" si="11"/>
        <v>0</v>
      </c>
    </row>
    <row r="126" spans="1:33">
      <c r="A126" s="51" t="s">
        <v>267</v>
      </c>
      <c r="B126" s="51">
        <v>17</v>
      </c>
      <c r="C126" s="51" t="s">
        <v>268</v>
      </c>
      <c r="D126" s="52">
        <v>32.369999999999997</v>
      </c>
      <c r="E126" s="51" t="s">
        <v>248</v>
      </c>
      <c r="F126" s="51">
        <v>1234</v>
      </c>
      <c r="G126" s="53">
        <v>13</v>
      </c>
      <c r="H126" s="51" t="s">
        <v>269</v>
      </c>
      <c r="I126" s="51" t="s">
        <v>270</v>
      </c>
      <c r="J126" s="51">
        <v>272</v>
      </c>
      <c r="K126" s="54">
        <v>325.20295742899998</v>
      </c>
      <c r="L126" s="54">
        <v>1633.4394198299999</v>
      </c>
      <c r="M126" s="52">
        <v>0.5</v>
      </c>
      <c r="N126" s="52">
        <v>0.06</v>
      </c>
      <c r="O126" s="51">
        <v>45663</v>
      </c>
      <c r="P126" s="51">
        <v>44620</v>
      </c>
      <c r="Q126" s="55">
        <v>45663</v>
      </c>
      <c r="R126" s="55">
        <v>1100</v>
      </c>
      <c r="S126" s="51" t="s">
        <v>284</v>
      </c>
      <c r="T126" s="51" t="s">
        <v>392</v>
      </c>
      <c r="U126" s="55">
        <v>54.65</v>
      </c>
      <c r="V126" s="55">
        <v>1</v>
      </c>
      <c r="W126" s="55">
        <v>1.85</v>
      </c>
      <c r="X126" s="55">
        <v>0.22</v>
      </c>
      <c r="Y126" s="55">
        <f t="shared" si="6"/>
        <v>1.85</v>
      </c>
      <c r="Z126" s="55">
        <f t="shared" si="7"/>
        <v>0.22</v>
      </c>
      <c r="AA126" s="55">
        <v>0.34200000000000003</v>
      </c>
      <c r="AB126" s="56">
        <v>1.40470321329471E-2</v>
      </c>
      <c r="AC126">
        <f t="shared" si="8"/>
        <v>27</v>
      </c>
      <c r="AD126">
        <f t="shared" si="9"/>
        <v>0</v>
      </c>
      <c r="AE126">
        <f t="shared" si="10"/>
        <v>0</v>
      </c>
      <c r="AF126">
        <f>'TP Factors'!$D$5</f>
        <v>0.88209793191670816</v>
      </c>
      <c r="AG126">
        <f t="shared" si="11"/>
        <v>0</v>
      </c>
    </row>
    <row r="127" spans="1:33">
      <c r="A127" s="51" t="s">
        <v>267</v>
      </c>
      <c r="B127" s="51">
        <v>17</v>
      </c>
      <c r="C127" s="51" t="s">
        <v>268</v>
      </c>
      <c r="D127" s="52">
        <v>32.369999999999997</v>
      </c>
      <c r="E127" s="51" t="s">
        <v>248</v>
      </c>
      <c r="F127" s="51">
        <v>1234</v>
      </c>
      <c r="G127" s="53">
        <v>13</v>
      </c>
      <c r="H127" s="51" t="s">
        <v>269</v>
      </c>
      <c r="I127" s="51" t="s">
        <v>270</v>
      </c>
      <c r="J127" s="51">
        <v>3</v>
      </c>
      <c r="K127" s="54">
        <v>19.1376510479</v>
      </c>
      <c r="L127" s="54">
        <v>19.0401439189</v>
      </c>
      <c r="M127" s="52">
        <v>0.01</v>
      </c>
      <c r="N127" s="52">
        <v>0</v>
      </c>
      <c r="O127" s="51">
        <v>45664</v>
      </c>
      <c r="P127" s="51">
        <v>44621</v>
      </c>
      <c r="Q127" s="55">
        <v>45664</v>
      </c>
      <c r="R127" s="55">
        <v>1100</v>
      </c>
      <c r="S127" s="51" t="s">
        <v>258</v>
      </c>
      <c r="T127" s="51" t="s">
        <v>279</v>
      </c>
      <c r="U127" s="55">
        <v>54.65</v>
      </c>
      <c r="V127" s="55">
        <v>1</v>
      </c>
      <c r="W127" s="55">
        <v>1.85</v>
      </c>
      <c r="X127" s="55">
        <v>0.22</v>
      </c>
      <c r="Y127" s="55">
        <f t="shared" si="6"/>
        <v>1.85</v>
      </c>
      <c r="Z127" s="55">
        <f t="shared" si="7"/>
        <v>0.22</v>
      </c>
      <c r="AA127" s="55">
        <v>0.34200000000000003</v>
      </c>
      <c r="AB127" s="56">
        <v>4.1268971296042796E-3</v>
      </c>
      <c r="AC127">
        <f t="shared" si="8"/>
        <v>8</v>
      </c>
      <c r="AD127">
        <f t="shared" si="9"/>
        <v>0</v>
      </c>
      <c r="AE127">
        <f t="shared" si="10"/>
        <v>0</v>
      </c>
      <c r="AF127">
        <f>'TP Factors'!$D$5</f>
        <v>0.88209793191670816</v>
      </c>
      <c r="AG127">
        <f t="shared" si="11"/>
        <v>0</v>
      </c>
    </row>
    <row r="128" spans="1:33">
      <c r="A128" s="51" t="s">
        <v>267</v>
      </c>
      <c r="B128" s="51">
        <v>17</v>
      </c>
      <c r="C128" s="51" t="s">
        <v>268</v>
      </c>
      <c r="D128" s="52">
        <v>32.369999999999997</v>
      </c>
      <c r="E128" s="51" t="s">
        <v>248</v>
      </c>
      <c r="F128" s="51">
        <v>1234</v>
      </c>
      <c r="G128" s="53">
        <v>0</v>
      </c>
      <c r="H128" s="51" t="s">
        <v>269</v>
      </c>
      <c r="I128" s="51" t="s">
        <v>270</v>
      </c>
      <c r="J128" s="51">
        <v>1045</v>
      </c>
      <c r="K128" s="54">
        <v>406.89677200900002</v>
      </c>
      <c r="L128" s="54">
        <v>4291.40076082</v>
      </c>
      <c r="M128" s="52">
        <v>0.63</v>
      </c>
      <c r="N128" s="52">
        <v>0.14000000000000001</v>
      </c>
      <c r="O128" s="51">
        <v>45673</v>
      </c>
      <c r="P128" s="51">
        <v>44630</v>
      </c>
      <c r="Q128" s="55">
        <v>45673</v>
      </c>
      <c r="R128" s="55">
        <v>5300</v>
      </c>
      <c r="S128" s="51" t="s">
        <v>258</v>
      </c>
      <c r="T128" s="51" t="s">
        <v>291</v>
      </c>
      <c r="U128" s="55">
        <v>54.65</v>
      </c>
      <c r="V128" s="55">
        <v>1</v>
      </c>
      <c r="W128" s="55">
        <v>0.6</v>
      </c>
      <c r="X128" s="55">
        <v>0.13500000000000001</v>
      </c>
      <c r="Y128" s="55">
        <f t="shared" si="6"/>
        <v>0.6</v>
      </c>
      <c r="Z128" s="55">
        <f t="shared" si="7"/>
        <v>0.13500000000000001</v>
      </c>
      <c r="AA128" s="55">
        <v>0.5</v>
      </c>
      <c r="AB128" s="56">
        <v>1.06042398034442</v>
      </c>
      <c r="AC128">
        <f t="shared" si="8"/>
        <v>2978</v>
      </c>
      <c r="AD128">
        <f t="shared" si="9"/>
        <v>4</v>
      </c>
      <c r="AE128">
        <f t="shared" si="10"/>
        <v>0.9</v>
      </c>
      <c r="AF128">
        <f>'TP Factors'!$D$5</f>
        <v>0.88209793191670816</v>
      </c>
      <c r="AG128">
        <f t="shared" si="11"/>
        <v>0.8</v>
      </c>
    </row>
    <row r="129" spans="1:33">
      <c r="A129" s="51" t="s">
        <v>267</v>
      </c>
      <c r="B129" s="51">
        <v>17</v>
      </c>
      <c r="C129" s="51" t="s">
        <v>268</v>
      </c>
      <c r="D129" s="52">
        <v>32.369999999999997</v>
      </c>
      <c r="E129" s="51" t="s">
        <v>248</v>
      </c>
      <c r="F129" s="51">
        <v>1234</v>
      </c>
      <c r="G129" s="53">
        <v>0</v>
      </c>
      <c r="H129" s="51" t="s">
        <v>269</v>
      </c>
      <c r="I129" s="51" t="s">
        <v>270</v>
      </c>
      <c r="J129" s="51">
        <v>2</v>
      </c>
      <c r="K129" s="54">
        <v>22.414268527499999</v>
      </c>
      <c r="L129" s="54">
        <v>9.8338872226199996</v>
      </c>
      <c r="M129" s="52">
        <v>0</v>
      </c>
      <c r="N129" s="52">
        <v>0</v>
      </c>
      <c r="O129" s="51">
        <v>45674</v>
      </c>
      <c r="P129" s="51">
        <v>44631</v>
      </c>
      <c r="Q129" s="55">
        <v>45674</v>
      </c>
      <c r="R129" s="55">
        <v>5300</v>
      </c>
      <c r="S129" s="51" t="s">
        <v>284</v>
      </c>
      <c r="T129" s="51" t="s">
        <v>405</v>
      </c>
      <c r="U129" s="55">
        <v>54.65</v>
      </c>
      <c r="V129" s="55">
        <v>1</v>
      </c>
      <c r="W129" s="55">
        <v>0.6</v>
      </c>
      <c r="X129" s="55">
        <v>0.13500000000000001</v>
      </c>
      <c r="Y129" s="55">
        <f t="shared" si="6"/>
        <v>0.6</v>
      </c>
      <c r="Z129" s="55">
        <f t="shared" si="7"/>
        <v>0.13500000000000001</v>
      </c>
      <c r="AA129" s="55">
        <v>0.5</v>
      </c>
      <c r="AB129" s="56">
        <v>2.4299967347204501E-3</v>
      </c>
      <c r="AC129">
        <f t="shared" si="8"/>
        <v>7</v>
      </c>
      <c r="AD129">
        <f t="shared" si="9"/>
        <v>0</v>
      </c>
      <c r="AE129">
        <f t="shared" si="10"/>
        <v>0</v>
      </c>
      <c r="AF129">
        <f>'TP Factors'!$D$5</f>
        <v>0.88209793191670816</v>
      </c>
      <c r="AG129">
        <f t="shared" si="11"/>
        <v>0</v>
      </c>
    </row>
    <row r="130" spans="1:33">
      <c r="A130" s="51" t="s">
        <v>267</v>
      </c>
      <c r="B130" s="51">
        <v>17</v>
      </c>
      <c r="C130" s="51" t="s">
        <v>268</v>
      </c>
      <c r="D130" s="52">
        <v>32.369999999999997</v>
      </c>
      <c r="E130" s="51" t="s">
        <v>248</v>
      </c>
      <c r="F130" s="51">
        <v>1234</v>
      </c>
      <c r="G130" s="53">
        <v>13</v>
      </c>
      <c r="H130" s="51" t="s">
        <v>269</v>
      </c>
      <c r="I130" s="51" t="s">
        <v>270</v>
      </c>
      <c r="J130" s="51">
        <v>95</v>
      </c>
      <c r="K130" s="54">
        <v>96.557052149399993</v>
      </c>
      <c r="L130" s="54">
        <v>568.76235201300005</v>
      </c>
      <c r="M130" s="52">
        <v>0.18</v>
      </c>
      <c r="N130" s="52">
        <v>0.02</v>
      </c>
      <c r="O130" s="51">
        <v>45675</v>
      </c>
      <c r="P130" s="51">
        <v>44632</v>
      </c>
      <c r="Q130" s="55">
        <v>45675</v>
      </c>
      <c r="R130" s="55">
        <v>1100</v>
      </c>
      <c r="S130" s="51" t="s">
        <v>258</v>
      </c>
      <c r="T130" s="51" t="s">
        <v>279</v>
      </c>
      <c r="U130" s="55">
        <v>54.65</v>
      </c>
      <c r="V130" s="55">
        <v>1</v>
      </c>
      <c r="W130" s="55">
        <v>1.85</v>
      </c>
      <c r="X130" s="55">
        <v>0.22</v>
      </c>
      <c r="Y130" s="55">
        <f t="shared" si="6"/>
        <v>1.85</v>
      </c>
      <c r="Z130" s="55">
        <f t="shared" si="7"/>
        <v>0.22</v>
      </c>
      <c r="AA130" s="55">
        <v>0.34200000000000003</v>
      </c>
      <c r="AB130" s="56">
        <v>0.140543675778388</v>
      </c>
      <c r="AC130">
        <f t="shared" si="8"/>
        <v>270</v>
      </c>
      <c r="AD130">
        <f t="shared" si="9"/>
        <v>1</v>
      </c>
      <c r="AE130">
        <f t="shared" si="10"/>
        <v>0.1</v>
      </c>
      <c r="AF130">
        <f>'TP Factors'!$D$5</f>
        <v>0.88209793191670816</v>
      </c>
      <c r="AG130">
        <f t="shared" si="11"/>
        <v>0.1</v>
      </c>
    </row>
    <row r="131" spans="1:33">
      <c r="A131" s="51" t="s">
        <v>267</v>
      </c>
      <c r="B131" s="51">
        <v>17</v>
      </c>
      <c r="C131" s="51" t="s">
        <v>268</v>
      </c>
      <c r="D131" s="52">
        <v>32.369999999999997</v>
      </c>
      <c r="E131" s="51" t="s">
        <v>248</v>
      </c>
      <c r="F131" s="51">
        <v>3456</v>
      </c>
      <c r="G131" s="53">
        <v>0</v>
      </c>
      <c r="H131" s="51" t="s">
        <v>269</v>
      </c>
      <c r="I131" s="51" t="s">
        <v>270</v>
      </c>
      <c r="J131" s="51">
        <v>666</v>
      </c>
      <c r="K131" s="54">
        <v>427.25285206799998</v>
      </c>
      <c r="L131" s="54">
        <v>4512.9003381499997</v>
      </c>
      <c r="M131" s="52">
        <v>0</v>
      </c>
      <c r="N131" s="52">
        <v>0</v>
      </c>
      <c r="O131" s="51">
        <v>45677</v>
      </c>
      <c r="P131" s="51">
        <v>44634</v>
      </c>
      <c r="Q131" s="55">
        <v>45677</v>
      </c>
      <c r="R131" s="55">
        <v>6410</v>
      </c>
      <c r="S131" s="51" t="s">
        <v>258</v>
      </c>
      <c r="T131" s="51" t="s">
        <v>314</v>
      </c>
      <c r="U131" s="55">
        <v>54.65</v>
      </c>
      <c r="V131" s="55">
        <v>1</v>
      </c>
      <c r="W131" s="55">
        <v>0</v>
      </c>
      <c r="X131" s="55">
        <v>0</v>
      </c>
      <c r="Y131" s="55">
        <f t="shared" ref="Y131:Y194" si="12">W131</f>
        <v>0</v>
      </c>
      <c r="Z131" s="55">
        <f t="shared" ref="Z131:Z194" si="13">X131</f>
        <v>0</v>
      </c>
      <c r="AA131" s="55">
        <v>0.30299999999999999</v>
      </c>
      <c r="AB131" s="56">
        <v>1.1151574989283399</v>
      </c>
      <c r="AC131">
        <f t="shared" ref="AC131:AC194" si="14">ROUND(AB131*AA131*U131*102.79,0)</f>
        <v>1898</v>
      </c>
      <c r="AD131">
        <f t="shared" ref="AD131:AD194" si="15">ROUND(Y131*AC131*0.002205,0)</f>
        <v>0</v>
      </c>
      <c r="AE131">
        <f t="shared" ref="AE131:AE194" si="16">ROUND(Z131*AC131*0.002205,1)</f>
        <v>0</v>
      </c>
      <c r="AF131">
        <f>'TP Factors'!$D$5</f>
        <v>0.88209793191670816</v>
      </c>
      <c r="AG131">
        <f t="shared" ref="AG131:AG194" si="17">ROUND(AE131*AF131,1)</f>
        <v>0</v>
      </c>
    </row>
    <row r="132" spans="1:33">
      <c r="A132" s="51" t="s">
        <v>267</v>
      </c>
      <c r="B132" s="51">
        <v>17</v>
      </c>
      <c r="C132" s="51" t="s">
        <v>268</v>
      </c>
      <c r="D132" s="52">
        <v>32.369999999999997</v>
      </c>
      <c r="E132" s="51" t="s">
        <v>248</v>
      </c>
      <c r="F132" s="51">
        <v>3456</v>
      </c>
      <c r="G132" s="53">
        <v>30.5</v>
      </c>
      <c r="H132" s="51" t="s">
        <v>269</v>
      </c>
      <c r="I132" s="51" t="s">
        <v>270</v>
      </c>
      <c r="J132" s="51">
        <v>7744</v>
      </c>
      <c r="K132" s="54">
        <v>1307.33020302</v>
      </c>
      <c r="L132" s="54">
        <v>59336.177974300001</v>
      </c>
      <c r="M132" s="52">
        <v>14.87</v>
      </c>
      <c r="N132" s="52">
        <v>3.92</v>
      </c>
      <c r="O132" s="51">
        <v>45679</v>
      </c>
      <c r="P132" s="51">
        <v>44636</v>
      </c>
      <c r="Q132" s="55">
        <v>45679</v>
      </c>
      <c r="R132" s="55">
        <v>2210</v>
      </c>
      <c r="S132" s="51" t="s">
        <v>258</v>
      </c>
      <c r="T132" s="51" t="s">
        <v>390</v>
      </c>
      <c r="U132" s="55">
        <v>54.65</v>
      </c>
      <c r="V132" s="55">
        <v>1</v>
      </c>
      <c r="W132" s="55">
        <v>1.92</v>
      </c>
      <c r="X132" s="55">
        <v>0.50600000000000001</v>
      </c>
      <c r="Y132" s="55">
        <f t="shared" si="12"/>
        <v>1.92</v>
      </c>
      <c r="Z132" s="55">
        <f t="shared" si="13"/>
        <v>0.50600000000000001</v>
      </c>
      <c r="AA132" s="55">
        <v>0.26800000000000002</v>
      </c>
      <c r="AB132" s="56">
        <v>14.6622302441</v>
      </c>
      <c r="AC132">
        <f t="shared" si="14"/>
        <v>22074</v>
      </c>
      <c r="AD132">
        <f t="shared" si="15"/>
        <v>93</v>
      </c>
      <c r="AE132">
        <f t="shared" si="16"/>
        <v>24.6</v>
      </c>
      <c r="AF132">
        <f>'TP Factors'!$D$5</f>
        <v>0.88209793191670816</v>
      </c>
      <c r="AG132">
        <f t="shared" si="17"/>
        <v>21.7</v>
      </c>
    </row>
    <row r="133" spans="1:33">
      <c r="A133" s="51" t="s">
        <v>267</v>
      </c>
      <c r="B133" s="51">
        <v>17</v>
      </c>
      <c r="C133" s="51" t="s">
        <v>268</v>
      </c>
      <c r="D133" s="52">
        <v>32.369999999999997</v>
      </c>
      <c r="E133" s="51" t="s">
        <v>248</v>
      </c>
      <c r="F133" s="51">
        <v>1234</v>
      </c>
      <c r="G133" s="53">
        <v>13</v>
      </c>
      <c r="H133" s="51" t="s">
        <v>269</v>
      </c>
      <c r="I133" s="51" t="s">
        <v>270</v>
      </c>
      <c r="J133" s="51">
        <v>29</v>
      </c>
      <c r="K133" s="54">
        <v>81.750274872299997</v>
      </c>
      <c r="L133" s="54">
        <v>174.45617582599999</v>
      </c>
      <c r="M133" s="52">
        <v>0.05</v>
      </c>
      <c r="N133" s="52">
        <v>0.01</v>
      </c>
      <c r="O133" s="51">
        <v>45680</v>
      </c>
      <c r="P133" s="51">
        <v>44637</v>
      </c>
      <c r="Q133" s="55">
        <v>45680</v>
      </c>
      <c r="R133" s="55">
        <v>1100</v>
      </c>
      <c r="S133" s="51" t="s">
        <v>258</v>
      </c>
      <c r="T133" s="51" t="s">
        <v>279</v>
      </c>
      <c r="U133" s="55">
        <v>54.65</v>
      </c>
      <c r="V133" s="55">
        <v>1</v>
      </c>
      <c r="W133" s="55">
        <v>1.85</v>
      </c>
      <c r="X133" s="55">
        <v>0.22</v>
      </c>
      <c r="Y133" s="55">
        <f t="shared" si="12"/>
        <v>1.85</v>
      </c>
      <c r="Z133" s="55">
        <f t="shared" si="13"/>
        <v>0.22</v>
      </c>
      <c r="AA133" s="55">
        <v>0.34200000000000003</v>
      </c>
      <c r="AB133" s="56">
        <v>4.3108887441013301E-2</v>
      </c>
      <c r="AC133">
        <f t="shared" si="14"/>
        <v>83</v>
      </c>
      <c r="AD133">
        <f t="shared" si="15"/>
        <v>0</v>
      </c>
      <c r="AE133">
        <f t="shared" si="16"/>
        <v>0</v>
      </c>
      <c r="AF133">
        <f>'TP Factors'!$D$5</f>
        <v>0.88209793191670816</v>
      </c>
      <c r="AG133">
        <f t="shared" si="17"/>
        <v>0</v>
      </c>
    </row>
    <row r="134" spans="1:33">
      <c r="A134" s="51" t="s">
        <v>267</v>
      </c>
      <c r="B134" s="51">
        <v>17</v>
      </c>
      <c r="C134" s="51" t="s">
        <v>268</v>
      </c>
      <c r="D134" s="52">
        <v>32.369999999999997</v>
      </c>
      <c r="E134" s="51" t="s">
        <v>248</v>
      </c>
      <c r="F134" s="51">
        <v>1234</v>
      </c>
      <c r="G134" s="53">
        <v>13</v>
      </c>
      <c r="H134" s="51" t="s">
        <v>269</v>
      </c>
      <c r="I134" s="51" t="s">
        <v>270</v>
      </c>
      <c r="J134" s="51">
        <v>77</v>
      </c>
      <c r="K134" s="54">
        <v>100.30378749499999</v>
      </c>
      <c r="L134" s="54">
        <v>460.573243881</v>
      </c>
      <c r="M134" s="52">
        <v>0.14000000000000001</v>
      </c>
      <c r="N134" s="52">
        <v>0.02</v>
      </c>
      <c r="O134" s="51">
        <v>45682</v>
      </c>
      <c r="P134" s="51">
        <v>44639</v>
      </c>
      <c r="Q134" s="55">
        <v>45682</v>
      </c>
      <c r="R134" s="55">
        <v>1100</v>
      </c>
      <c r="S134" s="51" t="s">
        <v>258</v>
      </c>
      <c r="T134" s="51" t="s">
        <v>279</v>
      </c>
      <c r="U134" s="55">
        <v>54.65</v>
      </c>
      <c r="V134" s="55">
        <v>1</v>
      </c>
      <c r="W134" s="55">
        <v>1.85</v>
      </c>
      <c r="X134" s="55">
        <v>0.22</v>
      </c>
      <c r="Y134" s="55">
        <f t="shared" si="12"/>
        <v>1.85</v>
      </c>
      <c r="Z134" s="55">
        <f t="shared" si="13"/>
        <v>0.22</v>
      </c>
      <c r="AA134" s="55">
        <v>0.34200000000000003</v>
      </c>
      <c r="AB134" s="56">
        <v>0.113809671880436</v>
      </c>
      <c r="AC134">
        <f t="shared" si="14"/>
        <v>219</v>
      </c>
      <c r="AD134">
        <f t="shared" si="15"/>
        <v>1</v>
      </c>
      <c r="AE134">
        <f t="shared" si="16"/>
        <v>0.1</v>
      </c>
      <c r="AF134">
        <f>'TP Factors'!$D$5</f>
        <v>0.88209793191670816</v>
      </c>
      <c r="AG134">
        <f t="shared" si="17"/>
        <v>0.1</v>
      </c>
    </row>
    <row r="135" spans="1:33">
      <c r="A135" s="51" t="s">
        <v>267</v>
      </c>
      <c r="B135" s="51">
        <v>17</v>
      </c>
      <c r="C135" s="51" t="s">
        <v>268</v>
      </c>
      <c r="D135" s="52">
        <v>32.369999999999997</v>
      </c>
      <c r="E135" s="51" t="s">
        <v>248</v>
      </c>
      <c r="F135" s="51">
        <v>3456</v>
      </c>
      <c r="G135" s="53">
        <v>30.5</v>
      </c>
      <c r="H135" s="51" t="s">
        <v>269</v>
      </c>
      <c r="I135" s="51" t="s">
        <v>270</v>
      </c>
      <c r="J135" s="51">
        <v>1193</v>
      </c>
      <c r="K135" s="54">
        <v>386.68986206199997</v>
      </c>
      <c r="L135" s="54">
        <v>8594.33273285</v>
      </c>
      <c r="M135" s="52">
        <v>2.29</v>
      </c>
      <c r="N135" s="52">
        <v>0.6</v>
      </c>
      <c r="O135" s="51">
        <v>45686</v>
      </c>
      <c r="P135" s="51">
        <v>44643</v>
      </c>
      <c r="Q135" s="55">
        <v>45686</v>
      </c>
      <c r="R135" s="55">
        <v>2210</v>
      </c>
      <c r="S135" s="51" t="s">
        <v>284</v>
      </c>
      <c r="T135" s="51" t="s">
        <v>393</v>
      </c>
      <c r="U135" s="55">
        <v>54.65</v>
      </c>
      <c r="V135" s="55">
        <v>1</v>
      </c>
      <c r="W135" s="55">
        <v>1.92</v>
      </c>
      <c r="X135" s="55">
        <v>0.50600000000000001</v>
      </c>
      <c r="Y135" s="55">
        <f t="shared" si="12"/>
        <v>1.92</v>
      </c>
      <c r="Z135" s="55">
        <f t="shared" si="13"/>
        <v>0.50600000000000001</v>
      </c>
      <c r="AA135" s="55">
        <v>0.28499999999999998</v>
      </c>
      <c r="AB135" s="56">
        <v>2.1236973735940299</v>
      </c>
      <c r="AC135">
        <f t="shared" si="14"/>
        <v>3400</v>
      </c>
      <c r="AD135">
        <f t="shared" si="15"/>
        <v>14</v>
      </c>
      <c r="AE135">
        <f t="shared" si="16"/>
        <v>3.8</v>
      </c>
      <c r="AF135">
        <f>'TP Factors'!$D$5</f>
        <v>0.88209793191670816</v>
      </c>
      <c r="AG135">
        <f t="shared" si="17"/>
        <v>3.4</v>
      </c>
    </row>
    <row r="136" spans="1:33">
      <c r="A136" s="51" t="s">
        <v>267</v>
      </c>
      <c r="B136" s="51">
        <v>17</v>
      </c>
      <c r="C136" s="51" t="s">
        <v>268</v>
      </c>
      <c r="D136" s="52">
        <v>32.369999999999997</v>
      </c>
      <c r="E136" s="51" t="s">
        <v>248</v>
      </c>
      <c r="F136" s="51">
        <v>3456</v>
      </c>
      <c r="G136" s="53">
        <v>0</v>
      </c>
      <c r="H136" s="51" t="s">
        <v>269</v>
      </c>
      <c r="I136" s="51" t="s">
        <v>270</v>
      </c>
      <c r="J136" s="51">
        <v>256</v>
      </c>
      <c r="K136" s="54">
        <v>172.678676532</v>
      </c>
      <c r="L136" s="54">
        <v>1734.0863764999999</v>
      </c>
      <c r="M136" s="52">
        <v>0</v>
      </c>
      <c r="N136" s="52">
        <v>0</v>
      </c>
      <c r="O136" s="51">
        <v>45687</v>
      </c>
      <c r="P136" s="51">
        <v>44644</v>
      </c>
      <c r="Q136" s="55">
        <v>45687</v>
      </c>
      <c r="R136" s="55">
        <v>6300</v>
      </c>
      <c r="S136" s="51" t="s">
        <v>284</v>
      </c>
      <c r="T136" s="51" t="s">
        <v>395</v>
      </c>
      <c r="U136" s="55">
        <v>54.65</v>
      </c>
      <c r="V136" s="55">
        <v>1</v>
      </c>
      <c r="W136" s="55">
        <v>0</v>
      </c>
      <c r="X136" s="55">
        <v>0</v>
      </c>
      <c r="Y136" s="55">
        <f t="shared" si="12"/>
        <v>0</v>
      </c>
      <c r="Z136" s="55">
        <f t="shared" si="13"/>
        <v>0</v>
      </c>
      <c r="AA136" s="55">
        <v>0.30299999999999999</v>
      </c>
      <c r="AB136" s="56">
        <v>0.42850036156313998</v>
      </c>
      <c r="AC136">
        <f t="shared" si="14"/>
        <v>729</v>
      </c>
      <c r="AD136">
        <f t="shared" si="15"/>
        <v>0</v>
      </c>
      <c r="AE136">
        <f t="shared" si="16"/>
        <v>0</v>
      </c>
      <c r="AF136">
        <f>'TP Factors'!$D$5</f>
        <v>0.88209793191670816</v>
      </c>
      <c r="AG136">
        <f t="shared" si="17"/>
        <v>0</v>
      </c>
    </row>
    <row r="137" spans="1:33">
      <c r="A137" s="51" t="s">
        <v>267</v>
      </c>
      <c r="B137" s="51">
        <v>17</v>
      </c>
      <c r="C137" s="51" t="s">
        <v>268</v>
      </c>
      <c r="D137" s="52">
        <v>32.369999999999997</v>
      </c>
      <c r="E137" s="51" t="s">
        <v>248</v>
      </c>
      <c r="F137" s="51">
        <v>3456</v>
      </c>
      <c r="G137" s="53">
        <v>0</v>
      </c>
      <c r="H137" s="51" t="s">
        <v>269</v>
      </c>
      <c r="I137" s="51" t="s">
        <v>270</v>
      </c>
      <c r="J137" s="51">
        <v>25</v>
      </c>
      <c r="K137" s="54">
        <v>93.203720455799996</v>
      </c>
      <c r="L137" s="54">
        <v>205.74930119000001</v>
      </c>
      <c r="M137" s="52">
        <v>0</v>
      </c>
      <c r="N137" s="52">
        <v>0</v>
      </c>
      <c r="O137" s="51">
        <v>45688</v>
      </c>
      <c r="P137" s="51">
        <v>44645</v>
      </c>
      <c r="Q137" s="55">
        <v>45688</v>
      </c>
      <c r="R137" s="55">
        <v>6300</v>
      </c>
      <c r="S137" s="51" t="s">
        <v>256</v>
      </c>
      <c r="T137" s="51" t="s">
        <v>406</v>
      </c>
      <c r="U137" s="55">
        <v>54.65</v>
      </c>
      <c r="V137" s="55">
        <v>1</v>
      </c>
      <c r="W137" s="55">
        <v>0</v>
      </c>
      <c r="X137" s="55">
        <v>0</v>
      </c>
      <c r="Y137" s="55">
        <f t="shared" si="12"/>
        <v>0</v>
      </c>
      <c r="Z137" s="55">
        <f t="shared" si="13"/>
        <v>0</v>
      </c>
      <c r="AA137" s="55">
        <v>0.30299999999999999</v>
      </c>
      <c r="AB137" s="56">
        <v>5.0841556182269002E-2</v>
      </c>
      <c r="AC137">
        <f t="shared" si="14"/>
        <v>87</v>
      </c>
      <c r="AD137">
        <f t="shared" si="15"/>
        <v>0</v>
      </c>
      <c r="AE137">
        <f t="shared" si="16"/>
        <v>0</v>
      </c>
      <c r="AF137">
        <f>'TP Factors'!$D$5</f>
        <v>0.88209793191670816</v>
      </c>
      <c r="AG137">
        <f t="shared" si="17"/>
        <v>0</v>
      </c>
    </row>
    <row r="138" spans="1:33">
      <c r="A138" s="51" t="s">
        <v>267</v>
      </c>
      <c r="B138" s="51">
        <v>17</v>
      </c>
      <c r="C138" s="51" t="s">
        <v>268</v>
      </c>
      <c r="D138" s="52">
        <v>32.369999999999997</v>
      </c>
      <c r="E138" s="51" t="s">
        <v>248</v>
      </c>
      <c r="F138" s="51">
        <v>1234</v>
      </c>
      <c r="G138" s="53">
        <v>13</v>
      </c>
      <c r="H138" s="51" t="s">
        <v>269</v>
      </c>
      <c r="I138" s="51" t="s">
        <v>270</v>
      </c>
      <c r="J138" s="51">
        <v>1253</v>
      </c>
      <c r="K138" s="54">
        <v>1041.5556994000001</v>
      </c>
      <c r="L138" s="54">
        <v>7520.3054996499995</v>
      </c>
      <c r="M138" s="52">
        <v>2.3199999999999998</v>
      </c>
      <c r="N138" s="52">
        <v>0.28000000000000003</v>
      </c>
      <c r="O138" s="51">
        <v>45695</v>
      </c>
      <c r="P138" s="51">
        <v>44652</v>
      </c>
      <c r="Q138" s="55">
        <v>45695</v>
      </c>
      <c r="R138" s="55">
        <v>1100</v>
      </c>
      <c r="S138" s="51" t="s">
        <v>258</v>
      </c>
      <c r="T138" s="51" t="s">
        <v>279</v>
      </c>
      <c r="U138" s="55">
        <v>54.65</v>
      </c>
      <c r="V138" s="55">
        <v>1</v>
      </c>
      <c r="W138" s="55">
        <v>1.85</v>
      </c>
      <c r="X138" s="55">
        <v>0.22</v>
      </c>
      <c r="Y138" s="55">
        <f t="shared" si="12"/>
        <v>1.85</v>
      </c>
      <c r="Z138" s="55">
        <f t="shared" si="13"/>
        <v>0.22</v>
      </c>
      <c r="AA138" s="55">
        <v>0.34200000000000003</v>
      </c>
      <c r="AB138" s="56">
        <v>1.8583005259819401</v>
      </c>
      <c r="AC138">
        <f t="shared" si="14"/>
        <v>3570</v>
      </c>
      <c r="AD138">
        <f t="shared" si="15"/>
        <v>15</v>
      </c>
      <c r="AE138">
        <f t="shared" si="16"/>
        <v>1.7</v>
      </c>
      <c r="AF138">
        <f>'TP Factors'!$D$5</f>
        <v>0.88209793191670816</v>
      </c>
      <c r="AG138">
        <f t="shared" si="17"/>
        <v>1.5</v>
      </c>
    </row>
    <row r="139" spans="1:33">
      <c r="A139" s="51" t="s">
        <v>267</v>
      </c>
      <c r="B139" s="51">
        <v>17</v>
      </c>
      <c r="C139" s="51" t="s">
        <v>268</v>
      </c>
      <c r="D139" s="52">
        <v>32.369999999999997</v>
      </c>
      <c r="E139" s="51" t="s">
        <v>248</v>
      </c>
      <c r="F139" s="51">
        <v>1234</v>
      </c>
      <c r="G139" s="53">
        <v>13</v>
      </c>
      <c r="H139" s="51" t="s">
        <v>269</v>
      </c>
      <c r="I139" s="51" t="s">
        <v>270</v>
      </c>
      <c r="J139" s="51">
        <v>78</v>
      </c>
      <c r="K139" s="54">
        <v>106.20708271300001</v>
      </c>
      <c r="L139" s="54">
        <v>467.62384239800002</v>
      </c>
      <c r="M139" s="52">
        <v>0.14000000000000001</v>
      </c>
      <c r="N139" s="52">
        <v>0.02</v>
      </c>
      <c r="O139" s="51">
        <v>45699</v>
      </c>
      <c r="P139" s="51">
        <v>44656</v>
      </c>
      <c r="Q139" s="55">
        <v>45699</v>
      </c>
      <c r="R139" s="55">
        <v>1100</v>
      </c>
      <c r="S139" s="51" t="s">
        <v>258</v>
      </c>
      <c r="T139" s="51" t="s">
        <v>279</v>
      </c>
      <c r="U139" s="55">
        <v>54.65</v>
      </c>
      <c r="V139" s="55">
        <v>1</v>
      </c>
      <c r="W139" s="55">
        <v>1.85</v>
      </c>
      <c r="X139" s="55">
        <v>0.22</v>
      </c>
      <c r="Y139" s="55">
        <f t="shared" si="12"/>
        <v>1.85</v>
      </c>
      <c r="Z139" s="55">
        <f t="shared" si="13"/>
        <v>0.22</v>
      </c>
      <c r="AA139" s="55">
        <v>0.34200000000000003</v>
      </c>
      <c r="AB139" s="56">
        <v>3.9515606919603298E-2</v>
      </c>
      <c r="AC139">
        <f t="shared" si="14"/>
        <v>76</v>
      </c>
      <c r="AD139">
        <f t="shared" si="15"/>
        <v>0</v>
      </c>
      <c r="AE139">
        <f t="shared" si="16"/>
        <v>0</v>
      </c>
      <c r="AF139">
        <f>'TP Factors'!$D$5</f>
        <v>0.88209793191670816</v>
      </c>
      <c r="AG139">
        <f t="shared" si="17"/>
        <v>0</v>
      </c>
    </row>
    <row r="140" spans="1:33">
      <c r="A140" s="51" t="s">
        <v>267</v>
      </c>
      <c r="B140" s="51">
        <v>17</v>
      </c>
      <c r="C140" s="51" t="s">
        <v>268</v>
      </c>
      <c r="D140" s="52">
        <v>32.369999999999997</v>
      </c>
      <c r="E140" s="51" t="s">
        <v>248</v>
      </c>
      <c r="F140" s="51">
        <v>3456</v>
      </c>
      <c r="G140" s="53">
        <v>0</v>
      </c>
      <c r="H140" s="51" t="s">
        <v>269</v>
      </c>
      <c r="I140" s="51" t="s">
        <v>270</v>
      </c>
      <c r="J140" s="51">
        <v>176</v>
      </c>
      <c r="K140" s="54">
        <v>151.38823110800001</v>
      </c>
      <c r="L140" s="54">
        <v>1192.5407963299999</v>
      </c>
      <c r="M140" s="52">
        <v>0</v>
      </c>
      <c r="N140" s="52">
        <v>0</v>
      </c>
      <c r="O140" s="51">
        <v>45704</v>
      </c>
      <c r="P140" s="51">
        <v>44661</v>
      </c>
      <c r="Q140" s="55">
        <v>45704</v>
      </c>
      <c r="R140" s="55">
        <v>6300</v>
      </c>
      <c r="S140" s="51" t="s">
        <v>258</v>
      </c>
      <c r="T140" s="51" t="s">
        <v>355</v>
      </c>
      <c r="U140" s="55">
        <v>54.65</v>
      </c>
      <c r="V140" s="55">
        <v>1</v>
      </c>
      <c r="W140" s="55">
        <v>0</v>
      </c>
      <c r="X140" s="55">
        <v>0</v>
      </c>
      <c r="Y140" s="55">
        <f t="shared" si="12"/>
        <v>0</v>
      </c>
      <c r="Z140" s="55">
        <f t="shared" si="13"/>
        <v>0</v>
      </c>
      <c r="AA140" s="55">
        <v>0.30299999999999999</v>
      </c>
      <c r="AB140" s="56">
        <v>0.126423005254372</v>
      </c>
      <c r="AC140">
        <f t="shared" si="14"/>
        <v>215</v>
      </c>
      <c r="AD140">
        <f t="shared" si="15"/>
        <v>0</v>
      </c>
      <c r="AE140">
        <f t="shared" si="16"/>
        <v>0</v>
      </c>
      <c r="AF140">
        <f>'TP Factors'!$D$5</f>
        <v>0.88209793191670816</v>
      </c>
      <c r="AG140">
        <f t="shared" si="17"/>
        <v>0</v>
      </c>
    </row>
    <row r="141" spans="1:33">
      <c r="A141" s="51" t="s">
        <v>267</v>
      </c>
      <c r="B141" s="51">
        <v>17</v>
      </c>
      <c r="C141" s="51" t="s">
        <v>268</v>
      </c>
      <c r="D141" s="52">
        <v>32.369999999999997</v>
      </c>
      <c r="E141" s="51" t="s">
        <v>248</v>
      </c>
      <c r="F141" s="51">
        <v>1234</v>
      </c>
      <c r="G141" s="53">
        <v>13</v>
      </c>
      <c r="H141" s="51" t="s">
        <v>269</v>
      </c>
      <c r="I141" s="51" t="s">
        <v>270</v>
      </c>
      <c r="J141" s="51">
        <v>699</v>
      </c>
      <c r="K141" s="54">
        <v>398.80200926499998</v>
      </c>
      <c r="L141" s="54">
        <v>4196.7503656999997</v>
      </c>
      <c r="M141" s="52">
        <v>1.29</v>
      </c>
      <c r="N141" s="52">
        <v>0.15</v>
      </c>
      <c r="O141" s="51">
        <v>45709</v>
      </c>
      <c r="P141" s="51">
        <v>44666</v>
      </c>
      <c r="Q141" s="55">
        <v>45709</v>
      </c>
      <c r="R141" s="55">
        <v>1100</v>
      </c>
      <c r="S141" s="51" t="s">
        <v>258</v>
      </c>
      <c r="T141" s="51" t="s">
        <v>279</v>
      </c>
      <c r="U141" s="55">
        <v>54.65</v>
      </c>
      <c r="V141" s="55">
        <v>1</v>
      </c>
      <c r="W141" s="55">
        <v>1.85</v>
      </c>
      <c r="X141" s="55">
        <v>0.22</v>
      </c>
      <c r="Y141" s="55">
        <f t="shared" si="12"/>
        <v>1.85</v>
      </c>
      <c r="Z141" s="55">
        <f t="shared" si="13"/>
        <v>0.22</v>
      </c>
      <c r="AA141" s="55">
        <v>0.34200000000000003</v>
      </c>
      <c r="AB141" s="56">
        <v>1.0370354518445499</v>
      </c>
      <c r="AC141">
        <f t="shared" si="14"/>
        <v>1992</v>
      </c>
      <c r="AD141">
        <f t="shared" si="15"/>
        <v>8</v>
      </c>
      <c r="AE141">
        <f t="shared" si="16"/>
        <v>1</v>
      </c>
      <c r="AF141">
        <f>'TP Factors'!$D$5</f>
        <v>0.88209793191670816</v>
      </c>
      <c r="AG141">
        <f t="shared" si="17"/>
        <v>0.9</v>
      </c>
    </row>
    <row r="142" spans="1:33">
      <c r="A142" s="51" t="s">
        <v>267</v>
      </c>
      <c r="B142" s="51">
        <v>17</v>
      </c>
      <c r="C142" s="51" t="s">
        <v>268</v>
      </c>
      <c r="D142" s="52">
        <v>32.369999999999997</v>
      </c>
      <c r="E142" s="51" t="s">
        <v>248</v>
      </c>
      <c r="F142" s="51">
        <v>1234</v>
      </c>
      <c r="G142" s="53">
        <v>13</v>
      </c>
      <c r="H142" s="51" t="s">
        <v>269</v>
      </c>
      <c r="I142" s="51" t="s">
        <v>270</v>
      </c>
      <c r="J142" s="51">
        <v>8</v>
      </c>
      <c r="K142" s="54">
        <v>35.380832673100002</v>
      </c>
      <c r="L142" s="54">
        <v>50.486138351299999</v>
      </c>
      <c r="M142" s="52">
        <v>0.01</v>
      </c>
      <c r="N142" s="52">
        <v>0</v>
      </c>
      <c r="O142" s="51">
        <v>45710</v>
      </c>
      <c r="P142" s="51">
        <v>44667</v>
      </c>
      <c r="Q142" s="55">
        <v>45710</v>
      </c>
      <c r="R142" s="55">
        <v>1100</v>
      </c>
      <c r="S142" s="51" t="s">
        <v>258</v>
      </c>
      <c r="T142" s="51" t="s">
        <v>279</v>
      </c>
      <c r="U142" s="55">
        <v>54.65</v>
      </c>
      <c r="V142" s="55">
        <v>1</v>
      </c>
      <c r="W142" s="55">
        <v>1.85</v>
      </c>
      <c r="X142" s="55">
        <v>0.22</v>
      </c>
      <c r="Y142" s="55">
        <f t="shared" si="12"/>
        <v>1.85</v>
      </c>
      <c r="Z142" s="55">
        <f t="shared" si="13"/>
        <v>0.22</v>
      </c>
      <c r="AA142" s="55">
        <v>0.34200000000000003</v>
      </c>
      <c r="AB142" s="56">
        <v>1.24753465725008E-2</v>
      </c>
      <c r="AC142">
        <f t="shared" si="14"/>
        <v>24</v>
      </c>
      <c r="AD142">
        <f t="shared" si="15"/>
        <v>0</v>
      </c>
      <c r="AE142">
        <f t="shared" si="16"/>
        <v>0</v>
      </c>
      <c r="AF142">
        <f>'TP Factors'!$D$5</f>
        <v>0.88209793191670816</v>
      </c>
      <c r="AG142">
        <f t="shared" si="17"/>
        <v>0</v>
      </c>
    </row>
    <row r="143" spans="1:33">
      <c r="A143" s="51" t="s">
        <v>267</v>
      </c>
      <c r="B143" s="51">
        <v>17</v>
      </c>
      <c r="C143" s="51" t="s">
        <v>268</v>
      </c>
      <c r="D143" s="52">
        <v>32.369999999999997</v>
      </c>
      <c r="E143" s="51" t="s">
        <v>248</v>
      </c>
      <c r="F143" s="51">
        <v>1234</v>
      </c>
      <c r="G143" s="53">
        <v>13</v>
      </c>
      <c r="H143" s="51" t="s">
        <v>269</v>
      </c>
      <c r="I143" s="51" t="s">
        <v>270</v>
      </c>
      <c r="J143" s="51">
        <v>1</v>
      </c>
      <c r="K143" s="54">
        <v>16.170634055000001</v>
      </c>
      <c r="L143" s="54">
        <v>5.1763779875099996</v>
      </c>
      <c r="M143" s="52">
        <v>0</v>
      </c>
      <c r="N143" s="52">
        <v>0</v>
      </c>
      <c r="O143" s="51">
        <v>45713</v>
      </c>
      <c r="P143" s="51">
        <v>44670</v>
      </c>
      <c r="Q143" s="55">
        <v>45713</v>
      </c>
      <c r="R143" s="55">
        <v>1100</v>
      </c>
      <c r="S143" s="51" t="s">
        <v>258</v>
      </c>
      <c r="T143" s="51" t="s">
        <v>279</v>
      </c>
      <c r="U143" s="55">
        <v>54.65</v>
      </c>
      <c r="V143" s="55">
        <v>1</v>
      </c>
      <c r="W143" s="55">
        <v>1.85</v>
      </c>
      <c r="X143" s="55">
        <v>0.22</v>
      </c>
      <c r="Y143" s="55">
        <f t="shared" si="12"/>
        <v>1.85</v>
      </c>
      <c r="Z143" s="55">
        <f t="shared" si="13"/>
        <v>0.22</v>
      </c>
      <c r="AA143" s="55">
        <v>0.34200000000000003</v>
      </c>
      <c r="AB143" s="56">
        <v>1.2791057415911301E-3</v>
      </c>
      <c r="AC143">
        <f t="shared" si="14"/>
        <v>2</v>
      </c>
      <c r="AD143">
        <f t="shared" si="15"/>
        <v>0</v>
      </c>
      <c r="AE143">
        <f t="shared" si="16"/>
        <v>0</v>
      </c>
      <c r="AF143">
        <f>'TP Factors'!$D$5</f>
        <v>0.88209793191670816</v>
      </c>
      <c r="AG143">
        <f t="shared" si="17"/>
        <v>0</v>
      </c>
    </row>
    <row r="144" spans="1:33">
      <c r="A144" s="51" t="s">
        <v>267</v>
      </c>
      <c r="B144" s="51">
        <v>17</v>
      </c>
      <c r="C144" s="51" t="s">
        <v>268</v>
      </c>
      <c r="D144" s="52">
        <v>32.369999999999997</v>
      </c>
      <c r="E144" s="51" t="s">
        <v>248</v>
      </c>
      <c r="F144" s="51">
        <v>3456</v>
      </c>
      <c r="G144" s="53">
        <v>30.5</v>
      </c>
      <c r="H144" s="51" t="s">
        <v>269</v>
      </c>
      <c r="I144" s="51" t="s">
        <v>270</v>
      </c>
      <c r="J144" s="51">
        <v>1917</v>
      </c>
      <c r="K144" s="54">
        <v>477.956834415</v>
      </c>
      <c r="L144" s="54">
        <v>14684.5528211</v>
      </c>
      <c r="M144" s="52">
        <v>3.68</v>
      </c>
      <c r="N144" s="52">
        <v>0.97</v>
      </c>
      <c r="O144" s="51">
        <v>45714</v>
      </c>
      <c r="P144" s="51">
        <v>44671</v>
      </c>
      <c r="Q144" s="55">
        <v>45714</v>
      </c>
      <c r="R144" s="55">
        <v>2210</v>
      </c>
      <c r="S144" s="51" t="s">
        <v>258</v>
      </c>
      <c r="T144" s="51" t="s">
        <v>390</v>
      </c>
      <c r="U144" s="55">
        <v>54.65</v>
      </c>
      <c r="V144" s="55">
        <v>1</v>
      </c>
      <c r="W144" s="55">
        <v>1.92</v>
      </c>
      <c r="X144" s="55">
        <v>0.50600000000000001</v>
      </c>
      <c r="Y144" s="55">
        <f t="shared" si="12"/>
        <v>1.92</v>
      </c>
      <c r="Z144" s="55">
        <f t="shared" si="13"/>
        <v>0.50600000000000001</v>
      </c>
      <c r="AA144" s="55">
        <v>0.26800000000000002</v>
      </c>
      <c r="AB144" s="56">
        <v>3.62861751203378</v>
      </c>
      <c r="AC144">
        <f t="shared" si="14"/>
        <v>5463</v>
      </c>
      <c r="AD144">
        <f t="shared" si="15"/>
        <v>23</v>
      </c>
      <c r="AE144">
        <f t="shared" si="16"/>
        <v>6.1</v>
      </c>
      <c r="AF144">
        <f>'TP Factors'!$D$5</f>
        <v>0.88209793191670816</v>
      </c>
      <c r="AG144">
        <f t="shared" si="17"/>
        <v>5.4</v>
      </c>
    </row>
    <row r="145" spans="1:33">
      <c r="A145" s="51" t="s">
        <v>267</v>
      </c>
      <c r="B145" s="51">
        <v>17</v>
      </c>
      <c r="C145" s="51" t="s">
        <v>268</v>
      </c>
      <c r="D145" s="52">
        <v>32.369999999999997</v>
      </c>
      <c r="E145" s="51" t="s">
        <v>248</v>
      </c>
      <c r="F145" s="51">
        <v>3456</v>
      </c>
      <c r="G145" s="53">
        <v>30.5</v>
      </c>
      <c r="H145" s="51" t="s">
        <v>269</v>
      </c>
      <c r="I145" s="51" t="s">
        <v>270</v>
      </c>
      <c r="J145" s="51">
        <v>40</v>
      </c>
      <c r="K145" s="54">
        <v>86.073172424299997</v>
      </c>
      <c r="L145" s="54">
        <v>286.463934499</v>
      </c>
      <c r="M145" s="52">
        <v>0.08</v>
      </c>
      <c r="N145" s="52">
        <v>0.02</v>
      </c>
      <c r="O145" s="51">
        <v>45717</v>
      </c>
      <c r="P145" s="51">
        <v>44674</v>
      </c>
      <c r="Q145" s="55">
        <v>45717</v>
      </c>
      <c r="R145" s="55">
        <v>2210</v>
      </c>
      <c r="S145" s="51" t="s">
        <v>284</v>
      </c>
      <c r="T145" s="51" t="s">
        <v>393</v>
      </c>
      <c r="U145" s="55">
        <v>54.65</v>
      </c>
      <c r="V145" s="55">
        <v>1</v>
      </c>
      <c r="W145" s="55">
        <v>1.92</v>
      </c>
      <c r="X145" s="55">
        <v>0.50600000000000001</v>
      </c>
      <c r="Y145" s="55">
        <f t="shared" si="12"/>
        <v>1.92</v>
      </c>
      <c r="Z145" s="55">
        <f t="shared" si="13"/>
        <v>0.50600000000000001</v>
      </c>
      <c r="AA145" s="55">
        <v>0.28499999999999998</v>
      </c>
      <c r="AB145" s="56">
        <v>7.0786496666598198E-2</v>
      </c>
      <c r="AC145">
        <f t="shared" si="14"/>
        <v>113</v>
      </c>
      <c r="AD145">
        <f t="shared" si="15"/>
        <v>0</v>
      </c>
      <c r="AE145">
        <f t="shared" si="16"/>
        <v>0.1</v>
      </c>
      <c r="AF145">
        <f>'TP Factors'!$D$5</f>
        <v>0.88209793191670816</v>
      </c>
      <c r="AG145">
        <f t="shared" si="17"/>
        <v>0.1</v>
      </c>
    </row>
    <row r="146" spans="1:33">
      <c r="A146" s="51" t="s">
        <v>267</v>
      </c>
      <c r="B146" s="51">
        <v>17</v>
      </c>
      <c r="C146" s="51" t="s">
        <v>268</v>
      </c>
      <c r="D146" s="52">
        <v>32.369999999999997</v>
      </c>
      <c r="E146" s="51" t="s">
        <v>248</v>
      </c>
      <c r="F146" s="51">
        <v>3456</v>
      </c>
      <c r="G146" s="53">
        <v>30.5</v>
      </c>
      <c r="H146" s="51" t="s">
        <v>269</v>
      </c>
      <c r="I146" s="51" t="s">
        <v>270</v>
      </c>
      <c r="J146" s="51">
        <v>1413</v>
      </c>
      <c r="K146" s="54">
        <v>473.154420958</v>
      </c>
      <c r="L146" s="54">
        <v>10183.1176854</v>
      </c>
      <c r="M146" s="52">
        <v>2.71</v>
      </c>
      <c r="N146" s="52">
        <v>0.71</v>
      </c>
      <c r="O146" s="51">
        <v>45747</v>
      </c>
      <c r="P146" s="51">
        <v>44703</v>
      </c>
      <c r="Q146" s="55">
        <v>45747</v>
      </c>
      <c r="R146" s="55">
        <v>2210</v>
      </c>
      <c r="S146" s="51" t="s">
        <v>284</v>
      </c>
      <c r="T146" s="51" t="s">
        <v>393</v>
      </c>
      <c r="U146" s="55">
        <v>54.65</v>
      </c>
      <c r="V146" s="55">
        <v>1</v>
      </c>
      <c r="W146" s="55">
        <v>1.92</v>
      </c>
      <c r="X146" s="55">
        <v>0.50600000000000001</v>
      </c>
      <c r="Y146" s="55">
        <f t="shared" si="12"/>
        <v>1.92</v>
      </c>
      <c r="Z146" s="55">
        <f t="shared" si="13"/>
        <v>0.50600000000000001</v>
      </c>
      <c r="AA146" s="55">
        <v>0.28499999999999998</v>
      </c>
      <c r="AB146" s="56">
        <v>2.5162931149596202</v>
      </c>
      <c r="AC146">
        <f t="shared" si="14"/>
        <v>4029</v>
      </c>
      <c r="AD146">
        <f t="shared" si="15"/>
        <v>17</v>
      </c>
      <c r="AE146">
        <f t="shared" si="16"/>
        <v>4.5</v>
      </c>
      <c r="AF146">
        <f>'TP Factors'!$D$5</f>
        <v>0.88209793191670816</v>
      </c>
      <c r="AG146">
        <f t="shared" si="17"/>
        <v>4</v>
      </c>
    </row>
    <row r="147" spans="1:33">
      <c r="A147" s="51" t="s">
        <v>267</v>
      </c>
      <c r="B147" s="51">
        <v>17</v>
      </c>
      <c r="C147" s="51" t="s">
        <v>268</v>
      </c>
      <c r="D147" s="52">
        <v>32.369999999999997</v>
      </c>
      <c r="E147" s="51" t="s">
        <v>248</v>
      </c>
      <c r="F147" s="51">
        <v>3456</v>
      </c>
      <c r="G147" s="53">
        <v>30.5</v>
      </c>
      <c r="H147" s="51" t="s">
        <v>269</v>
      </c>
      <c r="I147" s="51" t="s">
        <v>270</v>
      </c>
      <c r="J147" s="51">
        <v>1557</v>
      </c>
      <c r="K147" s="54">
        <v>536.36318982600005</v>
      </c>
      <c r="L147" s="54">
        <v>11219.735968000001</v>
      </c>
      <c r="M147" s="52">
        <v>2.99</v>
      </c>
      <c r="N147" s="52">
        <v>0.79</v>
      </c>
      <c r="O147" s="51">
        <v>45748</v>
      </c>
      <c r="P147" s="51">
        <v>44704</v>
      </c>
      <c r="Q147" s="55">
        <v>45748</v>
      </c>
      <c r="R147" s="55">
        <v>2210</v>
      </c>
      <c r="S147" s="51" t="s">
        <v>284</v>
      </c>
      <c r="T147" s="51" t="s">
        <v>393</v>
      </c>
      <c r="U147" s="55">
        <v>54.65</v>
      </c>
      <c r="V147" s="55">
        <v>1</v>
      </c>
      <c r="W147" s="55">
        <v>1.92</v>
      </c>
      <c r="X147" s="55">
        <v>0.50600000000000001</v>
      </c>
      <c r="Y147" s="55">
        <f t="shared" si="12"/>
        <v>1.92</v>
      </c>
      <c r="Z147" s="55">
        <f t="shared" si="13"/>
        <v>0.50600000000000001</v>
      </c>
      <c r="AA147" s="55">
        <v>0.28499999999999998</v>
      </c>
      <c r="AB147" s="56">
        <v>2.7724460464805598</v>
      </c>
      <c r="AC147">
        <f t="shared" si="14"/>
        <v>4439</v>
      </c>
      <c r="AD147">
        <f t="shared" si="15"/>
        <v>19</v>
      </c>
      <c r="AE147">
        <f t="shared" si="16"/>
        <v>5</v>
      </c>
      <c r="AF147">
        <f>'TP Factors'!$D$5</f>
        <v>0.88209793191670816</v>
      </c>
      <c r="AG147">
        <f t="shared" si="17"/>
        <v>4.4000000000000004</v>
      </c>
    </row>
    <row r="148" spans="1:33">
      <c r="A148" s="51" t="s">
        <v>267</v>
      </c>
      <c r="B148" s="51">
        <v>17</v>
      </c>
      <c r="C148" s="51" t="s">
        <v>268</v>
      </c>
      <c r="D148" s="52">
        <v>32.369999999999997</v>
      </c>
      <c r="E148" s="51" t="s">
        <v>248</v>
      </c>
      <c r="F148" s="51">
        <v>3456</v>
      </c>
      <c r="G148" s="53">
        <v>30.5</v>
      </c>
      <c r="H148" s="51" t="s">
        <v>269</v>
      </c>
      <c r="I148" s="51" t="s">
        <v>270</v>
      </c>
      <c r="J148" s="51">
        <v>63</v>
      </c>
      <c r="K148" s="54">
        <v>104.42156606499999</v>
      </c>
      <c r="L148" s="54">
        <v>455.77098370200002</v>
      </c>
      <c r="M148" s="52">
        <v>0.12</v>
      </c>
      <c r="N148" s="52">
        <v>0.03</v>
      </c>
      <c r="O148" s="51">
        <v>45754</v>
      </c>
      <c r="P148" s="51">
        <v>44710</v>
      </c>
      <c r="Q148" s="55">
        <v>45754</v>
      </c>
      <c r="R148" s="55">
        <v>2210</v>
      </c>
      <c r="S148" s="51" t="s">
        <v>284</v>
      </c>
      <c r="T148" s="51" t="s">
        <v>393</v>
      </c>
      <c r="U148" s="55">
        <v>54.65</v>
      </c>
      <c r="V148" s="55">
        <v>1</v>
      </c>
      <c r="W148" s="55">
        <v>1.92</v>
      </c>
      <c r="X148" s="55">
        <v>0.50600000000000001</v>
      </c>
      <c r="Y148" s="55">
        <f t="shared" si="12"/>
        <v>1.92</v>
      </c>
      <c r="Z148" s="55">
        <f t="shared" si="13"/>
        <v>0.50600000000000001</v>
      </c>
      <c r="AA148" s="55">
        <v>0.28499999999999998</v>
      </c>
      <c r="AB148" s="56">
        <v>0.112623012295886</v>
      </c>
      <c r="AC148">
        <f t="shared" si="14"/>
        <v>180</v>
      </c>
      <c r="AD148">
        <f t="shared" si="15"/>
        <v>1</v>
      </c>
      <c r="AE148">
        <f t="shared" si="16"/>
        <v>0.2</v>
      </c>
      <c r="AF148">
        <f>'TP Factors'!$D$5</f>
        <v>0.88209793191670816</v>
      </c>
      <c r="AG148">
        <f t="shared" si="17"/>
        <v>0.2</v>
      </c>
    </row>
    <row r="149" spans="1:33">
      <c r="A149" s="51" t="s">
        <v>267</v>
      </c>
      <c r="B149" s="51">
        <v>17</v>
      </c>
      <c r="C149" s="51" t="s">
        <v>268</v>
      </c>
      <c r="D149" s="52">
        <v>32.369999999999997</v>
      </c>
      <c r="E149" s="51" t="s">
        <v>248</v>
      </c>
      <c r="F149" s="51">
        <v>3456</v>
      </c>
      <c r="G149" s="53">
        <v>0</v>
      </c>
      <c r="H149" s="51" t="s">
        <v>269</v>
      </c>
      <c r="I149" s="51" t="s">
        <v>270</v>
      </c>
      <c r="J149" s="51">
        <v>175</v>
      </c>
      <c r="K149" s="54">
        <v>137.80870034700001</v>
      </c>
      <c r="L149" s="54">
        <v>1184.2610916599999</v>
      </c>
      <c r="M149" s="52">
        <v>0</v>
      </c>
      <c r="N149" s="52">
        <v>0</v>
      </c>
      <c r="O149" s="51">
        <v>45756</v>
      </c>
      <c r="P149" s="51">
        <v>44712</v>
      </c>
      <c r="Q149" s="55">
        <v>45756</v>
      </c>
      <c r="R149" s="55">
        <v>6410</v>
      </c>
      <c r="S149" s="51" t="s">
        <v>284</v>
      </c>
      <c r="T149" s="51" t="s">
        <v>407</v>
      </c>
      <c r="U149" s="55">
        <v>54.65</v>
      </c>
      <c r="V149" s="55">
        <v>1</v>
      </c>
      <c r="W149" s="55">
        <v>0</v>
      </c>
      <c r="X149" s="55">
        <v>0</v>
      </c>
      <c r="Y149" s="55">
        <f t="shared" si="12"/>
        <v>0</v>
      </c>
      <c r="Z149" s="55">
        <f t="shared" si="13"/>
        <v>0</v>
      </c>
      <c r="AA149" s="55">
        <v>0.30299999999999999</v>
      </c>
      <c r="AB149" s="56">
        <v>0.292636118264821</v>
      </c>
      <c r="AC149">
        <f t="shared" si="14"/>
        <v>498</v>
      </c>
      <c r="AD149">
        <f t="shared" si="15"/>
        <v>0</v>
      </c>
      <c r="AE149">
        <f t="shared" si="16"/>
        <v>0</v>
      </c>
      <c r="AF149">
        <f>'TP Factors'!$D$5</f>
        <v>0.88209793191670816</v>
      </c>
      <c r="AG149">
        <f t="shared" si="17"/>
        <v>0</v>
      </c>
    </row>
    <row r="150" spans="1:33">
      <c r="A150" s="51" t="s">
        <v>267</v>
      </c>
      <c r="B150" s="51">
        <v>17</v>
      </c>
      <c r="C150" s="51" t="s">
        <v>268</v>
      </c>
      <c r="D150" s="52">
        <v>32.369999999999997</v>
      </c>
      <c r="E150" s="51" t="s">
        <v>248</v>
      </c>
      <c r="F150" s="51">
        <v>3456</v>
      </c>
      <c r="G150" s="53">
        <v>0</v>
      </c>
      <c r="H150" s="51" t="s">
        <v>269</v>
      </c>
      <c r="I150" s="51" t="s">
        <v>270</v>
      </c>
      <c r="J150" s="51">
        <v>735</v>
      </c>
      <c r="K150" s="54">
        <v>328.494516299</v>
      </c>
      <c r="L150" s="54">
        <v>4979.5509042200001</v>
      </c>
      <c r="M150" s="52">
        <v>0</v>
      </c>
      <c r="N150" s="52">
        <v>0</v>
      </c>
      <c r="O150" s="51">
        <v>45758</v>
      </c>
      <c r="P150" s="51">
        <v>44714</v>
      </c>
      <c r="Q150" s="55">
        <v>45758</v>
      </c>
      <c r="R150" s="55">
        <v>6430</v>
      </c>
      <c r="S150" s="51" t="s">
        <v>251</v>
      </c>
      <c r="T150" s="51" t="s">
        <v>340</v>
      </c>
      <c r="U150" s="55">
        <v>54.65</v>
      </c>
      <c r="V150" s="55">
        <v>1</v>
      </c>
      <c r="W150" s="55">
        <v>0</v>
      </c>
      <c r="X150" s="55">
        <v>0</v>
      </c>
      <c r="Y150" s="55">
        <f t="shared" si="12"/>
        <v>0</v>
      </c>
      <c r="Z150" s="55">
        <f t="shared" si="13"/>
        <v>0</v>
      </c>
      <c r="AA150" s="55">
        <v>0.30299999999999999</v>
      </c>
      <c r="AB150" s="56">
        <v>2.8176110544596601E-3</v>
      </c>
      <c r="AC150">
        <f t="shared" si="14"/>
        <v>5</v>
      </c>
      <c r="AD150">
        <f t="shared" si="15"/>
        <v>0</v>
      </c>
      <c r="AE150">
        <f t="shared" si="16"/>
        <v>0</v>
      </c>
      <c r="AF150">
        <f>'TP Factors'!$D$5</f>
        <v>0.88209793191670816</v>
      </c>
      <c r="AG150">
        <f t="shared" si="17"/>
        <v>0</v>
      </c>
    </row>
    <row r="151" spans="1:33">
      <c r="A151" s="51" t="s">
        <v>267</v>
      </c>
      <c r="B151" s="51">
        <v>17</v>
      </c>
      <c r="C151" s="51" t="s">
        <v>268</v>
      </c>
      <c r="D151" s="52">
        <v>32.369999999999997</v>
      </c>
      <c r="E151" s="51" t="s">
        <v>248</v>
      </c>
      <c r="F151" s="51">
        <v>3456</v>
      </c>
      <c r="G151" s="53">
        <v>0</v>
      </c>
      <c r="H151" s="51" t="s">
        <v>269</v>
      </c>
      <c r="I151" s="51" t="s">
        <v>270</v>
      </c>
      <c r="J151" s="51">
        <v>319</v>
      </c>
      <c r="K151" s="54">
        <v>257.29634660099998</v>
      </c>
      <c r="L151" s="54">
        <v>2163.8447228</v>
      </c>
      <c r="M151" s="52">
        <v>0</v>
      </c>
      <c r="N151" s="52">
        <v>0</v>
      </c>
      <c r="O151" s="51">
        <v>45764</v>
      </c>
      <c r="P151" s="51">
        <v>44720</v>
      </c>
      <c r="Q151" s="55">
        <v>45764</v>
      </c>
      <c r="R151" s="55">
        <v>6430</v>
      </c>
      <c r="S151" s="51" t="s">
        <v>284</v>
      </c>
      <c r="T151" s="51" t="s">
        <v>408</v>
      </c>
      <c r="U151" s="55">
        <v>54.65</v>
      </c>
      <c r="V151" s="55">
        <v>1</v>
      </c>
      <c r="W151" s="55">
        <v>0</v>
      </c>
      <c r="X151" s="55">
        <v>0</v>
      </c>
      <c r="Y151" s="55">
        <f t="shared" si="12"/>
        <v>0</v>
      </c>
      <c r="Z151" s="55">
        <f t="shared" si="13"/>
        <v>0</v>
      </c>
      <c r="AA151" s="55">
        <v>0.30299999999999999</v>
      </c>
      <c r="AB151" s="56">
        <v>0.21986484063943301</v>
      </c>
      <c r="AC151">
        <f t="shared" si="14"/>
        <v>374</v>
      </c>
      <c r="AD151">
        <f t="shared" si="15"/>
        <v>0</v>
      </c>
      <c r="AE151">
        <f t="shared" si="16"/>
        <v>0</v>
      </c>
      <c r="AF151">
        <f>'TP Factors'!$D$5</f>
        <v>0.88209793191670816</v>
      </c>
      <c r="AG151">
        <f t="shared" si="17"/>
        <v>0</v>
      </c>
    </row>
    <row r="152" spans="1:33">
      <c r="A152" s="51" t="s">
        <v>267</v>
      </c>
      <c r="B152" s="51">
        <v>17</v>
      </c>
      <c r="C152" s="51" t="s">
        <v>268</v>
      </c>
      <c r="D152" s="52">
        <v>32.369999999999997</v>
      </c>
      <c r="E152" s="51" t="s">
        <v>248</v>
      </c>
      <c r="F152" s="51">
        <v>3456</v>
      </c>
      <c r="G152" s="53">
        <v>0</v>
      </c>
      <c r="H152" s="51" t="s">
        <v>269</v>
      </c>
      <c r="I152" s="51" t="s">
        <v>270</v>
      </c>
      <c r="J152" s="51">
        <v>1267</v>
      </c>
      <c r="K152" s="54">
        <v>408.18980210900003</v>
      </c>
      <c r="L152" s="54">
        <v>8587.9823101900001</v>
      </c>
      <c r="M152" s="52">
        <v>0</v>
      </c>
      <c r="N152" s="52">
        <v>0</v>
      </c>
      <c r="O152" s="51">
        <v>45765</v>
      </c>
      <c r="P152" s="51">
        <v>44721</v>
      </c>
      <c r="Q152" s="55">
        <v>45765</v>
      </c>
      <c r="R152" s="55">
        <v>6300</v>
      </c>
      <c r="S152" s="51" t="s">
        <v>284</v>
      </c>
      <c r="T152" s="51" t="s">
        <v>395</v>
      </c>
      <c r="U152" s="55">
        <v>54.65</v>
      </c>
      <c r="V152" s="55">
        <v>1</v>
      </c>
      <c r="W152" s="55">
        <v>0</v>
      </c>
      <c r="X152" s="55">
        <v>0</v>
      </c>
      <c r="Y152" s="55">
        <f t="shared" si="12"/>
        <v>0</v>
      </c>
      <c r="Z152" s="55">
        <f t="shared" si="13"/>
        <v>0</v>
      </c>
      <c r="AA152" s="55">
        <v>0.30299999999999999</v>
      </c>
      <c r="AB152" s="56">
        <v>2.1221281562445999</v>
      </c>
      <c r="AC152">
        <f t="shared" si="14"/>
        <v>3612</v>
      </c>
      <c r="AD152">
        <f t="shared" si="15"/>
        <v>0</v>
      </c>
      <c r="AE152">
        <f t="shared" si="16"/>
        <v>0</v>
      </c>
      <c r="AF152">
        <f>'TP Factors'!$D$5</f>
        <v>0.88209793191670816</v>
      </c>
      <c r="AG152">
        <f t="shared" si="17"/>
        <v>0</v>
      </c>
    </row>
    <row r="153" spans="1:33">
      <c r="A153" s="51" t="s">
        <v>267</v>
      </c>
      <c r="B153" s="51">
        <v>17</v>
      </c>
      <c r="C153" s="51" t="s">
        <v>268</v>
      </c>
      <c r="D153" s="52">
        <v>32.369999999999997</v>
      </c>
      <c r="E153" s="51" t="s">
        <v>248</v>
      </c>
      <c r="F153" s="51">
        <v>3456</v>
      </c>
      <c r="G153" s="53">
        <v>0</v>
      </c>
      <c r="H153" s="51" t="s">
        <v>269</v>
      </c>
      <c r="I153" s="51" t="s">
        <v>270</v>
      </c>
      <c r="J153" s="51">
        <v>24</v>
      </c>
      <c r="K153" s="54">
        <v>73.165245954499994</v>
      </c>
      <c r="L153" s="54">
        <v>162.93982331399999</v>
      </c>
      <c r="M153" s="52">
        <v>0</v>
      </c>
      <c r="N153" s="52">
        <v>0</v>
      </c>
      <c r="O153" s="51">
        <v>45766</v>
      </c>
      <c r="P153" s="51">
        <v>44722</v>
      </c>
      <c r="Q153" s="55">
        <v>45766</v>
      </c>
      <c r="R153" s="55">
        <v>6300</v>
      </c>
      <c r="S153" s="51" t="s">
        <v>258</v>
      </c>
      <c r="T153" s="51" t="s">
        <v>355</v>
      </c>
      <c r="U153" s="55">
        <v>54.65</v>
      </c>
      <c r="V153" s="55">
        <v>1</v>
      </c>
      <c r="W153" s="55">
        <v>0</v>
      </c>
      <c r="X153" s="55">
        <v>0</v>
      </c>
      <c r="Y153" s="55">
        <f t="shared" si="12"/>
        <v>0</v>
      </c>
      <c r="Z153" s="55">
        <f t="shared" si="13"/>
        <v>0</v>
      </c>
      <c r="AA153" s="55">
        <v>0.30299999999999999</v>
      </c>
      <c r="AB153" s="56">
        <v>4.0263146145099002E-2</v>
      </c>
      <c r="AC153">
        <f t="shared" si="14"/>
        <v>69</v>
      </c>
      <c r="AD153">
        <f t="shared" si="15"/>
        <v>0</v>
      </c>
      <c r="AE153">
        <f t="shared" si="16"/>
        <v>0</v>
      </c>
      <c r="AF153">
        <f>'TP Factors'!$D$5</f>
        <v>0.88209793191670816</v>
      </c>
      <c r="AG153">
        <f t="shared" si="17"/>
        <v>0</v>
      </c>
    </row>
    <row r="154" spans="1:33">
      <c r="A154" s="51" t="s">
        <v>267</v>
      </c>
      <c r="B154" s="51">
        <v>17</v>
      </c>
      <c r="C154" s="51" t="s">
        <v>268</v>
      </c>
      <c r="D154" s="52">
        <v>32.369999999999997</v>
      </c>
      <c r="E154" s="51" t="s">
        <v>248</v>
      </c>
      <c r="F154" s="51">
        <v>1234</v>
      </c>
      <c r="G154" s="53">
        <v>13</v>
      </c>
      <c r="H154" s="51" t="s">
        <v>269</v>
      </c>
      <c r="I154" s="51" t="s">
        <v>270</v>
      </c>
      <c r="J154" s="51">
        <v>7</v>
      </c>
      <c r="K154" s="54">
        <v>29.806481412299998</v>
      </c>
      <c r="L154" s="54">
        <v>40.288495929600003</v>
      </c>
      <c r="M154" s="52">
        <v>0.01</v>
      </c>
      <c r="N154" s="52">
        <v>0</v>
      </c>
      <c r="O154" s="51">
        <v>45776</v>
      </c>
      <c r="P154" s="51">
        <v>44732</v>
      </c>
      <c r="Q154" s="55">
        <v>45776</v>
      </c>
      <c r="R154" s="55">
        <v>1100</v>
      </c>
      <c r="S154" s="51" t="s">
        <v>258</v>
      </c>
      <c r="T154" s="51" t="s">
        <v>279</v>
      </c>
      <c r="U154" s="55">
        <v>54.65</v>
      </c>
      <c r="V154" s="55">
        <v>1</v>
      </c>
      <c r="W154" s="55">
        <v>1.85</v>
      </c>
      <c r="X154" s="55">
        <v>0.22</v>
      </c>
      <c r="Y154" s="55">
        <f t="shared" si="12"/>
        <v>1.85</v>
      </c>
      <c r="Z154" s="55">
        <f t="shared" si="13"/>
        <v>0.22</v>
      </c>
      <c r="AA154" s="55">
        <v>0.34200000000000003</v>
      </c>
      <c r="AB154" s="56">
        <v>9.9554643338889606E-3</v>
      </c>
      <c r="AC154">
        <f t="shared" si="14"/>
        <v>19</v>
      </c>
      <c r="AD154">
        <f t="shared" si="15"/>
        <v>0</v>
      </c>
      <c r="AE154">
        <f t="shared" si="16"/>
        <v>0</v>
      </c>
      <c r="AF154">
        <f>'TP Factors'!$D$5</f>
        <v>0.88209793191670816</v>
      </c>
      <c r="AG154">
        <f t="shared" si="17"/>
        <v>0</v>
      </c>
    </row>
    <row r="155" spans="1:33">
      <c r="A155" s="51" t="s">
        <v>267</v>
      </c>
      <c r="B155" s="51">
        <v>17</v>
      </c>
      <c r="C155" s="51" t="s">
        <v>268</v>
      </c>
      <c r="D155" s="52">
        <v>32.369999999999997</v>
      </c>
      <c r="E155" s="51" t="s">
        <v>248</v>
      </c>
      <c r="F155" s="51">
        <v>1234</v>
      </c>
      <c r="G155" s="53">
        <v>13</v>
      </c>
      <c r="H155" s="51" t="s">
        <v>269</v>
      </c>
      <c r="I155" s="51" t="s">
        <v>270</v>
      </c>
      <c r="J155" s="51">
        <v>122</v>
      </c>
      <c r="K155" s="54">
        <v>170.62044375100001</v>
      </c>
      <c r="L155" s="54">
        <v>730.95670785599998</v>
      </c>
      <c r="M155" s="52">
        <v>0.23</v>
      </c>
      <c r="N155" s="52">
        <v>0.03</v>
      </c>
      <c r="O155" s="51">
        <v>45780</v>
      </c>
      <c r="P155" s="51">
        <v>44736</v>
      </c>
      <c r="Q155" s="55">
        <v>45780</v>
      </c>
      <c r="R155" s="55">
        <v>1100</v>
      </c>
      <c r="S155" s="51" t="s">
        <v>284</v>
      </c>
      <c r="T155" s="51" t="s">
        <v>392</v>
      </c>
      <c r="U155" s="55">
        <v>54.65</v>
      </c>
      <c r="V155" s="55">
        <v>1</v>
      </c>
      <c r="W155" s="55">
        <v>1.85</v>
      </c>
      <c r="X155" s="55">
        <v>0.22</v>
      </c>
      <c r="Y155" s="55">
        <f t="shared" si="12"/>
        <v>1.85</v>
      </c>
      <c r="Z155" s="55">
        <f t="shared" si="13"/>
        <v>0.22</v>
      </c>
      <c r="AA155" s="55">
        <v>0.34200000000000003</v>
      </c>
      <c r="AB155" s="56">
        <v>0.18062261364214499</v>
      </c>
      <c r="AC155">
        <f t="shared" si="14"/>
        <v>347</v>
      </c>
      <c r="AD155">
        <f t="shared" si="15"/>
        <v>1</v>
      </c>
      <c r="AE155">
        <f t="shared" si="16"/>
        <v>0.2</v>
      </c>
      <c r="AF155">
        <f>'TP Factors'!$D$5</f>
        <v>0.88209793191670816</v>
      </c>
      <c r="AG155">
        <f t="shared" si="17"/>
        <v>0.2</v>
      </c>
    </row>
    <row r="156" spans="1:33">
      <c r="A156" s="51" t="s">
        <v>267</v>
      </c>
      <c r="B156" s="51">
        <v>17</v>
      </c>
      <c r="C156" s="51" t="s">
        <v>268</v>
      </c>
      <c r="D156" s="52">
        <v>32.369999999999997</v>
      </c>
      <c r="E156" s="51" t="s">
        <v>248</v>
      </c>
      <c r="F156" s="51">
        <v>3456</v>
      </c>
      <c r="G156" s="53">
        <v>3</v>
      </c>
      <c r="H156" s="51" t="s">
        <v>269</v>
      </c>
      <c r="I156" s="51" t="s">
        <v>270</v>
      </c>
      <c r="J156" s="51">
        <v>1137</v>
      </c>
      <c r="K156" s="54">
        <v>391.38302241700001</v>
      </c>
      <c r="L156" s="54">
        <v>5834.7681331100002</v>
      </c>
      <c r="M156" s="52">
        <v>1.36</v>
      </c>
      <c r="N156" s="52">
        <v>7.0000000000000007E-2</v>
      </c>
      <c r="O156" s="51">
        <v>45784</v>
      </c>
      <c r="P156" s="51">
        <v>44740</v>
      </c>
      <c r="Q156" s="55">
        <v>45784</v>
      </c>
      <c r="R156" s="55">
        <v>3300</v>
      </c>
      <c r="S156" s="51" t="s">
        <v>284</v>
      </c>
      <c r="T156" s="51" t="s">
        <v>409</v>
      </c>
      <c r="U156" s="55">
        <v>54.65</v>
      </c>
      <c r="V156" s="55">
        <v>1</v>
      </c>
      <c r="W156" s="55">
        <v>0.7</v>
      </c>
      <c r="X156" s="55">
        <v>6.4000000000000001E-2</v>
      </c>
      <c r="Y156" s="55">
        <f t="shared" si="12"/>
        <v>0.7</v>
      </c>
      <c r="Z156" s="55">
        <f t="shared" si="13"/>
        <v>6.4000000000000001E-2</v>
      </c>
      <c r="AA156" s="55">
        <v>0.4</v>
      </c>
      <c r="AB156" s="56">
        <v>1.4417968381310999</v>
      </c>
      <c r="AC156">
        <f t="shared" si="14"/>
        <v>3240</v>
      </c>
      <c r="AD156">
        <f t="shared" si="15"/>
        <v>5</v>
      </c>
      <c r="AE156">
        <f t="shared" si="16"/>
        <v>0.5</v>
      </c>
      <c r="AF156">
        <f>'TP Factors'!$D$5</f>
        <v>0.88209793191670816</v>
      </c>
      <c r="AG156">
        <f t="shared" si="17"/>
        <v>0.4</v>
      </c>
    </row>
    <row r="157" spans="1:33">
      <c r="A157" s="51" t="s">
        <v>267</v>
      </c>
      <c r="B157" s="51">
        <v>17</v>
      </c>
      <c r="C157" s="51" t="s">
        <v>268</v>
      </c>
      <c r="D157" s="52">
        <v>32.369999999999997</v>
      </c>
      <c r="E157" s="51" t="s">
        <v>248</v>
      </c>
      <c r="F157" s="51">
        <v>3456</v>
      </c>
      <c r="G157" s="53">
        <v>30.5</v>
      </c>
      <c r="H157" s="51" t="s">
        <v>269</v>
      </c>
      <c r="I157" s="51" t="s">
        <v>270</v>
      </c>
      <c r="J157" s="51">
        <v>1213</v>
      </c>
      <c r="K157" s="54">
        <v>549.74611415599998</v>
      </c>
      <c r="L157" s="54">
        <v>8741.1859319899995</v>
      </c>
      <c r="M157" s="52">
        <v>2.33</v>
      </c>
      <c r="N157" s="52">
        <v>0.61</v>
      </c>
      <c r="O157" s="51">
        <v>45787</v>
      </c>
      <c r="P157" s="51">
        <v>44743</v>
      </c>
      <c r="Q157" s="55">
        <v>45787</v>
      </c>
      <c r="R157" s="55">
        <v>2210</v>
      </c>
      <c r="S157" s="51" t="s">
        <v>284</v>
      </c>
      <c r="T157" s="51" t="s">
        <v>393</v>
      </c>
      <c r="U157" s="55">
        <v>54.65</v>
      </c>
      <c r="V157" s="55">
        <v>1</v>
      </c>
      <c r="W157" s="55">
        <v>1.92</v>
      </c>
      <c r="X157" s="55">
        <v>0.50600000000000001</v>
      </c>
      <c r="Y157" s="55">
        <f t="shared" si="12"/>
        <v>1.92</v>
      </c>
      <c r="Z157" s="55">
        <f t="shared" si="13"/>
        <v>0.50600000000000001</v>
      </c>
      <c r="AA157" s="55">
        <v>0.28499999999999998</v>
      </c>
      <c r="AB157" s="56">
        <v>2.15998544421738</v>
      </c>
      <c r="AC157">
        <f t="shared" si="14"/>
        <v>3458</v>
      </c>
      <c r="AD157">
        <f t="shared" si="15"/>
        <v>15</v>
      </c>
      <c r="AE157">
        <f t="shared" si="16"/>
        <v>3.9</v>
      </c>
      <c r="AF157">
        <f>'TP Factors'!$D$5</f>
        <v>0.88209793191670816</v>
      </c>
      <c r="AG157">
        <f t="shared" si="17"/>
        <v>3.4</v>
      </c>
    </row>
    <row r="158" spans="1:33">
      <c r="A158" s="51" t="s">
        <v>267</v>
      </c>
      <c r="B158" s="51">
        <v>17</v>
      </c>
      <c r="C158" s="51" t="s">
        <v>268</v>
      </c>
      <c r="D158" s="52">
        <v>32.369999999999997</v>
      </c>
      <c r="E158" s="51" t="s">
        <v>248</v>
      </c>
      <c r="F158" s="51">
        <v>1234</v>
      </c>
      <c r="G158" s="53">
        <v>13</v>
      </c>
      <c r="H158" s="51" t="s">
        <v>269</v>
      </c>
      <c r="I158" s="51" t="s">
        <v>270</v>
      </c>
      <c r="J158" s="51">
        <v>822</v>
      </c>
      <c r="K158" s="54">
        <v>282.45371892899999</v>
      </c>
      <c r="L158" s="54">
        <v>4932.4824302999996</v>
      </c>
      <c r="M158" s="52">
        <v>1.52</v>
      </c>
      <c r="N158" s="52">
        <v>0.18</v>
      </c>
      <c r="O158" s="51">
        <v>45797</v>
      </c>
      <c r="P158" s="51">
        <v>44752</v>
      </c>
      <c r="Q158" s="55">
        <v>45797</v>
      </c>
      <c r="R158" s="55">
        <v>1100</v>
      </c>
      <c r="S158" s="51" t="s">
        <v>258</v>
      </c>
      <c r="T158" s="51" t="s">
        <v>279</v>
      </c>
      <c r="U158" s="55">
        <v>54.65</v>
      </c>
      <c r="V158" s="55">
        <v>1</v>
      </c>
      <c r="W158" s="55">
        <v>1.85</v>
      </c>
      <c r="X158" s="55">
        <v>0.22</v>
      </c>
      <c r="Y158" s="55">
        <f t="shared" si="12"/>
        <v>1.85</v>
      </c>
      <c r="Z158" s="55">
        <f t="shared" si="13"/>
        <v>0.22</v>
      </c>
      <c r="AA158" s="55">
        <v>0.34200000000000003</v>
      </c>
      <c r="AB158" s="56">
        <v>1.2188380771587199</v>
      </c>
      <c r="AC158">
        <f t="shared" si="14"/>
        <v>2342</v>
      </c>
      <c r="AD158">
        <f t="shared" si="15"/>
        <v>10</v>
      </c>
      <c r="AE158">
        <f t="shared" si="16"/>
        <v>1.1000000000000001</v>
      </c>
      <c r="AF158">
        <f>'TP Factors'!$D$5</f>
        <v>0.88209793191670816</v>
      </c>
      <c r="AG158">
        <f t="shared" si="17"/>
        <v>1</v>
      </c>
    </row>
    <row r="159" spans="1:33">
      <c r="A159" s="51" t="s">
        <v>267</v>
      </c>
      <c r="B159" s="51">
        <v>17</v>
      </c>
      <c r="C159" s="51" t="s">
        <v>268</v>
      </c>
      <c r="D159" s="52">
        <v>32.369999999999997</v>
      </c>
      <c r="E159" s="51" t="s">
        <v>248</v>
      </c>
      <c r="F159" s="51">
        <v>1234</v>
      </c>
      <c r="G159" s="53">
        <v>13</v>
      </c>
      <c r="H159" s="51" t="s">
        <v>269</v>
      </c>
      <c r="I159" s="51" t="s">
        <v>270</v>
      </c>
      <c r="J159" s="51">
        <v>604</v>
      </c>
      <c r="K159" s="54">
        <v>750.68175550700005</v>
      </c>
      <c r="L159" s="54">
        <v>3623.6901993699998</v>
      </c>
      <c r="M159" s="52">
        <v>1.1200000000000001</v>
      </c>
      <c r="N159" s="52">
        <v>0.13</v>
      </c>
      <c r="O159" s="51">
        <v>45815</v>
      </c>
      <c r="P159" s="51">
        <v>44770</v>
      </c>
      <c r="Q159" s="55">
        <v>45815</v>
      </c>
      <c r="R159" s="55">
        <v>1100</v>
      </c>
      <c r="S159" s="51" t="s">
        <v>258</v>
      </c>
      <c r="T159" s="51" t="s">
        <v>279</v>
      </c>
      <c r="U159" s="55">
        <v>54.65</v>
      </c>
      <c r="V159" s="55">
        <v>1</v>
      </c>
      <c r="W159" s="55">
        <v>1.85</v>
      </c>
      <c r="X159" s="55">
        <v>0.22</v>
      </c>
      <c r="Y159" s="55">
        <f t="shared" si="12"/>
        <v>1.85</v>
      </c>
      <c r="Z159" s="55">
        <f t="shared" si="13"/>
        <v>0.22</v>
      </c>
      <c r="AA159" s="55">
        <v>0.34200000000000003</v>
      </c>
      <c r="AB159" s="56">
        <v>0.89542976727271595</v>
      </c>
      <c r="AC159">
        <f t="shared" si="14"/>
        <v>1720</v>
      </c>
      <c r="AD159">
        <f t="shared" si="15"/>
        <v>7</v>
      </c>
      <c r="AE159">
        <f t="shared" si="16"/>
        <v>0.8</v>
      </c>
      <c r="AF159">
        <f>'TP Factors'!$D$5</f>
        <v>0.88209793191670816</v>
      </c>
      <c r="AG159">
        <f t="shared" si="17"/>
        <v>0.7</v>
      </c>
    </row>
    <row r="160" spans="1:33">
      <c r="A160" s="51" t="s">
        <v>267</v>
      </c>
      <c r="B160" s="51">
        <v>17</v>
      </c>
      <c r="C160" s="51" t="s">
        <v>268</v>
      </c>
      <c r="D160" s="52">
        <v>32.369999999999997</v>
      </c>
      <c r="E160" s="51" t="s">
        <v>248</v>
      </c>
      <c r="F160" s="51">
        <v>1234</v>
      </c>
      <c r="G160" s="53">
        <v>29</v>
      </c>
      <c r="H160" s="51" t="s">
        <v>269</v>
      </c>
      <c r="I160" s="51" t="s">
        <v>270</v>
      </c>
      <c r="J160" s="51">
        <v>13522</v>
      </c>
      <c r="K160" s="54">
        <v>1247.1865006999999</v>
      </c>
      <c r="L160" s="54">
        <v>71375.513409000007</v>
      </c>
      <c r="M160" s="52">
        <v>30.15</v>
      </c>
      <c r="N160" s="52">
        <v>4.2699999999999996</v>
      </c>
      <c r="O160" s="51">
        <v>45822</v>
      </c>
      <c r="P160" s="51">
        <v>44776</v>
      </c>
      <c r="Q160" s="55">
        <v>45822</v>
      </c>
      <c r="R160" s="55">
        <v>1200</v>
      </c>
      <c r="S160" s="51" t="s">
        <v>284</v>
      </c>
      <c r="T160" s="51" t="s">
        <v>285</v>
      </c>
      <c r="U160" s="55">
        <v>54.65</v>
      </c>
      <c r="V160" s="55">
        <v>1</v>
      </c>
      <c r="W160" s="55">
        <v>2.39</v>
      </c>
      <c r="X160" s="55">
        <v>0.316</v>
      </c>
      <c r="Y160" s="55">
        <f t="shared" si="12"/>
        <v>2.39</v>
      </c>
      <c r="Z160" s="55">
        <f t="shared" si="13"/>
        <v>0.316</v>
      </c>
      <c r="AA160" s="55">
        <v>0.38900000000000001</v>
      </c>
      <c r="AB160" s="56">
        <v>15.454863915000001</v>
      </c>
      <c r="AC160">
        <f t="shared" si="14"/>
        <v>33772</v>
      </c>
      <c r="AD160">
        <f t="shared" si="15"/>
        <v>178</v>
      </c>
      <c r="AE160">
        <f t="shared" si="16"/>
        <v>23.5</v>
      </c>
      <c r="AF160">
        <f>'TP Factors'!$D$5</f>
        <v>0.88209793191670816</v>
      </c>
      <c r="AG160">
        <f t="shared" si="17"/>
        <v>20.7</v>
      </c>
    </row>
    <row r="161" spans="1:33">
      <c r="A161" s="51" t="s">
        <v>267</v>
      </c>
      <c r="B161" s="51">
        <v>17</v>
      </c>
      <c r="C161" s="51" t="s">
        <v>268</v>
      </c>
      <c r="D161" s="52">
        <v>32.369999999999997</v>
      </c>
      <c r="E161" s="51" t="s">
        <v>248</v>
      </c>
      <c r="F161" s="51">
        <v>3456</v>
      </c>
      <c r="G161" s="53">
        <v>4</v>
      </c>
      <c r="H161" s="51" t="s">
        <v>269</v>
      </c>
      <c r="I161" s="51" t="s">
        <v>270</v>
      </c>
      <c r="J161" s="51">
        <v>1342</v>
      </c>
      <c r="K161" s="54">
        <v>470.57630982900002</v>
      </c>
      <c r="L161" s="54">
        <v>6704.2174506299998</v>
      </c>
      <c r="M161" s="52">
        <v>1.61</v>
      </c>
      <c r="N161" s="52">
        <v>0.09</v>
      </c>
      <c r="O161" s="51">
        <v>45823</v>
      </c>
      <c r="P161" s="51">
        <v>44777</v>
      </c>
      <c r="Q161" s="55">
        <v>45823</v>
      </c>
      <c r="R161" s="55">
        <v>3100</v>
      </c>
      <c r="S161" s="51" t="s">
        <v>284</v>
      </c>
      <c r="T161" s="51" t="s">
        <v>404</v>
      </c>
      <c r="U161" s="55">
        <v>54.65</v>
      </c>
      <c r="V161" s="55">
        <v>1</v>
      </c>
      <c r="W161" s="55">
        <v>1.25</v>
      </c>
      <c r="X161" s="55">
        <v>6.4000000000000001E-2</v>
      </c>
      <c r="Y161" s="55">
        <f t="shared" si="12"/>
        <v>1.25</v>
      </c>
      <c r="Z161" s="55">
        <f t="shared" si="13"/>
        <v>6.4000000000000001E-2</v>
      </c>
      <c r="AA161" s="55">
        <v>0.41099999999999998</v>
      </c>
      <c r="AB161" s="56">
        <v>5.6617003088975403E-2</v>
      </c>
      <c r="AC161">
        <f t="shared" si="14"/>
        <v>131</v>
      </c>
      <c r="AD161">
        <f t="shared" si="15"/>
        <v>0</v>
      </c>
      <c r="AE161">
        <f t="shared" si="16"/>
        <v>0</v>
      </c>
      <c r="AF161">
        <f>'TP Factors'!$D$5</f>
        <v>0.88209793191670816</v>
      </c>
      <c r="AG161">
        <f t="shared" si="17"/>
        <v>0</v>
      </c>
    </row>
    <row r="162" spans="1:33">
      <c r="A162" s="51" t="s">
        <v>267</v>
      </c>
      <c r="B162" s="51">
        <v>17</v>
      </c>
      <c r="C162" s="51" t="s">
        <v>268</v>
      </c>
      <c r="D162" s="52">
        <v>32.369999999999997</v>
      </c>
      <c r="E162" s="51" t="s">
        <v>248</v>
      </c>
      <c r="F162" s="51">
        <v>3456</v>
      </c>
      <c r="G162" s="53">
        <v>4</v>
      </c>
      <c r="H162" s="51" t="s">
        <v>269</v>
      </c>
      <c r="I162" s="51" t="s">
        <v>270</v>
      </c>
      <c r="J162" s="51">
        <v>256</v>
      </c>
      <c r="K162" s="54">
        <v>176.886994813</v>
      </c>
      <c r="L162" s="54">
        <v>1281.1586033399999</v>
      </c>
      <c r="M162" s="52">
        <v>0.31</v>
      </c>
      <c r="N162" s="52">
        <v>0.02</v>
      </c>
      <c r="O162" s="51">
        <v>45824</v>
      </c>
      <c r="P162" s="51">
        <v>44778</v>
      </c>
      <c r="Q162" s="55">
        <v>45824</v>
      </c>
      <c r="R162" s="55">
        <v>3100</v>
      </c>
      <c r="S162" s="51" t="s">
        <v>258</v>
      </c>
      <c r="T162" s="51" t="s">
        <v>308</v>
      </c>
      <c r="U162" s="55">
        <v>54.65</v>
      </c>
      <c r="V162" s="55">
        <v>1</v>
      </c>
      <c r="W162" s="55">
        <v>1.25</v>
      </c>
      <c r="X162" s="55">
        <v>6.4000000000000001E-2</v>
      </c>
      <c r="Y162" s="55">
        <f t="shared" si="12"/>
        <v>1.25</v>
      </c>
      <c r="Z162" s="55">
        <f t="shared" si="13"/>
        <v>6.4000000000000001E-2</v>
      </c>
      <c r="AA162" s="55">
        <v>0.41099999999999998</v>
      </c>
      <c r="AB162" s="56">
        <v>0.22651165398721801</v>
      </c>
      <c r="AC162">
        <f t="shared" si="14"/>
        <v>523</v>
      </c>
      <c r="AD162">
        <f t="shared" si="15"/>
        <v>1</v>
      </c>
      <c r="AE162">
        <f t="shared" si="16"/>
        <v>0.1</v>
      </c>
      <c r="AF162">
        <f>'TP Factors'!$D$5</f>
        <v>0.88209793191670816</v>
      </c>
      <c r="AG162">
        <f t="shared" si="17"/>
        <v>0.1</v>
      </c>
    </row>
    <row r="163" spans="1:33">
      <c r="A163" s="51" t="s">
        <v>267</v>
      </c>
      <c r="B163" s="51">
        <v>17</v>
      </c>
      <c r="C163" s="51" t="s">
        <v>268</v>
      </c>
      <c r="D163" s="52">
        <v>32.369999999999997</v>
      </c>
      <c r="E163" s="51" t="s">
        <v>248</v>
      </c>
      <c r="F163" s="51">
        <v>3456</v>
      </c>
      <c r="G163" s="53">
        <v>3</v>
      </c>
      <c r="H163" s="51" t="s">
        <v>269</v>
      </c>
      <c r="I163" s="51" t="s">
        <v>270</v>
      </c>
      <c r="J163" s="51">
        <v>127</v>
      </c>
      <c r="K163" s="54">
        <v>111.927891507</v>
      </c>
      <c r="L163" s="54">
        <v>633.49681052799997</v>
      </c>
      <c r="M163" s="52">
        <v>0.09</v>
      </c>
      <c r="N163" s="52">
        <v>0.01</v>
      </c>
      <c r="O163" s="51">
        <v>45825</v>
      </c>
      <c r="P163" s="51">
        <v>44779</v>
      </c>
      <c r="Q163" s="55">
        <v>45825</v>
      </c>
      <c r="R163" s="55">
        <v>4340</v>
      </c>
      <c r="S163" s="51" t="s">
        <v>258</v>
      </c>
      <c r="T163" s="51" t="s">
        <v>312</v>
      </c>
      <c r="U163" s="55">
        <v>54.65</v>
      </c>
      <c r="V163" s="55">
        <v>1</v>
      </c>
      <c r="W163" s="55">
        <v>0.7</v>
      </c>
      <c r="X163" s="55">
        <v>0.09</v>
      </c>
      <c r="Y163" s="55">
        <f t="shared" si="12"/>
        <v>0.7</v>
      </c>
      <c r="Z163" s="55">
        <f t="shared" si="13"/>
        <v>0.09</v>
      </c>
      <c r="AA163" s="55">
        <v>0.41299999999999998</v>
      </c>
      <c r="AB163" s="56">
        <v>0.107223363064087</v>
      </c>
      <c r="AC163">
        <f t="shared" si="14"/>
        <v>249</v>
      </c>
      <c r="AD163">
        <f t="shared" si="15"/>
        <v>0</v>
      </c>
      <c r="AE163">
        <f t="shared" si="16"/>
        <v>0</v>
      </c>
      <c r="AF163">
        <f>'TP Factors'!$D$5</f>
        <v>0.88209793191670816</v>
      </c>
      <c r="AG163">
        <f t="shared" si="17"/>
        <v>0</v>
      </c>
    </row>
    <row r="164" spans="1:33">
      <c r="A164" s="51" t="s">
        <v>267</v>
      </c>
      <c r="B164" s="51">
        <v>17</v>
      </c>
      <c r="C164" s="51" t="s">
        <v>268</v>
      </c>
      <c r="D164" s="52">
        <v>32.369999999999997</v>
      </c>
      <c r="E164" s="51" t="s">
        <v>248</v>
      </c>
      <c r="F164" s="51">
        <v>3456</v>
      </c>
      <c r="G164" s="53">
        <v>3</v>
      </c>
      <c r="H164" s="51" t="s">
        <v>269</v>
      </c>
      <c r="I164" s="51" t="s">
        <v>270</v>
      </c>
      <c r="J164" s="51">
        <v>644</v>
      </c>
      <c r="K164" s="54">
        <v>271.34775712700002</v>
      </c>
      <c r="L164" s="54">
        <v>3202.5832507199998</v>
      </c>
      <c r="M164" s="52">
        <v>0.45</v>
      </c>
      <c r="N164" s="52">
        <v>0.06</v>
      </c>
      <c r="O164" s="51">
        <v>45826</v>
      </c>
      <c r="P164" s="51">
        <v>44780</v>
      </c>
      <c r="Q164" s="55">
        <v>45826</v>
      </c>
      <c r="R164" s="55">
        <v>4340</v>
      </c>
      <c r="S164" s="51" t="s">
        <v>284</v>
      </c>
      <c r="T164" s="51" t="s">
        <v>410</v>
      </c>
      <c r="U164" s="55">
        <v>54.65</v>
      </c>
      <c r="V164" s="55">
        <v>1</v>
      </c>
      <c r="W164" s="55">
        <v>0.7</v>
      </c>
      <c r="X164" s="55">
        <v>0.09</v>
      </c>
      <c r="Y164" s="55">
        <f t="shared" si="12"/>
        <v>0.7</v>
      </c>
      <c r="Z164" s="55">
        <f t="shared" si="13"/>
        <v>0.09</v>
      </c>
      <c r="AA164" s="55">
        <v>0.41299999999999998</v>
      </c>
      <c r="AB164" s="56">
        <v>0.226466808570879</v>
      </c>
      <c r="AC164">
        <f t="shared" si="14"/>
        <v>525</v>
      </c>
      <c r="AD164">
        <f t="shared" si="15"/>
        <v>1</v>
      </c>
      <c r="AE164">
        <f t="shared" si="16"/>
        <v>0.1</v>
      </c>
      <c r="AF164">
        <f>'TP Factors'!$D$5</f>
        <v>0.88209793191670816</v>
      </c>
      <c r="AG164">
        <f t="shared" si="17"/>
        <v>0.1</v>
      </c>
    </row>
    <row r="165" spans="1:33">
      <c r="A165" s="51" t="s">
        <v>267</v>
      </c>
      <c r="B165" s="51">
        <v>17</v>
      </c>
      <c r="C165" s="51" t="s">
        <v>268</v>
      </c>
      <c r="D165" s="52">
        <v>32.369999999999997</v>
      </c>
      <c r="E165" s="51" t="s">
        <v>248</v>
      </c>
      <c r="F165" s="51">
        <v>1234</v>
      </c>
      <c r="G165" s="53">
        <v>13</v>
      </c>
      <c r="H165" s="51" t="s">
        <v>269</v>
      </c>
      <c r="I165" s="51" t="s">
        <v>270</v>
      </c>
      <c r="J165" s="51">
        <v>1039</v>
      </c>
      <c r="K165" s="54">
        <v>345.95036046899997</v>
      </c>
      <c r="L165" s="54">
        <v>6237.0992396299998</v>
      </c>
      <c r="M165" s="52">
        <v>1.92</v>
      </c>
      <c r="N165" s="52">
        <v>0.23</v>
      </c>
      <c r="O165" s="51">
        <v>45827</v>
      </c>
      <c r="P165" s="51">
        <v>44781</v>
      </c>
      <c r="Q165" s="55">
        <v>45827</v>
      </c>
      <c r="R165" s="55">
        <v>1100</v>
      </c>
      <c r="S165" s="51" t="s">
        <v>284</v>
      </c>
      <c r="T165" s="51" t="s">
        <v>392</v>
      </c>
      <c r="U165" s="55">
        <v>54.65</v>
      </c>
      <c r="V165" s="55">
        <v>1</v>
      </c>
      <c r="W165" s="55">
        <v>1.85</v>
      </c>
      <c r="X165" s="55">
        <v>0.22</v>
      </c>
      <c r="Y165" s="55">
        <f t="shared" si="12"/>
        <v>1.85</v>
      </c>
      <c r="Z165" s="55">
        <f t="shared" si="13"/>
        <v>0.22</v>
      </c>
      <c r="AA165" s="55">
        <v>0.34200000000000003</v>
      </c>
      <c r="AB165" s="56">
        <v>0.25323268359111101</v>
      </c>
      <c r="AC165">
        <f t="shared" si="14"/>
        <v>487</v>
      </c>
      <c r="AD165">
        <f t="shared" si="15"/>
        <v>2</v>
      </c>
      <c r="AE165">
        <f t="shared" si="16"/>
        <v>0.2</v>
      </c>
      <c r="AF165">
        <f>'TP Factors'!$D$5</f>
        <v>0.88209793191670816</v>
      </c>
      <c r="AG165">
        <f t="shared" si="17"/>
        <v>0.2</v>
      </c>
    </row>
    <row r="166" spans="1:33">
      <c r="A166" s="51" t="s">
        <v>267</v>
      </c>
      <c r="B166" s="51">
        <v>17</v>
      </c>
      <c r="C166" s="51" t="s">
        <v>268</v>
      </c>
      <c r="D166" s="52">
        <v>32.369999999999997</v>
      </c>
      <c r="E166" s="51" t="s">
        <v>248</v>
      </c>
      <c r="F166" s="51">
        <v>1234</v>
      </c>
      <c r="G166" s="53">
        <v>13</v>
      </c>
      <c r="H166" s="51" t="s">
        <v>269</v>
      </c>
      <c r="I166" s="51" t="s">
        <v>270</v>
      </c>
      <c r="J166" s="51">
        <v>93</v>
      </c>
      <c r="K166" s="54">
        <v>100.160731562</v>
      </c>
      <c r="L166" s="54">
        <v>558.29190082699995</v>
      </c>
      <c r="M166" s="52">
        <v>0.17</v>
      </c>
      <c r="N166" s="52">
        <v>0.02</v>
      </c>
      <c r="O166" s="51">
        <v>45832</v>
      </c>
      <c r="P166" s="51">
        <v>44786</v>
      </c>
      <c r="Q166" s="55">
        <v>45832</v>
      </c>
      <c r="R166" s="55">
        <v>1100</v>
      </c>
      <c r="S166" s="51" t="s">
        <v>251</v>
      </c>
      <c r="T166" s="51" t="s">
        <v>283</v>
      </c>
      <c r="U166" s="55">
        <v>54.65</v>
      </c>
      <c r="V166" s="55">
        <v>1</v>
      </c>
      <c r="W166" s="55">
        <v>1.85</v>
      </c>
      <c r="X166" s="55">
        <v>0.22</v>
      </c>
      <c r="Y166" s="55">
        <f t="shared" si="12"/>
        <v>1.85</v>
      </c>
      <c r="Z166" s="55">
        <f t="shared" si="13"/>
        <v>0.22</v>
      </c>
      <c r="AA166" s="55">
        <v>0.34200000000000003</v>
      </c>
      <c r="AB166" s="56">
        <v>8.8591014519408505E-3</v>
      </c>
      <c r="AC166">
        <f t="shared" si="14"/>
        <v>17</v>
      </c>
      <c r="AD166">
        <f t="shared" si="15"/>
        <v>0</v>
      </c>
      <c r="AE166">
        <f t="shared" si="16"/>
        <v>0</v>
      </c>
      <c r="AF166">
        <f>'TP Factors'!$D$5</f>
        <v>0.88209793191670816</v>
      </c>
      <c r="AG166">
        <f t="shared" si="17"/>
        <v>0</v>
      </c>
    </row>
    <row r="167" spans="1:33">
      <c r="A167" s="51" t="s">
        <v>267</v>
      </c>
      <c r="B167" s="51">
        <v>17</v>
      </c>
      <c r="C167" s="51" t="s">
        <v>268</v>
      </c>
      <c r="D167" s="52">
        <v>32.369999999999997</v>
      </c>
      <c r="E167" s="51" t="s">
        <v>248</v>
      </c>
      <c r="F167" s="51">
        <v>1234</v>
      </c>
      <c r="G167" s="53">
        <v>0</v>
      </c>
      <c r="H167" s="51" t="s">
        <v>269</v>
      </c>
      <c r="I167" s="51" t="s">
        <v>270</v>
      </c>
      <c r="J167" s="51">
        <v>277</v>
      </c>
      <c r="K167" s="54">
        <v>163.13028143599999</v>
      </c>
      <c r="L167" s="54">
        <v>1137.26153393</v>
      </c>
      <c r="M167" s="52">
        <v>0.17</v>
      </c>
      <c r="N167" s="52">
        <v>0.04</v>
      </c>
      <c r="O167" s="51">
        <v>45842</v>
      </c>
      <c r="P167" s="51">
        <v>44796</v>
      </c>
      <c r="Q167" s="55">
        <v>45842</v>
      </c>
      <c r="R167" s="55">
        <v>5300</v>
      </c>
      <c r="S167" s="51" t="s">
        <v>258</v>
      </c>
      <c r="T167" s="51" t="s">
        <v>291</v>
      </c>
      <c r="U167" s="55">
        <v>54.65</v>
      </c>
      <c r="V167" s="55">
        <v>1</v>
      </c>
      <c r="W167" s="55">
        <v>0.6</v>
      </c>
      <c r="X167" s="55">
        <v>0.13500000000000001</v>
      </c>
      <c r="Y167" s="55">
        <f t="shared" si="12"/>
        <v>0.6</v>
      </c>
      <c r="Z167" s="55">
        <f t="shared" si="13"/>
        <v>0.13500000000000001</v>
      </c>
      <c r="AA167" s="55">
        <v>0.5</v>
      </c>
      <c r="AB167" s="56">
        <v>0.28102232107839298</v>
      </c>
      <c r="AC167">
        <f t="shared" si="14"/>
        <v>789</v>
      </c>
      <c r="AD167">
        <f t="shared" si="15"/>
        <v>1</v>
      </c>
      <c r="AE167">
        <f t="shared" si="16"/>
        <v>0.2</v>
      </c>
      <c r="AF167">
        <f>'TP Factors'!$D$5</f>
        <v>0.88209793191670816</v>
      </c>
      <c r="AG167">
        <f t="shared" si="17"/>
        <v>0.2</v>
      </c>
    </row>
    <row r="168" spans="1:33">
      <c r="A168" s="51" t="s">
        <v>267</v>
      </c>
      <c r="B168" s="51">
        <v>17</v>
      </c>
      <c r="C168" s="51" t="s">
        <v>268</v>
      </c>
      <c r="D168" s="52">
        <v>32.369999999999997</v>
      </c>
      <c r="E168" s="51" t="s">
        <v>248</v>
      </c>
      <c r="F168" s="51">
        <v>1234</v>
      </c>
      <c r="G168" s="53">
        <v>0</v>
      </c>
      <c r="H168" s="51" t="s">
        <v>269</v>
      </c>
      <c r="I168" s="51" t="s">
        <v>270</v>
      </c>
      <c r="J168" s="51">
        <v>74</v>
      </c>
      <c r="K168" s="54">
        <v>76.029892872600001</v>
      </c>
      <c r="L168" s="54">
        <v>303.56697932700001</v>
      </c>
      <c r="M168" s="52">
        <v>0.04</v>
      </c>
      <c r="N168" s="52">
        <v>0.01</v>
      </c>
      <c r="O168" s="51">
        <v>45846</v>
      </c>
      <c r="P168" s="51">
        <v>44800</v>
      </c>
      <c r="Q168" s="55">
        <v>45846</v>
      </c>
      <c r="R168" s="55">
        <v>5300</v>
      </c>
      <c r="S168" s="51" t="s">
        <v>284</v>
      </c>
      <c r="T168" s="51" t="s">
        <v>405</v>
      </c>
      <c r="U168" s="55">
        <v>54.65</v>
      </c>
      <c r="V168" s="55">
        <v>1</v>
      </c>
      <c r="W168" s="55">
        <v>0.6</v>
      </c>
      <c r="X168" s="55">
        <v>0.13500000000000001</v>
      </c>
      <c r="Y168" s="55">
        <f t="shared" si="12"/>
        <v>0.6</v>
      </c>
      <c r="Z168" s="55">
        <f t="shared" si="13"/>
        <v>0.13500000000000001</v>
      </c>
      <c r="AA168" s="55">
        <v>0.5</v>
      </c>
      <c r="AB168" s="56">
        <v>7.5012734170447501E-2</v>
      </c>
      <c r="AC168">
        <f t="shared" si="14"/>
        <v>211</v>
      </c>
      <c r="AD168">
        <f t="shared" si="15"/>
        <v>0</v>
      </c>
      <c r="AE168">
        <f t="shared" si="16"/>
        <v>0.1</v>
      </c>
      <c r="AF168">
        <f>'TP Factors'!$D$5</f>
        <v>0.88209793191670816</v>
      </c>
      <c r="AG168">
        <f t="shared" si="17"/>
        <v>0.1</v>
      </c>
    </row>
    <row r="169" spans="1:33">
      <c r="A169" s="51" t="s">
        <v>267</v>
      </c>
      <c r="B169" s="51">
        <v>17</v>
      </c>
      <c r="C169" s="51" t="s">
        <v>268</v>
      </c>
      <c r="D169" s="52">
        <v>32.369999999999997</v>
      </c>
      <c r="E169" s="51" t="s">
        <v>248</v>
      </c>
      <c r="F169" s="51">
        <v>1234</v>
      </c>
      <c r="G169" s="53">
        <v>29</v>
      </c>
      <c r="H169" s="51" t="s">
        <v>269</v>
      </c>
      <c r="I169" s="51" t="s">
        <v>270</v>
      </c>
      <c r="J169" s="51">
        <v>3</v>
      </c>
      <c r="K169" s="54">
        <v>52.051975161400001</v>
      </c>
      <c r="L169" s="54">
        <v>14.8184022068</v>
      </c>
      <c r="M169" s="52">
        <v>0.01</v>
      </c>
      <c r="N169" s="52">
        <v>0</v>
      </c>
      <c r="O169" s="51">
        <v>45850</v>
      </c>
      <c r="P169" s="51">
        <v>44803</v>
      </c>
      <c r="Q169" s="55">
        <v>45850</v>
      </c>
      <c r="R169" s="55">
        <v>1200</v>
      </c>
      <c r="S169" s="51" t="s">
        <v>284</v>
      </c>
      <c r="T169" s="51" t="s">
        <v>285</v>
      </c>
      <c r="U169" s="55">
        <v>54.65</v>
      </c>
      <c r="V169" s="55">
        <v>1</v>
      </c>
      <c r="W169" s="55">
        <v>2.39</v>
      </c>
      <c r="X169" s="55">
        <v>0.316</v>
      </c>
      <c r="Y169" s="55">
        <f t="shared" si="12"/>
        <v>2.39</v>
      </c>
      <c r="Z169" s="55">
        <f t="shared" si="13"/>
        <v>0.316</v>
      </c>
      <c r="AA169" s="55">
        <v>0.38900000000000001</v>
      </c>
      <c r="AB169" s="56">
        <v>3.6616922863424999E-3</v>
      </c>
      <c r="AC169">
        <f t="shared" si="14"/>
        <v>8</v>
      </c>
      <c r="AD169">
        <f t="shared" si="15"/>
        <v>0</v>
      </c>
      <c r="AE169">
        <f t="shared" si="16"/>
        <v>0</v>
      </c>
      <c r="AF169">
        <f>'TP Factors'!$D$5</f>
        <v>0.88209793191670816</v>
      </c>
      <c r="AG169">
        <f t="shared" si="17"/>
        <v>0</v>
      </c>
    </row>
    <row r="170" spans="1:33">
      <c r="A170" s="51" t="s">
        <v>267</v>
      </c>
      <c r="B170" s="51">
        <v>17</v>
      </c>
      <c r="C170" s="51" t="s">
        <v>268</v>
      </c>
      <c r="D170" s="52">
        <v>32.369999999999997</v>
      </c>
      <c r="E170" s="51" t="s">
        <v>248</v>
      </c>
      <c r="F170" s="51">
        <v>1234</v>
      </c>
      <c r="G170" s="53">
        <v>0</v>
      </c>
      <c r="H170" s="51" t="s">
        <v>269</v>
      </c>
      <c r="I170" s="51" t="s">
        <v>270</v>
      </c>
      <c r="J170" s="51">
        <v>355</v>
      </c>
      <c r="K170" s="54">
        <v>435.29397530799997</v>
      </c>
      <c r="L170" s="54">
        <v>1459.9529966299999</v>
      </c>
      <c r="M170" s="52">
        <v>0.21</v>
      </c>
      <c r="N170" s="52">
        <v>0.05</v>
      </c>
      <c r="O170" s="51">
        <v>45854</v>
      </c>
      <c r="P170" s="51">
        <v>44807</v>
      </c>
      <c r="Q170" s="55">
        <v>45854</v>
      </c>
      <c r="R170" s="55">
        <v>5300</v>
      </c>
      <c r="S170" s="51" t="s">
        <v>284</v>
      </c>
      <c r="T170" s="51" t="s">
        <v>405</v>
      </c>
      <c r="U170" s="55">
        <v>54.65</v>
      </c>
      <c r="V170" s="55">
        <v>1</v>
      </c>
      <c r="W170" s="55">
        <v>0.6</v>
      </c>
      <c r="X170" s="55">
        <v>0.13500000000000001</v>
      </c>
      <c r="Y170" s="55">
        <f t="shared" si="12"/>
        <v>0.6</v>
      </c>
      <c r="Z170" s="55">
        <f t="shared" si="13"/>
        <v>0.13500000000000001</v>
      </c>
      <c r="AA170" s="55">
        <v>0.5</v>
      </c>
      <c r="AB170" s="56">
        <v>0.360760799092541</v>
      </c>
      <c r="AC170">
        <f t="shared" si="14"/>
        <v>1013</v>
      </c>
      <c r="AD170">
        <f t="shared" si="15"/>
        <v>1</v>
      </c>
      <c r="AE170">
        <f t="shared" si="16"/>
        <v>0.3</v>
      </c>
      <c r="AF170">
        <f>'TP Factors'!$D$5</f>
        <v>0.88209793191670816</v>
      </c>
      <c r="AG170">
        <f t="shared" si="17"/>
        <v>0.3</v>
      </c>
    </row>
    <row r="171" spans="1:33">
      <c r="A171" s="51" t="s">
        <v>267</v>
      </c>
      <c r="B171" s="51">
        <v>17</v>
      </c>
      <c r="C171" s="51" t="s">
        <v>268</v>
      </c>
      <c r="D171" s="52">
        <v>32.369999999999997</v>
      </c>
      <c r="E171" s="51" t="s">
        <v>248</v>
      </c>
      <c r="F171" s="51">
        <v>1234</v>
      </c>
      <c r="G171" s="53">
        <v>29</v>
      </c>
      <c r="H171" s="51" t="s">
        <v>269</v>
      </c>
      <c r="I171" s="51" t="s">
        <v>270</v>
      </c>
      <c r="J171" s="51">
        <v>2700</v>
      </c>
      <c r="K171" s="54">
        <v>899.044051309</v>
      </c>
      <c r="L171" s="54">
        <v>14252.6327286</v>
      </c>
      <c r="M171" s="52">
        <v>6.02</v>
      </c>
      <c r="N171" s="52">
        <v>0.85</v>
      </c>
      <c r="O171" s="51">
        <v>45855</v>
      </c>
      <c r="P171" s="51">
        <v>44808</v>
      </c>
      <c r="Q171" s="55">
        <v>45855</v>
      </c>
      <c r="R171" s="55">
        <v>1200</v>
      </c>
      <c r="S171" s="51" t="s">
        <v>284</v>
      </c>
      <c r="T171" s="51" t="s">
        <v>285</v>
      </c>
      <c r="U171" s="55">
        <v>54.65</v>
      </c>
      <c r="V171" s="55">
        <v>1</v>
      </c>
      <c r="W171" s="55">
        <v>2.39</v>
      </c>
      <c r="X171" s="55">
        <v>0.316</v>
      </c>
      <c r="Y171" s="55">
        <f t="shared" si="12"/>
        <v>2.39</v>
      </c>
      <c r="Z171" s="55">
        <f t="shared" si="13"/>
        <v>0.316</v>
      </c>
      <c r="AA171" s="55">
        <v>0.38900000000000001</v>
      </c>
      <c r="AB171" s="56">
        <v>3.5218881596567799</v>
      </c>
      <c r="AC171">
        <f t="shared" si="14"/>
        <v>7696</v>
      </c>
      <c r="AD171">
        <f t="shared" si="15"/>
        <v>41</v>
      </c>
      <c r="AE171">
        <f t="shared" si="16"/>
        <v>5.4</v>
      </c>
      <c r="AF171">
        <f>'TP Factors'!$D$5</f>
        <v>0.88209793191670816</v>
      </c>
      <c r="AG171">
        <f t="shared" si="17"/>
        <v>4.8</v>
      </c>
    </row>
    <row r="172" spans="1:33">
      <c r="A172" s="51" t="s">
        <v>267</v>
      </c>
      <c r="B172" s="51">
        <v>17</v>
      </c>
      <c r="C172" s="51" t="s">
        <v>268</v>
      </c>
      <c r="D172" s="52">
        <v>32.369999999999997</v>
      </c>
      <c r="E172" s="51" t="s">
        <v>248</v>
      </c>
      <c r="F172" s="51">
        <v>3456</v>
      </c>
      <c r="G172" s="53">
        <v>0</v>
      </c>
      <c r="H172" s="51" t="s">
        <v>269</v>
      </c>
      <c r="I172" s="51" t="s">
        <v>270</v>
      </c>
      <c r="J172" s="51">
        <v>153</v>
      </c>
      <c r="K172" s="54">
        <v>239.847797114</v>
      </c>
      <c r="L172" s="54">
        <v>1034.0062546500001</v>
      </c>
      <c r="M172" s="52">
        <v>0</v>
      </c>
      <c r="N172" s="52">
        <v>0</v>
      </c>
      <c r="O172" s="51">
        <v>45858</v>
      </c>
      <c r="P172" s="51">
        <v>44811</v>
      </c>
      <c r="Q172" s="55">
        <v>45858</v>
      </c>
      <c r="R172" s="55">
        <v>6300</v>
      </c>
      <c r="S172" s="51" t="s">
        <v>258</v>
      </c>
      <c r="T172" s="51" t="s">
        <v>355</v>
      </c>
      <c r="U172" s="55">
        <v>54.65</v>
      </c>
      <c r="V172" s="55">
        <v>1</v>
      </c>
      <c r="W172" s="55">
        <v>0</v>
      </c>
      <c r="X172" s="55">
        <v>0</v>
      </c>
      <c r="Y172" s="55">
        <f t="shared" si="12"/>
        <v>0</v>
      </c>
      <c r="Z172" s="55">
        <f t="shared" si="13"/>
        <v>0</v>
      </c>
      <c r="AA172" s="55">
        <v>0.30299999999999999</v>
      </c>
      <c r="AB172" s="56">
        <v>0.25550748795622202</v>
      </c>
      <c r="AC172">
        <f t="shared" si="14"/>
        <v>435</v>
      </c>
      <c r="AD172">
        <f t="shared" si="15"/>
        <v>0</v>
      </c>
      <c r="AE172">
        <f t="shared" si="16"/>
        <v>0</v>
      </c>
      <c r="AF172">
        <f>'TP Factors'!$D$5</f>
        <v>0.88209793191670816</v>
      </c>
      <c r="AG172">
        <f t="shared" si="17"/>
        <v>0</v>
      </c>
    </row>
    <row r="173" spans="1:33">
      <c r="A173" s="51" t="s">
        <v>267</v>
      </c>
      <c r="B173" s="51">
        <v>17</v>
      </c>
      <c r="C173" s="51" t="s">
        <v>268</v>
      </c>
      <c r="D173" s="52">
        <v>32.369999999999997</v>
      </c>
      <c r="E173" s="51" t="s">
        <v>248</v>
      </c>
      <c r="F173" s="51">
        <v>3456</v>
      </c>
      <c r="G173" s="53">
        <v>0</v>
      </c>
      <c r="H173" s="51" t="s">
        <v>269</v>
      </c>
      <c r="I173" s="51" t="s">
        <v>270</v>
      </c>
      <c r="J173" s="51">
        <v>741</v>
      </c>
      <c r="K173" s="54">
        <v>305.52685610899999</v>
      </c>
      <c r="L173" s="54">
        <v>5023.77852222</v>
      </c>
      <c r="M173" s="52">
        <v>0</v>
      </c>
      <c r="N173" s="52">
        <v>0</v>
      </c>
      <c r="O173" s="51">
        <v>45860</v>
      </c>
      <c r="P173" s="51">
        <v>44813</v>
      </c>
      <c r="Q173" s="55">
        <v>45860</v>
      </c>
      <c r="R173" s="55">
        <v>6300</v>
      </c>
      <c r="S173" s="51" t="s">
        <v>284</v>
      </c>
      <c r="T173" s="51" t="s">
        <v>395</v>
      </c>
      <c r="U173" s="55">
        <v>54.65</v>
      </c>
      <c r="V173" s="55">
        <v>1</v>
      </c>
      <c r="W173" s="55">
        <v>0</v>
      </c>
      <c r="X173" s="55">
        <v>0</v>
      </c>
      <c r="Y173" s="55">
        <f t="shared" si="12"/>
        <v>0</v>
      </c>
      <c r="Z173" s="55">
        <f t="shared" si="13"/>
        <v>0</v>
      </c>
      <c r="AA173" s="55">
        <v>0.30299999999999999</v>
      </c>
      <c r="AB173" s="56">
        <v>1.24139774253803</v>
      </c>
      <c r="AC173">
        <f t="shared" si="14"/>
        <v>2113</v>
      </c>
      <c r="AD173">
        <f t="shared" si="15"/>
        <v>0</v>
      </c>
      <c r="AE173">
        <f t="shared" si="16"/>
        <v>0</v>
      </c>
      <c r="AF173">
        <f>'TP Factors'!$D$5</f>
        <v>0.88209793191670816</v>
      </c>
      <c r="AG173">
        <f t="shared" si="17"/>
        <v>0</v>
      </c>
    </row>
    <row r="174" spans="1:33">
      <c r="A174" s="51" t="s">
        <v>267</v>
      </c>
      <c r="B174" s="51">
        <v>17</v>
      </c>
      <c r="C174" s="51" t="s">
        <v>268</v>
      </c>
      <c r="D174" s="52">
        <v>32.369999999999997</v>
      </c>
      <c r="E174" s="51" t="s">
        <v>248</v>
      </c>
      <c r="F174" s="51">
        <v>3456</v>
      </c>
      <c r="G174" s="53">
        <v>30.5</v>
      </c>
      <c r="H174" s="51" t="s">
        <v>269</v>
      </c>
      <c r="I174" s="51" t="s">
        <v>270</v>
      </c>
      <c r="J174" s="51">
        <v>334</v>
      </c>
      <c r="K174" s="54">
        <v>447.61477258799999</v>
      </c>
      <c r="L174" s="54">
        <v>2404.6218305900002</v>
      </c>
      <c r="M174" s="52">
        <v>0.64</v>
      </c>
      <c r="N174" s="52">
        <v>0.17</v>
      </c>
      <c r="O174" s="51">
        <v>45863</v>
      </c>
      <c r="P174" s="51">
        <v>44816</v>
      </c>
      <c r="Q174" s="55">
        <v>45863</v>
      </c>
      <c r="R174" s="55">
        <v>2210</v>
      </c>
      <c r="S174" s="51" t="s">
        <v>284</v>
      </c>
      <c r="T174" s="51" t="s">
        <v>393</v>
      </c>
      <c r="U174" s="55">
        <v>54.65</v>
      </c>
      <c r="V174" s="55">
        <v>1</v>
      </c>
      <c r="W174" s="55">
        <v>1.92</v>
      </c>
      <c r="X174" s="55">
        <v>0.50600000000000001</v>
      </c>
      <c r="Y174" s="55">
        <f t="shared" si="12"/>
        <v>1.92</v>
      </c>
      <c r="Z174" s="55">
        <f t="shared" si="13"/>
        <v>0.50600000000000001</v>
      </c>
      <c r="AA174" s="55">
        <v>0.28499999999999998</v>
      </c>
      <c r="AB174" s="56">
        <v>0.59419261794854505</v>
      </c>
      <c r="AC174">
        <f t="shared" si="14"/>
        <v>951</v>
      </c>
      <c r="AD174">
        <f t="shared" si="15"/>
        <v>4</v>
      </c>
      <c r="AE174">
        <f t="shared" si="16"/>
        <v>1.1000000000000001</v>
      </c>
      <c r="AF174">
        <f>'TP Factors'!$D$5</f>
        <v>0.88209793191670816</v>
      </c>
      <c r="AG174">
        <f t="shared" si="17"/>
        <v>1</v>
      </c>
    </row>
    <row r="175" spans="1:33">
      <c r="A175" s="51" t="s">
        <v>267</v>
      </c>
      <c r="B175" s="51">
        <v>17</v>
      </c>
      <c r="C175" s="51" t="s">
        <v>268</v>
      </c>
      <c r="D175" s="52">
        <v>32.369999999999997</v>
      </c>
      <c r="E175" s="51" t="s">
        <v>248</v>
      </c>
      <c r="F175" s="51">
        <v>1234</v>
      </c>
      <c r="G175" s="53">
        <v>0</v>
      </c>
      <c r="H175" s="51" t="s">
        <v>269</v>
      </c>
      <c r="I175" s="51" t="s">
        <v>270</v>
      </c>
      <c r="J175" s="51">
        <v>4681</v>
      </c>
      <c r="K175" s="54">
        <v>833.08244073699996</v>
      </c>
      <c r="L175" s="54">
        <v>19225.414639499999</v>
      </c>
      <c r="M175" s="52">
        <v>2.81</v>
      </c>
      <c r="N175" s="52">
        <v>0.63</v>
      </c>
      <c r="O175" s="51">
        <v>45866</v>
      </c>
      <c r="P175" s="51">
        <v>44819</v>
      </c>
      <c r="Q175" s="55">
        <v>45866</v>
      </c>
      <c r="R175" s="55">
        <v>5300</v>
      </c>
      <c r="S175" s="51" t="s">
        <v>256</v>
      </c>
      <c r="T175" s="51" t="s">
        <v>294</v>
      </c>
      <c r="U175" s="55">
        <v>54.65</v>
      </c>
      <c r="V175" s="55">
        <v>1</v>
      </c>
      <c r="W175" s="55">
        <v>0.6</v>
      </c>
      <c r="X175" s="55">
        <v>0.13500000000000001</v>
      </c>
      <c r="Y175" s="55">
        <f t="shared" si="12"/>
        <v>0.6</v>
      </c>
      <c r="Z175" s="55">
        <f t="shared" si="13"/>
        <v>0.13500000000000001</v>
      </c>
      <c r="AA175" s="55">
        <v>0.5</v>
      </c>
      <c r="AB175" s="56">
        <v>1.8601822254875E-2</v>
      </c>
      <c r="AC175">
        <f t="shared" si="14"/>
        <v>52</v>
      </c>
      <c r="AD175">
        <f t="shared" si="15"/>
        <v>0</v>
      </c>
      <c r="AE175">
        <f t="shared" si="16"/>
        <v>0</v>
      </c>
      <c r="AF175">
        <f>'TP Factors'!$D$5</f>
        <v>0.88209793191670816</v>
      </c>
      <c r="AG175">
        <f t="shared" si="17"/>
        <v>0</v>
      </c>
    </row>
    <row r="176" spans="1:33">
      <c r="A176" s="51" t="s">
        <v>267</v>
      </c>
      <c r="B176" s="51">
        <v>17</v>
      </c>
      <c r="C176" s="51" t="s">
        <v>268</v>
      </c>
      <c r="D176" s="52">
        <v>32.369999999999997</v>
      </c>
      <c r="E176" s="51" t="s">
        <v>248</v>
      </c>
      <c r="F176" s="51">
        <v>1234</v>
      </c>
      <c r="G176" s="53">
        <v>0</v>
      </c>
      <c r="H176" s="51" t="s">
        <v>269</v>
      </c>
      <c r="I176" s="51" t="s">
        <v>270</v>
      </c>
      <c r="J176" s="51">
        <v>836</v>
      </c>
      <c r="K176" s="54">
        <v>873.83354345600003</v>
      </c>
      <c r="L176" s="54">
        <v>3434.44490051</v>
      </c>
      <c r="M176" s="52">
        <v>0.5</v>
      </c>
      <c r="N176" s="52">
        <v>0.11</v>
      </c>
      <c r="O176" s="51">
        <v>45867</v>
      </c>
      <c r="P176" s="51">
        <v>44820</v>
      </c>
      <c r="Q176" s="55">
        <v>45867</v>
      </c>
      <c r="R176" s="55">
        <v>5300</v>
      </c>
      <c r="S176" s="51" t="s">
        <v>284</v>
      </c>
      <c r="T176" s="51" t="s">
        <v>405</v>
      </c>
      <c r="U176" s="55">
        <v>54.65</v>
      </c>
      <c r="V176" s="55">
        <v>1</v>
      </c>
      <c r="W176" s="55">
        <v>0.6</v>
      </c>
      <c r="X176" s="55">
        <v>0.13500000000000001</v>
      </c>
      <c r="Y176" s="55">
        <f t="shared" si="12"/>
        <v>0.6</v>
      </c>
      <c r="Z176" s="55">
        <f t="shared" si="13"/>
        <v>0.13500000000000001</v>
      </c>
      <c r="AA176" s="55">
        <v>0.5</v>
      </c>
      <c r="AB176" s="56">
        <v>3.4057961263875801E-2</v>
      </c>
      <c r="AC176">
        <f t="shared" si="14"/>
        <v>96</v>
      </c>
      <c r="AD176">
        <f t="shared" si="15"/>
        <v>0</v>
      </c>
      <c r="AE176">
        <f t="shared" si="16"/>
        <v>0</v>
      </c>
      <c r="AF176">
        <f>'TP Factors'!$D$5</f>
        <v>0.88209793191670816</v>
      </c>
      <c r="AG176">
        <f t="shared" si="17"/>
        <v>0</v>
      </c>
    </row>
    <row r="177" spans="1:33">
      <c r="A177" s="51" t="s">
        <v>267</v>
      </c>
      <c r="B177" s="51">
        <v>17</v>
      </c>
      <c r="C177" s="51" t="s">
        <v>268</v>
      </c>
      <c r="D177" s="52">
        <v>32.369999999999997</v>
      </c>
      <c r="E177" s="51" t="s">
        <v>248</v>
      </c>
      <c r="F177" s="51">
        <v>1234</v>
      </c>
      <c r="G177" s="53">
        <v>13</v>
      </c>
      <c r="H177" s="51" t="s">
        <v>269</v>
      </c>
      <c r="I177" s="51" t="s">
        <v>270</v>
      </c>
      <c r="J177" s="51">
        <v>67</v>
      </c>
      <c r="K177" s="54">
        <v>104.106066751</v>
      </c>
      <c r="L177" s="54">
        <v>405.177191768</v>
      </c>
      <c r="M177" s="52">
        <v>0.12</v>
      </c>
      <c r="N177" s="52">
        <v>0.01</v>
      </c>
      <c r="O177" s="51">
        <v>45868</v>
      </c>
      <c r="P177" s="51">
        <v>44821</v>
      </c>
      <c r="Q177" s="55">
        <v>45868</v>
      </c>
      <c r="R177" s="55">
        <v>1100</v>
      </c>
      <c r="S177" s="51" t="s">
        <v>284</v>
      </c>
      <c r="T177" s="51" t="s">
        <v>392</v>
      </c>
      <c r="U177" s="55">
        <v>54.65</v>
      </c>
      <c r="V177" s="55">
        <v>1</v>
      </c>
      <c r="W177" s="55">
        <v>1.85</v>
      </c>
      <c r="X177" s="55">
        <v>0.22</v>
      </c>
      <c r="Y177" s="55">
        <f t="shared" si="12"/>
        <v>1.85</v>
      </c>
      <c r="Z177" s="55">
        <f t="shared" si="13"/>
        <v>0.22</v>
      </c>
      <c r="AA177" s="55">
        <v>0.34200000000000003</v>
      </c>
      <c r="AB177" s="56">
        <v>0.100121064055159</v>
      </c>
      <c r="AC177">
        <f t="shared" si="14"/>
        <v>192</v>
      </c>
      <c r="AD177">
        <f t="shared" si="15"/>
        <v>1</v>
      </c>
      <c r="AE177">
        <f t="shared" si="16"/>
        <v>0.1</v>
      </c>
      <c r="AF177">
        <f>'TP Factors'!$D$5</f>
        <v>0.88209793191670816</v>
      </c>
      <c r="AG177">
        <f t="shared" si="17"/>
        <v>0.1</v>
      </c>
    </row>
    <row r="178" spans="1:33">
      <c r="A178" s="51" t="s">
        <v>267</v>
      </c>
      <c r="B178" s="51">
        <v>17</v>
      </c>
      <c r="C178" s="51" t="s">
        <v>268</v>
      </c>
      <c r="D178" s="52">
        <v>32.369999999999997</v>
      </c>
      <c r="E178" s="51" t="s">
        <v>248</v>
      </c>
      <c r="F178" s="51">
        <v>1234</v>
      </c>
      <c r="G178" s="53">
        <v>13</v>
      </c>
      <c r="H178" s="51" t="s">
        <v>269</v>
      </c>
      <c r="I178" s="51" t="s">
        <v>270</v>
      </c>
      <c r="J178" s="51">
        <v>2</v>
      </c>
      <c r="K178" s="54">
        <v>18.4407131478</v>
      </c>
      <c r="L178" s="54">
        <v>11.857679195699999</v>
      </c>
      <c r="M178" s="52">
        <v>0</v>
      </c>
      <c r="N178" s="52">
        <v>0</v>
      </c>
      <c r="O178" s="51">
        <v>45871</v>
      </c>
      <c r="P178" s="51">
        <v>44824</v>
      </c>
      <c r="Q178" s="55">
        <v>45871</v>
      </c>
      <c r="R178" s="55">
        <v>1100</v>
      </c>
      <c r="S178" s="51" t="s">
        <v>284</v>
      </c>
      <c r="T178" s="51" t="s">
        <v>392</v>
      </c>
      <c r="U178" s="55">
        <v>54.65</v>
      </c>
      <c r="V178" s="55">
        <v>1</v>
      </c>
      <c r="W178" s="55">
        <v>1.85</v>
      </c>
      <c r="X178" s="55">
        <v>0.22</v>
      </c>
      <c r="Y178" s="55">
        <f t="shared" si="12"/>
        <v>1.85</v>
      </c>
      <c r="Z178" s="55">
        <f t="shared" si="13"/>
        <v>0.22</v>
      </c>
      <c r="AA178" s="55">
        <v>0.34200000000000003</v>
      </c>
      <c r="AB178" s="56">
        <v>2.9300846218430101E-3</v>
      </c>
      <c r="AC178">
        <f t="shared" si="14"/>
        <v>6</v>
      </c>
      <c r="AD178">
        <f t="shared" si="15"/>
        <v>0</v>
      </c>
      <c r="AE178">
        <f t="shared" si="16"/>
        <v>0</v>
      </c>
      <c r="AF178">
        <f>'TP Factors'!$D$5</f>
        <v>0.88209793191670816</v>
      </c>
      <c r="AG178">
        <f t="shared" si="17"/>
        <v>0</v>
      </c>
    </row>
    <row r="179" spans="1:33">
      <c r="A179" s="51" t="s">
        <v>267</v>
      </c>
      <c r="B179" s="51">
        <v>17</v>
      </c>
      <c r="C179" s="51" t="s">
        <v>268</v>
      </c>
      <c r="D179" s="52">
        <v>32.369999999999997</v>
      </c>
      <c r="E179" s="51" t="s">
        <v>248</v>
      </c>
      <c r="F179" s="51">
        <v>1234</v>
      </c>
      <c r="G179" s="53">
        <v>0</v>
      </c>
      <c r="H179" s="51" t="s">
        <v>269</v>
      </c>
      <c r="I179" s="51" t="s">
        <v>270</v>
      </c>
      <c r="J179" s="51">
        <v>145</v>
      </c>
      <c r="K179" s="54">
        <v>229.559982859</v>
      </c>
      <c r="L179" s="54">
        <v>593.81799973499994</v>
      </c>
      <c r="M179" s="52">
        <v>0.09</v>
      </c>
      <c r="N179" s="52">
        <v>0.02</v>
      </c>
      <c r="O179" s="51">
        <v>45896</v>
      </c>
      <c r="P179" s="51">
        <v>44848</v>
      </c>
      <c r="Q179" s="55">
        <v>45896</v>
      </c>
      <c r="R179" s="55">
        <v>5300</v>
      </c>
      <c r="S179" s="51" t="s">
        <v>284</v>
      </c>
      <c r="T179" s="51" t="s">
        <v>405</v>
      </c>
      <c r="U179" s="55">
        <v>54.65</v>
      </c>
      <c r="V179" s="55">
        <v>1</v>
      </c>
      <c r="W179" s="55">
        <v>0.6</v>
      </c>
      <c r="X179" s="55">
        <v>0.13500000000000001</v>
      </c>
      <c r="Y179" s="55">
        <f t="shared" si="12"/>
        <v>0.6</v>
      </c>
      <c r="Z179" s="55">
        <f t="shared" si="13"/>
        <v>0.13500000000000001</v>
      </c>
      <c r="AA179" s="55">
        <v>0.5</v>
      </c>
      <c r="AB179" s="56">
        <v>0.14673503639833399</v>
      </c>
      <c r="AC179">
        <f t="shared" si="14"/>
        <v>412</v>
      </c>
      <c r="AD179">
        <f t="shared" si="15"/>
        <v>1</v>
      </c>
      <c r="AE179">
        <f t="shared" si="16"/>
        <v>0.1</v>
      </c>
      <c r="AF179">
        <f>'TP Factors'!$D$5</f>
        <v>0.88209793191670816</v>
      </c>
      <c r="AG179">
        <f t="shared" si="17"/>
        <v>0.1</v>
      </c>
    </row>
    <row r="180" spans="1:33">
      <c r="A180" s="51" t="s">
        <v>267</v>
      </c>
      <c r="B180" s="51">
        <v>17</v>
      </c>
      <c r="C180" s="51" t="s">
        <v>268</v>
      </c>
      <c r="D180" s="52">
        <v>32.369999999999997</v>
      </c>
      <c r="E180" s="51" t="s">
        <v>248</v>
      </c>
      <c r="F180" s="51">
        <v>1234</v>
      </c>
      <c r="G180" s="53">
        <v>0</v>
      </c>
      <c r="H180" s="51" t="s">
        <v>269</v>
      </c>
      <c r="I180" s="51" t="s">
        <v>270</v>
      </c>
      <c r="J180" s="51">
        <v>395</v>
      </c>
      <c r="K180" s="54">
        <v>156.182719222</v>
      </c>
      <c r="L180" s="54">
        <v>1624.0014159100001</v>
      </c>
      <c r="M180" s="52">
        <v>0.24</v>
      </c>
      <c r="N180" s="52">
        <v>0.05</v>
      </c>
      <c r="O180" s="51">
        <v>45898</v>
      </c>
      <c r="P180" s="51">
        <v>44850</v>
      </c>
      <c r="Q180" s="55">
        <v>45898</v>
      </c>
      <c r="R180" s="55">
        <v>5300</v>
      </c>
      <c r="S180" s="51" t="s">
        <v>256</v>
      </c>
      <c r="T180" s="51" t="s">
        <v>294</v>
      </c>
      <c r="U180" s="55">
        <v>54.65</v>
      </c>
      <c r="V180" s="55">
        <v>1</v>
      </c>
      <c r="W180" s="55">
        <v>0.6</v>
      </c>
      <c r="X180" s="55">
        <v>0.13500000000000001</v>
      </c>
      <c r="Y180" s="55">
        <f t="shared" si="12"/>
        <v>0.6</v>
      </c>
      <c r="Z180" s="55">
        <f t="shared" si="13"/>
        <v>0.13500000000000001</v>
      </c>
      <c r="AA180" s="55">
        <v>0.5</v>
      </c>
      <c r="AB180" s="56">
        <v>0.40129788418169698</v>
      </c>
      <c r="AC180">
        <f t="shared" si="14"/>
        <v>1127</v>
      </c>
      <c r="AD180">
        <f t="shared" si="15"/>
        <v>1</v>
      </c>
      <c r="AE180">
        <f t="shared" si="16"/>
        <v>0.3</v>
      </c>
      <c r="AF180">
        <f>'TP Factors'!$D$5</f>
        <v>0.88209793191670816</v>
      </c>
      <c r="AG180">
        <f t="shared" si="17"/>
        <v>0.3</v>
      </c>
    </row>
    <row r="181" spans="1:33">
      <c r="A181" s="51" t="s">
        <v>267</v>
      </c>
      <c r="B181" s="51">
        <v>17</v>
      </c>
      <c r="C181" s="51" t="s">
        <v>268</v>
      </c>
      <c r="D181" s="52">
        <v>32.369999999999997</v>
      </c>
      <c r="E181" s="51" t="s">
        <v>248</v>
      </c>
      <c r="F181" s="51">
        <v>1234</v>
      </c>
      <c r="G181" s="53">
        <v>0</v>
      </c>
      <c r="H181" s="51" t="s">
        <v>269</v>
      </c>
      <c r="I181" s="51" t="s">
        <v>270</v>
      </c>
      <c r="J181" s="51">
        <v>87</v>
      </c>
      <c r="K181" s="54">
        <v>174.52174452400001</v>
      </c>
      <c r="L181" s="54">
        <v>355.99307626900003</v>
      </c>
      <c r="M181" s="52">
        <v>0.05</v>
      </c>
      <c r="N181" s="52">
        <v>0.01</v>
      </c>
      <c r="O181" s="51">
        <v>45912</v>
      </c>
      <c r="P181" s="51">
        <v>44864</v>
      </c>
      <c r="Q181" s="55">
        <v>45912</v>
      </c>
      <c r="R181" s="55">
        <v>5300</v>
      </c>
      <c r="S181" s="51" t="s">
        <v>284</v>
      </c>
      <c r="T181" s="51" t="s">
        <v>405</v>
      </c>
      <c r="U181" s="55">
        <v>54.65</v>
      </c>
      <c r="V181" s="55">
        <v>1</v>
      </c>
      <c r="W181" s="55">
        <v>0.6</v>
      </c>
      <c r="X181" s="55">
        <v>0.13500000000000001</v>
      </c>
      <c r="Y181" s="55">
        <f t="shared" si="12"/>
        <v>0.6</v>
      </c>
      <c r="Z181" s="55">
        <f t="shared" si="13"/>
        <v>0.13500000000000001</v>
      </c>
      <c r="AA181" s="55">
        <v>0.5</v>
      </c>
      <c r="AB181" s="56">
        <v>8.7967453048245603E-2</v>
      </c>
      <c r="AC181">
        <f t="shared" si="14"/>
        <v>247</v>
      </c>
      <c r="AD181">
        <f t="shared" si="15"/>
        <v>0</v>
      </c>
      <c r="AE181">
        <f t="shared" si="16"/>
        <v>0.1</v>
      </c>
      <c r="AF181">
        <f>'TP Factors'!$D$5</f>
        <v>0.88209793191670816</v>
      </c>
      <c r="AG181">
        <f t="shared" si="17"/>
        <v>0.1</v>
      </c>
    </row>
    <row r="182" spans="1:33">
      <c r="A182" s="51" t="s">
        <v>267</v>
      </c>
      <c r="B182" s="51">
        <v>17</v>
      </c>
      <c r="C182" s="51" t="s">
        <v>268</v>
      </c>
      <c r="D182" s="52">
        <v>32.369999999999997</v>
      </c>
      <c r="E182" s="51" t="s">
        <v>248</v>
      </c>
      <c r="F182" s="51">
        <v>1234</v>
      </c>
      <c r="G182" s="53">
        <v>0</v>
      </c>
      <c r="H182" s="51" t="s">
        <v>269</v>
      </c>
      <c r="I182" s="51" t="s">
        <v>270</v>
      </c>
      <c r="J182" s="51">
        <v>1323</v>
      </c>
      <c r="K182" s="54">
        <v>607.22035327499998</v>
      </c>
      <c r="L182" s="54">
        <v>5435.11505502</v>
      </c>
      <c r="M182" s="52">
        <v>0.79</v>
      </c>
      <c r="N182" s="52">
        <v>0.18</v>
      </c>
      <c r="O182" s="51">
        <v>45921</v>
      </c>
      <c r="P182" s="51">
        <v>44873</v>
      </c>
      <c r="Q182" s="55">
        <v>45921</v>
      </c>
      <c r="R182" s="55">
        <v>5300</v>
      </c>
      <c r="S182" s="51" t="s">
        <v>284</v>
      </c>
      <c r="T182" s="51" t="s">
        <v>405</v>
      </c>
      <c r="U182" s="55">
        <v>54.65</v>
      </c>
      <c r="V182" s="55">
        <v>1</v>
      </c>
      <c r="W182" s="55">
        <v>0.6</v>
      </c>
      <c r="X182" s="55">
        <v>0.13500000000000001</v>
      </c>
      <c r="Y182" s="55">
        <f t="shared" si="12"/>
        <v>0.6</v>
      </c>
      <c r="Z182" s="55">
        <f t="shared" si="13"/>
        <v>0.13500000000000001</v>
      </c>
      <c r="AA182" s="55">
        <v>0.5</v>
      </c>
      <c r="AB182" s="56">
        <v>1.34304080683858</v>
      </c>
      <c r="AC182">
        <f t="shared" si="14"/>
        <v>3772</v>
      </c>
      <c r="AD182">
        <f t="shared" si="15"/>
        <v>5</v>
      </c>
      <c r="AE182">
        <f t="shared" si="16"/>
        <v>1.1000000000000001</v>
      </c>
      <c r="AF182">
        <f>'TP Factors'!$D$5</f>
        <v>0.88209793191670816</v>
      </c>
      <c r="AG182">
        <f t="shared" si="17"/>
        <v>1</v>
      </c>
    </row>
    <row r="183" spans="1:33">
      <c r="A183" s="51" t="s">
        <v>267</v>
      </c>
      <c r="B183" s="51">
        <v>17</v>
      </c>
      <c r="C183" s="51" t="s">
        <v>268</v>
      </c>
      <c r="D183" s="52">
        <v>32.369999999999997</v>
      </c>
      <c r="E183" s="51" t="s">
        <v>248</v>
      </c>
      <c r="F183" s="51">
        <v>1234</v>
      </c>
      <c r="G183" s="53">
        <v>29</v>
      </c>
      <c r="H183" s="51" t="s">
        <v>269</v>
      </c>
      <c r="I183" s="51" t="s">
        <v>270</v>
      </c>
      <c r="J183" s="51">
        <v>10</v>
      </c>
      <c r="K183" s="54">
        <v>69.371531216799994</v>
      </c>
      <c r="L183" s="54">
        <v>58.0275857914</v>
      </c>
      <c r="M183" s="52">
        <v>0.02</v>
      </c>
      <c r="N183" s="52">
        <v>0</v>
      </c>
      <c r="O183" s="51">
        <v>46002</v>
      </c>
      <c r="P183" s="51">
        <v>44943</v>
      </c>
      <c r="Q183" s="55">
        <v>46002</v>
      </c>
      <c r="R183" s="55">
        <v>1200</v>
      </c>
      <c r="S183" s="51" t="s">
        <v>256</v>
      </c>
      <c r="T183" s="51" t="s">
        <v>257</v>
      </c>
      <c r="U183" s="55">
        <v>54.65</v>
      </c>
      <c r="V183" s="55">
        <v>1</v>
      </c>
      <c r="W183" s="55">
        <v>2.39</v>
      </c>
      <c r="X183" s="55">
        <v>0.316</v>
      </c>
      <c r="Y183" s="55">
        <f t="shared" si="12"/>
        <v>2.39</v>
      </c>
      <c r="Z183" s="55">
        <f t="shared" si="13"/>
        <v>0.316</v>
      </c>
      <c r="AA183" s="55">
        <v>0.34699999999999998</v>
      </c>
      <c r="AB183" s="56">
        <v>1.43388713589247E-2</v>
      </c>
      <c r="AC183">
        <f t="shared" si="14"/>
        <v>28</v>
      </c>
      <c r="AD183">
        <f t="shared" si="15"/>
        <v>0</v>
      </c>
      <c r="AE183">
        <f t="shared" si="16"/>
        <v>0</v>
      </c>
      <c r="AF183">
        <f>'TP Factors'!$D$5</f>
        <v>0.88209793191670816</v>
      </c>
      <c r="AG183">
        <f t="shared" si="17"/>
        <v>0</v>
      </c>
    </row>
    <row r="184" spans="1:33">
      <c r="A184" s="51" t="s">
        <v>267</v>
      </c>
      <c r="B184" s="51">
        <v>17</v>
      </c>
      <c r="C184" s="51" t="s">
        <v>268</v>
      </c>
      <c r="D184" s="52">
        <v>32.369999999999997</v>
      </c>
      <c r="E184" s="51" t="s">
        <v>248</v>
      </c>
      <c r="F184" s="51">
        <v>1234</v>
      </c>
      <c r="G184" s="53">
        <v>13</v>
      </c>
      <c r="H184" s="51" t="s">
        <v>269</v>
      </c>
      <c r="I184" s="51" t="s">
        <v>270</v>
      </c>
      <c r="J184" s="51">
        <v>18437</v>
      </c>
      <c r="K184" s="54">
        <v>4091.8800703900001</v>
      </c>
      <c r="L184" s="54">
        <v>110697.642064</v>
      </c>
      <c r="M184" s="52">
        <v>34.11</v>
      </c>
      <c r="N184" s="52">
        <v>4.0599999999999996</v>
      </c>
      <c r="O184" s="51">
        <v>46007</v>
      </c>
      <c r="P184" s="51">
        <v>44948</v>
      </c>
      <c r="Q184" s="55">
        <v>46007</v>
      </c>
      <c r="R184" s="55">
        <v>1100</v>
      </c>
      <c r="S184" s="51" t="s">
        <v>284</v>
      </c>
      <c r="T184" s="51" t="s">
        <v>392</v>
      </c>
      <c r="U184" s="55">
        <v>54.65</v>
      </c>
      <c r="V184" s="55">
        <v>1</v>
      </c>
      <c r="W184" s="55">
        <v>1.85</v>
      </c>
      <c r="X184" s="55">
        <v>0.22</v>
      </c>
      <c r="Y184" s="55">
        <f t="shared" si="12"/>
        <v>1.85</v>
      </c>
      <c r="Z184" s="55">
        <f t="shared" si="13"/>
        <v>0.22</v>
      </c>
      <c r="AA184" s="55">
        <v>0.34200000000000003</v>
      </c>
      <c r="AB184" s="56">
        <v>15.2086461887</v>
      </c>
      <c r="AC184">
        <f t="shared" si="14"/>
        <v>29218</v>
      </c>
      <c r="AD184">
        <f t="shared" si="15"/>
        <v>119</v>
      </c>
      <c r="AE184">
        <f t="shared" si="16"/>
        <v>14.2</v>
      </c>
      <c r="AF184">
        <f>'TP Factors'!$D$5</f>
        <v>0.88209793191670816</v>
      </c>
      <c r="AG184">
        <f t="shared" si="17"/>
        <v>12.5</v>
      </c>
    </row>
    <row r="185" spans="1:33">
      <c r="A185" s="51" t="s">
        <v>267</v>
      </c>
      <c r="B185" s="51">
        <v>17</v>
      </c>
      <c r="C185" s="51" t="s">
        <v>268</v>
      </c>
      <c r="D185" s="52">
        <v>32.369999999999997</v>
      </c>
      <c r="E185" s="51" t="s">
        <v>248</v>
      </c>
      <c r="F185" s="51">
        <v>3456</v>
      </c>
      <c r="G185" s="53">
        <v>0</v>
      </c>
      <c r="H185" s="51" t="s">
        <v>269</v>
      </c>
      <c r="I185" s="51" t="s">
        <v>270</v>
      </c>
      <c r="J185" s="51">
        <v>1788</v>
      </c>
      <c r="K185" s="54">
        <v>497.15011470500002</v>
      </c>
      <c r="L185" s="54">
        <v>12113.910724699999</v>
      </c>
      <c r="M185" s="52">
        <v>0</v>
      </c>
      <c r="N185" s="52">
        <v>0</v>
      </c>
      <c r="O185" s="51">
        <v>46012</v>
      </c>
      <c r="P185" s="51">
        <v>44953</v>
      </c>
      <c r="Q185" s="55">
        <v>46012</v>
      </c>
      <c r="R185" s="55">
        <v>6460</v>
      </c>
      <c r="S185" s="51" t="s">
        <v>284</v>
      </c>
      <c r="T185" s="51" t="s">
        <v>411</v>
      </c>
      <c r="U185" s="55">
        <v>54.65</v>
      </c>
      <c r="V185" s="55">
        <v>1</v>
      </c>
      <c r="W185" s="55">
        <v>0</v>
      </c>
      <c r="X185" s="55">
        <v>0</v>
      </c>
      <c r="Y185" s="55">
        <f t="shared" si="12"/>
        <v>0</v>
      </c>
      <c r="Z185" s="55">
        <f t="shared" si="13"/>
        <v>0</v>
      </c>
      <c r="AA185" s="55">
        <v>0.30299999999999999</v>
      </c>
      <c r="AB185" s="56">
        <v>2.9934005570455402</v>
      </c>
      <c r="AC185">
        <f t="shared" si="14"/>
        <v>5095</v>
      </c>
      <c r="AD185">
        <f t="shared" si="15"/>
        <v>0</v>
      </c>
      <c r="AE185">
        <f t="shared" si="16"/>
        <v>0</v>
      </c>
      <c r="AF185">
        <f>'TP Factors'!$D$5</f>
        <v>0.88209793191670816</v>
      </c>
      <c r="AG185">
        <f t="shared" si="17"/>
        <v>0</v>
      </c>
    </row>
    <row r="186" spans="1:33">
      <c r="A186" s="51" t="s">
        <v>267</v>
      </c>
      <c r="B186" s="51">
        <v>17</v>
      </c>
      <c r="C186" s="51" t="s">
        <v>268</v>
      </c>
      <c r="D186" s="52">
        <v>32.369999999999997</v>
      </c>
      <c r="E186" s="51" t="s">
        <v>248</v>
      </c>
      <c r="F186" s="51">
        <v>1234</v>
      </c>
      <c r="G186" s="53">
        <v>13</v>
      </c>
      <c r="H186" s="51" t="s">
        <v>269</v>
      </c>
      <c r="I186" s="51" t="s">
        <v>270</v>
      </c>
      <c r="J186" s="51">
        <v>3</v>
      </c>
      <c r="K186" s="54">
        <v>20.6549128164</v>
      </c>
      <c r="L186" s="54">
        <v>16.1532923215</v>
      </c>
      <c r="M186" s="52">
        <v>0.01</v>
      </c>
      <c r="N186" s="52">
        <v>0</v>
      </c>
      <c r="O186" s="51">
        <v>46020</v>
      </c>
      <c r="P186" s="51">
        <v>44961</v>
      </c>
      <c r="Q186" s="55">
        <v>46020</v>
      </c>
      <c r="R186" s="55">
        <v>1100</v>
      </c>
      <c r="S186" s="51" t="s">
        <v>284</v>
      </c>
      <c r="T186" s="51" t="s">
        <v>392</v>
      </c>
      <c r="U186" s="55">
        <v>54.65</v>
      </c>
      <c r="V186" s="55">
        <v>1</v>
      </c>
      <c r="W186" s="55">
        <v>1.85</v>
      </c>
      <c r="X186" s="55">
        <v>0.22</v>
      </c>
      <c r="Y186" s="55">
        <f t="shared" si="12"/>
        <v>1.85</v>
      </c>
      <c r="Z186" s="55">
        <f t="shared" si="13"/>
        <v>0.22</v>
      </c>
      <c r="AA186" s="55">
        <v>0.34200000000000003</v>
      </c>
      <c r="AB186" s="56">
        <v>3.9915494948397096E-3</v>
      </c>
      <c r="AC186">
        <f t="shared" si="14"/>
        <v>8</v>
      </c>
      <c r="AD186">
        <f t="shared" si="15"/>
        <v>0</v>
      </c>
      <c r="AE186">
        <f t="shared" si="16"/>
        <v>0</v>
      </c>
      <c r="AF186">
        <f>'TP Factors'!$D$5</f>
        <v>0.88209793191670816</v>
      </c>
      <c r="AG186">
        <f t="shared" si="17"/>
        <v>0</v>
      </c>
    </row>
    <row r="187" spans="1:33">
      <c r="A187" s="51" t="s">
        <v>267</v>
      </c>
      <c r="B187" s="51">
        <v>17</v>
      </c>
      <c r="C187" s="51" t="s">
        <v>268</v>
      </c>
      <c r="D187" s="52">
        <v>32.369999999999997</v>
      </c>
      <c r="E187" s="51" t="s">
        <v>248</v>
      </c>
      <c r="F187" s="51">
        <v>1234</v>
      </c>
      <c r="G187" s="53">
        <v>0</v>
      </c>
      <c r="H187" s="51" t="s">
        <v>269</v>
      </c>
      <c r="I187" s="51" t="s">
        <v>270</v>
      </c>
      <c r="J187" s="51">
        <v>1307</v>
      </c>
      <c r="K187" s="54">
        <v>589.33170080499997</v>
      </c>
      <c r="L187" s="54">
        <v>5367.1998442200002</v>
      </c>
      <c r="M187" s="52">
        <v>0.78</v>
      </c>
      <c r="N187" s="52">
        <v>0.18</v>
      </c>
      <c r="O187" s="51">
        <v>46023</v>
      </c>
      <c r="P187" s="51">
        <v>44964</v>
      </c>
      <c r="Q187" s="55">
        <v>46023</v>
      </c>
      <c r="R187" s="55">
        <v>5300</v>
      </c>
      <c r="S187" s="51" t="s">
        <v>256</v>
      </c>
      <c r="T187" s="51" t="s">
        <v>294</v>
      </c>
      <c r="U187" s="55">
        <v>54.65</v>
      </c>
      <c r="V187" s="55">
        <v>1</v>
      </c>
      <c r="W187" s="55">
        <v>0.6</v>
      </c>
      <c r="X187" s="55">
        <v>0.13500000000000001</v>
      </c>
      <c r="Y187" s="55">
        <f t="shared" si="12"/>
        <v>0.6</v>
      </c>
      <c r="Z187" s="55">
        <f t="shared" si="13"/>
        <v>0.13500000000000001</v>
      </c>
      <c r="AA187" s="55">
        <v>0.5</v>
      </c>
      <c r="AB187" s="56">
        <v>1.3262586598453801</v>
      </c>
      <c r="AC187">
        <f t="shared" si="14"/>
        <v>3725</v>
      </c>
      <c r="AD187">
        <f t="shared" si="15"/>
        <v>5</v>
      </c>
      <c r="AE187">
        <f t="shared" si="16"/>
        <v>1.1000000000000001</v>
      </c>
      <c r="AF187">
        <f>'TP Factors'!$D$5</f>
        <v>0.88209793191670816</v>
      </c>
      <c r="AG187">
        <f t="shared" si="17"/>
        <v>1</v>
      </c>
    </row>
    <row r="188" spans="1:33">
      <c r="A188" s="51" t="s">
        <v>267</v>
      </c>
      <c r="B188" s="51">
        <v>17</v>
      </c>
      <c r="C188" s="51" t="s">
        <v>268</v>
      </c>
      <c r="D188" s="52">
        <v>32.369999999999997</v>
      </c>
      <c r="E188" s="51" t="s">
        <v>248</v>
      </c>
      <c r="F188" s="51">
        <v>1234</v>
      </c>
      <c r="G188" s="53">
        <v>29</v>
      </c>
      <c r="H188" s="51" t="s">
        <v>269</v>
      </c>
      <c r="I188" s="51" t="s">
        <v>270</v>
      </c>
      <c r="J188" s="51">
        <v>38</v>
      </c>
      <c r="K188" s="54">
        <v>112.585982591</v>
      </c>
      <c r="L188" s="54">
        <v>227.70409630699999</v>
      </c>
      <c r="M188" s="52">
        <v>0.08</v>
      </c>
      <c r="N188" s="52">
        <v>0.01</v>
      </c>
      <c r="O188" s="51">
        <v>46031</v>
      </c>
      <c r="P188" s="51">
        <v>44971</v>
      </c>
      <c r="Q188" s="55">
        <v>46031</v>
      </c>
      <c r="R188" s="55">
        <v>1200</v>
      </c>
      <c r="S188" s="51" t="s">
        <v>256</v>
      </c>
      <c r="T188" s="51" t="s">
        <v>257</v>
      </c>
      <c r="U188" s="55">
        <v>54.65</v>
      </c>
      <c r="V188" s="55">
        <v>1</v>
      </c>
      <c r="W188" s="55">
        <v>2.39</v>
      </c>
      <c r="X188" s="55">
        <v>0.316</v>
      </c>
      <c r="Y188" s="55">
        <f t="shared" si="12"/>
        <v>2.39</v>
      </c>
      <c r="Z188" s="55">
        <f t="shared" si="13"/>
        <v>0.316</v>
      </c>
      <c r="AA188" s="55">
        <v>0.34699999999999998</v>
      </c>
      <c r="AB188" s="56">
        <v>5.62666825162913E-2</v>
      </c>
      <c r="AC188">
        <f t="shared" si="14"/>
        <v>110</v>
      </c>
      <c r="AD188">
        <f t="shared" si="15"/>
        <v>1</v>
      </c>
      <c r="AE188">
        <f t="shared" si="16"/>
        <v>0.1</v>
      </c>
      <c r="AF188">
        <f>'TP Factors'!$D$5</f>
        <v>0.88209793191670816</v>
      </c>
      <c r="AG188">
        <f t="shared" si="17"/>
        <v>0.1</v>
      </c>
    </row>
    <row r="189" spans="1:33">
      <c r="A189" s="51" t="s">
        <v>267</v>
      </c>
      <c r="B189" s="51">
        <v>17</v>
      </c>
      <c r="C189" s="51" t="s">
        <v>268</v>
      </c>
      <c r="D189" s="52">
        <v>32.369999999999997</v>
      </c>
      <c r="E189" s="51" t="s">
        <v>248</v>
      </c>
      <c r="F189" s="51">
        <v>1234</v>
      </c>
      <c r="G189" s="53">
        <v>29</v>
      </c>
      <c r="H189" s="51" t="s">
        <v>269</v>
      </c>
      <c r="I189" s="51" t="s">
        <v>270</v>
      </c>
      <c r="J189" s="51">
        <v>8</v>
      </c>
      <c r="K189" s="54">
        <v>43.864959690100001</v>
      </c>
      <c r="L189" s="54">
        <v>47.689255008300002</v>
      </c>
      <c r="M189" s="52">
        <v>0.02</v>
      </c>
      <c r="N189" s="52">
        <v>0</v>
      </c>
      <c r="O189" s="51">
        <v>46035</v>
      </c>
      <c r="P189" s="51">
        <v>44975</v>
      </c>
      <c r="Q189" s="55">
        <v>46035</v>
      </c>
      <c r="R189" s="55">
        <v>1200</v>
      </c>
      <c r="S189" s="51" t="s">
        <v>256</v>
      </c>
      <c r="T189" s="51" t="s">
        <v>257</v>
      </c>
      <c r="U189" s="55">
        <v>54.65</v>
      </c>
      <c r="V189" s="55">
        <v>1</v>
      </c>
      <c r="W189" s="55">
        <v>2.39</v>
      </c>
      <c r="X189" s="55">
        <v>0.316</v>
      </c>
      <c r="Y189" s="55">
        <f t="shared" si="12"/>
        <v>2.39</v>
      </c>
      <c r="Z189" s="55">
        <f t="shared" si="13"/>
        <v>0.316</v>
      </c>
      <c r="AA189" s="55">
        <v>0.34699999999999998</v>
      </c>
      <c r="AB189" s="56">
        <v>1.1784224412358799E-2</v>
      </c>
      <c r="AC189">
        <f t="shared" si="14"/>
        <v>23</v>
      </c>
      <c r="AD189">
        <f t="shared" si="15"/>
        <v>0</v>
      </c>
      <c r="AE189">
        <f t="shared" si="16"/>
        <v>0</v>
      </c>
      <c r="AF189">
        <f>'TP Factors'!$D$5</f>
        <v>0.88209793191670816</v>
      </c>
      <c r="AG189">
        <f t="shared" si="17"/>
        <v>0</v>
      </c>
    </row>
    <row r="190" spans="1:33">
      <c r="A190" s="51" t="s">
        <v>267</v>
      </c>
      <c r="B190" s="51">
        <v>17</v>
      </c>
      <c r="C190" s="51" t="s">
        <v>268</v>
      </c>
      <c r="D190" s="52">
        <v>32.369999999999997</v>
      </c>
      <c r="E190" s="51" t="s">
        <v>248</v>
      </c>
      <c r="F190" s="51">
        <v>1234</v>
      </c>
      <c r="G190" s="53">
        <v>13</v>
      </c>
      <c r="H190" s="51" t="s">
        <v>269</v>
      </c>
      <c r="I190" s="51" t="s">
        <v>270</v>
      </c>
      <c r="J190" s="51">
        <v>19</v>
      </c>
      <c r="K190" s="54">
        <v>58.525454347100002</v>
      </c>
      <c r="L190" s="54">
        <v>116.670600329</v>
      </c>
      <c r="M190" s="52">
        <v>0.04</v>
      </c>
      <c r="N190" s="52">
        <v>0</v>
      </c>
      <c r="O190" s="51">
        <v>46051</v>
      </c>
      <c r="P190" s="51">
        <v>44991</v>
      </c>
      <c r="Q190" s="55">
        <v>46051</v>
      </c>
      <c r="R190" s="55">
        <v>1100</v>
      </c>
      <c r="S190" s="51" t="s">
        <v>284</v>
      </c>
      <c r="T190" s="51" t="s">
        <v>392</v>
      </c>
      <c r="U190" s="55">
        <v>54.65</v>
      </c>
      <c r="V190" s="55">
        <v>1</v>
      </c>
      <c r="W190" s="55">
        <v>1.85</v>
      </c>
      <c r="X190" s="55">
        <v>0.22</v>
      </c>
      <c r="Y190" s="55">
        <f t="shared" si="12"/>
        <v>1.85</v>
      </c>
      <c r="Z190" s="55">
        <f t="shared" si="13"/>
        <v>0.22</v>
      </c>
      <c r="AA190" s="55">
        <v>0.34200000000000003</v>
      </c>
      <c r="AB190" s="56">
        <v>2.88298178797146E-2</v>
      </c>
      <c r="AC190">
        <f t="shared" si="14"/>
        <v>55</v>
      </c>
      <c r="AD190">
        <f t="shared" si="15"/>
        <v>0</v>
      </c>
      <c r="AE190">
        <f t="shared" si="16"/>
        <v>0</v>
      </c>
      <c r="AF190">
        <f>'TP Factors'!$D$5</f>
        <v>0.88209793191670816</v>
      </c>
      <c r="AG190">
        <f t="shared" si="17"/>
        <v>0</v>
      </c>
    </row>
    <row r="191" spans="1:33">
      <c r="A191" s="51" t="s">
        <v>267</v>
      </c>
      <c r="B191" s="51">
        <v>17</v>
      </c>
      <c r="C191" s="51" t="s">
        <v>268</v>
      </c>
      <c r="D191" s="52">
        <v>32.369999999999997</v>
      </c>
      <c r="E191" s="51" t="s">
        <v>248</v>
      </c>
      <c r="F191" s="51">
        <v>1234</v>
      </c>
      <c r="G191" s="53">
        <v>13</v>
      </c>
      <c r="H191" s="51" t="s">
        <v>269</v>
      </c>
      <c r="I191" s="51" t="s">
        <v>270</v>
      </c>
      <c r="J191" s="51">
        <v>52</v>
      </c>
      <c r="K191" s="54">
        <v>125.74864201699999</v>
      </c>
      <c r="L191" s="54">
        <v>310.51956293699999</v>
      </c>
      <c r="M191" s="52">
        <v>0.1</v>
      </c>
      <c r="N191" s="52">
        <v>0.01</v>
      </c>
      <c r="O191" s="51">
        <v>46059</v>
      </c>
      <c r="P191" s="51">
        <v>44999</v>
      </c>
      <c r="Q191" s="55">
        <v>46059</v>
      </c>
      <c r="R191" s="55">
        <v>1100</v>
      </c>
      <c r="S191" s="51" t="s">
        <v>284</v>
      </c>
      <c r="T191" s="51" t="s">
        <v>392</v>
      </c>
      <c r="U191" s="55">
        <v>54.65</v>
      </c>
      <c r="V191" s="55">
        <v>1</v>
      </c>
      <c r="W191" s="55">
        <v>1.85</v>
      </c>
      <c r="X191" s="55">
        <v>0.22</v>
      </c>
      <c r="Y191" s="55">
        <f t="shared" si="12"/>
        <v>1.85</v>
      </c>
      <c r="Z191" s="55">
        <f t="shared" si="13"/>
        <v>0.22</v>
      </c>
      <c r="AA191" s="55">
        <v>0.34200000000000003</v>
      </c>
      <c r="AB191" s="56">
        <v>7.67307481208125E-2</v>
      </c>
      <c r="AC191">
        <f t="shared" si="14"/>
        <v>147</v>
      </c>
      <c r="AD191">
        <f t="shared" si="15"/>
        <v>1</v>
      </c>
      <c r="AE191">
        <f t="shared" si="16"/>
        <v>0.1</v>
      </c>
      <c r="AF191">
        <f>'TP Factors'!$D$5</f>
        <v>0.88209793191670816</v>
      </c>
      <c r="AG191">
        <f t="shared" si="17"/>
        <v>0.1</v>
      </c>
    </row>
    <row r="192" spans="1:33">
      <c r="A192" s="51" t="s">
        <v>267</v>
      </c>
      <c r="B192" s="51">
        <v>17</v>
      </c>
      <c r="C192" s="51" t="s">
        <v>268</v>
      </c>
      <c r="D192" s="52">
        <v>32.369999999999997</v>
      </c>
      <c r="E192" s="51" t="s">
        <v>248</v>
      </c>
      <c r="F192" s="51">
        <v>1234</v>
      </c>
      <c r="G192" s="53">
        <v>29</v>
      </c>
      <c r="H192" s="51" t="s">
        <v>269</v>
      </c>
      <c r="I192" s="51" t="s">
        <v>270</v>
      </c>
      <c r="J192" s="51">
        <v>16</v>
      </c>
      <c r="K192" s="54">
        <v>136.88743112500001</v>
      </c>
      <c r="L192" s="54">
        <v>94.386501088299994</v>
      </c>
      <c r="M192" s="52">
        <v>0.04</v>
      </c>
      <c r="N192" s="52">
        <v>0.01</v>
      </c>
      <c r="O192" s="51">
        <v>46075</v>
      </c>
      <c r="P192" s="51">
        <v>45015</v>
      </c>
      <c r="Q192" s="55">
        <v>46075</v>
      </c>
      <c r="R192" s="55">
        <v>1200</v>
      </c>
      <c r="S192" s="51" t="s">
        <v>256</v>
      </c>
      <c r="T192" s="51" t="s">
        <v>257</v>
      </c>
      <c r="U192" s="55">
        <v>54.65</v>
      </c>
      <c r="V192" s="55">
        <v>1</v>
      </c>
      <c r="W192" s="55">
        <v>2.39</v>
      </c>
      <c r="X192" s="55">
        <v>0.316</v>
      </c>
      <c r="Y192" s="55">
        <f t="shared" si="12"/>
        <v>2.39</v>
      </c>
      <c r="Z192" s="55">
        <f t="shared" si="13"/>
        <v>0.316</v>
      </c>
      <c r="AA192" s="55">
        <v>0.34699999999999998</v>
      </c>
      <c r="AB192" s="56">
        <v>2.3323319062873799E-2</v>
      </c>
      <c r="AC192">
        <f t="shared" si="14"/>
        <v>45</v>
      </c>
      <c r="AD192">
        <f t="shared" si="15"/>
        <v>0</v>
      </c>
      <c r="AE192">
        <f t="shared" si="16"/>
        <v>0</v>
      </c>
      <c r="AF192">
        <f>'TP Factors'!$D$5</f>
        <v>0.88209793191670816</v>
      </c>
      <c r="AG192">
        <f t="shared" si="17"/>
        <v>0</v>
      </c>
    </row>
    <row r="193" spans="1:33">
      <c r="A193" s="51" t="s">
        <v>267</v>
      </c>
      <c r="B193" s="51">
        <v>17</v>
      </c>
      <c r="C193" s="51" t="s">
        <v>268</v>
      </c>
      <c r="D193" s="52">
        <v>32.369999999999997</v>
      </c>
      <c r="E193" s="51" t="s">
        <v>248</v>
      </c>
      <c r="F193" s="51">
        <v>3456</v>
      </c>
      <c r="G193" s="53">
        <v>4</v>
      </c>
      <c r="H193" s="51" t="s">
        <v>269</v>
      </c>
      <c r="I193" s="51" t="s">
        <v>270</v>
      </c>
      <c r="J193" s="51">
        <v>2065</v>
      </c>
      <c r="K193" s="54">
        <v>429.77534573999998</v>
      </c>
      <c r="L193" s="54">
        <v>10319.215938200001</v>
      </c>
      <c r="M193" s="52">
        <v>2.48</v>
      </c>
      <c r="N193" s="52">
        <v>0.13</v>
      </c>
      <c r="O193" s="51">
        <v>46084</v>
      </c>
      <c r="P193" s="51">
        <v>45024</v>
      </c>
      <c r="Q193" s="55">
        <v>46084</v>
      </c>
      <c r="R193" s="55">
        <v>3100</v>
      </c>
      <c r="S193" s="51" t="s">
        <v>284</v>
      </c>
      <c r="T193" s="51" t="s">
        <v>404</v>
      </c>
      <c r="U193" s="55">
        <v>54.65</v>
      </c>
      <c r="V193" s="55">
        <v>1</v>
      </c>
      <c r="W193" s="55">
        <v>1.25</v>
      </c>
      <c r="X193" s="55">
        <v>6.4000000000000001E-2</v>
      </c>
      <c r="Y193" s="55">
        <f t="shared" si="12"/>
        <v>1.25</v>
      </c>
      <c r="Z193" s="55">
        <f t="shared" si="13"/>
        <v>6.4000000000000001E-2</v>
      </c>
      <c r="AA193" s="55">
        <v>0.41099999999999998</v>
      </c>
      <c r="AB193" s="56">
        <v>0.25663957120835101</v>
      </c>
      <c r="AC193">
        <f t="shared" si="14"/>
        <v>593</v>
      </c>
      <c r="AD193">
        <f t="shared" si="15"/>
        <v>2</v>
      </c>
      <c r="AE193">
        <f t="shared" si="16"/>
        <v>0.1</v>
      </c>
      <c r="AF193">
        <f>'TP Factors'!$D$5</f>
        <v>0.88209793191670816</v>
      </c>
      <c r="AG193">
        <f t="shared" si="17"/>
        <v>0.1</v>
      </c>
    </row>
    <row r="194" spans="1:33">
      <c r="A194" s="51" t="s">
        <v>267</v>
      </c>
      <c r="B194" s="51">
        <v>17</v>
      </c>
      <c r="C194" s="51" t="s">
        <v>268</v>
      </c>
      <c r="D194" s="52">
        <v>32.369999999999997</v>
      </c>
      <c r="E194" s="51" t="s">
        <v>248</v>
      </c>
      <c r="F194" s="51">
        <v>1234</v>
      </c>
      <c r="G194" s="53">
        <v>0</v>
      </c>
      <c r="H194" s="51" t="s">
        <v>269</v>
      </c>
      <c r="I194" s="51" t="s">
        <v>270</v>
      </c>
      <c r="J194" s="51">
        <v>57</v>
      </c>
      <c r="K194" s="54">
        <v>85.1612627393</v>
      </c>
      <c r="L194" s="54">
        <v>232.74489342999999</v>
      </c>
      <c r="M194" s="52">
        <v>0.03</v>
      </c>
      <c r="N194" s="52">
        <v>0.01</v>
      </c>
      <c r="O194" s="51">
        <v>46088</v>
      </c>
      <c r="P194" s="51">
        <v>45028</v>
      </c>
      <c r="Q194" s="55">
        <v>46088</v>
      </c>
      <c r="R194" s="55">
        <v>5300</v>
      </c>
      <c r="S194" s="51" t="s">
        <v>284</v>
      </c>
      <c r="T194" s="51" t="s">
        <v>405</v>
      </c>
      <c r="U194" s="55">
        <v>54.65</v>
      </c>
      <c r="V194" s="55">
        <v>1</v>
      </c>
      <c r="W194" s="55">
        <v>0.6</v>
      </c>
      <c r="X194" s="55">
        <v>0.13500000000000001</v>
      </c>
      <c r="Y194" s="55">
        <f t="shared" si="12"/>
        <v>0.6</v>
      </c>
      <c r="Z194" s="55">
        <f t="shared" si="13"/>
        <v>0.13500000000000001</v>
      </c>
      <c r="AA194" s="55">
        <v>0.5</v>
      </c>
      <c r="AB194" s="56">
        <v>5.75122856244938E-2</v>
      </c>
      <c r="AC194">
        <f t="shared" si="14"/>
        <v>162</v>
      </c>
      <c r="AD194">
        <f t="shared" si="15"/>
        <v>0</v>
      </c>
      <c r="AE194">
        <f t="shared" si="16"/>
        <v>0</v>
      </c>
      <c r="AF194">
        <f>'TP Factors'!$D$5</f>
        <v>0.88209793191670816</v>
      </c>
      <c r="AG194">
        <f t="shared" si="17"/>
        <v>0</v>
      </c>
    </row>
    <row r="195" spans="1:33">
      <c r="A195" s="51" t="s">
        <v>267</v>
      </c>
      <c r="B195" s="51">
        <v>17</v>
      </c>
      <c r="C195" s="51" t="s">
        <v>268</v>
      </c>
      <c r="D195" s="52">
        <v>32.369999999999997</v>
      </c>
      <c r="E195" s="51" t="s">
        <v>248</v>
      </c>
      <c r="F195" s="51">
        <v>3456</v>
      </c>
      <c r="G195" s="53">
        <v>30.5</v>
      </c>
      <c r="H195" s="51" t="s">
        <v>269</v>
      </c>
      <c r="I195" s="51" t="s">
        <v>270</v>
      </c>
      <c r="J195" s="51">
        <v>2</v>
      </c>
      <c r="K195" s="54">
        <v>37.2456504624</v>
      </c>
      <c r="L195" s="54">
        <v>14.842186080399999</v>
      </c>
      <c r="M195" s="52">
        <v>0</v>
      </c>
      <c r="N195" s="52">
        <v>0</v>
      </c>
      <c r="O195" s="51">
        <v>46094</v>
      </c>
      <c r="P195" s="51">
        <v>45034</v>
      </c>
      <c r="Q195" s="55">
        <v>46094</v>
      </c>
      <c r="R195" s="55">
        <v>2210</v>
      </c>
      <c r="S195" s="51" t="s">
        <v>253</v>
      </c>
      <c r="T195" s="51" t="s">
        <v>412</v>
      </c>
      <c r="U195" s="55">
        <v>54.65</v>
      </c>
      <c r="V195" s="55">
        <v>1</v>
      </c>
      <c r="W195" s="55">
        <v>1.92</v>
      </c>
      <c r="X195" s="55">
        <v>0.50600000000000001</v>
      </c>
      <c r="Y195" s="55">
        <f t="shared" ref="Y195:Y223" si="18">W195</f>
        <v>1.92</v>
      </c>
      <c r="Z195" s="55">
        <f t="shared" ref="Z195:Z223" si="19">X195</f>
        <v>0.50600000000000001</v>
      </c>
      <c r="AA195" s="55">
        <v>0.28499999999999998</v>
      </c>
      <c r="AB195" s="56">
        <v>3.66756938149875E-3</v>
      </c>
      <c r="AC195">
        <f t="shared" ref="AC195:AC258" si="20">ROUND(AB195*AA195*U195*102.79,0)</f>
        <v>6</v>
      </c>
      <c r="AD195">
        <f t="shared" ref="AD195:AD258" si="21">ROUND(Y195*AC195*0.002205,0)</f>
        <v>0</v>
      </c>
      <c r="AE195">
        <f t="shared" ref="AE195:AE258" si="22">ROUND(Z195*AC195*0.002205,1)</f>
        <v>0</v>
      </c>
      <c r="AF195">
        <f>'TP Factors'!$D$5</f>
        <v>0.88209793191670816</v>
      </c>
      <c r="AG195">
        <f t="shared" ref="AG195:AG258" si="23">ROUND(AE195*AF195,1)</f>
        <v>0</v>
      </c>
    </row>
    <row r="196" spans="1:33">
      <c r="A196" s="51" t="s">
        <v>267</v>
      </c>
      <c r="B196" s="51">
        <v>17</v>
      </c>
      <c r="C196" s="51" t="s">
        <v>268</v>
      </c>
      <c r="D196" s="52">
        <v>32.369999999999997</v>
      </c>
      <c r="E196" s="51" t="s">
        <v>248</v>
      </c>
      <c r="F196" s="51">
        <v>1234</v>
      </c>
      <c r="G196" s="53">
        <v>13</v>
      </c>
      <c r="H196" s="51" t="s">
        <v>269</v>
      </c>
      <c r="I196" s="51" t="s">
        <v>270</v>
      </c>
      <c r="J196" s="51">
        <v>1</v>
      </c>
      <c r="K196" s="54">
        <v>21.111680398899999</v>
      </c>
      <c r="L196" s="54">
        <v>7.4295918851599998</v>
      </c>
      <c r="M196" s="52">
        <v>0</v>
      </c>
      <c r="N196" s="52">
        <v>0</v>
      </c>
      <c r="O196" s="51">
        <v>46129</v>
      </c>
      <c r="P196" s="51">
        <v>45069</v>
      </c>
      <c r="Q196" s="55">
        <v>46129</v>
      </c>
      <c r="R196" s="55">
        <v>1100</v>
      </c>
      <c r="S196" s="51" t="s">
        <v>258</v>
      </c>
      <c r="T196" s="51" t="s">
        <v>279</v>
      </c>
      <c r="U196" s="55">
        <v>54.65</v>
      </c>
      <c r="V196" s="55">
        <v>1</v>
      </c>
      <c r="W196" s="55">
        <v>1.85</v>
      </c>
      <c r="X196" s="55">
        <v>0.22</v>
      </c>
      <c r="Y196" s="55">
        <f t="shared" si="18"/>
        <v>1.85</v>
      </c>
      <c r="Z196" s="55">
        <f t="shared" si="19"/>
        <v>0.22</v>
      </c>
      <c r="AA196" s="55">
        <v>0.34200000000000003</v>
      </c>
      <c r="AB196" s="56">
        <v>1.8358847948198899E-3</v>
      </c>
      <c r="AC196">
        <f t="shared" si="20"/>
        <v>4</v>
      </c>
      <c r="AD196">
        <f t="shared" si="21"/>
        <v>0</v>
      </c>
      <c r="AE196">
        <f t="shared" si="22"/>
        <v>0</v>
      </c>
      <c r="AF196">
        <f>'TP Factors'!$D$5</f>
        <v>0.88209793191670816</v>
      </c>
      <c r="AG196">
        <f t="shared" si="23"/>
        <v>0</v>
      </c>
    </row>
    <row r="197" spans="1:33">
      <c r="A197" s="51" t="s">
        <v>267</v>
      </c>
      <c r="B197" s="51">
        <v>17</v>
      </c>
      <c r="C197" s="51" t="s">
        <v>268</v>
      </c>
      <c r="D197" s="52">
        <v>32.369999999999997</v>
      </c>
      <c r="E197" s="51" t="s">
        <v>248</v>
      </c>
      <c r="F197" s="51">
        <v>1234</v>
      </c>
      <c r="G197" s="53">
        <v>0</v>
      </c>
      <c r="H197" s="51" t="s">
        <v>269</v>
      </c>
      <c r="I197" s="51" t="s">
        <v>270</v>
      </c>
      <c r="J197" s="51">
        <v>23</v>
      </c>
      <c r="K197" s="54">
        <v>56.787583318899998</v>
      </c>
      <c r="L197" s="54">
        <v>96.119508437299999</v>
      </c>
      <c r="M197" s="52">
        <v>0.01</v>
      </c>
      <c r="N197" s="52">
        <v>0</v>
      </c>
      <c r="O197" s="51">
        <v>46134</v>
      </c>
      <c r="P197" s="51">
        <v>45074</v>
      </c>
      <c r="Q197" s="55">
        <v>46134</v>
      </c>
      <c r="R197" s="55">
        <v>5300</v>
      </c>
      <c r="S197" s="51" t="s">
        <v>258</v>
      </c>
      <c r="T197" s="51" t="s">
        <v>291</v>
      </c>
      <c r="U197" s="55">
        <v>54.65</v>
      </c>
      <c r="V197" s="55">
        <v>1</v>
      </c>
      <c r="W197" s="55">
        <v>0.6</v>
      </c>
      <c r="X197" s="55">
        <v>0.13500000000000001</v>
      </c>
      <c r="Y197" s="55">
        <f t="shared" si="18"/>
        <v>0.6</v>
      </c>
      <c r="Z197" s="55">
        <f t="shared" si="19"/>
        <v>0.13500000000000001</v>
      </c>
      <c r="AA197" s="55">
        <v>0.5</v>
      </c>
      <c r="AB197" s="56">
        <v>2.37515527917221E-2</v>
      </c>
      <c r="AC197">
        <f t="shared" si="20"/>
        <v>67</v>
      </c>
      <c r="AD197">
        <f t="shared" si="21"/>
        <v>0</v>
      </c>
      <c r="AE197">
        <f t="shared" si="22"/>
        <v>0</v>
      </c>
      <c r="AF197">
        <f>'TP Factors'!$D$5</f>
        <v>0.88209793191670816</v>
      </c>
      <c r="AG197">
        <f t="shared" si="23"/>
        <v>0</v>
      </c>
    </row>
    <row r="198" spans="1:33">
      <c r="A198" s="51" t="s">
        <v>267</v>
      </c>
      <c r="B198" s="51">
        <v>17</v>
      </c>
      <c r="C198" s="51" t="s">
        <v>268</v>
      </c>
      <c r="D198" s="52">
        <v>32.369999999999997</v>
      </c>
      <c r="E198" s="51" t="s">
        <v>248</v>
      </c>
      <c r="F198" s="51">
        <v>1234</v>
      </c>
      <c r="G198" s="53">
        <v>0</v>
      </c>
      <c r="H198" s="51" t="s">
        <v>269</v>
      </c>
      <c r="I198" s="51" t="s">
        <v>270</v>
      </c>
      <c r="J198" s="51">
        <v>141</v>
      </c>
      <c r="K198" s="54">
        <v>309.94695950400001</v>
      </c>
      <c r="L198" s="54">
        <v>580.44804648499996</v>
      </c>
      <c r="M198" s="52">
        <v>0.08</v>
      </c>
      <c r="N198" s="52">
        <v>0.02</v>
      </c>
      <c r="O198" s="51">
        <v>46136</v>
      </c>
      <c r="P198" s="51">
        <v>45076</v>
      </c>
      <c r="Q198" s="55">
        <v>46136</v>
      </c>
      <c r="R198" s="55">
        <v>5300</v>
      </c>
      <c r="S198" s="51" t="s">
        <v>253</v>
      </c>
      <c r="T198" s="51" t="s">
        <v>316</v>
      </c>
      <c r="U198" s="55">
        <v>54.65</v>
      </c>
      <c r="V198" s="55">
        <v>1</v>
      </c>
      <c r="W198" s="55">
        <v>0.6</v>
      </c>
      <c r="X198" s="55">
        <v>0.13500000000000001</v>
      </c>
      <c r="Y198" s="55">
        <f t="shared" si="18"/>
        <v>0.6</v>
      </c>
      <c r="Z198" s="55">
        <f t="shared" si="19"/>
        <v>0.13500000000000001</v>
      </c>
      <c r="AA198" s="55">
        <v>0.5</v>
      </c>
      <c r="AB198" s="56">
        <v>0.143431262204256</v>
      </c>
      <c r="AC198">
        <f t="shared" si="20"/>
        <v>403</v>
      </c>
      <c r="AD198">
        <f t="shared" si="21"/>
        <v>1</v>
      </c>
      <c r="AE198">
        <f t="shared" si="22"/>
        <v>0.1</v>
      </c>
      <c r="AF198">
        <f>'TP Factors'!$D$5</f>
        <v>0.88209793191670816</v>
      </c>
      <c r="AG198">
        <f t="shared" si="23"/>
        <v>0.1</v>
      </c>
    </row>
    <row r="199" spans="1:33">
      <c r="A199" s="51" t="s">
        <v>267</v>
      </c>
      <c r="B199" s="51">
        <v>17</v>
      </c>
      <c r="C199" s="51" t="s">
        <v>268</v>
      </c>
      <c r="D199" s="52">
        <v>32.369999999999997</v>
      </c>
      <c r="E199" s="51" t="s">
        <v>248</v>
      </c>
      <c r="F199" s="51">
        <v>1234</v>
      </c>
      <c r="G199" s="53">
        <v>29</v>
      </c>
      <c r="H199" s="51" t="s">
        <v>269</v>
      </c>
      <c r="I199" s="51" t="s">
        <v>270</v>
      </c>
      <c r="J199" s="51">
        <v>235</v>
      </c>
      <c r="K199" s="54">
        <v>346.99520768799999</v>
      </c>
      <c r="L199" s="54">
        <v>1391.2502154199999</v>
      </c>
      <c r="M199" s="52">
        <v>0.52</v>
      </c>
      <c r="N199" s="52">
        <v>7.0000000000000007E-2</v>
      </c>
      <c r="O199" s="51">
        <v>46139</v>
      </c>
      <c r="P199" s="51">
        <v>45079</v>
      </c>
      <c r="Q199" s="55">
        <v>46139</v>
      </c>
      <c r="R199" s="55">
        <v>1200</v>
      </c>
      <c r="S199" s="51" t="s">
        <v>256</v>
      </c>
      <c r="T199" s="51" t="s">
        <v>257</v>
      </c>
      <c r="U199" s="55">
        <v>54.65</v>
      </c>
      <c r="V199" s="55">
        <v>1</v>
      </c>
      <c r="W199" s="55">
        <v>2.39</v>
      </c>
      <c r="X199" s="55">
        <v>0.316</v>
      </c>
      <c r="Y199" s="55">
        <f t="shared" si="18"/>
        <v>2.39</v>
      </c>
      <c r="Z199" s="55">
        <f t="shared" si="19"/>
        <v>0.316</v>
      </c>
      <c r="AA199" s="55">
        <v>0.34699999999999998</v>
      </c>
      <c r="AB199" s="56">
        <v>0.34378404007396801</v>
      </c>
      <c r="AC199">
        <f t="shared" si="20"/>
        <v>670</v>
      </c>
      <c r="AD199">
        <f t="shared" si="21"/>
        <v>4</v>
      </c>
      <c r="AE199">
        <f t="shared" si="22"/>
        <v>0.5</v>
      </c>
      <c r="AF199">
        <f>'TP Factors'!$D$5</f>
        <v>0.88209793191670816</v>
      </c>
      <c r="AG199">
        <f t="shared" si="23"/>
        <v>0.4</v>
      </c>
    </row>
    <row r="200" spans="1:33">
      <c r="A200" s="51" t="s">
        <v>267</v>
      </c>
      <c r="B200" s="51">
        <v>17</v>
      </c>
      <c r="C200" s="51" t="s">
        <v>268</v>
      </c>
      <c r="D200" s="52">
        <v>32.369999999999997</v>
      </c>
      <c r="E200" s="51" t="s">
        <v>248</v>
      </c>
      <c r="F200" s="51">
        <v>3456</v>
      </c>
      <c r="G200" s="53">
        <v>3</v>
      </c>
      <c r="H200" s="51" t="s">
        <v>269</v>
      </c>
      <c r="I200" s="51" t="s">
        <v>270</v>
      </c>
      <c r="J200" s="51">
        <v>79</v>
      </c>
      <c r="K200" s="54">
        <v>96.068653660799995</v>
      </c>
      <c r="L200" s="54">
        <v>394.59452420100001</v>
      </c>
      <c r="M200" s="52">
        <v>0.06</v>
      </c>
      <c r="N200" s="52">
        <v>0.01</v>
      </c>
      <c r="O200" s="51">
        <v>46140</v>
      </c>
      <c r="P200" s="51">
        <v>45080</v>
      </c>
      <c r="Q200" s="55">
        <v>46140</v>
      </c>
      <c r="R200" s="55">
        <v>4340</v>
      </c>
      <c r="S200" s="51" t="s">
        <v>258</v>
      </c>
      <c r="T200" s="51" t="s">
        <v>312</v>
      </c>
      <c r="U200" s="55">
        <v>54.65</v>
      </c>
      <c r="V200" s="55">
        <v>1</v>
      </c>
      <c r="W200" s="55">
        <v>0.7</v>
      </c>
      <c r="X200" s="55">
        <v>0.09</v>
      </c>
      <c r="Y200" s="55">
        <f t="shared" si="18"/>
        <v>0.7</v>
      </c>
      <c r="Z200" s="55">
        <f t="shared" si="19"/>
        <v>0.09</v>
      </c>
      <c r="AA200" s="55">
        <v>0.41299999999999998</v>
      </c>
      <c r="AB200" s="56">
        <v>9.7506040395514304E-2</v>
      </c>
      <c r="AC200">
        <f t="shared" si="20"/>
        <v>226</v>
      </c>
      <c r="AD200">
        <f t="shared" si="21"/>
        <v>0</v>
      </c>
      <c r="AE200">
        <f t="shared" si="22"/>
        <v>0</v>
      </c>
      <c r="AF200">
        <f>'TP Factors'!$D$5</f>
        <v>0.88209793191670816</v>
      </c>
      <c r="AG200">
        <f t="shared" si="23"/>
        <v>0</v>
      </c>
    </row>
    <row r="201" spans="1:33">
      <c r="A201" s="51" t="s">
        <v>267</v>
      </c>
      <c r="B201" s="51">
        <v>17</v>
      </c>
      <c r="C201" s="51" t="s">
        <v>268</v>
      </c>
      <c r="D201" s="52">
        <v>32.369999999999997</v>
      </c>
      <c r="E201" s="51" t="s">
        <v>248</v>
      </c>
      <c r="F201" s="51">
        <v>3456</v>
      </c>
      <c r="G201" s="53">
        <v>3</v>
      </c>
      <c r="H201" s="51" t="s">
        <v>269</v>
      </c>
      <c r="I201" s="51" t="s">
        <v>270</v>
      </c>
      <c r="J201" s="51">
        <v>2015</v>
      </c>
      <c r="K201" s="54">
        <v>490.97906193099999</v>
      </c>
      <c r="L201" s="54">
        <v>10346.2538092</v>
      </c>
      <c r="M201" s="52">
        <v>2.42</v>
      </c>
      <c r="N201" s="52">
        <v>0.13</v>
      </c>
      <c r="O201" s="51">
        <v>46149</v>
      </c>
      <c r="P201" s="51">
        <v>45088</v>
      </c>
      <c r="Q201" s="55">
        <v>46149</v>
      </c>
      <c r="R201" s="55">
        <v>3300</v>
      </c>
      <c r="S201" s="51" t="s">
        <v>284</v>
      </c>
      <c r="T201" s="51" t="s">
        <v>409</v>
      </c>
      <c r="U201" s="55">
        <v>54.65</v>
      </c>
      <c r="V201" s="55">
        <v>1</v>
      </c>
      <c r="W201" s="55">
        <v>0.7</v>
      </c>
      <c r="X201" s="55">
        <v>6.4000000000000001E-2</v>
      </c>
      <c r="Y201" s="55">
        <f t="shared" si="18"/>
        <v>0.7</v>
      </c>
      <c r="Z201" s="55">
        <f t="shared" si="19"/>
        <v>6.4000000000000001E-2</v>
      </c>
      <c r="AA201" s="55">
        <v>0.4</v>
      </c>
      <c r="AB201" s="56">
        <v>2.5566047678110699</v>
      </c>
      <c r="AC201">
        <f t="shared" si="20"/>
        <v>5745</v>
      </c>
      <c r="AD201">
        <f t="shared" si="21"/>
        <v>9</v>
      </c>
      <c r="AE201">
        <f t="shared" si="22"/>
        <v>0.8</v>
      </c>
      <c r="AF201">
        <f>'TP Factors'!$D$5</f>
        <v>0.88209793191670816</v>
      </c>
      <c r="AG201">
        <f t="shared" si="23"/>
        <v>0.7</v>
      </c>
    </row>
    <row r="202" spans="1:33">
      <c r="A202" s="51" t="s">
        <v>267</v>
      </c>
      <c r="B202" s="51">
        <v>17</v>
      </c>
      <c r="C202" s="51" t="s">
        <v>268</v>
      </c>
      <c r="D202" s="52">
        <v>32.369999999999997</v>
      </c>
      <c r="E202" s="51" t="s">
        <v>248</v>
      </c>
      <c r="F202" s="51">
        <v>1234</v>
      </c>
      <c r="G202" s="53">
        <v>13</v>
      </c>
      <c r="H202" s="51" t="s">
        <v>269</v>
      </c>
      <c r="I202" s="51" t="s">
        <v>270</v>
      </c>
      <c r="J202" s="51">
        <v>62</v>
      </c>
      <c r="K202" s="54">
        <v>133.37228030200001</v>
      </c>
      <c r="L202" s="54">
        <v>370.05765622500002</v>
      </c>
      <c r="M202" s="52">
        <v>0.11</v>
      </c>
      <c r="N202" s="52">
        <v>0.01</v>
      </c>
      <c r="O202" s="51">
        <v>46150</v>
      </c>
      <c r="P202" s="51">
        <v>45089</v>
      </c>
      <c r="Q202" s="55">
        <v>46150</v>
      </c>
      <c r="R202" s="55">
        <v>1100</v>
      </c>
      <c r="S202" s="51" t="s">
        <v>284</v>
      </c>
      <c r="T202" s="51" t="s">
        <v>392</v>
      </c>
      <c r="U202" s="55">
        <v>54.65</v>
      </c>
      <c r="V202" s="55">
        <v>1</v>
      </c>
      <c r="W202" s="55">
        <v>1.85</v>
      </c>
      <c r="X202" s="55">
        <v>0.22</v>
      </c>
      <c r="Y202" s="55">
        <f t="shared" si="18"/>
        <v>1.85</v>
      </c>
      <c r="Z202" s="55">
        <f t="shared" si="19"/>
        <v>0.22</v>
      </c>
      <c r="AA202" s="55">
        <v>0.34200000000000003</v>
      </c>
      <c r="AB202" s="56">
        <v>9.1442872538433195E-2</v>
      </c>
      <c r="AC202">
        <f t="shared" si="20"/>
        <v>176</v>
      </c>
      <c r="AD202">
        <f t="shared" si="21"/>
        <v>1</v>
      </c>
      <c r="AE202">
        <f t="shared" si="22"/>
        <v>0.1</v>
      </c>
      <c r="AF202">
        <f>'TP Factors'!$D$5</f>
        <v>0.88209793191670816</v>
      </c>
      <c r="AG202">
        <f t="shared" si="23"/>
        <v>0.1</v>
      </c>
    </row>
    <row r="203" spans="1:33">
      <c r="A203" s="51" t="s">
        <v>267</v>
      </c>
      <c r="B203" s="51">
        <v>17</v>
      </c>
      <c r="C203" s="51" t="s">
        <v>268</v>
      </c>
      <c r="D203" s="52">
        <v>32.369999999999997</v>
      </c>
      <c r="E203" s="51" t="s">
        <v>248</v>
      </c>
      <c r="F203" s="51">
        <v>1234</v>
      </c>
      <c r="G203" s="53">
        <v>0</v>
      </c>
      <c r="H203" s="51" t="s">
        <v>269</v>
      </c>
      <c r="I203" s="51" t="s">
        <v>270</v>
      </c>
      <c r="J203" s="51">
        <v>723</v>
      </c>
      <c r="K203" s="54">
        <v>309.69534594999999</v>
      </c>
      <c r="L203" s="54">
        <v>2969.7895700600002</v>
      </c>
      <c r="M203" s="52">
        <v>0.43</v>
      </c>
      <c r="N203" s="52">
        <v>0.1</v>
      </c>
      <c r="O203" s="51">
        <v>46158</v>
      </c>
      <c r="P203" s="51">
        <v>45097</v>
      </c>
      <c r="Q203" s="55">
        <v>46158</v>
      </c>
      <c r="R203" s="55">
        <v>5300</v>
      </c>
      <c r="S203" s="51" t="s">
        <v>256</v>
      </c>
      <c r="T203" s="51" t="s">
        <v>294</v>
      </c>
      <c r="U203" s="55">
        <v>54.65</v>
      </c>
      <c r="V203" s="55">
        <v>1</v>
      </c>
      <c r="W203" s="55">
        <v>0.6</v>
      </c>
      <c r="X203" s="55">
        <v>0.13500000000000001</v>
      </c>
      <c r="Y203" s="55">
        <f t="shared" si="18"/>
        <v>0.6</v>
      </c>
      <c r="Z203" s="55">
        <f t="shared" si="19"/>
        <v>0.13500000000000001</v>
      </c>
      <c r="AA203" s="55">
        <v>0.5</v>
      </c>
      <c r="AB203" s="56">
        <v>0.73384804918250701</v>
      </c>
      <c r="AC203">
        <f t="shared" si="20"/>
        <v>2061</v>
      </c>
      <c r="AD203">
        <f t="shared" si="21"/>
        <v>3</v>
      </c>
      <c r="AE203">
        <f t="shared" si="22"/>
        <v>0.6</v>
      </c>
      <c r="AF203">
        <f>'TP Factors'!$D$5</f>
        <v>0.88209793191670816</v>
      </c>
      <c r="AG203">
        <f t="shared" si="23"/>
        <v>0.5</v>
      </c>
    </row>
    <row r="204" spans="1:33">
      <c r="A204" s="51" t="s">
        <v>267</v>
      </c>
      <c r="B204" s="51">
        <v>17</v>
      </c>
      <c r="C204" s="51" t="s">
        <v>268</v>
      </c>
      <c r="D204" s="52">
        <v>32.369999999999997</v>
      </c>
      <c r="E204" s="51" t="s">
        <v>248</v>
      </c>
      <c r="F204" s="51">
        <v>3456</v>
      </c>
      <c r="G204" s="53">
        <v>3</v>
      </c>
      <c r="H204" s="51" t="s">
        <v>269</v>
      </c>
      <c r="I204" s="51" t="s">
        <v>270</v>
      </c>
      <c r="J204" s="51">
        <v>1705</v>
      </c>
      <c r="K204" s="54">
        <v>389.01474530199999</v>
      </c>
      <c r="L204" s="54">
        <v>8475.5136681999993</v>
      </c>
      <c r="M204" s="52">
        <v>1.19</v>
      </c>
      <c r="N204" s="52">
        <v>0.15</v>
      </c>
      <c r="O204" s="51">
        <v>46164</v>
      </c>
      <c r="P204" s="51">
        <v>45103</v>
      </c>
      <c r="Q204" s="55">
        <v>46164</v>
      </c>
      <c r="R204" s="55">
        <v>4340</v>
      </c>
      <c r="S204" s="51" t="s">
        <v>258</v>
      </c>
      <c r="T204" s="51" t="s">
        <v>312</v>
      </c>
      <c r="U204" s="55">
        <v>54.65</v>
      </c>
      <c r="V204" s="55">
        <v>1</v>
      </c>
      <c r="W204" s="55">
        <v>0.7</v>
      </c>
      <c r="X204" s="55">
        <v>0.09</v>
      </c>
      <c r="Y204" s="55">
        <f t="shared" si="18"/>
        <v>0.7</v>
      </c>
      <c r="Z204" s="55">
        <f t="shared" si="19"/>
        <v>0.09</v>
      </c>
      <c r="AA204" s="55">
        <v>0.41299999999999998</v>
      </c>
      <c r="AB204" s="56">
        <v>2.09433666073831</v>
      </c>
      <c r="AC204">
        <f t="shared" si="20"/>
        <v>4859</v>
      </c>
      <c r="AD204">
        <f t="shared" si="21"/>
        <v>7</v>
      </c>
      <c r="AE204">
        <f t="shared" si="22"/>
        <v>1</v>
      </c>
      <c r="AF204">
        <f>'TP Factors'!$D$5</f>
        <v>0.88209793191670816</v>
      </c>
      <c r="AG204">
        <f t="shared" si="23"/>
        <v>0.9</v>
      </c>
    </row>
    <row r="205" spans="1:33">
      <c r="A205" s="51" t="s">
        <v>267</v>
      </c>
      <c r="B205" s="51">
        <v>17</v>
      </c>
      <c r="C205" s="51" t="s">
        <v>268</v>
      </c>
      <c r="D205" s="52">
        <v>32.369999999999997</v>
      </c>
      <c r="E205" s="51" t="s">
        <v>248</v>
      </c>
      <c r="F205" s="51">
        <v>3456</v>
      </c>
      <c r="G205" s="53">
        <v>30.5</v>
      </c>
      <c r="H205" s="51" t="s">
        <v>269</v>
      </c>
      <c r="I205" s="51" t="s">
        <v>270</v>
      </c>
      <c r="J205" s="51">
        <v>3046</v>
      </c>
      <c r="K205" s="54">
        <v>1155.5156109899999</v>
      </c>
      <c r="L205" s="54">
        <v>23337.238958800001</v>
      </c>
      <c r="M205" s="52">
        <v>5.85</v>
      </c>
      <c r="N205" s="52">
        <v>1.54</v>
      </c>
      <c r="O205" s="51">
        <v>46167</v>
      </c>
      <c r="P205" s="51">
        <v>45105</v>
      </c>
      <c r="Q205" s="55">
        <v>46167</v>
      </c>
      <c r="R205" s="55">
        <v>2210</v>
      </c>
      <c r="S205" s="51" t="s">
        <v>258</v>
      </c>
      <c r="T205" s="51" t="s">
        <v>390</v>
      </c>
      <c r="U205" s="55">
        <v>54.65</v>
      </c>
      <c r="V205" s="55">
        <v>1</v>
      </c>
      <c r="W205" s="55">
        <v>1.92</v>
      </c>
      <c r="X205" s="55">
        <v>0.50600000000000001</v>
      </c>
      <c r="Y205" s="55">
        <f t="shared" si="18"/>
        <v>1.92</v>
      </c>
      <c r="Z205" s="55">
        <f t="shared" si="19"/>
        <v>0.50600000000000001</v>
      </c>
      <c r="AA205" s="55">
        <v>0.26800000000000002</v>
      </c>
      <c r="AB205" s="56">
        <v>2.9531436443960302</v>
      </c>
      <c r="AC205">
        <f t="shared" si="20"/>
        <v>4446</v>
      </c>
      <c r="AD205">
        <f t="shared" si="21"/>
        <v>19</v>
      </c>
      <c r="AE205">
        <f t="shared" si="22"/>
        <v>5</v>
      </c>
      <c r="AF205">
        <f>'TP Factors'!$D$5</f>
        <v>0.88209793191670816</v>
      </c>
      <c r="AG205">
        <f t="shared" si="23"/>
        <v>4.4000000000000004</v>
      </c>
    </row>
    <row r="206" spans="1:33">
      <c r="A206" s="51" t="s">
        <v>267</v>
      </c>
      <c r="B206" s="51">
        <v>17</v>
      </c>
      <c r="C206" s="51" t="s">
        <v>268</v>
      </c>
      <c r="D206" s="52">
        <v>32.369999999999997</v>
      </c>
      <c r="E206" s="51" t="s">
        <v>248</v>
      </c>
      <c r="F206" s="51">
        <v>3456</v>
      </c>
      <c r="G206" s="53">
        <v>30.5</v>
      </c>
      <c r="H206" s="51" t="s">
        <v>269</v>
      </c>
      <c r="I206" s="51" t="s">
        <v>270</v>
      </c>
      <c r="J206" s="51">
        <v>48</v>
      </c>
      <c r="K206" s="54">
        <v>119.67483647</v>
      </c>
      <c r="L206" s="54">
        <v>353.00877204300002</v>
      </c>
      <c r="M206" s="52">
        <v>0.09</v>
      </c>
      <c r="N206" s="52">
        <v>0.02</v>
      </c>
      <c r="O206" s="51">
        <v>46175</v>
      </c>
      <c r="P206" s="51">
        <v>45113</v>
      </c>
      <c r="Q206" s="55">
        <v>46175</v>
      </c>
      <c r="R206" s="55">
        <v>2210</v>
      </c>
      <c r="S206" s="51" t="s">
        <v>256</v>
      </c>
      <c r="T206" s="51" t="s">
        <v>399</v>
      </c>
      <c r="U206" s="55">
        <v>54.65</v>
      </c>
      <c r="V206" s="55">
        <v>1</v>
      </c>
      <c r="W206" s="55">
        <v>1.92</v>
      </c>
      <c r="X206" s="55">
        <v>0.50600000000000001</v>
      </c>
      <c r="Y206" s="55">
        <f t="shared" si="18"/>
        <v>1.92</v>
      </c>
      <c r="Z206" s="55">
        <f t="shared" si="19"/>
        <v>0.50600000000000001</v>
      </c>
      <c r="AA206" s="55">
        <v>0.27700000000000002</v>
      </c>
      <c r="AB206" s="56">
        <v>8.7230018367103604E-2</v>
      </c>
      <c r="AC206">
        <f t="shared" si="20"/>
        <v>136</v>
      </c>
      <c r="AD206">
        <f t="shared" si="21"/>
        <v>1</v>
      </c>
      <c r="AE206">
        <f t="shared" si="22"/>
        <v>0.2</v>
      </c>
      <c r="AF206">
        <f>'TP Factors'!$D$5</f>
        <v>0.88209793191670816</v>
      </c>
      <c r="AG206">
        <f t="shared" si="23"/>
        <v>0.2</v>
      </c>
    </row>
    <row r="207" spans="1:33">
      <c r="A207" s="51" t="s">
        <v>267</v>
      </c>
      <c r="B207" s="51">
        <v>17</v>
      </c>
      <c r="C207" s="51" t="s">
        <v>268</v>
      </c>
      <c r="D207" s="52">
        <v>32.369999999999997</v>
      </c>
      <c r="E207" s="51" t="s">
        <v>248</v>
      </c>
      <c r="F207" s="51">
        <v>1234</v>
      </c>
      <c r="G207" s="53">
        <v>29</v>
      </c>
      <c r="H207" s="51" t="s">
        <v>269</v>
      </c>
      <c r="I207" s="51" t="s">
        <v>270</v>
      </c>
      <c r="J207" s="51">
        <v>20</v>
      </c>
      <c r="K207" s="54">
        <v>98.562604248400007</v>
      </c>
      <c r="L207" s="54">
        <v>115.503212981</v>
      </c>
      <c r="M207" s="52">
        <v>0.04</v>
      </c>
      <c r="N207" s="52">
        <v>0.01</v>
      </c>
      <c r="O207" s="51">
        <v>46193</v>
      </c>
      <c r="P207" s="51">
        <v>45130</v>
      </c>
      <c r="Q207" s="55">
        <v>46193</v>
      </c>
      <c r="R207" s="55">
        <v>1200</v>
      </c>
      <c r="S207" s="51" t="s">
        <v>256</v>
      </c>
      <c r="T207" s="51" t="s">
        <v>257</v>
      </c>
      <c r="U207" s="55">
        <v>54.65</v>
      </c>
      <c r="V207" s="55">
        <v>1</v>
      </c>
      <c r="W207" s="55">
        <v>2.39</v>
      </c>
      <c r="X207" s="55">
        <v>0.316</v>
      </c>
      <c r="Y207" s="55">
        <f t="shared" si="18"/>
        <v>2.39</v>
      </c>
      <c r="Z207" s="55">
        <f t="shared" si="19"/>
        <v>0.316</v>
      </c>
      <c r="AA207" s="55">
        <v>0.34699999999999998</v>
      </c>
      <c r="AB207" s="56">
        <v>2.8541351340995301E-2</v>
      </c>
      <c r="AC207">
        <f t="shared" si="20"/>
        <v>56</v>
      </c>
      <c r="AD207">
        <f t="shared" si="21"/>
        <v>0</v>
      </c>
      <c r="AE207">
        <f t="shared" si="22"/>
        <v>0</v>
      </c>
      <c r="AF207">
        <f>'TP Factors'!$D$5</f>
        <v>0.88209793191670816</v>
      </c>
      <c r="AG207">
        <f t="shared" si="23"/>
        <v>0</v>
      </c>
    </row>
    <row r="208" spans="1:33">
      <c r="A208" s="51" t="s">
        <v>267</v>
      </c>
      <c r="B208" s="51">
        <v>17</v>
      </c>
      <c r="C208" s="51" t="s">
        <v>268</v>
      </c>
      <c r="D208" s="52">
        <v>32.369999999999997</v>
      </c>
      <c r="E208" s="51" t="s">
        <v>248</v>
      </c>
      <c r="F208" s="51">
        <v>3456</v>
      </c>
      <c r="G208" s="53">
        <v>30.5</v>
      </c>
      <c r="H208" s="51" t="s">
        <v>269</v>
      </c>
      <c r="I208" s="51" t="s">
        <v>270</v>
      </c>
      <c r="J208" s="51">
        <v>823</v>
      </c>
      <c r="K208" s="54">
        <v>410.01678911200003</v>
      </c>
      <c r="L208" s="54">
        <v>6307.80838872</v>
      </c>
      <c r="M208" s="52">
        <v>1.58</v>
      </c>
      <c r="N208" s="52">
        <v>0.42</v>
      </c>
      <c r="O208" s="51">
        <v>46194</v>
      </c>
      <c r="P208" s="51">
        <v>45131</v>
      </c>
      <c r="Q208" s="55">
        <v>46194</v>
      </c>
      <c r="R208" s="55">
        <v>2210</v>
      </c>
      <c r="S208" s="51" t="s">
        <v>258</v>
      </c>
      <c r="T208" s="51" t="s">
        <v>390</v>
      </c>
      <c r="U208" s="55">
        <v>54.65</v>
      </c>
      <c r="V208" s="55">
        <v>1</v>
      </c>
      <c r="W208" s="55">
        <v>1.92</v>
      </c>
      <c r="X208" s="55">
        <v>0.50600000000000001</v>
      </c>
      <c r="Y208" s="55">
        <f t="shared" si="18"/>
        <v>1.92</v>
      </c>
      <c r="Z208" s="55">
        <f t="shared" si="19"/>
        <v>0.50600000000000001</v>
      </c>
      <c r="AA208" s="55">
        <v>0.26800000000000002</v>
      </c>
      <c r="AB208" s="56">
        <v>0.90422489921424598</v>
      </c>
      <c r="AC208">
        <f t="shared" si="20"/>
        <v>1361</v>
      </c>
      <c r="AD208">
        <f t="shared" si="21"/>
        <v>6</v>
      </c>
      <c r="AE208">
        <f t="shared" si="22"/>
        <v>1.5</v>
      </c>
      <c r="AF208">
        <f>'TP Factors'!$D$5</f>
        <v>0.88209793191670816</v>
      </c>
      <c r="AG208">
        <f t="shared" si="23"/>
        <v>1.3</v>
      </c>
    </row>
    <row r="209" spans="1:33">
      <c r="A209" s="51" t="s">
        <v>267</v>
      </c>
      <c r="B209" s="51">
        <v>17</v>
      </c>
      <c r="C209" s="51" t="s">
        <v>268</v>
      </c>
      <c r="D209" s="52">
        <v>32.369999999999997</v>
      </c>
      <c r="E209" s="51" t="s">
        <v>248</v>
      </c>
      <c r="F209" s="51">
        <v>1234</v>
      </c>
      <c r="G209" s="53">
        <v>13</v>
      </c>
      <c r="H209" s="51" t="s">
        <v>269</v>
      </c>
      <c r="I209" s="51" t="s">
        <v>270</v>
      </c>
      <c r="J209" s="51">
        <v>363</v>
      </c>
      <c r="K209" s="54">
        <v>236.46119384799999</v>
      </c>
      <c r="L209" s="54">
        <v>2179.2236632899999</v>
      </c>
      <c r="M209" s="52">
        <v>0.67</v>
      </c>
      <c r="N209" s="52">
        <v>0.08</v>
      </c>
      <c r="O209" s="51">
        <v>46200</v>
      </c>
      <c r="P209" s="51">
        <v>45137</v>
      </c>
      <c r="Q209" s="55">
        <v>46200</v>
      </c>
      <c r="R209" s="55">
        <v>1100</v>
      </c>
      <c r="S209" s="51" t="s">
        <v>258</v>
      </c>
      <c r="T209" s="51" t="s">
        <v>279</v>
      </c>
      <c r="U209" s="55">
        <v>54.65</v>
      </c>
      <c r="V209" s="55">
        <v>1</v>
      </c>
      <c r="W209" s="55">
        <v>1.85</v>
      </c>
      <c r="X209" s="55">
        <v>0.22</v>
      </c>
      <c r="Y209" s="55">
        <f t="shared" si="18"/>
        <v>1.85</v>
      </c>
      <c r="Z209" s="55">
        <f t="shared" si="19"/>
        <v>0.22</v>
      </c>
      <c r="AA209" s="55">
        <v>0.34200000000000003</v>
      </c>
      <c r="AB209" s="56">
        <v>0.53849574060380401</v>
      </c>
      <c r="AC209">
        <f t="shared" si="20"/>
        <v>1035</v>
      </c>
      <c r="AD209">
        <f t="shared" si="21"/>
        <v>4</v>
      </c>
      <c r="AE209">
        <f t="shared" si="22"/>
        <v>0.5</v>
      </c>
      <c r="AF209">
        <f>'TP Factors'!$D$5</f>
        <v>0.88209793191670816</v>
      </c>
      <c r="AG209">
        <f t="shared" si="23"/>
        <v>0.4</v>
      </c>
    </row>
    <row r="210" spans="1:33">
      <c r="A210" s="51" t="s">
        <v>267</v>
      </c>
      <c r="B210" s="51">
        <v>17</v>
      </c>
      <c r="C210" s="51" t="s">
        <v>268</v>
      </c>
      <c r="D210" s="52">
        <v>32.369999999999997</v>
      </c>
      <c r="E210" s="51" t="s">
        <v>248</v>
      </c>
      <c r="F210" s="51">
        <v>1234</v>
      </c>
      <c r="G210" s="53">
        <v>13</v>
      </c>
      <c r="H210" s="51" t="s">
        <v>269</v>
      </c>
      <c r="I210" s="51" t="s">
        <v>270</v>
      </c>
      <c r="J210" s="51">
        <v>245</v>
      </c>
      <c r="K210" s="54">
        <v>188.75449490099999</v>
      </c>
      <c r="L210" s="54">
        <v>1472.2384904200001</v>
      </c>
      <c r="M210" s="52">
        <v>0.45</v>
      </c>
      <c r="N210" s="52">
        <v>0.05</v>
      </c>
      <c r="O210" s="51">
        <v>46210</v>
      </c>
      <c r="P210" s="51">
        <v>45146</v>
      </c>
      <c r="Q210" s="55">
        <v>46210</v>
      </c>
      <c r="R210" s="55">
        <v>1100</v>
      </c>
      <c r="S210" s="51" t="s">
        <v>258</v>
      </c>
      <c r="T210" s="51" t="s">
        <v>279</v>
      </c>
      <c r="U210" s="55">
        <v>54.65</v>
      </c>
      <c r="V210" s="55">
        <v>1</v>
      </c>
      <c r="W210" s="55">
        <v>1.85</v>
      </c>
      <c r="X210" s="55">
        <v>0.22</v>
      </c>
      <c r="Y210" s="55">
        <f t="shared" si="18"/>
        <v>1.85</v>
      </c>
      <c r="Z210" s="55">
        <f t="shared" si="19"/>
        <v>0.22</v>
      </c>
      <c r="AA210" s="55">
        <v>0.34200000000000003</v>
      </c>
      <c r="AB210" s="56">
        <v>0.157976645024655</v>
      </c>
      <c r="AC210">
        <f t="shared" si="20"/>
        <v>304</v>
      </c>
      <c r="AD210">
        <f t="shared" si="21"/>
        <v>1</v>
      </c>
      <c r="AE210">
        <f t="shared" si="22"/>
        <v>0.1</v>
      </c>
      <c r="AF210">
        <f>'TP Factors'!$D$5</f>
        <v>0.88209793191670816</v>
      </c>
      <c r="AG210">
        <f t="shared" si="23"/>
        <v>0.1</v>
      </c>
    </row>
    <row r="211" spans="1:33">
      <c r="A211" s="51" t="s">
        <v>267</v>
      </c>
      <c r="B211" s="51">
        <v>17</v>
      </c>
      <c r="C211" s="51" t="s">
        <v>268</v>
      </c>
      <c r="D211" s="52">
        <v>32.369999999999997</v>
      </c>
      <c r="E211" s="51" t="s">
        <v>248</v>
      </c>
      <c r="F211" s="51">
        <v>1234</v>
      </c>
      <c r="G211" s="53">
        <v>0</v>
      </c>
      <c r="H211" s="51" t="s">
        <v>269</v>
      </c>
      <c r="I211" s="51" t="s">
        <v>270</v>
      </c>
      <c r="J211" s="51">
        <v>283</v>
      </c>
      <c r="K211" s="54">
        <v>213.990916666</v>
      </c>
      <c r="L211" s="54">
        <v>1160.5520602700001</v>
      </c>
      <c r="M211" s="52">
        <v>0.17</v>
      </c>
      <c r="N211" s="52">
        <v>0.04</v>
      </c>
      <c r="O211" s="51">
        <v>46214</v>
      </c>
      <c r="P211" s="51">
        <v>45150</v>
      </c>
      <c r="Q211" s="55">
        <v>46214</v>
      </c>
      <c r="R211" s="55">
        <v>5300</v>
      </c>
      <c r="S211" s="51" t="s">
        <v>284</v>
      </c>
      <c r="T211" s="51" t="s">
        <v>405</v>
      </c>
      <c r="U211" s="55">
        <v>54.65</v>
      </c>
      <c r="V211" s="55">
        <v>1</v>
      </c>
      <c r="W211" s="55">
        <v>0.6</v>
      </c>
      <c r="X211" s="55">
        <v>0.13500000000000001</v>
      </c>
      <c r="Y211" s="55">
        <f t="shared" si="18"/>
        <v>0.6</v>
      </c>
      <c r="Z211" s="55">
        <f t="shared" si="19"/>
        <v>0.13500000000000001</v>
      </c>
      <c r="AA211" s="55">
        <v>0.5</v>
      </c>
      <c r="AB211" s="56">
        <v>0.286777512446793</v>
      </c>
      <c r="AC211">
        <f t="shared" si="20"/>
        <v>805</v>
      </c>
      <c r="AD211">
        <f t="shared" si="21"/>
        <v>1</v>
      </c>
      <c r="AE211">
        <f t="shared" si="22"/>
        <v>0.2</v>
      </c>
      <c r="AF211">
        <f>'TP Factors'!$D$5</f>
        <v>0.88209793191670816</v>
      </c>
      <c r="AG211">
        <f t="shared" si="23"/>
        <v>0.2</v>
      </c>
    </row>
    <row r="212" spans="1:33">
      <c r="A212" s="51" t="s">
        <v>267</v>
      </c>
      <c r="B212" s="51">
        <v>17</v>
      </c>
      <c r="C212" s="51" t="s">
        <v>268</v>
      </c>
      <c r="D212" s="52">
        <v>32.369999999999997</v>
      </c>
      <c r="E212" s="51" t="s">
        <v>248</v>
      </c>
      <c r="F212" s="51">
        <v>1234</v>
      </c>
      <c r="G212" s="53">
        <v>29</v>
      </c>
      <c r="H212" s="51" t="s">
        <v>269</v>
      </c>
      <c r="I212" s="51" t="s">
        <v>270</v>
      </c>
      <c r="J212" s="51">
        <v>1</v>
      </c>
      <c r="K212" s="54">
        <v>16.766447769999999</v>
      </c>
      <c r="L212" s="54">
        <v>5.6046869076999997</v>
      </c>
      <c r="M212" s="52">
        <v>0</v>
      </c>
      <c r="N212" s="52">
        <v>0</v>
      </c>
      <c r="O212" s="51">
        <v>46224</v>
      </c>
      <c r="P212" s="51">
        <v>45160</v>
      </c>
      <c r="Q212" s="55">
        <v>46224</v>
      </c>
      <c r="R212" s="55">
        <v>1200</v>
      </c>
      <c r="S212" s="51" t="s">
        <v>284</v>
      </c>
      <c r="T212" s="51" t="s">
        <v>285</v>
      </c>
      <c r="U212" s="55">
        <v>54.65</v>
      </c>
      <c r="V212" s="55">
        <v>1</v>
      </c>
      <c r="W212" s="55">
        <v>2.39</v>
      </c>
      <c r="X212" s="55">
        <v>0.316</v>
      </c>
      <c r="Y212" s="55">
        <f t="shared" si="18"/>
        <v>2.39</v>
      </c>
      <c r="Z212" s="55">
        <f t="shared" si="19"/>
        <v>0.316</v>
      </c>
      <c r="AA212" s="55">
        <v>0.38900000000000001</v>
      </c>
      <c r="AB212" s="56">
        <v>1.3849427568372399E-3</v>
      </c>
      <c r="AC212">
        <f t="shared" si="20"/>
        <v>3</v>
      </c>
      <c r="AD212">
        <f t="shared" si="21"/>
        <v>0</v>
      </c>
      <c r="AE212">
        <f t="shared" si="22"/>
        <v>0</v>
      </c>
      <c r="AF212">
        <f>'TP Factors'!$D$5</f>
        <v>0.88209793191670816</v>
      </c>
      <c r="AG212">
        <f t="shared" si="23"/>
        <v>0</v>
      </c>
    </row>
    <row r="213" spans="1:33">
      <c r="A213" s="51" t="s">
        <v>267</v>
      </c>
      <c r="B213" s="51">
        <v>17</v>
      </c>
      <c r="C213" s="51" t="s">
        <v>268</v>
      </c>
      <c r="D213" s="52">
        <v>32.369999999999997</v>
      </c>
      <c r="E213" s="51" t="s">
        <v>248</v>
      </c>
      <c r="F213" s="51">
        <v>3456</v>
      </c>
      <c r="G213" s="53">
        <v>0</v>
      </c>
      <c r="H213" s="51" t="s">
        <v>269</v>
      </c>
      <c r="I213" s="51" t="s">
        <v>270</v>
      </c>
      <c r="J213" s="51">
        <v>65448</v>
      </c>
      <c r="K213" s="54">
        <v>10336.9690292</v>
      </c>
      <c r="L213" s="54">
        <v>443532.02644699998</v>
      </c>
      <c r="M213" s="52">
        <v>0</v>
      </c>
      <c r="N213" s="52">
        <v>0</v>
      </c>
      <c r="O213" s="51">
        <v>46232</v>
      </c>
      <c r="P213" s="51">
        <v>45167</v>
      </c>
      <c r="Q213" s="55">
        <v>46232</v>
      </c>
      <c r="R213" s="55">
        <v>6300</v>
      </c>
      <c r="S213" s="51" t="s">
        <v>284</v>
      </c>
      <c r="T213" s="51" t="s">
        <v>395</v>
      </c>
      <c r="U213" s="55">
        <v>54.65</v>
      </c>
      <c r="V213" s="55">
        <v>1</v>
      </c>
      <c r="W213" s="55">
        <v>0</v>
      </c>
      <c r="X213" s="55">
        <v>0</v>
      </c>
      <c r="Y213" s="55">
        <f t="shared" si="18"/>
        <v>0</v>
      </c>
      <c r="Z213" s="55">
        <f t="shared" si="19"/>
        <v>0</v>
      </c>
      <c r="AA213" s="55">
        <v>0.30299999999999999</v>
      </c>
      <c r="AB213" s="56">
        <v>22.732022305299999</v>
      </c>
      <c r="AC213">
        <f t="shared" si="20"/>
        <v>38692</v>
      </c>
      <c r="AD213">
        <f t="shared" si="21"/>
        <v>0</v>
      </c>
      <c r="AE213">
        <f t="shared" si="22"/>
        <v>0</v>
      </c>
      <c r="AF213">
        <f>'TP Factors'!$D$5</f>
        <v>0.88209793191670816</v>
      </c>
      <c r="AG213">
        <f t="shared" si="23"/>
        <v>0</v>
      </c>
    </row>
    <row r="214" spans="1:33">
      <c r="A214" s="51" t="s">
        <v>267</v>
      </c>
      <c r="B214" s="51">
        <v>17</v>
      </c>
      <c r="C214" s="51" t="s">
        <v>268</v>
      </c>
      <c r="D214" s="52">
        <v>32.369999999999997</v>
      </c>
      <c r="E214" s="51" t="s">
        <v>248</v>
      </c>
      <c r="F214" s="51">
        <v>1234</v>
      </c>
      <c r="G214" s="53">
        <v>13</v>
      </c>
      <c r="H214" s="51" t="s">
        <v>269</v>
      </c>
      <c r="I214" s="51" t="s">
        <v>270</v>
      </c>
      <c r="J214" s="51">
        <v>1732</v>
      </c>
      <c r="K214" s="54">
        <v>623.27020899800004</v>
      </c>
      <c r="L214" s="54">
        <v>10399.5282816</v>
      </c>
      <c r="M214" s="52">
        <v>3.2</v>
      </c>
      <c r="N214" s="52">
        <v>0.38</v>
      </c>
      <c r="O214" s="51">
        <v>46265</v>
      </c>
      <c r="P214" s="51">
        <v>45200</v>
      </c>
      <c r="Q214" s="55">
        <v>46265</v>
      </c>
      <c r="R214" s="55">
        <v>1100</v>
      </c>
      <c r="S214" s="51" t="s">
        <v>284</v>
      </c>
      <c r="T214" s="51" t="s">
        <v>392</v>
      </c>
      <c r="U214" s="55">
        <v>54.65</v>
      </c>
      <c r="V214" s="55">
        <v>1</v>
      </c>
      <c r="W214" s="55">
        <v>1.85</v>
      </c>
      <c r="X214" s="55">
        <v>0.22</v>
      </c>
      <c r="Y214" s="55">
        <f t="shared" si="18"/>
        <v>1.85</v>
      </c>
      <c r="Z214" s="55">
        <f t="shared" si="19"/>
        <v>0.22</v>
      </c>
      <c r="AA214" s="55">
        <v>0.34200000000000003</v>
      </c>
      <c r="AB214" s="56">
        <v>2.5697691239820002</v>
      </c>
      <c r="AC214">
        <f t="shared" si="20"/>
        <v>4937</v>
      </c>
      <c r="AD214">
        <f t="shared" si="21"/>
        <v>20</v>
      </c>
      <c r="AE214">
        <f t="shared" si="22"/>
        <v>2.4</v>
      </c>
      <c r="AF214">
        <f>'TP Factors'!$D$5</f>
        <v>0.88209793191670816</v>
      </c>
      <c r="AG214">
        <f t="shared" si="23"/>
        <v>2.1</v>
      </c>
    </row>
    <row r="215" spans="1:33">
      <c r="A215" s="51" t="s">
        <v>267</v>
      </c>
      <c r="B215" s="51">
        <v>17</v>
      </c>
      <c r="C215" s="51" t="s">
        <v>268</v>
      </c>
      <c r="D215" s="52">
        <v>32.369999999999997</v>
      </c>
      <c r="E215" s="51" t="s">
        <v>248</v>
      </c>
      <c r="F215" s="51">
        <v>1234</v>
      </c>
      <c r="G215" s="53">
        <v>0</v>
      </c>
      <c r="H215" s="51" t="s">
        <v>269</v>
      </c>
      <c r="I215" s="51" t="s">
        <v>270</v>
      </c>
      <c r="J215" s="51">
        <v>485</v>
      </c>
      <c r="K215" s="54">
        <v>200.100519827</v>
      </c>
      <c r="L215" s="54">
        <v>1989.76911593</v>
      </c>
      <c r="M215" s="52">
        <v>0.28999999999999998</v>
      </c>
      <c r="N215" s="52">
        <v>7.0000000000000007E-2</v>
      </c>
      <c r="O215" s="51">
        <v>46266</v>
      </c>
      <c r="P215" s="51">
        <v>45201</v>
      </c>
      <c r="Q215" s="55">
        <v>46266</v>
      </c>
      <c r="R215" s="55">
        <v>5300</v>
      </c>
      <c r="S215" s="51" t="s">
        <v>284</v>
      </c>
      <c r="T215" s="51" t="s">
        <v>405</v>
      </c>
      <c r="U215" s="55">
        <v>54.65</v>
      </c>
      <c r="V215" s="55">
        <v>1</v>
      </c>
      <c r="W215" s="55">
        <v>0.6</v>
      </c>
      <c r="X215" s="55">
        <v>0.13500000000000001</v>
      </c>
      <c r="Y215" s="55">
        <f t="shared" si="18"/>
        <v>0.6</v>
      </c>
      <c r="Z215" s="55">
        <f t="shared" si="19"/>
        <v>0.13500000000000001</v>
      </c>
      <c r="AA215" s="55">
        <v>0.5</v>
      </c>
      <c r="AB215" s="56">
        <v>0.491680689688831</v>
      </c>
      <c r="AC215">
        <f t="shared" si="20"/>
        <v>1381</v>
      </c>
      <c r="AD215">
        <f t="shared" si="21"/>
        <v>2</v>
      </c>
      <c r="AE215">
        <f t="shared" si="22"/>
        <v>0.4</v>
      </c>
      <c r="AF215">
        <f>'TP Factors'!$D$5</f>
        <v>0.88209793191670816</v>
      </c>
      <c r="AG215">
        <f t="shared" si="23"/>
        <v>0.4</v>
      </c>
    </row>
    <row r="216" spans="1:33">
      <c r="A216" s="51" t="s">
        <v>267</v>
      </c>
      <c r="B216" s="51">
        <v>17</v>
      </c>
      <c r="C216" s="51" t="s">
        <v>268</v>
      </c>
      <c r="D216" s="52">
        <v>32.369999999999997</v>
      </c>
      <c r="E216" s="51" t="s">
        <v>248</v>
      </c>
      <c r="F216" s="51">
        <v>3456</v>
      </c>
      <c r="G216" s="53">
        <v>62.5</v>
      </c>
      <c r="H216" s="51" t="s">
        <v>269</v>
      </c>
      <c r="I216" s="51" t="s">
        <v>270</v>
      </c>
      <c r="J216" s="51">
        <v>2466</v>
      </c>
      <c r="K216" s="54">
        <v>854.91779976299995</v>
      </c>
      <c r="L216" s="54">
        <v>29968.574781300002</v>
      </c>
      <c r="M216" s="52">
        <v>3.08</v>
      </c>
      <c r="N216" s="52">
        <v>0.5</v>
      </c>
      <c r="O216" s="51">
        <v>46274</v>
      </c>
      <c r="P216" s="51">
        <v>45209</v>
      </c>
      <c r="Q216" s="55">
        <v>46274</v>
      </c>
      <c r="R216" s="55">
        <v>7430</v>
      </c>
      <c r="S216" s="51" t="s">
        <v>284</v>
      </c>
      <c r="T216" s="51" t="s">
        <v>413</v>
      </c>
      <c r="U216" s="55">
        <v>54.65</v>
      </c>
      <c r="V216" s="55">
        <v>1</v>
      </c>
      <c r="W216" s="55">
        <v>1.25</v>
      </c>
      <c r="X216" s="55">
        <v>0.20200000000000001</v>
      </c>
      <c r="Y216" s="55">
        <f t="shared" si="18"/>
        <v>1.25</v>
      </c>
      <c r="Z216" s="55">
        <f t="shared" si="19"/>
        <v>0.20200000000000001</v>
      </c>
      <c r="AA216" s="55">
        <v>0.16900000000000001</v>
      </c>
      <c r="AB216" s="56">
        <v>7.0684538289273604</v>
      </c>
      <c r="AC216">
        <f t="shared" si="20"/>
        <v>6710</v>
      </c>
      <c r="AD216">
        <f t="shared" si="21"/>
        <v>18</v>
      </c>
      <c r="AE216">
        <f t="shared" si="22"/>
        <v>3</v>
      </c>
      <c r="AF216">
        <f>'TP Factors'!$D$5</f>
        <v>0.88209793191670816</v>
      </c>
      <c r="AG216">
        <f t="shared" si="23"/>
        <v>2.6</v>
      </c>
    </row>
    <row r="217" spans="1:33">
      <c r="A217" s="51" t="s">
        <v>267</v>
      </c>
      <c r="B217" s="51">
        <v>17</v>
      </c>
      <c r="C217" s="51" t="s">
        <v>268</v>
      </c>
      <c r="D217" s="52">
        <v>32.369999999999997</v>
      </c>
      <c r="E217" s="51" t="s">
        <v>248</v>
      </c>
      <c r="F217" s="51">
        <v>3456</v>
      </c>
      <c r="G217" s="53">
        <v>0</v>
      </c>
      <c r="H217" s="51" t="s">
        <v>269</v>
      </c>
      <c r="I217" s="51" t="s">
        <v>270</v>
      </c>
      <c r="J217" s="51">
        <v>2925</v>
      </c>
      <c r="K217" s="54">
        <v>1388.03710985</v>
      </c>
      <c r="L217" s="54">
        <v>19819.909283100002</v>
      </c>
      <c r="M217" s="52">
        <v>0</v>
      </c>
      <c r="N217" s="52">
        <v>0</v>
      </c>
      <c r="O217" s="51">
        <v>46363</v>
      </c>
      <c r="P217" s="51">
        <v>45295</v>
      </c>
      <c r="Q217" s="55">
        <v>46363</v>
      </c>
      <c r="R217" s="55">
        <v>6460</v>
      </c>
      <c r="S217" s="51" t="s">
        <v>251</v>
      </c>
      <c r="T217" s="51" t="s">
        <v>282</v>
      </c>
      <c r="U217" s="55">
        <v>54.65</v>
      </c>
      <c r="V217" s="55">
        <v>1</v>
      </c>
      <c r="W217" s="55">
        <v>0</v>
      </c>
      <c r="X217" s="55">
        <v>0</v>
      </c>
      <c r="Y217" s="55">
        <f t="shared" si="18"/>
        <v>0</v>
      </c>
      <c r="Z217" s="55">
        <f t="shared" si="19"/>
        <v>0</v>
      </c>
      <c r="AA217" s="55">
        <v>0.30299999999999999</v>
      </c>
      <c r="AB217" s="56">
        <v>0.307540421016677</v>
      </c>
      <c r="AC217">
        <f t="shared" si="20"/>
        <v>523</v>
      </c>
      <c r="AD217">
        <f t="shared" si="21"/>
        <v>0</v>
      </c>
      <c r="AE217">
        <f t="shared" si="22"/>
        <v>0</v>
      </c>
      <c r="AF217">
        <f>'TP Factors'!$D$5</f>
        <v>0.88209793191670816</v>
      </c>
      <c r="AG217">
        <f t="shared" si="23"/>
        <v>0</v>
      </c>
    </row>
    <row r="218" spans="1:33">
      <c r="A218" s="51" t="s">
        <v>267</v>
      </c>
      <c r="B218" s="51">
        <v>17</v>
      </c>
      <c r="C218" s="51" t="s">
        <v>268</v>
      </c>
      <c r="D218" s="52">
        <v>32.369999999999997</v>
      </c>
      <c r="E218" s="51" t="s">
        <v>248</v>
      </c>
      <c r="F218" s="51">
        <v>1234</v>
      </c>
      <c r="G218" s="53">
        <v>13</v>
      </c>
      <c r="H218" s="51" t="s">
        <v>269</v>
      </c>
      <c r="I218" s="51" t="s">
        <v>270</v>
      </c>
      <c r="J218" s="51">
        <v>11</v>
      </c>
      <c r="K218" s="54">
        <v>37.0831589163</v>
      </c>
      <c r="L218" s="54">
        <v>68.661227671600003</v>
      </c>
      <c r="M218" s="52">
        <v>0.02</v>
      </c>
      <c r="N218" s="52">
        <v>0</v>
      </c>
      <c r="O218" s="51">
        <v>46377</v>
      </c>
      <c r="P218" s="51">
        <v>45309</v>
      </c>
      <c r="Q218" s="55">
        <v>46377</v>
      </c>
      <c r="R218" s="55">
        <v>1100</v>
      </c>
      <c r="S218" s="51" t="s">
        <v>284</v>
      </c>
      <c r="T218" s="51" t="s">
        <v>392</v>
      </c>
      <c r="U218" s="55">
        <v>54.65</v>
      </c>
      <c r="V218" s="55">
        <v>1</v>
      </c>
      <c r="W218" s="55">
        <v>1.85</v>
      </c>
      <c r="X218" s="55">
        <v>0.22</v>
      </c>
      <c r="Y218" s="55">
        <f t="shared" si="18"/>
        <v>1.85</v>
      </c>
      <c r="Z218" s="55">
        <f t="shared" si="19"/>
        <v>0.22</v>
      </c>
      <c r="AA218" s="55">
        <v>0.34200000000000003</v>
      </c>
      <c r="AB218" s="56">
        <v>1.6966490988777099E-2</v>
      </c>
      <c r="AC218">
        <f t="shared" si="20"/>
        <v>33</v>
      </c>
      <c r="AD218">
        <f t="shared" si="21"/>
        <v>0</v>
      </c>
      <c r="AE218">
        <f t="shared" si="22"/>
        <v>0</v>
      </c>
      <c r="AF218">
        <f>'TP Factors'!$D$5</f>
        <v>0.88209793191670816</v>
      </c>
      <c r="AG218">
        <f t="shared" si="23"/>
        <v>0</v>
      </c>
    </row>
    <row r="219" spans="1:33">
      <c r="A219" s="51" t="s">
        <v>267</v>
      </c>
      <c r="B219" s="51">
        <v>17</v>
      </c>
      <c r="C219" s="51" t="s">
        <v>268</v>
      </c>
      <c r="D219" s="52">
        <v>32.369999999999997</v>
      </c>
      <c r="E219" s="51" t="s">
        <v>248</v>
      </c>
      <c r="F219" s="51">
        <v>1234</v>
      </c>
      <c r="G219" s="53">
        <v>13</v>
      </c>
      <c r="H219" s="51" t="s">
        <v>269</v>
      </c>
      <c r="I219" s="51" t="s">
        <v>270</v>
      </c>
      <c r="J219" s="51">
        <v>328</v>
      </c>
      <c r="K219" s="54">
        <v>333.20812961299998</v>
      </c>
      <c r="L219" s="54">
        <v>1970.33746875</v>
      </c>
      <c r="M219" s="52">
        <v>0.61</v>
      </c>
      <c r="N219" s="52">
        <v>7.0000000000000007E-2</v>
      </c>
      <c r="O219" s="51">
        <v>46423</v>
      </c>
      <c r="P219" s="51">
        <v>45353</v>
      </c>
      <c r="Q219" s="55">
        <v>46423</v>
      </c>
      <c r="R219" s="55">
        <v>1100</v>
      </c>
      <c r="S219" s="51" t="s">
        <v>284</v>
      </c>
      <c r="T219" s="51" t="s">
        <v>392</v>
      </c>
      <c r="U219" s="55">
        <v>54.65</v>
      </c>
      <c r="V219" s="55">
        <v>1</v>
      </c>
      <c r="W219" s="55">
        <v>1.85</v>
      </c>
      <c r="X219" s="55">
        <v>0.22</v>
      </c>
      <c r="Y219" s="55">
        <f t="shared" si="18"/>
        <v>1.85</v>
      </c>
      <c r="Z219" s="55">
        <f t="shared" si="19"/>
        <v>0.22</v>
      </c>
      <c r="AA219" s="55">
        <v>0.34200000000000003</v>
      </c>
      <c r="AB219" s="56">
        <v>0.48687904429943801</v>
      </c>
      <c r="AC219">
        <f t="shared" si="20"/>
        <v>935</v>
      </c>
      <c r="AD219">
        <f t="shared" si="21"/>
        <v>4</v>
      </c>
      <c r="AE219">
        <f t="shared" si="22"/>
        <v>0.5</v>
      </c>
      <c r="AF219">
        <f>'TP Factors'!$D$5</f>
        <v>0.88209793191670816</v>
      </c>
      <c r="AG219">
        <f t="shared" si="23"/>
        <v>0.4</v>
      </c>
    </row>
    <row r="220" spans="1:33">
      <c r="A220" s="51" t="s">
        <v>267</v>
      </c>
      <c r="B220" s="51">
        <v>17</v>
      </c>
      <c r="C220" s="51" t="s">
        <v>268</v>
      </c>
      <c r="D220" s="52">
        <v>32.369999999999997</v>
      </c>
      <c r="E220" s="51" t="s">
        <v>248</v>
      </c>
      <c r="F220" s="51">
        <v>3456</v>
      </c>
      <c r="G220" s="53">
        <v>0</v>
      </c>
      <c r="H220" s="51" t="s">
        <v>269</v>
      </c>
      <c r="I220" s="51" t="s">
        <v>270</v>
      </c>
      <c r="J220" s="51">
        <v>275</v>
      </c>
      <c r="K220" s="54">
        <v>191.476879586</v>
      </c>
      <c r="L220" s="54">
        <v>1861.58234115</v>
      </c>
      <c r="M220" s="52">
        <v>0</v>
      </c>
      <c r="N220" s="52">
        <v>0</v>
      </c>
      <c r="O220" s="51">
        <v>46443</v>
      </c>
      <c r="P220" s="51">
        <v>45373</v>
      </c>
      <c r="Q220" s="55">
        <v>46443</v>
      </c>
      <c r="R220" s="55">
        <v>6460</v>
      </c>
      <c r="S220" s="51" t="s">
        <v>284</v>
      </c>
      <c r="T220" s="51" t="s">
        <v>411</v>
      </c>
      <c r="U220" s="55">
        <v>54.65</v>
      </c>
      <c r="V220" s="55">
        <v>1</v>
      </c>
      <c r="W220" s="55">
        <v>0</v>
      </c>
      <c r="X220" s="55">
        <v>0</v>
      </c>
      <c r="Y220" s="55">
        <f t="shared" si="18"/>
        <v>0</v>
      </c>
      <c r="Z220" s="55">
        <f t="shared" si="19"/>
        <v>0</v>
      </c>
      <c r="AA220" s="55">
        <v>0.30299999999999999</v>
      </c>
      <c r="AB220" s="56">
        <v>0.212002396347516</v>
      </c>
      <c r="AC220">
        <f t="shared" si="20"/>
        <v>361</v>
      </c>
      <c r="AD220">
        <f t="shared" si="21"/>
        <v>0</v>
      </c>
      <c r="AE220">
        <f t="shared" si="22"/>
        <v>0</v>
      </c>
      <c r="AF220">
        <f>'TP Factors'!$D$5</f>
        <v>0.88209793191670816</v>
      </c>
      <c r="AG220">
        <f t="shared" si="23"/>
        <v>0</v>
      </c>
    </row>
    <row r="221" spans="1:33">
      <c r="A221" s="51" t="s">
        <v>267</v>
      </c>
      <c r="B221" s="51">
        <v>17</v>
      </c>
      <c r="C221" s="51" t="s">
        <v>268</v>
      </c>
      <c r="D221" s="52">
        <v>32.369999999999997</v>
      </c>
      <c r="E221" s="51" t="s">
        <v>248</v>
      </c>
      <c r="F221" s="51">
        <v>1234</v>
      </c>
      <c r="G221" s="53">
        <v>0</v>
      </c>
      <c r="H221" s="51" t="s">
        <v>269</v>
      </c>
      <c r="I221" s="51" t="s">
        <v>270</v>
      </c>
      <c r="J221" s="51">
        <v>809</v>
      </c>
      <c r="K221" s="54">
        <v>238.86320084100001</v>
      </c>
      <c r="L221" s="54">
        <v>3321.10887856</v>
      </c>
      <c r="M221" s="52">
        <v>0.49</v>
      </c>
      <c r="N221" s="52">
        <v>0.11</v>
      </c>
      <c r="O221" s="51">
        <v>46474</v>
      </c>
      <c r="P221" s="51">
        <v>45403</v>
      </c>
      <c r="Q221" s="55">
        <v>46474</v>
      </c>
      <c r="R221" s="55">
        <v>5300</v>
      </c>
      <c r="S221" s="51" t="s">
        <v>251</v>
      </c>
      <c r="T221" s="51" t="s">
        <v>323</v>
      </c>
      <c r="U221" s="55">
        <v>54.65</v>
      </c>
      <c r="V221" s="55">
        <v>1</v>
      </c>
      <c r="W221" s="55">
        <v>0.6</v>
      </c>
      <c r="X221" s="55">
        <v>0.13500000000000001</v>
      </c>
      <c r="Y221" s="55">
        <f t="shared" si="18"/>
        <v>0.6</v>
      </c>
      <c r="Z221" s="55">
        <f t="shared" si="19"/>
        <v>0.13500000000000001</v>
      </c>
      <c r="AA221" s="55">
        <v>0.5</v>
      </c>
      <c r="AB221" s="56">
        <v>0.82066059366507904</v>
      </c>
      <c r="AC221">
        <f t="shared" si="20"/>
        <v>2305</v>
      </c>
      <c r="AD221">
        <f t="shared" si="21"/>
        <v>3</v>
      </c>
      <c r="AE221">
        <f t="shared" si="22"/>
        <v>0.7</v>
      </c>
      <c r="AF221">
        <f>'TP Factors'!$D$5</f>
        <v>0.88209793191670816</v>
      </c>
      <c r="AG221">
        <f t="shared" si="23"/>
        <v>0.6</v>
      </c>
    </row>
    <row r="222" spans="1:33">
      <c r="A222" s="51" t="s">
        <v>267</v>
      </c>
      <c r="B222" s="51">
        <v>17</v>
      </c>
      <c r="C222" s="51" t="s">
        <v>268</v>
      </c>
      <c r="D222" s="52">
        <v>32.369999999999997</v>
      </c>
      <c r="E222" s="51" t="s">
        <v>248</v>
      </c>
      <c r="F222" s="51">
        <v>1234</v>
      </c>
      <c r="G222" s="53">
        <v>0</v>
      </c>
      <c r="H222" s="51" t="s">
        <v>269</v>
      </c>
      <c r="I222" s="51" t="s">
        <v>270</v>
      </c>
      <c r="J222" s="51">
        <v>12</v>
      </c>
      <c r="K222" s="54">
        <v>40.178090081500002</v>
      </c>
      <c r="L222" s="54">
        <v>48.660503562499997</v>
      </c>
      <c r="M222" s="52">
        <v>0.01</v>
      </c>
      <c r="N222" s="52">
        <v>0</v>
      </c>
      <c r="O222" s="51">
        <v>46523</v>
      </c>
      <c r="P222" s="51">
        <v>45451</v>
      </c>
      <c r="Q222" s="55">
        <v>46523</v>
      </c>
      <c r="R222" s="55">
        <v>5300</v>
      </c>
      <c r="S222" s="51" t="s">
        <v>251</v>
      </c>
      <c r="T222" s="51" t="s">
        <v>323</v>
      </c>
      <c r="U222" s="55">
        <v>54.65</v>
      </c>
      <c r="V222" s="55">
        <v>1</v>
      </c>
      <c r="W222" s="55">
        <v>0.6</v>
      </c>
      <c r="X222" s="55">
        <v>0.13500000000000001</v>
      </c>
      <c r="Y222" s="55">
        <f t="shared" si="18"/>
        <v>0.6</v>
      </c>
      <c r="Z222" s="55">
        <f t="shared" si="19"/>
        <v>0.13500000000000001</v>
      </c>
      <c r="AA222" s="55">
        <v>0.5</v>
      </c>
      <c r="AB222" s="56">
        <v>1.20242241989203E-2</v>
      </c>
      <c r="AC222">
        <f t="shared" si="20"/>
        <v>34</v>
      </c>
      <c r="AD222">
        <f t="shared" si="21"/>
        <v>0</v>
      </c>
      <c r="AE222">
        <f t="shared" si="22"/>
        <v>0</v>
      </c>
      <c r="AF222">
        <f>'TP Factors'!$D$5</f>
        <v>0.88209793191670816</v>
      </c>
      <c r="AG222">
        <f t="shared" si="23"/>
        <v>0</v>
      </c>
    </row>
    <row r="223" spans="1:33">
      <c r="A223" s="51" t="s">
        <v>267</v>
      </c>
      <c r="B223" s="51">
        <v>17</v>
      </c>
      <c r="C223" s="51" t="s">
        <v>268</v>
      </c>
      <c r="D223" s="52">
        <v>32.369999999999997</v>
      </c>
      <c r="E223" s="51" t="s">
        <v>248</v>
      </c>
      <c r="F223" s="51">
        <v>3456</v>
      </c>
      <c r="G223" s="53">
        <v>0</v>
      </c>
      <c r="H223" s="51" t="s">
        <v>269</v>
      </c>
      <c r="I223" s="51" t="s">
        <v>270</v>
      </c>
      <c r="J223" s="51">
        <v>1550</v>
      </c>
      <c r="K223" s="54">
        <v>871.43636172799995</v>
      </c>
      <c r="L223" s="54">
        <v>10504.182408500001</v>
      </c>
      <c r="M223" s="52">
        <v>0</v>
      </c>
      <c r="N223" s="52">
        <v>0</v>
      </c>
      <c r="O223" s="51">
        <v>46547</v>
      </c>
      <c r="P223" s="51">
        <v>45475</v>
      </c>
      <c r="Q223" s="55">
        <v>46547</v>
      </c>
      <c r="R223" s="55">
        <v>6300</v>
      </c>
      <c r="S223" s="51" t="s">
        <v>251</v>
      </c>
      <c r="T223" s="51" t="s">
        <v>349</v>
      </c>
      <c r="U223" s="55">
        <v>54.65</v>
      </c>
      <c r="V223" s="55">
        <v>1</v>
      </c>
      <c r="W223" s="55">
        <v>0</v>
      </c>
      <c r="X223" s="55">
        <v>0</v>
      </c>
      <c r="Y223" s="55">
        <f t="shared" si="18"/>
        <v>0</v>
      </c>
      <c r="Z223" s="55">
        <f t="shared" si="19"/>
        <v>0</v>
      </c>
      <c r="AA223" s="55">
        <v>0.30299999999999999</v>
      </c>
      <c r="AB223" s="56">
        <v>2.82074581168151E-2</v>
      </c>
      <c r="AC223">
        <f t="shared" si="20"/>
        <v>48</v>
      </c>
      <c r="AD223">
        <f t="shared" si="21"/>
        <v>0</v>
      </c>
      <c r="AE223">
        <f t="shared" si="22"/>
        <v>0</v>
      </c>
      <c r="AF223">
        <f>'TP Factors'!$D$5</f>
        <v>0.88209793191670816</v>
      </c>
      <c r="AG223">
        <f t="shared" si="23"/>
        <v>0</v>
      </c>
    </row>
    <row r="224" spans="1:33">
      <c r="A224" s="51" t="s">
        <v>267</v>
      </c>
      <c r="B224" s="51">
        <v>17</v>
      </c>
      <c r="C224" s="51" t="s">
        <v>268</v>
      </c>
      <c r="D224" s="52">
        <v>32.369999999999997</v>
      </c>
      <c r="E224" s="51" t="s">
        <v>248</v>
      </c>
      <c r="F224" s="51">
        <v>1234</v>
      </c>
      <c r="G224" s="53">
        <v>13</v>
      </c>
      <c r="H224" s="51" t="s">
        <v>269</v>
      </c>
      <c r="I224" s="51" t="s">
        <v>270</v>
      </c>
      <c r="J224" s="51">
        <v>549</v>
      </c>
      <c r="K224" s="54">
        <v>291.36816900899998</v>
      </c>
      <c r="L224" s="54">
        <v>3298.1113028700001</v>
      </c>
      <c r="M224" s="52">
        <v>0.71</v>
      </c>
      <c r="N224" s="52">
        <v>0.06</v>
      </c>
      <c r="O224" s="51">
        <v>44173</v>
      </c>
      <c r="P224" s="51">
        <v>43151</v>
      </c>
      <c r="Q224" s="55">
        <v>44173</v>
      </c>
      <c r="R224" s="55">
        <v>1100</v>
      </c>
      <c r="S224" s="51" t="s">
        <v>284</v>
      </c>
      <c r="T224" s="51" t="s">
        <v>392</v>
      </c>
      <c r="U224" s="55">
        <v>54.65</v>
      </c>
      <c r="V224" s="55">
        <v>0</v>
      </c>
      <c r="W224" s="55">
        <v>1.85</v>
      </c>
      <c r="X224" s="55">
        <v>0.22</v>
      </c>
      <c r="Y224" s="55">
        <f>W224*0.5</f>
        <v>0.92500000000000004</v>
      </c>
      <c r="Z224" s="55">
        <f>X224*0.7</f>
        <v>0.154</v>
      </c>
      <c r="AA224" s="55">
        <v>0.34200000000000003</v>
      </c>
      <c r="AB224" s="56">
        <v>0.71497743363408595</v>
      </c>
      <c r="AC224">
        <f t="shared" si="20"/>
        <v>1374</v>
      </c>
      <c r="AD224">
        <f t="shared" si="21"/>
        <v>3</v>
      </c>
      <c r="AE224">
        <f t="shared" si="22"/>
        <v>0.5</v>
      </c>
      <c r="AF224">
        <f>'TP Factors'!$D$5</f>
        <v>0.88209793191670816</v>
      </c>
      <c r="AG224">
        <f t="shared" si="23"/>
        <v>0.4</v>
      </c>
    </row>
    <row r="225" spans="1:33">
      <c r="A225" s="51" t="s">
        <v>267</v>
      </c>
      <c r="B225" s="51">
        <v>17</v>
      </c>
      <c r="C225" s="51" t="s">
        <v>268</v>
      </c>
      <c r="D225" s="52">
        <v>32.369999999999997</v>
      </c>
      <c r="E225" s="51" t="s">
        <v>248</v>
      </c>
      <c r="F225" s="51">
        <v>1234</v>
      </c>
      <c r="G225" s="53">
        <v>13</v>
      </c>
      <c r="H225" s="51" t="s">
        <v>269</v>
      </c>
      <c r="I225" s="51" t="s">
        <v>270</v>
      </c>
      <c r="J225" s="51">
        <v>2</v>
      </c>
      <c r="K225" s="54">
        <v>17.400700087899999</v>
      </c>
      <c r="L225" s="54">
        <v>12.570313386600001</v>
      </c>
      <c r="M225" s="52">
        <v>0</v>
      </c>
      <c r="N225" s="52">
        <v>0</v>
      </c>
      <c r="O225" s="51">
        <v>44174</v>
      </c>
      <c r="P225" s="51">
        <v>43152</v>
      </c>
      <c r="Q225" s="55">
        <v>44174</v>
      </c>
      <c r="R225" s="55">
        <v>1100</v>
      </c>
      <c r="S225" s="51" t="s">
        <v>258</v>
      </c>
      <c r="T225" s="51" t="s">
        <v>279</v>
      </c>
      <c r="U225" s="55">
        <v>54.65</v>
      </c>
      <c r="V225" s="55">
        <v>0</v>
      </c>
      <c r="W225" s="55">
        <v>1.85</v>
      </c>
      <c r="X225" s="55">
        <v>0.22</v>
      </c>
      <c r="Y225" s="55">
        <f t="shared" ref="Y225:Y288" si="24">W225*0.5</f>
        <v>0.92500000000000004</v>
      </c>
      <c r="Z225" s="55">
        <f t="shared" ref="Z225:Z288" si="25">X225*0.7</f>
        <v>0.154</v>
      </c>
      <c r="AA225" s="55">
        <v>0.34200000000000003</v>
      </c>
      <c r="AB225" s="56">
        <v>3.1061796605419598E-3</v>
      </c>
      <c r="AC225">
        <f t="shared" si="20"/>
        <v>6</v>
      </c>
      <c r="AD225">
        <f t="shared" si="21"/>
        <v>0</v>
      </c>
      <c r="AE225">
        <f t="shared" si="22"/>
        <v>0</v>
      </c>
      <c r="AF225">
        <f>'TP Factors'!$D$5</f>
        <v>0.88209793191670816</v>
      </c>
      <c r="AG225">
        <f t="shared" si="23"/>
        <v>0</v>
      </c>
    </row>
    <row r="226" spans="1:33">
      <c r="A226" s="51" t="s">
        <v>267</v>
      </c>
      <c r="B226" s="51">
        <v>17</v>
      </c>
      <c r="C226" s="51" t="s">
        <v>268</v>
      </c>
      <c r="D226" s="52">
        <v>32.369999999999997</v>
      </c>
      <c r="E226" s="51" t="s">
        <v>248</v>
      </c>
      <c r="F226" s="51">
        <v>1234</v>
      </c>
      <c r="G226" s="53">
        <v>13</v>
      </c>
      <c r="H226" s="51" t="s">
        <v>269</v>
      </c>
      <c r="I226" s="51" t="s">
        <v>270</v>
      </c>
      <c r="J226" s="51">
        <v>421</v>
      </c>
      <c r="K226" s="54">
        <v>307.23087803499999</v>
      </c>
      <c r="L226" s="54">
        <v>2529.9973881999999</v>
      </c>
      <c r="M226" s="52">
        <v>0.55000000000000004</v>
      </c>
      <c r="N226" s="52">
        <v>0.05</v>
      </c>
      <c r="O226" s="51">
        <v>44203</v>
      </c>
      <c r="P226" s="51">
        <v>43181</v>
      </c>
      <c r="Q226" s="55">
        <v>44203</v>
      </c>
      <c r="R226" s="55">
        <v>1100</v>
      </c>
      <c r="S226" s="51" t="s">
        <v>284</v>
      </c>
      <c r="T226" s="51" t="s">
        <v>392</v>
      </c>
      <c r="U226" s="55">
        <v>54.65</v>
      </c>
      <c r="V226" s="55">
        <v>0</v>
      </c>
      <c r="W226" s="55">
        <v>1.85</v>
      </c>
      <c r="X226" s="55">
        <v>0.22</v>
      </c>
      <c r="Y226" s="55">
        <f t="shared" si="24"/>
        <v>0.92500000000000004</v>
      </c>
      <c r="Z226" s="55">
        <f t="shared" si="25"/>
        <v>0.154</v>
      </c>
      <c r="AA226" s="55">
        <v>0.34200000000000003</v>
      </c>
      <c r="AB226" s="56">
        <v>0.205310830613328</v>
      </c>
      <c r="AC226">
        <f t="shared" si="20"/>
        <v>394</v>
      </c>
      <c r="AD226">
        <f t="shared" si="21"/>
        <v>1</v>
      </c>
      <c r="AE226">
        <f t="shared" si="22"/>
        <v>0.1</v>
      </c>
      <c r="AF226">
        <f>'TP Factors'!$D$5</f>
        <v>0.88209793191670816</v>
      </c>
      <c r="AG226">
        <f t="shared" si="23"/>
        <v>0.1</v>
      </c>
    </row>
    <row r="227" spans="1:33">
      <c r="A227" s="51" t="s">
        <v>267</v>
      </c>
      <c r="B227" s="51">
        <v>17</v>
      </c>
      <c r="C227" s="51" t="s">
        <v>268</v>
      </c>
      <c r="D227" s="52">
        <v>32.369999999999997</v>
      </c>
      <c r="E227" s="51" t="s">
        <v>248</v>
      </c>
      <c r="F227" s="51">
        <v>1234</v>
      </c>
      <c r="G227" s="53">
        <v>13</v>
      </c>
      <c r="H227" s="51" t="s">
        <v>269</v>
      </c>
      <c r="I227" s="51" t="s">
        <v>270</v>
      </c>
      <c r="J227" s="51">
        <v>3777</v>
      </c>
      <c r="K227" s="54">
        <v>931.42881649499998</v>
      </c>
      <c r="L227" s="54">
        <v>22675.491430900001</v>
      </c>
      <c r="M227" s="52">
        <v>4.8899999999999997</v>
      </c>
      <c r="N227" s="52">
        <v>0.42</v>
      </c>
      <c r="O227" s="51">
        <v>44205</v>
      </c>
      <c r="P227" s="51">
        <v>43183</v>
      </c>
      <c r="Q227" s="55">
        <v>44205</v>
      </c>
      <c r="R227" s="55">
        <v>1100</v>
      </c>
      <c r="S227" s="51" t="s">
        <v>258</v>
      </c>
      <c r="T227" s="51" t="s">
        <v>279</v>
      </c>
      <c r="U227" s="55">
        <v>54.65</v>
      </c>
      <c r="V227" s="55">
        <v>0</v>
      </c>
      <c r="W227" s="55">
        <v>1.85</v>
      </c>
      <c r="X227" s="55">
        <v>0.22</v>
      </c>
      <c r="Y227" s="55">
        <f t="shared" si="24"/>
        <v>0.92500000000000004</v>
      </c>
      <c r="Z227" s="55">
        <f t="shared" si="25"/>
        <v>0.154</v>
      </c>
      <c r="AA227" s="55">
        <v>0.34200000000000003</v>
      </c>
      <c r="AB227" s="56">
        <v>5.6032135471279796</v>
      </c>
      <c r="AC227">
        <f t="shared" si="20"/>
        <v>10765</v>
      </c>
      <c r="AD227">
        <f t="shared" si="21"/>
        <v>22</v>
      </c>
      <c r="AE227">
        <f t="shared" si="22"/>
        <v>3.7</v>
      </c>
      <c r="AF227">
        <f>'TP Factors'!$D$5</f>
        <v>0.88209793191670816</v>
      </c>
      <c r="AG227">
        <f t="shared" si="23"/>
        <v>3.3</v>
      </c>
    </row>
    <row r="228" spans="1:33">
      <c r="A228" s="51" t="s">
        <v>267</v>
      </c>
      <c r="B228" s="51">
        <v>17</v>
      </c>
      <c r="C228" s="51" t="s">
        <v>268</v>
      </c>
      <c r="D228" s="52">
        <v>32.369999999999997</v>
      </c>
      <c r="E228" s="51" t="s">
        <v>248</v>
      </c>
      <c r="F228" s="51">
        <v>1234</v>
      </c>
      <c r="G228" s="53">
        <v>13</v>
      </c>
      <c r="H228" s="51" t="s">
        <v>269</v>
      </c>
      <c r="I228" s="51" t="s">
        <v>270</v>
      </c>
      <c r="J228" s="51">
        <v>16912</v>
      </c>
      <c r="K228" s="54">
        <v>3192.6865901000001</v>
      </c>
      <c r="L228" s="54">
        <v>101539.211348</v>
      </c>
      <c r="M228" s="52">
        <v>21.9</v>
      </c>
      <c r="N228" s="52">
        <v>1.86</v>
      </c>
      <c r="O228" s="51">
        <v>44207</v>
      </c>
      <c r="P228" s="51">
        <v>43185</v>
      </c>
      <c r="Q228" s="55">
        <v>44207</v>
      </c>
      <c r="R228" s="55">
        <v>1100</v>
      </c>
      <c r="S228" s="51" t="s">
        <v>258</v>
      </c>
      <c r="T228" s="51" t="s">
        <v>279</v>
      </c>
      <c r="U228" s="55">
        <v>54.65</v>
      </c>
      <c r="V228" s="55">
        <v>0</v>
      </c>
      <c r="W228" s="55">
        <v>1.85</v>
      </c>
      <c r="X228" s="55">
        <v>0.22</v>
      </c>
      <c r="Y228" s="55">
        <f t="shared" si="24"/>
        <v>0.92500000000000004</v>
      </c>
      <c r="Z228" s="55">
        <f t="shared" si="25"/>
        <v>0.154</v>
      </c>
      <c r="AA228" s="55">
        <v>0.34200000000000003</v>
      </c>
      <c r="AB228" s="56">
        <v>25.0907851907</v>
      </c>
      <c r="AC228">
        <f t="shared" si="20"/>
        <v>48204</v>
      </c>
      <c r="AD228">
        <f t="shared" si="21"/>
        <v>98</v>
      </c>
      <c r="AE228">
        <f t="shared" si="22"/>
        <v>16.399999999999999</v>
      </c>
      <c r="AF228">
        <f>'TP Factors'!$D$5</f>
        <v>0.88209793191670816</v>
      </c>
      <c r="AG228">
        <f t="shared" si="23"/>
        <v>14.5</v>
      </c>
    </row>
    <row r="229" spans="1:33">
      <c r="A229" s="51" t="s">
        <v>267</v>
      </c>
      <c r="B229" s="51">
        <v>17</v>
      </c>
      <c r="C229" s="51" t="s">
        <v>268</v>
      </c>
      <c r="D229" s="52">
        <v>32.369999999999997</v>
      </c>
      <c r="E229" s="51" t="s">
        <v>248</v>
      </c>
      <c r="F229" s="51">
        <v>1234</v>
      </c>
      <c r="G229" s="53">
        <v>13</v>
      </c>
      <c r="H229" s="51" t="s">
        <v>269</v>
      </c>
      <c r="I229" s="51" t="s">
        <v>270</v>
      </c>
      <c r="J229" s="51">
        <v>1</v>
      </c>
      <c r="K229" s="54">
        <v>16.287022910200001</v>
      </c>
      <c r="L229" s="54">
        <v>5.6356740078499996</v>
      </c>
      <c r="M229" s="52">
        <v>0</v>
      </c>
      <c r="N229" s="52">
        <v>0</v>
      </c>
      <c r="O229" s="51">
        <v>44414</v>
      </c>
      <c r="P229" s="51">
        <v>43386</v>
      </c>
      <c r="Q229" s="55">
        <v>44414</v>
      </c>
      <c r="R229" s="55">
        <v>1100</v>
      </c>
      <c r="S229" s="51" t="s">
        <v>258</v>
      </c>
      <c r="T229" s="51" t="s">
        <v>279</v>
      </c>
      <c r="U229" s="55">
        <v>54.65</v>
      </c>
      <c r="V229" s="55">
        <v>0</v>
      </c>
      <c r="W229" s="55">
        <v>1.85</v>
      </c>
      <c r="X229" s="55">
        <v>0.22</v>
      </c>
      <c r="Y229" s="55">
        <f t="shared" si="24"/>
        <v>0.92500000000000004</v>
      </c>
      <c r="Z229" s="55">
        <f t="shared" si="25"/>
        <v>0.154</v>
      </c>
      <c r="AA229" s="55">
        <v>0.34200000000000003</v>
      </c>
      <c r="AB229" s="56">
        <v>1.3925998049742301E-3</v>
      </c>
      <c r="AC229">
        <f t="shared" si="20"/>
        <v>3</v>
      </c>
      <c r="AD229">
        <f t="shared" si="21"/>
        <v>0</v>
      </c>
      <c r="AE229">
        <f t="shared" si="22"/>
        <v>0</v>
      </c>
      <c r="AF229">
        <f>'TP Factors'!$D$5</f>
        <v>0.88209793191670816</v>
      </c>
      <c r="AG229">
        <f t="shared" si="23"/>
        <v>0</v>
      </c>
    </row>
    <row r="230" spans="1:33">
      <c r="A230" s="51" t="s">
        <v>267</v>
      </c>
      <c r="B230" s="51">
        <v>17</v>
      </c>
      <c r="C230" s="51" t="s">
        <v>268</v>
      </c>
      <c r="D230" s="52">
        <v>32.369999999999997</v>
      </c>
      <c r="E230" s="51" t="s">
        <v>248</v>
      </c>
      <c r="F230" s="51">
        <v>1234</v>
      </c>
      <c r="G230" s="53">
        <v>0</v>
      </c>
      <c r="H230" s="51" t="s">
        <v>269</v>
      </c>
      <c r="I230" s="51" t="s">
        <v>270</v>
      </c>
      <c r="J230" s="51">
        <v>12</v>
      </c>
      <c r="K230" s="54">
        <v>35.211825700799999</v>
      </c>
      <c r="L230" s="54">
        <v>50.552323898700003</v>
      </c>
      <c r="M230" s="52">
        <v>0.01</v>
      </c>
      <c r="N230" s="52">
        <v>0</v>
      </c>
      <c r="O230" s="51">
        <v>44415</v>
      </c>
      <c r="P230" s="51">
        <v>43387</v>
      </c>
      <c r="Q230" s="55">
        <v>44415</v>
      </c>
      <c r="R230" s="55">
        <v>5300</v>
      </c>
      <c r="S230" s="51" t="s">
        <v>256</v>
      </c>
      <c r="T230" s="51" t="s">
        <v>294</v>
      </c>
      <c r="U230" s="55">
        <v>54.65</v>
      </c>
      <c r="V230" s="55">
        <v>0</v>
      </c>
      <c r="W230" s="55">
        <v>0.6</v>
      </c>
      <c r="X230" s="55">
        <v>0.13500000000000001</v>
      </c>
      <c r="Y230" s="55">
        <f t="shared" si="24"/>
        <v>0.3</v>
      </c>
      <c r="Z230" s="55">
        <f t="shared" si="25"/>
        <v>9.4500000000000001E-2</v>
      </c>
      <c r="AA230" s="55">
        <v>0.5</v>
      </c>
      <c r="AB230" s="56">
        <v>1.2491701311834099E-2</v>
      </c>
      <c r="AC230">
        <f t="shared" si="20"/>
        <v>35</v>
      </c>
      <c r="AD230">
        <f t="shared" si="21"/>
        <v>0</v>
      </c>
      <c r="AE230">
        <f t="shared" si="22"/>
        <v>0</v>
      </c>
      <c r="AF230">
        <f>'TP Factors'!$D$5</f>
        <v>0.88209793191670816</v>
      </c>
      <c r="AG230">
        <f t="shared" si="23"/>
        <v>0</v>
      </c>
    </row>
    <row r="231" spans="1:33">
      <c r="A231" s="51" t="s">
        <v>267</v>
      </c>
      <c r="B231" s="51">
        <v>17</v>
      </c>
      <c r="C231" s="51" t="s">
        <v>268</v>
      </c>
      <c r="D231" s="52">
        <v>32.369999999999997</v>
      </c>
      <c r="E231" s="51" t="s">
        <v>248</v>
      </c>
      <c r="F231" s="51">
        <v>1234</v>
      </c>
      <c r="G231" s="53">
        <v>13</v>
      </c>
      <c r="H231" s="51" t="s">
        <v>269</v>
      </c>
      <c r="I231" s="51" t="s">
        <v>270</v>
      </c>
      <c r="J231" s="51">
        <v>2</v>
      </c>
      <c r="K231" s="54">
        <v>18.362736112099999</v>
      </c>
      <c r="L231" s="54">
        <v>13.948999199299999</v>
      </c>
      <c r="M231" s="52">
        <v>0</v>
      </c>
      <c r="N231" s="52">
        <v>0</v>
      </c>
      <c r="O231" s="51">
        <v>44419</v>
      </c>
      <c r="P231" s="51">
        <v>43391</v>
      </c>
      <c r="Q231" s="55">
        <v>44419</v>
      </c>
      <c r="R231" s="55">
        <v>1100</v>
      </c>
      <c r="S231" s="51" t="s">
        <v>258</v>
      </c>
      <c r="T231" s="51" t="s">
        <v>279</v>
      </c>
      <c r="U231" s="55">
        <v>54.65</v>
      </c>
      <c r="V231" s="55">
        <v>0</v>
      </c>
      <c r="W231" s="55">
        <v>1.85</v>
      </c>
      <c r="X231" s="55">
        <v>0.22</v>
      </c>
      <c r="Y231" s="55">
        <f t="shared" si="24"/>
        <v>0.92500000000000004</v>
      </c>
      <c r="Z231" s="55">
        <f t="shared" si="25"/>
        <v>0.154</v>
      </c>
      <c r="AA231" s="55">
        <v>0.34200000000000003</v>
      </c>
      <c r="AB231" s="56">
        <v>3.4468589791771501E-3</v>
      </c>
      <c r="AC231">
        <f t="shared" si="20"/>
        <v>7</v>
      </c>
      <c r="AD231">
        <f t="shared" si="21"/>
        <v>0</v>
      </c>
      <c r="AE231">
        <f t="shared" si="22"/>
        <v>0</v>
      </c>
      <c r="AF231">
        <f>'TP Factors'!$D$5</f>
        <v>0.88209793191670816</v>
      </c>
      <c r="AG231">
        <f t="shared" si="23"/>
        <v>0</v>
      </c>
    </row>
    <row r="232" spans="1:33">
      <c r="A232" s="51" t="s">
        <v>267</v>
      </c>
      <c r="B232" s="51">
        <v>17</v>
      </c>
      <c r="C232" s="51" t="s">
        <v>268</v>
      </c>
      <c r="D232" s="52">
        <v>32.369999999999997</v>
      </c>
      <c r="E232" s="51" t="s">
        <v>248</v>
      </c>
      <c r="F232" s="51">
        <v>1234</v>
      </c>
      <c r="G232" s="53">
        <v>13</v>
      </c>
      <c r="H232" s="51" t="s">
        <v>269</v>
      </c>
      <c r="I232" s="51" t="s">
        <v>270</v>
      </c>
      <c r="J232" s="51">
        <v>242</v>
      </c>
      <c r="K232" s="54">
        <v>222.48549293600001</v>
      </c>
      <c r="L232" s="54">
        <v>1452.4085198400001</v>
      </c>
      <c r="M232" s="52">
        <v>0.31</v>
      </c>
      <c r="N232" s="52">
        <v>0.03</v>
      </c>
      <c r="O232" s="51">
        <v>44955</v>
      </c>
      <c r="P232" s="51">
        <v>43923</v>
      </c>
      <c r="Q232" s="55">
        <v>44955</v>
      </c>
      <c r="R232" s="55">
        <v>1100</v>
      </c>
      <c r="S232" s="51" t="s">
        <v>258</v>
      </c>
      <c r="T232" s="51" t="s">
        <v>279</v>
      </c>
      <c r="U232" s="55">
        <v>54.65</v>
      </c>
      <c r="V232" s="55">
        <v>0</v>
      </c>
      <c r="W232" s="55">
        <v>1.85</v>
      </c>
      <c r="X232" s="55">
        <v>0.22</v>
      </c>
      <c r="Y232" s="55">
        <f t="shared" si="24"/>
        <v>0.92500000000000004</v>
      </c>
      <c r="Z232" s="55">
        <f t="shared" si="25"/>
        <v>0.154</v>
      </c>
      <c r="AA232" s="55">
        <v>0.34200000000000003</v>
      </c>
      <c r="AB232" s="56">
        <v>5.71946109817702E-2</v>
      </c>
      <c r="AC232">
        <f t="shared" si="20"/>
        <v>110</v>
      </c>
      <c r="AD232">
        <f t="shared" si="21"/>
        <v>0</v>
      </c>
      <c r="AE232">
        <f t="shared" si="22"/>
        <v>0</v>
      </c>
      <c r="AF232">
        <f>'TP Factors'!$D$5</f>
        <v>0.88209793191670816</v>
      </c>
      <c r="AG232">
        <f t="shared" si="23"/>
        <v>0</v>
      </c>
    </row>
    <row r="233" spans="1:33">
      <c r="A233" s="51" t="s">
        <v>267</v>
      </c>
      <c r="B233" s="51">
        <v>17</v>
      </c>
      <c r="C233" s="51" t="s">
        <v>268</v>
      </c>
      <c r="D233" s="52">
        <v>32.369999999999997</v>
      </c>
      <c r="E233" s="51" t="s">
        <v>248</v>
      </c>
      <c r="F233" s="51">
        <v>1234</v>
      </c>
      <c r="G233" s="53">
        <v>13</v>
      </c>
      <c r="H233" s="51" t="s">
        <v>269</v>
      </c>
      <c r="I233" s="51" t="s">
        <v>270</v>
      </c>
      <c r="J233" s="51">
        <v>539</v>
      </c>
      <c r="K233" s="54">
        <v>295.29397436099998</v>
      </c>
      <c r="L233" s="54">
        <v>3233.9452746699999</v>
      </c>
      <c r="M233" s="52">
        <v>0.7</v>
      </c>
      <c r="N233" s="52">
        <v>0.06</v>
      </c>
      <c r="O233" s="51">
        <v>44960</v>
      </c>
      <c r="P233" s="51">
        <v>43928</v>
      </c>
      <c r="Q233" s="55">
        <v>44960</v>
      </c>
      <c r="R233" s="55">
        <v>1100</v>
      </c>
      <c r="S233" s="51" t="s">
        <v>258</v>
      </c>
      <c r="T233" s="51" t="s">
        <v>279</v>
      </c>
      <c r="U233" s="55">
        <v>54.65</v>
      </c>
      <c r="V233" s="55">
        <v>0</v>
      </c>
      <c r="W233" s="55">
        <v>1.85</v>
      </c>
      <c r="X233" s="55">
        <v>0.22</v>
      </c>
      <c r="Y233" s="55">
        <f t="shared" si="24"/>
        <v>0.92500000000000004</v>
      </c>
      <c r="Z233" s="55">
        <f t="shared" si="25"/>
        <v>0.154</v>
      </c>
      <c r="AA233" s="55">
        <v>0.34200000000000003</v>
      </c>
      <c r="AB233" s="56">
        <v>0.76640449702861602</v>
      </c>
      <c r="AC233">
        <f t="shared" si="20"/>
        <v>1472</v>
      </c>
      <c r="AD233">
        <f t="shared" si="21"/>
        <v>3</v>
      </c>
      <c r="AE233">
        <f t="shared" si="22"/>
        <v>0.5</v>
      </c>
      <c r="AF233">
        <f>'TP Factors'!$D$5</f>
        <v>0.88209793191670816</v>
      </c>
      <c r="AG233">
        <f t="shared" si="23"/>
        <v>0.4</v>
      </c>
    </row>
    <row r="234" spans="1:33">
      <c r="A234" s="51" t="s">
        <v>267</v>
      </c>
      <c r="B234" s="51">
        <v>17</v>
      </c>
      <c r="C234" s="51" t="s">
        <v>268</v>
      </c>
      <c r="D234" s="52">
        <v>32.369999999999997</v>
      </c>
      <c r="E234" s="51" t="s">
        <v>248</v>
      </c>
      <c r="F234" s="51">
        <v>1234</v>
      </c>
      <c r="G234" s="53">
        <v>13</v>
      </c>
      <c r="H234" s="51" t="s">
        <v>269</v>
      </c>
      <c r="I234" s="51" t="s">
        <v>270</v>
      </c>
      <c r="J234" s="51">
        <v>523</v>
      </c>
      <c r="K234" s="54">
        <v>303.86127992399997</v>
      </c>
      <c r="L234" s="54">
        <v>3139.7970504899999</v>
      </c>
      <c r="M234" s="52">
        <v>0.68</v>
      </c>
      <c r="N234" s="52">
        <v>0.06</v>
      </c>
      <c r="O234" s="51">
        <v>44967</v>
      </c>
      <c r="P234" s="51">
        <v>43935</v>
      </c>
      <c r="Q234" s="55">
        <v>44967</v>
      </c>
      <c r="R234" s="55">
        <v>1100</v>
      </c>
      <c r="S234" s="51" t="s">
        <v>258</v>
      </c>
      <c r="T234" s="51" t="s">
        <v>279</v>
      </c>
      <c r="U234" s="55">
        <v>54.65</v>
      </c>
      <c r="V234" s="55">
        <v>0</v>
      </c>
      <c r="W234" s="55">
        <v>1.85</v>
      </c>
      <c r="X234" s="55">
        <v>0.22</v>
      </c>
      <c r="Y234" s="55">
        <f t="shared" si="24"/>
        <v>0.92500000000000004</v>
      </c>
      <c r="Z234" s="55">
        <f t="shared" si="25"/>
        <v>0.154</v>
      </c>
      <c r="AA234" s="55">
        <v>0.34200000000000003</v>
      </c>
      <c r="AB234" s="56">
        <v>0.68689156041686195</v>
      </c>
      <c r="AC234">
        <f t="shared" si="20"/>
        <v>1320</v>
      </c>
      <c r="AD234">
        <f t="shared" si="21"/>
        <v>3</v>
      </c>
      <c r="AE234">
        <f t="shared" si="22"/>
        <v>0.4</v>
      </c>
      <c r="AF234">
        <f>'TP Factors'!$D$5</f>
        <v>0.88209793191670816</v>
      </c>
      <c r="AG234">
        <f t="shared" si="23"/>
        <v>0.4</v>
      </c>
    </row>
    <row r="235" spans="1:33">
      <c r="A235" s="51" t="s">
        <v>267</v>
      </c>
      <c r="B235" s="51">
        <v>17</v>
      </c>
      <c r="C235" s="51" t="s">
        <v>268</v>
      </c>
      <c r="D235" s="52">
        <v>32.369999999999997</v>
      </c>
      <c r="E235" s="51" t="s">
        <v>248</v>
      </c>
      <c r="F235" s="51">
        <v>1234</v>
      </c>
      <c r="G235" s="53">
        <v>13</v>
      </c>
      <c r="H235" s="51" t="s">
        <v>269</v>
      </c>
      <c r="I235" s="51" t="s">
        <v>270</v>
      </c>
      <c r="J235" s="51">
        <v>390</v>
      </c>
      <c r="K235" s="54">
        <v>208.88425631800001</v>
      </c>
      <c r="L235" s="54">
        <v>2344.4300034399998</v>
      </c>
      <c r="M235" s="52">
        <v>0.51</v>
      </c>
      <c r="N235" s="52">
        <v>0.04</v>
      </c>
      <c r="O235" s="51">
        <v>45010</v>
      </c>
      <c r="P235" s="51">
        <v>43978</v>
      </c>
      <c r="Q235" s="55">
        <v>45010</v>
      </c>
      <c r="R235" s="55">
        <v>1100</v>
      </c>
      <c r="S235" s="51" t="s">
        <v>258</v>
      </c>
      <c r="T235" s="51" t="s">
        <v>279</v>
      </c>
      <c r="U235" s="55">
        <v>54.65</v>
      </c>
      <c r="V235" s="55">
        <v>0</v>
      </c>
      <c r="W235" s="55">
        <v>1.85</v>
      </c>
      <c r="X235" s="55">
        <v>0.22</v>
      </c>
      <c r="Y235" s="55">
        <f t="shared" si="24"/>
        <v>0.92500000000000004</v>
      </c>
      <c r="Z235" s="55">
        <f t="shared" si="25"/>
        <v>0.154</v>
      </c>
      <c r="AA235" s="55">
        <v>0.34200000000000003</v>
      </c>
      <c r="AB235" s="56">
        <v>0.57931895302262304</v>
      </c>
      <c r="AC235">
        <f t="shared" si="20"/>
        <v>1113</v>
      </c>
      <c r="AD235">
        <f t="shared" si="21"/>
        <v>2</v>
      </c>
      <c r="AE235">
        <f t="shared" si="22"/>
        <v>0.4</v>
      </c>
      <c r="AF235">
        <f>'TP Factors'!$D$5</f>
        <v>0.88209793191670816</v>
      </c>
      <c r="AG235">
        <f t="shared" si="23"/>
        <v>0.4</v>
      </c>
    </row>
    <row r="236" spans="1:33">
      <c r="A236" s="51" t="s">
        <v>267</v>
      </c>
      <c r="B236" s="51">
        <v>17</v>
      </c>
      <c r="C236" s="51" t="s">
        <v>268</v>
      </c>
      <c r="D236" s="52">
        <v>32.369999999999997</v>
      </c>
      <c r="E236" s="51" t="s">
        <v>248</v>
      </c>
      <c r="F236" s="51">
        <v>1234</v>
      </c>
      <c r="G236" s="53">
        <v>13</v>
      </c>
      <c r="H236" s="51" t="s">
        <v>269</v>
      </c>
      <c r="I236" s="51" t="s">
        <v>270</v>
      </c>
      <c r="J236" s="51">
        <v>46</v>
      </c>
      <c r="K236" s="54">
        <v>264.01271450600001</v>
      </c>
      <c r="L236" s="54">
        <v>277.92378095399999</v>
      </c>
      <c r="M236" s="52">
        <v>0.06</v>
      </c>
      <c r="N236" s="52">
        <v>0.01</v>
      </c>
      <c r="O236" s="51">
        <v>45011</v>
      </c>
      <c r="P236" s="51">
        <v>43979</v>
      </c>
      <c r="Q236" s="55">
        <v>45011</v>
      </c>
      <c r="R236" s="55">
        <v>1100</v>
      </c>
      <c r="S236" s="51" t="s">
        <v>258</v>
      </c>
      <c r="T236" s="51" t="s">
        <v>279</v>
      </c>
      <c r="U236" s="55">
        <v>54.65</v>
      </c>
      <c r="V236" s="55">
        <v>0</v>
      </c>
      <c r="W236" s="55">
        <v>1.85</v>
      </c>
      <c r="X236" s="55">
        <v>0.22</v>
      </c>
      <c r="Y236" s="55">
        <f t="shared" si="24"/>
        <v>0.92500000000000004</v>
      </c>
      <c r="Z236" s="55">
        <f t="shared" si="25"/>
        <v>0.154</v>
      </c>
      <c r="AA236" s="55">
        <v>0.34200000000000003</v>
      </c>
      <c r="AB236" s="56">
        <v>6.8676187170189196E-2</v>
      </c>
      <c r="AC236">
        <f t="shared" si="20"/>
        <v>132</v>
      </c>
      <c r="AD236">
        <f t="shared" si="21"/>
        <v>0</v>
      </c>
      <c r="AE236">
        <f t="shared" si="22"/>
        <v>0</v>
      </c>
      <c r="AF236">
        <f>'TP Factors'!$D$5</f>
        <v>0.88209793191670816</v>
      </c>
      <c r="AG236">
        <f t="shared" si="23"/>
        <v>0</v>
      </c>
    </row>
    <row r="237" spans="1:33">
      <c r="A237" s="51" t="s">
        <v>267</v>
      </c>
      <c r="B237" s="51">
        <v>17</v>
      </c>
      <c r="C237" s="51" t="s">
        <v>268</v>
      </c>
      <c r="D237" s="52">
        <v>32.369999999999997</v>
      </c>
      <c r="E237" s="51" t="s">
        <v>248</v>
      </c>
      <c r="F237" s="51">
        <v>1234</v>
      </c>
      <c r="G237" s="53">
        <v>13</v>
      </c>
      <c r="H237" s="51" t="s">
        <v>269</v>
      </c>
      <c r="I237" s="51" t="s">
        <v>270</v>
      </c>
      <c r="J237" s="51">
        <v>39</v>
      </c>
      <c r="K237" s="54">
        <v>74.873459366399999</v>
      </c>
      <c r="L237" s="54">
        <v>236.48528078800001</v>
      </c>
      <c r="M237" s="52">
        <v>0.05</v>
      </c>
      <c r="N237" s="52">
        <v>0</v>
      </c>
      <c r="O237" s="51">
        <v>45012</v>
      </c>
      <c r="P237" s="51">
        <v>43980</v>
      </c>
      <c r="Q237" s="55">
        <v>45012</v>
      </c>
      <c r="R237" s="55">
        <v>1100</v>
      </c>
      <c r="S237" s="51" t="s">
        <v>258</v>
      </c>
      <c r="T237" s="51" t="s">
        <v>279</v>
      </c>
      <c r="U237" s="55">
        <v>54.65</v>
      </c>
      <c r="V237" s="55">
        <v>0</v>
      </c>
      <c r="W237" s="55">
        <v>1.85</v>
      </c>
      <c r="X237" s="55">
        <v>0.22</v>
      </c>
      <c r="Y237" s="55">
        <f t="shared" si="24"/>
        <v>0.92500000000000004</v>
      </c>
      <c r="Z237" s="55">
        <f t="shared" si="25"/>
        <v>0.154</v>
      </c>
      <c r="AA237" s="55">
        <v>0.34200000000000003</v>
      </c>
      <c r="AB237" s="56">
        <v>5.8436551771047597E-2</v>
      </c>
      <c r="AC237">
        <f t="shared" si="20"/>
        <v>112</v>
      </c>
      <c r="AD237">
        <f t="shared" si="21"/>
        <v>0</v>
      </c>
      <c r="AE237">
        <f t="shared" si="22"/>
        <v>0</v>
      </c>
      <c r="AF237">
        <f>'TP Factors'!$D$5</f>
        <v>0.88209793191670816</v>
      </c>
      <c r="AG237">
        <f t="shared" si="23"/>
        <v>0</v>
      </c>
    </row>
    <row r="238" spans="1:33">
      <c r="A238" s="51" t="s">
        <v>267</v>
      </c>
      <c r="B238" s="51">
        <v>17</v>
      </c>
      <c r="C238" s="51" t="s">
        <v>268</v>
      </c>
      <c r="D238" s="52">
        <v>32.369999999999997</v>
      </c>
      <c r="E238" s="51" t="s">
        <v>248</v>
      </c>
      <c r="F238" s="51">
        <v>1234</v>
      </c>
      <c r="G238" s="53">
        <v>13</v>
      </c>
      <c r="H238" s="51" t="s">
        <v>269</v>
      </c>
      <c r="I238" s="51" t="s">
        <v>270</v>
      </c>
      <c r="J238" s="51">
        <v>66</v>
      </c>
      <c r="K238" s="54">
        <v>92.691832593000001</v>
      </c>
      <c r="L238" s="54">
        <v>398.79579137799999</v>
      </c>
      <c r="M238" s="52">
        <v>0.09</v>
      </c>
      <c r="N238" s="52">
        <v>0.01</v>
      </c>
      <c r="O238" s="51">
        <v>45042</v>
      </c>
      <c r="P238" s="51">
        <v>44010</v>
      </c>
      <c r="Q238" s="55">
        <v>45042</v>
      </c>
      <c r="R238" s="55">
        <v>1100</v>
      </c>
      <c r="S238" s="51" t="s">
        <v>258</v>
      </c>
      <c r="T238" s="51" t="s">
        <v>279</v>
      </c>
      <c r="U238" s="55">
        <v>54.65</v>
      </c>
      <c r="V238" s="55">
        <v>0</v>
      </c>
      <c r="W238" s="55">
        <v>1.85</v>
      </c>
      <c r="X238" s="55">
        <v>0.22</v>
      </c>
      <c r="Y238" s="55">
        <f t="shared" si="24"/>
        <v>0.92500000000000004</v>
      </c>
      <c r="Z238" s="55">
        <f t="shared" si="25"/>
        <v>0.154</v>
      </c>
      <c r="AA238" s="55">
        <v>0.34200000000000003</v>
      </c>
      <c r="AB238" s="56">
        <v>9.8544191972050693E-2</v>
      </c>
      <c r="AC238">
        <f t="shared" si="20"/>
        <v>189</v>
      </c>
      <c r="AD238">
        <f t="shared" si="21"/>
        <v>0</v>
      </c>
      <c r="AE238">
        <f t="shared" si="22"/>
        <v>0.1</v>
      </c>
      <c r="AF238">
        <f>'TP Factors'!$D$5</f>
        <v>0.88209793191670816</v>
      </c>
      <c r="AG238">
        <f t="shared" si="23"/>
        <v>0.1</v>
      </c>
    </row>
    <row r="239" spans="1:33">
      <c r="A239" s="51" t="s">
        <v>267</v>
      </c>
      <c r="B239" s="51">
        <v>17</v>
      </c>
      <c r="C239" s="51" t="s">
        <v>268</v>
      </c>
      <c r="D239" s="52">
        <v>32.369999999999997</v>
      </c>
      <c r="E239" s="51" t="s">
        <v>248</v>
      </c>
      <c r="F239" s="51">
        <v>1234</v>
      </c>
      <c r="G239" s="53">
        <v>13</v>
      </c>
      <c r="H239" s="51" t="s">
        <v>269</v>
      </c>
      <c r="I239" s="51" t="s">
        <v>270</v>
      </c>
      <c r="J239" s="51">
        <v>4</v>
      </c>
      <c r="K239" s="54">
        <v>37.669214688799997</v>
      </c>
      <c r="L239" s="54">
        <v>28.686897262399999</v>
      </c>
      <c r="M239" s="52">
        <v>0.01</v>
      </c>
      <c r="N239" s="52">
        <v>0</v>
      </c>
      <c r="O239" s="51">
        <v>45043</v>
      </c>
      <c r="P239" s="51">
        <v>44011</v>
      </c>
      <c r="Q239" s="55">
        <v>45043</v>
      </c>
      <c r="R239" s="55">
        <v>1100</v>
      </c>
      <c r="S239" s="51" t="s">
        <v>253</v>
      </c>
      <c r="T239" s="51" t="s">
        <v>277</v>
      </c>
      <c r="U239" s="55">
        <v>54.65</v>
      </c>
      <c r="V239" s="55">
        <v>0</v>
      </c>
      <c r="W239" s="55">
        <v>1.85</v>
      </c>
      <c r="X239" s="55">
        <v>0.22</v>
      </c>
      <c r="Y239" s="55">
        <f t="shared" si="24"/>
        <v>0.92500000000000004</v>
      </c>
      <c r="Z239" s="55">
        <f t="shared" si="25"/>
        <v>0.154</v>
      </c>
      <c r="AA239" s="55">
        <v>0.28599999999999998</v>
      </c>
      <c r="AB239" s="56">
        <v>7.0886583344711698E-3</v>
      </c>
      <c r="AC239">
        <f t="shared" si="20"/>
        <v>11</v>
      </c>
      <c r="AD239">
        <f t="shared" si="21"/>
        <v>0</v>
      </c>
      <c r="AE239">
        <f t="shared" si="22"/>
        <v>0</v>
      </c>
      <c r="AF239">
        <f>'TP Factors'!$D$5</f>
        <v>0.88209793191670816</v>
      </c>
      <c r="AG239">
        <f t="shared" si="23"/>
        <v>0</v>
      </c>
    </row>
    <row r="240" spans="1:33">
      <c r="A240" s="51" t="s">
        <v>267</v>
      </c>
      <c r="B240" s="51">
        <v>17</v>
      </c>
      <c r="C240" s="51" t="s">
        <v>268</v>
      </c>
      <c r="D240" s="52">
        <v>32.369999999999997</v>
      </c>
      <c r="E240" s="51" t="s">
        <v>248</v>
      </c>
      <c r="F240" s="51">
        <v>1234</v>
      </c>
      <c r="G240" s="53">
        <v>13</v>
      </c>
      <c r="H240" s="51" t="s">
        <v>269</v>
      </c>
      <c r="I240" s="51" t="s">
        <v>270</v>
      </c>
      <c r="J240" s="51">
        <v>5510</v>
      </c>
      <c r="K240" s="54">
        <v>1276.8973707499999</v>
      </c>
      <c r="L240" s="54">
        <v>33081.3061285</v>
      </c>
      <c r="M240" s="52">
        <v>7.14</v>
      </c>
      <c r="N240" s="52">
        <v>0.61</v>
      </c>
      <c r="O240" s="51">
        <v>45078</v>
      </c>
      <c r="P240" s="51">
        <v>44045</v>
      </c>
      <c r="Q240" s="55">
        <v>45078</v>
      </c>
      <c r="R240" s="55">
        <v>1100</v>
      </c>
      <c r="S240" s="51" t="s">
        <v>258</v>
      </c>
      <c r="T240" s="51" t="s">
        <v>279</v>
      </c>
      <c r="U240" s="55">
        <v>54.65</v>
      </c>
      <c r="V240" s="55">
        <v>0</v>
      </c>
      <c r="W240" s="55">
        <v>1.85</v>
      </c>
      <c r="X240" s="55">
        <v>0.22</v>
      </c>
      <c r="Y240" s="55">
        <f t="shared" si="24"/>
        <v>0.92500000000000004</v>
      </c>
      <c r="Z240" s="55">
        <f t="shared" si="25"/>
        <v>0.154</v>
      </c>
      <c r="AA240" s="55">
        <v>0.34200000000000003</v>
      </c>
      <c r="AB240" s="56">
        <v>8.1745360721193094</v>
      </c>
      <c r="AC240">
        <f t="shared" si="20"/>
        <v>15705</v>
      </c>
      <c r="AD240">
        <f t="shared" si="21"/>
        <v>32</v>
      </c>
      <c r="AE240">
        <f t="shared" si="22"/>
        <v>5.3</v>
      </c>
      <c r="AF240">
        <f>'TP Factors'!$D$5</f>
        <v>0.88209793191670816</v>
      </c>
      <c r="AG240">
        <f t="shared" si="23"/>
        <v>4.7</v>
      </c>
    </row>
    <row r="241" spans="1:33">
      <c r="A241" s="51" t="s">
        <v>267</v>
      </c>
      <c r="B241" s="51">
        <v>17</v>
      </c>
      <c r="C241" s="51" t="s">
        <v>268</v>
      </c>
      <c r="D241" s="52">
        <v>32.369999999999997</v>
      </c>
      <c r="E241" s="51" t="s">
        <v>248</v>
      </c>
      <c r="F241" s="51">
        <v>1234</v>
      </c>
      <c r="G241" s="53">
        <v>13</v>
      </c>
      <c r="H241" s="51" t="s">
        <v>269</v>
      </c>
      <c r="I241" s="51" t="s">
        <v>270</v>
      </c>
      <c r="J241" s="51">
        <v>13</v>
      </c>
      <c r="K241" s="54">
        <v>53.164804084300002</v>
      </c>
      <c r="L241" s="54">
        <v>90.474341026800005</v>
      </c>
      <c r="M241" s="52">
        <v>0.02</v>
      </c>
      <c r="N241" s="52">
        <v>0</v>
      </c>
      <c r="O241" s="51">
        <v>45079</v>
      </c>
      <c r="P241" s="51">
        <v>44046</v>
      </c>
      <c r="Q241" s="55">
        <v>45079</v>
      </c>
      <c r="R241" s="55">
        <v>1100</v>
      </c>
      <c r="S241" s="51" t="s">
        <v>253</v>
      </c>
      <c r="T241" s="51" t="s">
        <v>277</v>
      </c>
      <c r="U241" s="55">
        <v>54.65</v>
      </c>
      <c r="V241" s="55">
        <v>0</v>
      </c>
      <c r="W241" s="55">
        <v>1.85</v>
      </c>
      <c r="X241" s="55">
        <v>0.22</v>
      </c>
      <c r="Y241" s="55">
        <f t="shared" si="24"/>
        <v>0.92500000000000004</v>
      </c>
      <c r="Z241" s="55">
        <f t="shared" si="25"/>
        <v>0.154</v>
      </c>
      <c r="AA241" s="55">
        <v>0.28599999999999998</v>
      </c>
      <c r="AB241" s="56">
        <v>2.2356607126228799E-2</v>
      </c>
      <c r="AC241">
        <f t="shared" si="20"/>
        <v>36</v>
      </c>
      <c r="AD241">
        <f t="shared" si="21"/>
        <v>0</v>
      </c>
      <c r="AE241">
        <f t="shared" si="22"/>
        <v>0</v>
      </c>
      <c r="AF241">
        <f>'TP Factors'!$D$5</f>
        <v>0.88209793191670816</v>
      </c>
      <c r="AG241">
        <f t="shared" si="23"/>
        <v>0</v>
      </c>
    </row>
    <row r="242" spans="1:33">
      <c r="A242" s="51" t="s">
        <v>267</v>
      </c>
      <c r="B242" s="51">
        <v>17</v>
      </c>
      <c r="C242" s="51" t="s">
        <v>268</v>
      </c>
      <c r="D242" s="52">
        <v>32.369999999999997</v>
      </c>
      <c r="E242" s="51" t="s">
        <v>248</v>
      </c>
      <c r="F242" s="51">
        <v>1234</v>
      </c>
      <c r="G242" s="53">
        <v>13</v>
      </c>
      <c r="H242" s="51" t="s">
        <v>269</v>
      </c>
      <c r="I242" s="51" t="s">
        <v>270</v>
      </c>
      <c r="J242" s="51">
        <v>61</v>
      </c>
      <c r="K242" s="54">
        <v>115.590891136</v>
      </c>
      <c r="L242" s="54">
        <v>366.29654247500002</v>
      </c>
      <c r="M242" s="52">
        <v>0.08</v>
      </c>
      <c r="N242" s="52">
        <v>0.01</v>
      </c>
      <c r="O242" s="51">
        <v>45097</v>
      </c>
      <c r="P242" s="51">
        <v>44064</v>
      </c>
      <c r="Q242" s="55">
        <v>45097</v>
      </c>
      <c r="R242" s="55">
        <v>1100</v>
      </c>
      <c r="S242" s="51" t="s">
        <v>258</v>
      </c>
      <c r="T242" s="51" t="s">
        <v>279</v>
      </c>
      <c r="U242" s="55">
        <v>54.65</v>
      </c>
      <c r="V242" s="55">
        <v>0</v>
      </c>
      <c r="W242" s="55">
        <v>1.85</v>
      </c>
      <c r="X242" s="55">
        <v>0.22</v>
      </c>
      <c r="Y242" s="55">
        <f t="shared" si="24"/>
        <v>0.92500000000000004</v>
      </c>
      <c r="Z242" s="55">
        <f t="shared" si="25"/>
        <v>0.154</v>
      </c>
      <c r="AA242" s="55">
        <v>0.34200000000000003</v>
      </c>
      <c r="AB242" s="56">
        <v>9.0513484805110594E-2</v>
      </c>
      <c r="AC242">
        <f t="shared" si="20"/>
        <v>174</v>
      </c>
      <c r="AD242">
        <f t="shared" si="21"/>
        <v>0</v>
      </c>
      <c r="AE242">
        <f t="shared" si="22"/>
        <v>0.1</v>
      </c>
      <c r="AF242">
        <f>'TP Factors'!$D$5</f>
        <v>0.88209793191670816</v>
      </c>
      <c r="AG242">
        <f t="shared" si="23"/>
        <v>0.1</v>
      </c>
    </row>
    <row r="243" spans="1:33">
      <c r="A243" s="51" t="s">
        <v>267</v>
      </c>
      <c r="B243" s="51">
        <v>17</v>
      </c>
      <c r="C243" s="51" t="s">
        <v>268</v>
      </c>
      <c r="D243" s="52">
        <v>32.369999999999997</v>
      </c>
      <c r="E243" s="51" t="s">
        <v>248</v>
      </c>
      <c r="F243" s="51">
        <v>1234</v>
      </c>
      <c r="G243" s="53">
        <v>13</v>
      </c>
      <c r="H243" s="51" t="s">
        <v>269</v>
      </c>
      <c r="I243" s="51" t="s">
        <v>270</v>
      </c>
      <c r="J243" s="51">
        <v>3083</v>
      </c>
      <c r="K243" s="54">
        <v>916.69981363199997</v>
      </c>
      <c r="L243" s="54">
        <v>18509.294140999998</v>
      </c>
      <c r="M243" s="52">
        <v>3.99</v>
      </c>
      <c r="N243" s="52">
        <v>0.34</v>
      </c>
      <c r="O243" s="51">
        <v>45159</v>
      </c>
      <c r="P243" s="51">
        <v>44123</v>
      </c>
      <c r="Q243" s="55">
        <v>45159</v>
      </c>
      <c r="R243" s="55">
        <v>1100</v>
      </c>
      <c r="S243" s="51" t="s">
        <v>258</v>
      </c>
      <c r="T243" s="51" t="s">
        <v>279</v>
      </c>
      <c r="U243" s="55">
        <v>54.65</v>
      </c>
      <c r="V243" s="55">
        <v>0</v>
      </c>
      <c r="W243" s="55">
        <v>1.85</v>
      </c>
      <c r="X243" s="55">
        <v>0.22</v>
      </c>
      <c r="Y243" s="55">
        <f t="shared" si="24"/>
        <v>0.92500000000000004</v>
      </c>
      <c r="Z243" s="55">
        <f t="shared" si="25"/>
        <v>0.154</v>
      </c>
      <c r="AA243" s="55">
        <v>0.34200000000000003</v>
      </c>
      <c r="AB243" s="56">
        <v>4.5737278944508803</v>
      </c>
      <c r="AC243">
        <f t="shared" si="20"/>
        <v>8787</v>
      </c>
      <c r="AD243">
        <f t="shared" si="21"/>
        <v>18</v>
      </c>
      <c r="AE243">
        <f t="shared" si="22"/>
        <v>3</v>
      </c>
      <c r="AF243">
        <f>'TP Factors'!$D$5</f>
        <v>0.88209793191670816</v>
      </c>
      <c r="AG243">
        <f t="shared" si="23"/>
        <v>2.6</v>
      </c>
    </row>
    <row r="244" spans="1:33">
      <c r="A244" s="51" t="s">
        <v>267</v>
      </c>
      <c r="B244" s="51">
        <v>17</v>
      </c>
      <c r="C244" s="51" t="s">
        <v>268</v>
      </c>
      <c r="D244" s="52">
        <v>32.369999999999997</v>
      </c>
      <c r="E244" s="51" t="s">
        <v>248</v>
      </c>
      <c r="F244" s="51">
        <v>1234</v>
      </c>
      <c r="G244" s="53">
        <v>13</v>
      </c>
      <c r="H244" s="51" t="s">
        <v>269</v>
      </c>
      <c r="I244" s="51" t="s">
        <v>270</v>
      </c>
      <c r="J244" s="51">
        <v>86</v>
      </c>
      <c r="K244" s="54">
        <v>94.242987352399993</v>
      </c>
      <c r="L244" s="54">
        <v>517.44518843100002</v>
      </c>
      <c r="M244" s="52">
        <v>0.11</v>
      </c>
      <c r="N244" s="52">
        <v>0.01</v>
      </c>
      <c r="O244" s="51">
        <v>45170</v>
      </c>
      <c r="P244" s="51">
        <v>44134</v>
      </c>
      <c r="Q244" s="55">
        <v>45170</v>
      </c>
      <c r="R244" s="55">
        <v>1100</v>
      </c>
      <c r="S244" s="51" t="s">
        <v>258</v>
      </c>
      <c r="T244" s="51" t="s">
        <v>279</v>
      </c>
      <c r="U244" s="55">
        <v>54.65</v>
      </c>
      <c r="V244" s="55">
        <v>0</v>
      </c>
      <c r="W244" s="55">
        <v>1.85</v>
      </c>
      <c r="X244" s="55">
        <v>0.22</v>
      </c>
      <c r="Y244" s="55">
        <f t="shared" si="24"/>
        <v>0.92500000000000004</v>
      </c>
      <c r="Z244" s="55">
        <f t="shared" si="25"/>
        <v>0.154</v>
      </c>
      <c r="AA244" s="55">
        <v>0.34200000000000003</v>
      </c>
      <c r="AB244" s="56">
        <v>0.12786297922704901</v>
      </c>
      <c r="AC244">
        <f t="shared" si="20"/>
        <v>246</v>
      </c>
      <c r="AD244">
        <f t="shared" si="21"/>
        <v>1</v>
      </c>
      <c r="AE244">
        <f t="shared" si="22"/>
        <v>0.1</v>
      </c>
      <c r="AF244">
        <f>'TP Factors'!$D$5</f>
        <v>0.88209793191670816</v>
      </c>
      <c r="AG244">
        <f t="shared" si="23"/>
        <v>0.1</v>
      </c>
    </row>
    <row r="245" spans="1:33">
      <c r="A245" s="51" t="s">
        <v>267</v>
      </c>
      <c r="B245" s="51">
        <v>17</v>
      </c>
      <c r="C245" s="51" t="s">
        <v>268</v>
      </c>
      <c r="D245" s="52">
        <v>32.369999999999997</v>
      </c>
      <c r="E245" s="51" t="s">
        <v>248</v>
      </c>
      <c r="F245" s="51">
        <v>1234</v>
      </c>
      <c r="G245" s="53">
        <v>13</v>
      </c>
      <c r="H245" s="51" t="s">
        <v>269</v>
      </c>
      <c r="I245" s="51" t="s">
        <v>270</v>
      </c>
      <c r="J245" s="51">
        <v>230</v>
      </c>
      <c r="K245" s="54">
        <v>184.19454656100001</v>
      </c>
      <c r="L245" s="54">
        <v>1382.2052375999999</v>
      </c>
      <c r="M245" s="52">
        <v>0.3</v>
      </c>
      <c r="N245" s="52">
        <v>0.03</v>
      </c>
      <c r="O245" s="51">
        <v>45172</v>
      </c>
      <c r="P245" s="51">
        <v>44136</v>
      </c>
      <c r="Q245" s="55">
        <v>45172</v>
      </c>
      <c r="R245" s="55">
        <v>1100</v>
      </c>
      <c r="S245" s="51" t="s">
        <v>258</v>
      </c>
      <c r="T245" s="51" t="s">
        <v>279</v>
      </c>
      <c r="U245" s="55">
        <v>54.65</v>
      </c>
      <c r="V245" s="55">
        <v>0</v>
      </c>
      <c r="W245" s="55">
        <v>1.85</v>
      </c>
      <c r="X245" s="55">
        <v>0.22</v>
      </c>
      <c r="Y245" s="55">
        <f t="shared" si="24"/>
        <v>0.92500000000000004</v>
      </c>
      <c r="Z245" s="55">
        <f t="shared" si="25"/>
        <v>0.154</v>
      </c>
      <c r="AA245" s="55">
        <v>0.34200000000000003</v>
      </c>
      <c r="AB245" s="56">
        <v>0.34154898631595498</v>
      </c>
      <c r="AC245">
        <f t="shared" si="20"/>
        <v>656</v>
      </c>
      <c r="AD245">
        <f t="shared" si="21"/>
        <v>1</v>
      </c>
      <c r="AE245">
        <f t="shared" si="22"/>
        <v>0.2</v>
      </c>
      <c r="AF245">
        <f>'TP Factors'!$D$5</f>
        <v>0.88209793191670816</v>
      </c>
      <c r="AG245">
        <f t="shared" si="23"/>
        <v>0.2</v>
      </c>
    </row>
    <row r="246" spans="1:33">
      <c r="A246" s="51" t="s">
        <v>267</v>
      </c>
      <c r="B246" s="51">
        <v>17</v>
      </c>
      <c r="C246" s="51" t="s">
        <v>268</v>
      </c>
      <c r="D246" s="52">
        <v>32.369999999999997</v>
      </c>
      <c r="E246" s="51" t="s">
        <v>248</v>
      </c>
      <c r="F246" s="51">
        <v>1234</v>
      </c>
      <c r="G246" s="53">
        <v>13</v>
      </c>
      <c r="H246" s="51" t="s">
        <v>269</v>
      </c>
      <c r="I246" s="51" t="s">
        <v>270</v>
      </c>
      <c r="J246" s="51">
        <v>1429</v>
      </c>
      <c r="K246" s="54">
        <v>414.51289898300001</v>
      </c>
      <c r="L246" s="54">
        <v>8577.6513852900007</v>
      </c>
      <c r="M246" s="52">
        <v>1.85</v>
      </c>
      <c r="N246" s="52">
        <v>0.16</v>
      </c>
      <c r="O246" s="51">
        <v>45178</v>
      </c>
      <c r="P246" s="51">
        <v>44142</v>
      </c>
      <c r="Q246" s="55">
        <v>45178</v>
      </c>
      <c r="R246" s="55">
        <v>1100</v>
      </c>
      <c r="S246" s="51" t="s">
        <v>251</v>
      </c>
      <c r="T246" s="51" t="s">
        <v>283</v>
      </c>
      <c r="U246" s="55">
        <v>54.65</v>
      </c>
      <c r="V246" s="55">
        <v>0</v>
      </c>
      <c r="W246" s="55">
        <v>1.85</v>
      </c>
      <c r="X246" s="55">
        <v>0.22</v>
      </c>
      <c r="Y246" s="55">
        <f t="shared" si="24"/>
        <v>0.92500000000000004</v>
      </c>
      <c r="Z246" s="55">
        <f t="shared" si="25"/>
        <v>0.154</v>
      </c>
      <c r="AA246" s="55">
        <v>0.34200000000000003</v>
      </c>
      <c r="AB246" s="56">
        <v>2.1195753393598702</v>
      </c>
      <c r="AC246">
        <f t="shared" si="20"/>
        <v>4072</v>
      </c>
      <c r="AD246">
        <f t="shared" si="21"/>
        <v>8</v>
      </c>
      <c r="AE246">
        <f t="shared" si="22"/>
        <v>1.4</v>
      </c>
      <c r="AF246">
        <f>'TP Factors'!$D$5</f>
        <v>0.88209793191670816</v>
      </c>
      <c r="AG246">
        <f t="shared" si="23"/>
        <v>1.2</v>
      </c>
    </row>
    <row r="247" spans="1:33">
      <c r="A247" s="51" t="s">
        <v>267</v>
      </c>
      <c r="B247" s="51">
        <v>17</v>
      </c>
      <c r="C247" s="51" t="s">
        <v>268</v>
      </c>
      <c r="D247" s="52">
        <v>32.369999999999997</v>
      </c>
      <c r="E247" s="51" t="s">
        <v>248</v>
      </c>
      <c r="F247" s="51">
        <v>1234</v>
      </c>
      <c r="G247" s="53">
        <v>13</v>
      </c>
      <c r="H247" s="51" t="s">
        <v>269</v>
      </c>
      <c r="I247" s="51" t="s">
        <v>270</v>
      </c>
      <c r="J247" s="51">
        <v>16</v>
      </c>
      <c r="K247" s="54">
        <v>48.630915338199998</v>
      </c>
      <c r="L247" s="54">
        <v>93.110299259900003</v>
      </c>
      <c r="M247" s="52">
        <v>0.02</v>
      </c>
      <c r="N247" s="52">
        <v>0</v>
      </c>
      <c r="O247" s="51">
        <v>45198</v>
      </c>
      <c r="P247" s="51">
        <v>44162</v>
      </c>
      <c r="Q247" s="55">
        <v>45198</v>
      </c>
      <c r="R247" s="55">
        <v>1100</v>
      </c>
      <c r="S247" s="51" t="s">
        <v>258</v>
      </c>
      <c r="T247" s="51" t="s">
        <v>279</v>
      </c>
      <c r="U247" s="55">
        <v>54.65</v>
      </c>
      <c r="V247" s="55">
        <v>0</v>
      </c>
      <c r="W247" s="55">
        <v>1.85</v>
      </c>
      <c r="X247" s="55">
        <v>0.22</v>
      </c>
      <c r="Y247" s="55">
        <f t="shared" si="24"/>
        <v>0.92500000000000004</v>
      </c>
      <c r="Z247" s="55">
        <f t="shared" si="25"/>
        <v>0.154</v>
      </c>
      <c r="AA247" s="55">
        <v>0.34200000000000003</v>
      </c>
      <c r="AB247" s="56">
        <v>2.3007963988515699E-2</v>
      </c>
      <c r="AC247">
        <f t="shared" si="20"/>
        <v>44</v>
      </c>
      <c r="AD247">
        <f t="shared" si="21"/>
        <v>0</v>
      </c>
      <c r="AE247">
        <f t="shared" si="22"/>
        <v>0</v>
      </c>
      <c r="AF247">
        <f>'TP Factors'!$D$5</f>
        <v>0.88209793191670816</v>
      </c>
      <c r="AG247">
        <f t="shared" si="23"/>
        <v>0</v>
      </c>
    </row>
    <row r="248" spans="1:33">
      <c r="A248" s="51" t="s">
        <v>267</v>
      </c>
      <c r="B248" s="51">
        <v>17</v>
      </c>
      <c r="C248" s="51" t="s">
        <v>268</v>
      </c>
      <c r="D248" s="52">
        <v>32.369999999999997</v>
      </c>
      <c r="E248" s="51" t="s">
        <v>248</v>
      </c>
      <c r="F248" s="51">
        <v>1234</v>
      </c>
      <c r="G248" s="53">
        <v>13</v>
      </c>
      <c r="H248" s="51" t="s">
        <v>269</v>
      </c>
      <c r="I248" s="51" t="s">
        <v>270</v>
      </c>
      <c r="J248" s="51">
        <v>3</v>
      </c>
      <c r="K248" s="54">
        <v>24.506694595300001</v>
      </c>
      <c r="L248" s="54">
        <v>15.9144601718</v>
      </c>
      <c r="M248" s="52">
        <v>0</v>
      </c>
      <c r="N248" s="52">
        <v>0</v>
      </c>
      <c r="O248" s="51">
        <v>45203</v>
      </c>
      <c r="P248" s="51">
        <v>44167</v>
      </c>
      <c r="Q248" s="55">
        <v>45203</v>
      </c>
      <c r="R248" s="55">
        <v>1100</v>
      </c>
      <c r="S248" s="51" t="s">
        <v>258</v>
      </c>
      <c r="T248" s="51" t="s">
        <v>279</v>
      </c>
      <c r="U248" s="55">
        <v>54.65</v>
      </c>
      <c r="V248" s="55">
        <v>0</v>
      </c>
      <c r="W248" s="55">
        <v>1.85</v>
      </c>
      <c r="X248" s="55">
        <v>0.22</v>
      </c>
      <c r="Y248" s="55">
        <f t="shared" si="24"/>
        <v>0.92500000000000004</v>
      </c>
      <c r="Z248" s="55">
        <f t="shared" si="25"/>
        <v>0.154</v>
      </c>
      <c r="AA248" s="55">
        <v>0.34200000000000003</v>
      </c>
      <c r="AB248" s="56">
        <v>3.9325330203770397E-3</v>
      </c>
      <c r="AC248">
        <f t="shared" si="20"/>
        <v>8</v>
      </c>
      <c r="AD248">
        <f t="shared" si="21"/>
        <v>0</v>
      </c>
      <c r="AE248">
        <f t="shared" si="22"/>
        <v>0</v>
      </c>
      <c r="AF248">
        <f>'TP Factors'!$D$5</f>
        <v>0.88209793191670816</v>
      </c>
      <c r="AG248">
        <f t="shared" si="23"/>
        <v>0</v>
      </c>
    </row>
    <row r="249" spans="1:33">
      <c r="A249" s="51" t="s">
        <v>267</v>
      </c>
      <c r="B249" s="51">
        <v>17</v>
      </c>
      <c r="C249" s="51" t="s">
        <v>268</v>
      </c>
      <c r="D249" s="52">
        <v>32.369999999999997</v>
      </c>
      <c r="E249" s="51" t="s">
        <v>248</v>
      </c>
      <c r="F249" s="51">
        <v>1234</v>
      </c>
      <c r="G249" s="53">
        <v>13</v>
      </c>
      <c r="H249" s="51" t="s">
        <v>269</v>
      </c>
      <c r="I249" s="51" t="s">
        <v>270</v>
      </c>
      <c r="J249" s="51">
        <v>20</v>
      </c>
      <c r="K249" s="54">
        <v>43.432776545099998</v>
      </c>
      <c r="L249" s="54">
        <v>117.26105851299999</v>
      </c>
      <c r="M249" s="52">
        <v>0.03</v>
      </c>
      <c r="N249" s="52">
        <v>0</v>
      </c>
      <c r="O249" s="51">
        <v>45211</v>
      </c>
      <c r="P249" s="51">
        <v>44175</v>
      </c>
      <c r="Q249" s="55">
        <v>45211</v>
      </c>
      <c r="R249" s="55">
        <v>1100</v>
      </c>
      <c r="S249" s="51" t="s">
        <v>258</v>
      </c>
      <c r="T249" s="51" t="s">
        <v>279</v>
      </c>
      <c r="U249" s="55">
        <v>54.65</v>
      </c>
      <c r="V249" s="55">
        <v>0</v>
      </c>
      <c r="W249" s="55">
        <v>1.85</v>
      </c>
      <c r="X249" s="55">
        <v>0.22</v>
      </c>
      <c r="Y249" s="55">
        <f t="shared" si="24"/>
        <v>0.92500000000000004</v>
      </c>
      <c r="Z249" s="55">
        <f t="shared" si="25"/>
        <v>0.154</v>
      </c>
      <c r="AA249" s="55">
        <v>0.34200000000000003</v>
      </c>
      <c r="AB249" s="56">
        <v>2.89757226923592E-2</v>
      </c>
      <c r="AC249">
        <f t="shared" si="20"/>
        <v>56</v>
      </c>
      <c r="AD249">
        <f t="shared" si="21"/>
        <v>0</v>
      </c>
      <c r="AE249">
        <f t="shared" si="22"/>
        <v>0</v>
      </c>
      <c r="AF249">
        <f>'TP Factors'!$D$5</f>
        <v>0.88209793191670816</v>
      </c>
      <c r="AG249">
        <f t="shared" si="23"/>
        <v>0</v>
      </c>
    </row>
    <row r="250" spans="1:33">
      <c r="A250" s="51" t="s">
        <v>267</v>
      </c>
      <c r="B250" s="51">
        <v>17</v>
      </c>
      <c r="C250" s="51" t="s">
        <v>268</v>
      </c>
      <c r="D250" s="52">
        <v>32.369999999999997</v>
      </c>
      <c r="E250" s="51" t="s">
        <v>248</v>
      </c>
      <c r="F250" s="51">
        <v>1234</v>
      </c>
      <c r="G250" s="53">
        <v>13</v>
      </c>
      <c r="H250" s="51" t="s">
        <v>269</v>
      </c>
      <c r="I250" s="51" t="s">
        <v>270</v>
      </c>
      <c r="J250" s="51">
        <v>219</v>
      </c>
      <c r="K250" s="54">
        <v>216.032340213</v>
      </c>
      <c r="L250" s="54">
        <v>1312.55178781</v>
      </c>
      <c r="M250" s="52">
        <v>0.28000000000000003</v>
      </c>
      <c r="N250" s="52">
        <v>0.02</v>
      </c>
      <c r="O250" s="51">
        <v>45219</v>
      </c>
      <c r="P250" s="51">
        <v>44183</v>
      </c>
      <c r="Q250" s="55">
        <v>45219</v>
      </c>
      <c r="R250" s="55">
        <v>1100</v>
      </c>
      <c r="S250" s="51" t="s">
        <v>258</v>
      </c>
      <c r="T250" s="51" t="s">
        <v>279</v>
      </c>
      <c r="U250" s="55">
        <v>54.65</v>
      </c>
      <c r="V250" s="55">
        <v>0</v>
      </c>
      <c r="W250" s="55">
        <v>1.85</v>
      </c>
      <c r="X250" s="55">
        <v>0.22</v>
      </c>
      <c r="Y250" s="55">
        <f t="shared" si="24"/>
        <v>0.92500000000000004</v>
      </c>
      <c r="Z250" s="55">
        <f t="shared" si="25"/>
        <v>0.154</v>
      </c>
      <c r="AA250" s="55">
        <v>0.34200000000000003</v>
      </c>
      <c r="AB250" s="56">
        <v>0.32433731285689699</v>
      </c>
      <c r="AC250">
        <f t="shared" si="20"/>
        <v>623</v>
      </c>
      <c r="AD250">
        <f t="shared" si="21"/>
        <v>1</v>
      </c>
      <c r="AE250">
        <f t="shared" si="22"/>
        <v>0.2</v>
      </c>
      <c r="AF250">
        <f>'TP Factors'!$D$5</f>
        <v>0.88209793191670816</v>
      </c>
      <c r="AG250">
        <f t="shared" si="23"/>
        <v>0.2</v>
      </c>
    </row>
    <row r="251" spans="1:33">
      <c r="A251" s="51" t="s">
        <v>267</v>
      </c>
      <c r="B251" s="51">
        <v>17</v>
      </c>
      <c r="C251" s="51" t="s">
        <v>268</v>
      </c>
      <c r="D251" s="52">
        <v>32.369999999999997</v>
      </c>
      <c r="E251" s="51" t="s">
        <v>248</v>
      </c>
      <c r="F251" s="51">
        <v>1234</v>
      </c>
      <c r="G251" s="53">
        <v>13</v>
      </c>
      <c r="H251" s="51" t="s">
        <v>269</v>
      </c>
      <c r="I251" s="51" t="s">
        <v>270</v>
      </c>
      <c r="J251" s="51">
        <v>48</v>
      </c>
      <c r="K251" s="54">
        <v>82.703631776600005</v>
      </c>
      <c r="L251" s="54">
        <v>287.91976005499998</v>
      </c>
      <c r="M251" s="52">
        <v>0.06</v>
      </c>
      <c r="N251" s="52">
        <v>0.01</v>
      </c>
      <c r="O251" s="51">
        <v>45235</v>
      </c>
      <c r="P251" s="51">
        <v>44199</v>
      </c>
      <c r="Q251" s="55">
        <v>45235</v>
      </c>
      <c r="R251" s="55">
        <v>1100</v>
      </c>
      <c r="S251" s="51" t="s">
        <v>258</v>
      </c>
      <c r="T251" s="51" t="s">
        <v>279</v>
      </c>
      <c r="U251" s="55">
        <v>54.65</v>
      </c>
      <c r="V251" s="55">
        <v>0</v>
      </c>
      <c r="W251" s="55">
        <v>1.85</v>
      </c>
      <c r="X251" s="55">
        <v>0.22</v>
      </c>
      <c r="Y251" s="55">
        <f t="shared" si="24"/>
        <v>0.92500000000000004</v>
      </c>
      <c r="Z251" s="55">
        <f t="shared" si="25"/>
        <v>0.154</v>
      </c>
      <c r="AA251" s="55">
        <v>0.34200000000000003</v>
      </c>
      <c r="AB251" s="56">
        <v>7.1146237548714297E-2</v>
      </c>
      <c r="AC251">
        <f t="shared" si="20"/>
        <v>137</v>
      </c>
      <c r="AD251">
        <f t="shared" si="21"/>
        <v>0</v>
      </c>
      <c r="AE251">
        <f t="shared" si="22"/>
        <v>0</v>
      </c>
      <c r="AF251">
        <f>'TP Factors'!$D$5</f>
        <v>0.88209793191670816</v>
      </c>
      <c r="AG251">
        <f t="shared" si="23"/>
        <v>0</v>
      </c>
    </row>
    <row r="252" spans="1:33">
      <c r="A252" s="51" t="s">
        <v>267</v>
      </c>
      <c r="B252" s="51">
        <v>17</v>
      </c>
      <c r="C252" s="51" t="s">
        <v>268</v>
      </c>
      <c r="D252" s="52">
        <v>32.369999999999997</v>
      </c>
      <c r="E252" s="51" t="s">
        <v>248</v>
      </c>
      <c r="F252" s="51">
        <v>1234</v>
      </c>
      <c r="G252" s="53">
        <v>13</v>
      </c>
      <c r="H252" s="51" t="s">
        <v>269</v>
      </c>
      <c r="I252" s="51" t="s">
        <v>270</v>
      </c>
      <c r="J252" s="51">
        <v>8</v>
      </c>
      <c r="K252" s="54">
        <v>29.516436107400001</v>
      </c>
      <c r="L252" s="54">
        <v>46.937818999400001</v>
      </c>
      <c r="M252" s="52">
        <v>0.01</v>
      </c>
      <c r="N252" s="52">
        <v>0</v>
      </c>
      <c r="O252" s="51">
        <v>45236</v>
      </c>
      <c r="P252" s="51">
        <v>44200</v>
      </c>
      <c r="Q252" s="55">
        <v>45236</v>
      </c>
      <c r="R252" s="55">
        <v>1100</v>
      </c>
      <c r="S252" s="51" t="s">
        <v>258</v>
      </c>
      <c r="T252" s="51" t="s">
        <v>279</v>
      </c>
      <c r="U252" s="55">
        <v>54.65</v>
      </c>
      <c r="V252" s="55">
        <v>0</v>
      </c>
      <c r="W252" s="55">
        <v>1.85</v>
      </c>
      <c r="X252" s="55">
        <v>0.22</v>
      </c>
      <c r="Y252" s="55">
        <f t="shared" si="24"/>
        <v>0.92500000000000004</v>
      </c>
      <c r="Z252" s="55">
        <f t="shared" si="25"/>
        <v>0.154</v>
      </c>
      <c r="AA252" s="55">
        <v>0.34200000000000003</v>
      </c>
      <c r="AB252" s="56">
        <v>1.15985412735417E-2</v>
      </c>
      <c r="AC252">
        <f t="shared" si="20"/>
        <v>22</v>
      </c>
      <c r="AD252">
        <f t="shared" si="21"/>
        <v>0</v>
      </c>
      <c r="AE252">
        <f t="shared" si="22"/>
        <v>0</v>
      </c>
      <c r="AF252">
        <f>'TP Factors'!$D$5</f>
        <v>0.88209793191670816</v>
      </c>
      <c r="AG252">
        <f t="shared" si="23"/>
        <v>0</v>
      </c>
    </row>
    <row r="253" spans="1:33">
      <c r="A253" s="51" t="s">
        <v>267</v>
      </c>
      <c r="B253" s="51">
        <v>17</v>
      </c>
      <c r="C253" s="51" t="s">
        <v>268</v>
      </c>
      <c r="D253" s="52">
        <v>32.369999999999997</v>
      </c>
      <c r="E253" s="51" t="s">
        <v>248</v>
      </c>
      <c r="F253" s="51">
        <v>1234</v>
      </c>
      <c r="G253" s="53">
        <v>13</v>
      </c>
      <c r="H253" s="51" t="s">
        <v>269</v>
      </c>
      <c r="I253" s="51" t="s">
        <v>270</v>
      </c>
      <c r="J253" s="51">
        <v>82</v>
      </c>
      <c r="K253" s="54">
        <v>89.856305839800001</v>
      </c>
      <c r="L253" s="54">
        <v>489.44436397099997</v>
      </c>
      <c r="M253" s="52">
        <v>0.11</v>
      </c>
      <c r="N253" s="52">
        <v>0.01</v>
      </c>
      <c r="O253" s="51">
        <v>45237</v>
      </c>
      <c r="P253" s="51">
        <v>44201</v>
      </c>
      <c r="Q253" s="55">
        <v>45237</v>
      </c>
      <c r="R253" s="55">
        <v>1100</v>
      </c>
      <c r="S253" s="51" t="s">
        <v>258</v>
      </c>
      <c r="T253" s="51" t="s">
        <v>279</v>
      </c>
      <c r="U253" s="55">
        <v>54.65</v>
      </c>
      <c r="V253" s="55">
        <v>0</v>
      </c>
      <c r="W253" s="55">
        <v>1.85</v>
      </c>
      <c r="X253" s="55">
        <v>0.22</v>
      </c>
      <c r="Y253" s="55">
        <f t="shared" si="24"/>
        <v>0.92500000000000004</v>
      </c>
      <c r="Z253" s="55">
        <f t="shared" si="25"/>
        <v>0.154</v>
      </c>
      <c r="AA253" s="55">
        <v>0.34200000000000003</v>
      </c>
      <c r="AB253" s="56">
        <v>0.120943852490404</v>
      </c>
      <c r="AC253">
        <f t="shared" si="20"/>
        <v>232</v>
      </c>
      <c r="AD253">
        <f t="shared" si="21"/>
        <v>0</v>
      </c>
      <c r="AE253">
        <f t="shared" si="22"/>
        <v>0.1</v>
      </c>
      <c r="AF253">
        <f>'TP Factors'!$D$5</f>
        <v>0.88209793191670816</v>
      </c>
      <c r="AG253">
        <f t="shared" si="23"/>
        <v>0.1</v>
      </c>
    </row>
    <row r="254" spans="1:33">
      <c r="A254" s="51" t="s">
        <v>267</v>
      </c>
      <c r="B254" s="51">
        <v>17</v>
      </c>
      <c r="C254" s="51" t="s">
        <v>268</v>
      </c>
      <c r="D254" s="52">
        <v>32.369999999999997</v>
      </c>
      <c r="E254" s="51" t="s">
        <v>248</v>
      </c>
      <c r="F254" s="51">
        <v>1234</v>
      </c>
      <c r="G254" s="53">
        <v>13</v>
      </c>
      <c r="H254" s="51" t="s">
        <v>269</v>
      </c>
      <c r="I254" s="51" t="s">
        <v>270</v>
      </c>
      <c r="J254" s="51">
        <v>25</v>
      </c>
      <c r="K254" s="54">
        <v>62.962046062799999</v>
      </c>
      <c r="L254" s="54">
        <v>150.748365068</v>
      </c>
      <c r="M254" s="52">
        <v>0.03</v>
      </c>
      <c r="N254" s="52">
        <v>0</v>
      </c>
      <c r="O254" s="51">
        <v>45238</v>
      </c>
      <c r="P254" s="51">
        <v>44202</v>
      </c>
      <c r="Q254" s="55">
        <v>45238</v>
      </c>
      <c r="R254" s="55">
        <v>1100</v>
      </c>
      <c r="S254" s="51" t="s">
        <v>258</v>
      </c>
      <c r="T254" s="51" t="s">
        <v>279</v>
      </c>
      <c r="U254" s="55">
        <v>54.65</v>
      </c>
      <c r="V254" s="55">
        <v>0</v>
      </c>
      <c r="W254" s="55">
        <v>1.85</v>
      </c>
      <c r="X254" s="55">
        <v>0.22</v>
      </c>
      <c r="Y254" s="55">
        <f t="shared" si="24"/>
        <v>0.92500000000000004</v>
      </c>
      <c r="Z254" s="55">
        <f t="shared" si="25"/>
        <v>0.154</v>
      </c>
      <c r="AA254" s="55">
        <v>0.34200000000000003</v>
      </c>
      <c r="AB254" s="56">
        <v>3.7250583248540803E-2</v>
      </c>
      <c r="AC254">
        <f t="shared" si="20"/>
        <v>72</v>
      </c>
      <c r="AD254">
        <f t="shared" si="21"/>
        <v>0</v>
      </c>
      <c r="AE254">
        <f t="shared" si="22"/>
        <v>0</v>
      </c>
      <c r="AF254">
        <f>'TP Factors'!$D$5</f>
        <v>0.88209793191670816</v>
      </c>
      <c r="AG254">
        <f t="shared" si="23"/>
        <v>0</v>
      </c>
    </row>
    <row r="255" spans="1:33">
      <c r="A255" s="51" t="s">
        <v>267</v>
      </c>
      <c r="B255" s="51">
        <v>17</v>
      </c>
      <c r="C255" s="51" t="s">
        <v>268</v>
      </c>
      <c r="D255" s="52">
        <v>32.369999999999997</v>
      </c>
      <c r="E255" s="51" t="s">
        <v>248</v>
      </c>
      <c r="F255" s="51">
        <v>1234</v>
      </c>
      <c r="G255" s="53">
        <v>13</v>
      </c>
      <c r="H255" s="51" t="s">
        <v>269</v>
      </c>
      <c r="I255" s="51" t="s">
        <v>270</v>
      </c>
      <c r="J255" s="51">
        <v>90</v>
      </c>
      <c r="K255" s="54">
        <v>229.41920376900001</v>
      </c>
      <c r="L255" s="54">
        <v>713.68986202400004</v>
      </c>
      <c r="M255" s="52">
        <v>0.12</v>
      </c>
      <c r="N255" s="52">
        <v>0.01</v>
      </c>
      <c r="O255" s="51">
        <v>45273</v>
      </c>
      <c r="P255" s="51">
        <v>44236</v>
      </c>
      <c r="Q255" s="55">
        <v>45273</v>
      </c>
      <c r="R255" s="55">
        <v>1100</v>
      </c>
      <c r="S255" s="51" t="s">
        <v>256</v>
      </c>
      <c r="T255" s="51" t="s">
        <v>275</v>
      </c>
      <c r="U255" s="55">
        <v>54.65</v>
      </c>
      <c r="V255" s="55">
        <v>0</v>
      </c>
      <c r="W255" s="55">
        <v>1.85</v>
      </c>
      <c r="X255" s="55">
        <v>0.22</v>
      </c>
      <c r="Y255" s="55">
        <f t="shared" si="24"/>
        <v>0.92500000000000004</v>
      </c>
      <c r="Z255" s="55">
        <f t="shared" si="25"/>
        <v>0.154</v>
      </c>
      <c r="AA255" s="55">
        <v>0.25800000000000001</v>
      </c>
      <c r="AB255" s="56">
        <v>0.17635590017379499</v>
      </c>
      <c r="AC255">
        <f t="shared" si="20"/>
        <v>256</v>
      </c>
      <c r="AD255">
        <f t="shared" si="21"/>
        <v>1</v>
      </c>
      <c r="AE255">
        <f t="shared" si="22"/>
        <v>0.1</v>
      </c>
      <c r="AF255">
        <f>'TP Factors'!$D$5</f>
        <v>0.88209793191670816</v>
      </c>
      <c r="AG255">
        <f t="shared" si="23"/>
        <v>0.1</v>
      </c>
    </row>
    <row r="256" spans="1:33">
      <c r="A256" s="51" t="s">
        <v>267</v>
      </c>
      <c r="B256" s="51">
        <v>17</v>
      </c>
      <c r="C256" s="51" t="s">
        <v>268</v>
      </c>
      <c r="D256" s="52">
        <v>32.369999999999997</v>
      </c>
      <c r="E256" s="51" t="s">
        <v>248</v>
      </c>
      <c r="F256" s="51">
        <v>1234</v>
      </c>
      <c r="G256" s="53">
        <v>13</v>
      </c>
      <c r="H256" s="51" t="s">
        <v>269</v>
      </c>
      <c r="I256" s="51" t="s">
        <v>270</v>
      </c>
      <c r="J256" s="51">
        <v>75</v>
      </c>
      <c r="K256" s="54">
        <v>98.528445552199997</v>
      </c>
      <c r="L256" s="54">
        <v>537.13994713700004</v>
      </c>
      <c r="M256" s="52">
        <v>0.1</v>
      </c>
      <c r="N256" s="52">
        <v>0.01</v>
      </c>
      <c r="O256" s="51">
        <v>45304</v>
      </c>
      <c r="P256" s="51">
        <v>44267</v>
      </c>
      <c r="Q256" s="55">
        <v>45304</v>
      </c>
      <c r="R256" s="55">
        <v>1100</v>
      </c>
      <c r="S256" s="51" t="s">
        <v>253</v>
      </c>
      <c r="T256" s="51" t="s">
        <v>277</v>
      </c>
      <c r="U256" s="55">
        <v>54.65</v>
      </c>
      <c r="V256" s="55">
        <v>0</v>
      </c>
      <c r="W256" s="55">
        <v>1.85</v>
      </c>
      <c r="X256" s="55">
        <v>0.22</v>
      </c>
      <c r="Y256" s="55">
        <f t="shared" si="24"/>
        <v>0.92500000000000004</v>
      </c>
      <c r="Z256" s="55">
        <f t="shared" si="25"/>
        <v>0.154</v>
      </c>
      <c r="AA256" s="55">
        <v>0.28599999999999998</v>
      </c>
      <c r="AB256" s="56">
        <v>0.13272964062753501</v>
      </c>
      <c r="AC256">
        <f t="shared" si="20"/>
        <v>213</v>
      </c>
      <c r="AD256">
        <f t="shared" si="21"/>
        <v>0</v>
      </c>
      <c r="AE256">
        <f t="shared" si="22"/>
        <v>0.1</v>
      </c>
      <c r="AF256">
        <f>'TP Factors'!$D$5</f>
        <v>0.88209793191670816</v>
      </c>
      <c r="AG256">
        <f t="shared" si="23"/>
        <v>0.1</v>
      </c>
    </row>
    <row r="257" spans="1:33">
      <c r="A257" s="51" t="s">
        <v>267</v>
      </c>
      <c r="B257" s="51">
        <v>17</v>
      </c>
      <c r="C257" s="51" t="s">
        <v>268</v>
      </c>
      <c r="D257" s="52">
        <v>32.369999999999997</v>
      </c>
      <c r="E257" s="51" t="s">
        <v>248</v>
      </c>
      <c r="F257" s="51">
        <v>1234</v>
      </c>
      <c r="G257" s="53">
        <v>0</v>
      </c>
      <c r="H257" s="51" t="s">
        <v>269</v>
      </c>
      <c r="I257" s="51" t="s">
        <v>270</v>
      </c>
      <c r="J257" s="51">
        <v>163</v>
      </c>
      <c r="K257" s="54">
        <v>164.10233673799999</v>
      </c>
      <c r="L257" s="54">
        <v>669.80244961000005</v>
      </c>
      <c r="M257" s="52">
        <v>7.0000000000000007E-2</v>
      </c>
      <c r="N257" s="52">
        <v>0.01</v>
      </c>
      <c r="O257" s="51">
        <v>45333</v>
      </c>
      <c r="P257" s="51">
        <v>44296</v>
      </c>
      <c r="Q257" s="55">
        <v>45333</v>
      </c>
      <c r="R257" s="55">
        <v>5300</v>
      </c>
      <c r="S257" s="51" t="s">
        <v>258</v>
      </c>
      <c r="T257" s="51" t="s">
        <v>291</v>
      </c>
      <c r="U257" s="55">
        <v>54.65</v>
      </c>
      <c r="V257" s="55">
        <v>0</v>
      </c>
      <c r="W257" s="55">
        <v>0.6</v>
      </c>
      <c r="X257" s="55">
        <v>0.13500000000000001</v>
      </c>
      <c r="Y257" s="55">
        <f t="shared" si="24"/>
        <v>0.3</v>
      </c>
      <c r="Z257" s="55">
        <f t="shared" si="25"/>
        <v>9.4500000000000001E-2</v>
      </c>
      <c r="AA257" s="55">
        <v>0.5</v>
      </c>
      <c r="AB257" s="56">
        <v>0.16551112777346699</v>
      </c>
      <c r="AC257">
        <f t="shared" si="20"/>
        <v>465</v>
      </c>
      <c r="AD257">
        <f t="shared" si="21"/>
        <v>0</v>
      </c>
      <c r="AE257">
        <f t="shared" si="22"/>
        <v>0.1</v>
      </c>
      <c r="AF257">
        <f>'TP Factors'!$D$5</f>
        <v>0.88209793191670816</v>
      </c>
      <c r="AG257">
        <f t="shared" si="23"/>
        <v>0.1</v>
      </c>
    </row>
    <row r="258" spans="1:33">
      <c r="A258" s="51" t="s">
        <v>267</v>
      </c>
      <c r="B258" s="51">
        <v>17</v>
      </c>
      <c r="C258" s="51" t="s">
        <v>268</v>
      </c>
      <c r="D258" s="52">
        <v>32.369999999999997</v>
      </c>
      <c r="E258" s="51" t="s">
        <v>248</v>
      </c>
      <c r="F258" s="51">
        <v>1234</v>
      </c>
      <c r="G258" s="53">
        <v>0</v>
      </c>
      <c r="H258" s="51" t="s">
        <v>269</v>
      </c>
      <c r="I258" s="51" t="s">
        <v>270</v>
      </c>
      <c r="J258" s="51">
        <v>64</v>
      </c>
      <c r="K258" s="54">
        <v>89.457491346599994</v>
      </c>
      <c r="L258" s="54">
        <v>262.15774657200001</v>
      </c>
      <c r="M258" s="52">
        <v>0.03</v>
      </c>
      <c r="N258" s="52">
        <v>0</v>
      </c>
      <c r="O258" s="51">
        <v>45341</v>
      </c>
      <c r="P258" s="51">
        <v>44304</v>
      </c>
      <c r="Q258" s="55">
        <v>45341</v>
      </c>
      <c r="R258" s="55">
        <v>5300</v>
      </c>
      <c r="S258" s="51" t="s">
        <v>258</v>
      </c>
      <c r="T258" s="51" t="s">
        <v>291</v>
      </c>
      <c r="U258" s="55">
        <v>54.65</v>
      </c>
      <c r="V258" s="55">
        <v>0</v>
      </c>
      <c r="W258" s="55">
        <v>0.6</v>
      </c>
      <c r="X258" s="55">
        <v>0.13500000000000001</v>
      </c>
      <c r="Y258" s="55">
        <f t="shared" si="24"/>
        <v>0.3</v>
      </c>
      <c r="Z258" s="55">
        <f t="shared" si="25"/>
        <v>9.4500000000000001E-2</v>
      </c>
      <c r="AA258" s="55">
        <v>0.5</v>
      </c>
      <c r="AB258" s="56">
        <v>6.4780330845263898E-2</v>
      </c>
      <c r="AC258">
        <f t="shared" si="20"/>
        <v>182</v>
      </c>
      <c r="AD258">
        <f t="shared" si="21"/>
        <v>0</v>
      </c>
      <c r="AE258">
        <f t="shared" si="22"/>
        <v>0</v>
      </c>
      <c r="AF258">
        <f>'TP Factors'!$D$5</f>
        <v>0.88209793191670816</v>
      </c>
      <c r="AG258">
        <f t="shared" si="23"/>
        <v>0</v>
      </c>
    </row>
    <row r="259" spans="1:33">
      <c r="A259" s="51" t="s">
        <v>267</v>
      </c>
      <c r="B259" s="51">
        <v>17</v>
      </c>
      <c r="C259" s="51" t="s">
        <v>268</v>
      </c>
      <c r="D259" s="52">
        <v>32.369999999999997</v>
      </c>
      <c r="E259" s="51" t="s">
        <v>248</v>
      </c>
      <c r="F259" s="51">
        <v>1234</v>
      </c>
      <c r="G259" s="53">
        <v>0</v>
      </c>
      <c r="H259" s="51" t="s">
        <v>269</v>
      </c>
      <c r="I259" s="51" t="s">
        <v>270</v>
      </c>
      <c r="J259" s="51">
        <v>98</v>
      </c>
      <c r="K259" s="54">
        <v>82.916328194800002</v>
      </c>
      <c r="L259" s="54">
        <v>400.48418770799998</v>
      </c>
      <c r="M259" s="52">
        <v>0.04</v>
      </c>
      <c r="N259" s="52">
        <v>0.01</v>
      </c>
      <c r="O259" s="51">
        <v>45342</v>
      </c>
      <c r="P259" s="51">
        <v>44305</v>
      </c>
      <c r="Q259" s="55">
        <v>45342</v>
      </c>
      <c r="R259" s="55">
        <v>5300</v>
      </c>
      <c r="S259" s="51" t="s">
        <v>251</v>
      </c>
      <c r="T259" s="51" t="s">
        <v>323</v>
      </c>
      <c r="U259" s="55">
        <v>54.65</v>
      </c>
      <c r="V259" s="55">
        <v>0</v>
      </c>
      <c r="W259" s="55">
        <v>0.6</v>
      </c>
      <c r="X259" s="55">
        <v>0.13500000000000001</v>
      </c>
      <c r="Y259" s="55">
        <f t="shared" si="24"/>
        <v>0.3</v>
      </c>
      <c r="Z259" s="55">
        <f t="shared" si="25"/>
        <v>9.4500000000000001E-2</v>
      </c>
      <c r="AA259" s="55">
        <v>0.5</v>
      </c>
      <c r="AB259" s="56">
        <v>9.8961402132930698E-2</v>
      </c>
      <c r="AC259">
        <f t="shared" ref="AC259:AC308" si="26">ROUND(AB259*AA259*U259*102.79,0)</f>
        <v>278</v>
      </c>
      <c r="AD259">
        <f t="shared" ref="AD259:AD308" si="27">ROUND(Y259*AC259*0.002205,0)</f>
        <v>0</v>
      </c>
      <c r="AE259">
        <f t="shared" ref="AE259:AE308" si="28">ROUND(Z259*AC259*0.002205,1)</f>
        <v>0.1</v>
      </c>
      <c r="AF259">
        <f>'TP Factors'!$D$5</f>
        <v>0.88209793191670816</v>
      </c>
      <c r="AG259">
        <f t="shared" ref="AG259:AG308" si="29">ROUND(AE259*AF259,1)</f>
        <v>0.1</v>
      </c>
    </row>
    <row r="260" spans="1:33">
      <c r="A260" s="51" t="s">
        <v>267</v>
      </c>
      <c r="B260" s="51">
        <v>17</v>
      </c>
      <c r="C260" s="51" t="s">
        <v>268</v>
      </c>
      <c r="D260" s="52">
        <v>32.369999999999997</v>
      </c>
      <c r="E260" s="51" t="s">
        <v>248</v>
      </c>
      <c r="F260" s="51">
        <v>1234</v>
      </c>
      <c r="G260" s="53">
        <v>0</v>
      </c>
      <c r="H260" s="51" t="s">
        <v>269</v>
      </c>
      <c r="I260" s="51" t="s">
        <v>270</v>
      </c>
      <c r="J260" s="51">
        <v>83</v>
      </c>
      <c r="K260" s="54">
        <v>92.302515221299998</v>
      </c>
      <c r="L260" s="54">
        <v>339.91662848499999</v>
      </c>
      <c r="M260" s="52">
        <v>0.03</v>
      </c>
      <c r="N260" s="52">
        <v>0.01</v>
      </c>
      <c r="O260" s="51">
        <v>45369</v>
      </c>
      <c r="P260" s="51">
        <v>44332</v>
      </c>
      <c r="Q260" s="55">
        <v>45369</v>
      </c>
      <c r="R260" s="55">
        <v>5300</v>
      </c>
      <c r="S260" s="51" t="s">
        <v>258</v>
      </c>
      <c r="T260" s="51" t="s">
        <v>291</v>
      </c>
      <c r="U260" s="55">
        <v>54.65</v>
      </c>
      <c r="V260" s="55">
        <v>0</v>
      </c>
      <c r="W260" s="55">
        <v>0.6</v>
      </c>
      <c r="X260" s="55">
        <v>0.13500000000000001</v>
      </c>
      <c r="Y260" s="55">
        <f t="shared" si="24"/>
        <v>0.3</v>
      </c>
      <c r="Z260" s="55">
        <f t="shared" si="25"/>
        <v>9.4500000000000001E-2</v>
      </c>
      <c r="AA260" s="55">
        <v>0.5</v>
      </c>
      <c r="AB260" s="56">
        <v>8.3994892167375795E-2</v>
      </c>
      <c r="AC260">
        <f t="shared" si="26"/>
        <v>236</v>
      </c>
      <c r="AD260">
        <f t="shared" si="27"/>
        <v>0</v>
      </c>
      <c r="AE260">
        <f t="shared" si="28"/>
        <v>0</v>
      </c>
      <c r="AF260">
        <f>'TP Factors'!$D$5</f>
        <v>0.88209793191670816</v>
      </c>
      <c r="AG260">
        <f t="shared" si="29"/>
        <v>0</v>
      </c>
    </row>
    <row r="261" spans="1:33">
      <c r="A261" s="51" t="s">
        <v>267</v>
      </c>
      <c r="B261" s="51">
        <v>17</v>
      </c>
      <c r="C261" s="51" t="s">
        <v>268</v>
      </c>
      <c r="D261" s="52">
        <v>32.369999999999997</v>
      </c>
      <c r="E261" s="51" t="s">
        <v>248</v>
      </c>
      <c r="F261" s="51">
        <v>1600</v>
      </c>
      <c r="G261" s="53">
        <v>93.9</v>
      </c>
      <c r="H261" s="51" t="s">
        <v>269</v>
      </c>
      <c r="I261" s="51" t="s">
        <v>270</v>
      </c>
      <c r="J261" s="51">
        <v>1761</v>
      </c>
      <c r="K261" s="54">
        <v>510.59529624200002</v>
      </c>
      <c r="L261" s="54">
        <v>11892.3127401</v>
      </c>
      <c r="M261" s="52">
        <v>1.45</v>
      </c>
      <c r="N261" s="52">
        <v>0.13</v>
      </c>
      <c r="O261" s="51">
        <v>45391</v>
      </c>
      <c r="P261" s="51">
        <v>44354</v>
      </c>
      <c r="Q261" s="55">
        <v>45391</v>
      </c>
      <c r="R261" s="55">
        <v>1600</v>
      </c>
      <c r="S261" s="51" t="s">
        <v>258</v>
      </c>
      <c r="T261" s="51" t="s">
        <v>402</v>
      </c>
      <c r="U261" s="55">
        <v>54.65</v>
      </c>
      <c r="V261" s="55">
        <v>0</v>
      </c>
      <c r="W261" s="55">
        <v>1.18</v>
      </c>
      <c r="X261" s="55">
        <v>0.15</v>
      </c>
      <c r="Y261" s="55">
        <f t="shared" si="24"/>
        <v>0.59</v>
      </c>
      <c r="Z261" s="55">
        <f t="shared" si="25"/>
        <v>0.105</v>
      </c>
      <c r="AA261" s="55">
        <v>0.30399999999999999</v>
      </c>
      <c r="AB261" s="56">
        <v>2.9386427216044599</v>
      </c>
      <c r="AC261">
        <f t="shared" si="26"/>
        <v>5018</v>
      </c>
      <c r="AD261">
        <f t="shared" si="27"/>
        <v>7</v>
      </c>
      <c r="AE261">
        <f t="shared" si="28"/>
        <v>1.2</v>
      </c>
      <c r="AF261">
        <f>'TP Factors'!$D$5</f>
        <v>0.88209793191670816</v>
      </c>
      <c r="AG261">
        <f t="shared" si="29"/>
        <v>1.1000000000000001</v>
      </c>
    </row>
    <row r="262" spans="1:33">
      <c r="A262" s="51" t="s">
        <v>267</v>
      </c>
      <c r="B262" s="51">
        <v>17</v>
      </c>
      <c r="C262" s="51" t="s">
        <v>268</v>
      </c>
      <c r="D262" s="52">
        <v>32.369999999999997</v>
      </c>
      <c r="E262" s="51" t="s">
        <v>248</v>
      </c>
      <c r="F262" s="51">
        <v>1234</v>
      </c>
      <c r="G262" s="53">
        <v>13</v>
      </c>
      <c r="H262" s="51" t="s">
        <v>269</v>
      </c>
      <c r="I262" s="51" t="s">
        <v>270</v>
      </c>
      <c r="J262" s="51">
        <v>137</v>
      </c>
      <c r="K262" s="54">
        <v>300.70539844199999</v>
      </c>
      <c r="L262" s="54">
        <v>985.27749557300001</v>
      </c>
      <c r="M262" s="52">
        <v>0.18</v>
      </c>
      <c r="N262" s="52">
        <v>0.02</v>
      </c>
      <c r="O262" s="51">
        <v>45392</v>
      </c>
      <c r="P262" s="51">
        <v>44355</v>
      </c>
      <c r="Q262" s="55">
        <v>45392</v>
      </c>
      <c r="R262" s="55">
        <v>1100</v>
      </c>
      <c r="S262" s="51" t="s">
        <v>253</v>
      </c>
      <c r="T262" s="51" t="s">
        <v>277</v>
      </c>
      <c r="U262" s="55">
        <v>54.65</v>
      </c>
      <c r="V262" s="55">
        <v>0</v>
      </c>
      <c r="W262" s="55">
        <v>1.85</v>
      </c>
      <c r="X262" s="55">
        <v>0.22</v>
      </c>
      <c r="Y262" s="55">
        <f t="shared" si="24"/>
        <v>0.92500000000000004</v>
      </c>
      <c r="Z262" s="55">
        <f t="shared" si="25"/>
        <v>0.154</v>
      </c>
      <c r="AA262" s="55">
        <v>0.28599999999999998</v>
      </c>
      <c r="AB262" s="56">
        <v>0.24346639755536501</v>
      </c>
      <c r="AC262">
        <f t="shared" si="26"/>
        <v>391</v>
      </c>
      <c r="AD262">
        <f t="shared" si="27"/>
        <v>1</v>
      </c>
      <c r="AE262">
        <f t="shared" si="28"/>
        <v>0.1</v>
      </c>
      <c r="AF262">
        <f>'TP Factors'!$D$5</f>
        <v>0.88209793191670816</v>
      </c>
      <c r="AG262">
        <f t="shared" si="29"/>
        <v>0.1</v>
      </c>
    </row>
    <row r="263" spans="1:33">
      <c r="A263" s="51" t="s">
        <v>267</v>
      </c>
      <c r="B263" s="51">
        <v>17</v>
      </c>
      <c r="C263" s="51" t="s">
        <v>268</v>
      </c>
      <c r="D263" s="52">
        <v>32.369999999999997</v>
      </c>
      <c r="E263" s="51" t="s">
        <v>248</v>
      </c>
      <c r="F263" s="51">
        <v>1234</v>
      </c>
      <c r="G263" s="53">
        <v>13</v>
      </c>
      <c r="H263" s="51" t="s">
        <v>269</v>
      </c>
      <c r="I263" s="51" t="s">
        <v>270</v>
      </c>
      <c r="J263" s="51">
        <v>28</v>
      </c>
      <c r="K263" s="54">
        <v>54.652160879999997</v>
      </c>
      <c r="L263" s="54">
        <v>170.98760035199999</v>
      </c>
      <c r="M263" s="52">
        <v>0.04</v>
      </c>
      <c r="N263" s="52">
        <v>0</v>
      </c>
      <c r="O263" s="51">
        <v>45561</v>
      </c>
      <c r="P263" s="51">
        <v>44522</v>
      </c>
      <c r="Q263" s="55">
        <v>45561</v>
      </c>
      <c r="R263" s="55">
        <v>1100</v>
      </c>
      <c r="S263" s="51" t="s">
        <v>258</v>
      </c>
      <c r="T263" s="51" t="s">
        <v>279</v>
      </c>
      <c r="U263" s="55">
        <v>54.65</v>
      </c>
      <c r="V263" s="55">
        <v>0</v>
      </c>
      <c r="W263" s="55">
        <v>1.85</v>
      </c>
      <c r="X263" s="55">
        <v>0.22</v>
      </c>
      <c r="Y263" s="55">
        <f t="shared" si="24"/>
        <v>0.92500000000000004</v>
      </c>
      <c r="Z263" s="55">
        <f t="shared" si="25"/>
        <v>0.154</v>
      </c>
      <c r="AA263" s="55">
        <v>0.34200000000000003</v>
      </c>
      <c r="AB263" s="56">
        <v>4.2251787205933901E-2</v>
      </c>
      <c r="AC263">
        <f t="shared" si="26"/>
        <v>81</v>
      </c>
      <c r="AD263">
        <f t="shared" si="27"/>
        <v>0</v>
      </c>
      <c r="AE263">
        <f t="shared" si="28"/>
        <v>0</v>
      </c>
      <c r="AF263">
        <f>'TP Factors'!$D$5</f>
        <v>0.88209793191670816</v>
      </c>
      <c r="AG263">
        <f t="shared" si="29"/>
        <v>0</v>
      </c>
    </row>
    <row r="264" spans="1:33">
      <c r="A264" s="51" t="s">
        <v>267</v>
      </c>
      <c r="B264" s="51">
        <v>17</v>
      </c>
      <c r="C264" s="51" t="s">
        <v>268</v>
      </c>
      <c r="D264" s="52">
        <v>32.369999999999997</v>
      </c>
      <c r="E264" s="51" t="s">
        <v>248</v>
      </c>
      <c r="F264" s="51">
        <v>1234</v>
      </c>
      <c r="G264" s="53">
        <v>13</v>
      </c>
      <c r="H264" s="51" t="s">
        <v>269</v>
      </c>
      <c r="I264" s="51" t="s">
        <v>270</v>
      </c>
      <c r="J264" s="51">
        <v>76</v>
      </c>
      <c r="K264" s="54">
        <v>89.204555556299994</v>
      </c>
      <c r="L264" s="54">
        <v>457.22557103600002</v>
      </c>
      <c r="M264" s="52">
        <v>0.1</v>
      </c>
      <c r="N264" s="52">
        <v>0.01</v>
      </c>
      <c r="O264" s="51">
        <v>45610</v>
      </c>
      <c r="P264" s="51">
        <v>44570</v>
      </c>
      <c r="Q264" s="55">
        <v>45610</v>
      </c>
      <c r="R264" s="55">
        <v>1100</v>
      </c>
      <c r="S264" s="51" t="s">
        <v>258</v>
      </c>
      <c r="T264" s="51" t="s">
        <v>279</v>
      </c>
      <c r="U264" s="55">
        <v>54.65</v>
      </c>
      <c r="V264" s="55">
        <v>0</v>
      </c>
      <c r="W264" s="55">
        <v>1.85</v>
      </c>
      <c r="X264" s="55">
        <v>0.22</v>
      </c>
      <c r="Y264" s="55">
        <f t="shared" si="24"/>
        <v>0.92500000000000004</v>
      </c>
      <c r="Z264" s="55">
        <f t="shared" si="25"/>
        <v>0.154</v>
      </c>
      <c r="AA264" s="55">
        <v>0.34200000000000003</v>
      </c>
      <c r="AB264" s="56">
        <v>0.11298244722582799</v>
      </c>
      <c r="AC264">
        <f t="shared" si="26"/>
        <v>217</v>
      </c>
      <c r="AD264">
        <f t="shared" si="27"/>
        <v>0</v>
      </c>
      <c r="AE264">
        <f t="shared" si="28"/>
        <v>0.1</v>
      </c>
      <c r="AF264">
        <f>'TP Factors'!$D$5</f>
        <v>0.88209793191670816</v>
      </c>
      <c r="AG264">
        <f t="shared" si="29"/>
        <v>0.1</v>
      </c>
    </row>
    <row r="265" spans="1:33">
      <c r="A265" s="51" t="s">
        <v>267</v>
      </c>
      <c r="B265" s="51">
        <v>17</v>
      </c>
      <c r="C265" s="51" t="s">
        <v>268</v>
      </c>
      <c r="D265" s="52">
        <v>32.369999999999997</v>
      </c>
      <c r="E265" s="51" t="s">
        <v>248</v>
      </c>
      <c r="F265" s="51">
        <v>1234</v>
      </c>
      <c r="G265" s="53">
        <v>0</v>
      </c>
      <c r="H265" s="51" t="s">
        <v>269</v>
      </c>
      <c r="I265" s="51" t="s">
        <v>270</v>
      </c>
      <c r="J265" s="51">
        <v>91</v>
      </c>
      <c r="K265" s="54">
        <v>88.997765806399997</v>
      </c>
      <c r="L265" s="54">
        <v>375.39166052600001</v>
      </c>
      <c r="M265" s="52">
        <v>0.04</v>
      </c>
      <c r="N265" s="52">
        <v>0.01</v>
      </c>
      <c r="O265" s="51">
        <v>45614</v>
      </c>
      <c r="P265" s="51">
        <v>44574</v>
      </c>
      <c r="Q265" s="55">
        <v>45614</v>
      </c>
      <c r="R265" s="55">
        <v>5300</v>
      </c>
      <c r="S265" s="51" t="s">
        <v>284</v>
      </c>
      <c r="T265" s="51" t="s">
        <v>405</v>
      </c>
      <c r="U265" s="55">
        <v>54.65</v>
      </c>
      <c r="V265" s="55">
        <v>0</v>
      </c>
      <c r="W265" s="55">
        <v>0.6</v>
      </c>
      <c r="X265" s="55">
        <v>0.13500000000000001</v>
      </c>
      <c r="Y265" s="55">
        <f t="shared" si="24"/>
        <v>0.3</v>
      </c>
      <c r="Z265" s="55">
        <f t="shared" si="25"/>
        <v>9.4500000000000001E-2</v>
      </c>
      <c r="AA265" s="55">
        <v>0.5</v>
      </c>
      <c r="AB265" s="56">
        <v>9.2760928431830106E-2</v>
      </c>
      <c r="AC265">
        <f t="shared" si="26"/>
        <v>261</v>
      </c>
      <c r="AD265">
        <f t="shared" si="27"/>
        <v>0</v>
      </c>
      <c r="AE265">
        <f t="shared" si="28"/>
        <v>0.1</v>
      </c>
      <c r="AF265">
        <f>'TP Factors'!$D$5</f>
        <v>0.88209793191670816</v>
      </c>
      <c r="AG265">
        <f t="shared" si="29"/>
        <v>0.1</v>
      </c>
    </row>
    <row r="266" spans="1:33">
      <c r="A266" s="51" t="s">
        <v>267</v>
      </c>
      <c r="B266" s="51">
        <v>17</v>
      </c>
      <c r="C266" s="51" t="s">
        <v>268</v>
      </c>
      <c r="D266" s="52">
        <v>32.369999999999997</v>
      </c>
      <c r="E266" s="51" t="s">
        <v>248</v>
      </c>
      <c r="F266" s="51">
        <v>1234</v>
      </c>
      <c r="G266" s="53">
        <v>0</v>
      </c>
      <c r="H266" s="51" t="s">
        <v>269</v>
      </c>
      <c r="I266" s="51" t="s">
        <v>270</v>
      </c>
      <c r="J266" s="51">
        <v>23</v>
      </c>
      <c r="K266" s="54">
        <v>44.707488942799998</v>
      </c>
      <c r="L266" s="54">
        <v>93.781582561199997</v>
      </c>
      <c r="M266" s="52">
        <v>0.01</v>
      </c>
      <c r="N266" s="52">
        <v>0</v>
      </c>
      <c r="O266" s="51">
        <v>45622</v>
      </c>
      <c r="P266" s="51">
        <v>44581</v>
      </c>
      <c r="Q266" s="55">
        <v>45622</v>
      </c>
      <c r="R266" s="55">
        <v>5300</v>
      </c>
      <c r="S266" s="51" t="s">
        <v>256</v>
      </c>
      <c r="T266" s="51" t="s">
        <v>294</v>
      </c>
      <c r="U266" s="55">
        <v>54.65</v>
      </c>
      <c r="V266" s="55">
        <v>0</v>
      </c>
      <c r="W266" s="55">
        <v>0.6</v>
      </c>
      <c r="X266" s="55">
        <v>0.13500000000000001</v>
      </c>
      <c r="Y266" s="55">
        <f t="shared" si="24"/>
        <v>0.3</v>
      </c>
      <c r="Z266" s="55">
        <f t="shared" si="25"/>
        <v>9.4500000000000001E-2</v>
      </c>
      <c r="AA266" s="55">
        <v>0.5</v>
      </c>
      <c r="AB266" s="56">
        <v>2.31738410413517E-2</v>
      </c>
      <c r="AC266">
        <f t="shared" si="26"/>
        <v>65</v>
      </c>
      <c r="AD266">
        <f t="shared" si="27"/>
        <v>0</v>
      </c>
      <c r="AE266">
        <f t="shared" si="28"/>
        <v>0</v>
      </c>
      <c r="AF266">
        <f>'TP Factors'!$D$5</f>
        <v>0.88209793191670816</v>
      </c>
      <c r="AG266">
        <f t="shared" si="29"/>
        <v>0</v>
      </c>
    </row>
    <row r="267" spans="1:33">
      <c r="A267" s="51" t="s">
        <v>267</v>
      </c>
      <c r="B267" s="51">
        <v>17</v>
      </c>
      <c r="C267" s="51" t="s">
        <v>268</v>
      </c>
      <c r="D267" s="52">
        <v>32.369999999999997</v>
      </c>
      <c r="E267" s="51" t="s">
        <v>248</v>
      </c>
      <c r="F267" s="51">
        <v>1234</v>
      </c>
      <c r="G267" s="53">
        <v>0</v>
      </c>
      <c r="H267" s="51" t="s">
        <v>269</v>
      </c>
      <c r="I267" s="51" t="s">
        <v>270</v>
      </c>
      <c r="J267" s="51">
        <v>48</v>
      </c>
      <c r="K267" s="54">
        <v>73.647021957700005</v>
      </c>
      <c r="L267" s="54">
        <v>198.90878051199999</v>
      </c>
      <c r="M267" s="52">
        <v>0.02</v>
      </c>
      <c r="N267" s="52">
        <v>0</v>
      </c>
      <c r="O267" s="51">
        <v>45630</v>
      </c>
      <c r="P267" s="51">
        <v>44588</v>
      </c>
      <c r="Q267" s="55">
        <v>45630</v>
      </c>
      <c r="R267" s="55">
        <v>5300</v>
      </c>
      <c r="S267" s="51" t="s">
        <v>284</v>
      </c>
      <c r="T267" s="51" t="s">
        <v>405</v>
      </c>
      <c r="U267" s="55">
        <v>54.65</v>
      </c>
      <c r="V267" s="55">
        <v>0</v>
      </c>
      <c r="W267" s="55">
        <v>0.6</v>
      </c>
      <c r="X267" s="55">
        <v>0.13500000000000001</v>
      </c>
      <c r="Y267" s="55">
        <f t="shared" si="24"/>
        <v>0.3</v>
      </c>
      <c r="Z267" s="55">
        <f t="shared" si="25"/>
        <v>9.4500000000000001E-2</v>
      </c>
      <c r="AA267" s="55">
        <v>0.5</v>
      </c>
      <c r="AB267" s="56">
        <v>4.9151233474829401E-2</v>
      </c>
      <c r="AC267">
        <f t="shared" si="26"/>
        <v>138</v>
      </c>
      <c r="AD267">
        <f t="shared" si="27"/>
        <v>0</v>
      </c>
      <c r="AE267">
        <f t="shared" si="28"/>
        <v>0</v>
      </c>
      <c r="AF267">
        <f>'TP Factors'!$D$5</f>
        <v>0.88209793191670816</v>
      </c>
      <c r="AG267">
        <f t="shared" si="29"/>
        <v>0</v>
      </c>
    </row>
    <row r="268" spans="1:33">
      <c r="A268" s="51" t="s">
        <v>267</v>
      </c>
      <c r="B268" s="51">
        <v>17</v>
      </c>
      <c r="C268" s="51" t="s">
        <v>268</v>
      </c>
      <c r="D268" s="52">
        <v>32.369999999999997</v>
      </c>
      <c r="E268" s="51" t="s">
        <v>248</v>
      </c>
      <c r="F268" s="51">
        <v>1234</v>
      </c>
      <c r="G268" s="53">
        <v>13</v>
      </c>
      <c r="H268" s="51" t="s">
        <v>269</v>
      </c>
      <c r="I268" s="51" t="s">
        <v>270</v>
      </c>
      <c r="J268" s="51">
        <v>627</v>
      </c>
      <c r="K268" s="54">
        <v>289.024272876</v>
      </c>
      <c r="L268" s="54">
        <v>3763.93639519</v>
      </c>
      <c r="M268" s="52">
        <v>0.81</v>
      </c>
      <c r="N268" s="52">
        <v>7.0000000000000007E-2</v>
      </c>
      <c r="O268" s="51">
        <v>45669</v>
      </c>
      <c r="P268" s="51">
        <v>44626</v>
      </c>
      <c r="Q268" s="55">
        <v>45669</v>
      </c>
      <c r="R268" s="55">
        <v>1100</v>
      </c>
      <c r="S268" s="51" t="s">
        <v>284</v>
      </c>
      <c r="T268" s="51" t="s">
        <v>392</v>
      </c>
      <c r="U268" s="55">
        <v>54.65</v>
      </c>
      <c r="V268" s="55">
        <v>0</v>
      </c>
      <c r="W268" s="55">
        <v>1.85</v>
      </c>
      <c r="X268" s="55">
        <v>0.22</v>
      </c>
      <c r="Y268" s="55">
        <f t="shared" si="24"/>
        <v>0.92500000000000004</v>
      </c>
      <c r="Z268" s="55">
        <f t="shared" si="25"/>
        <v>0.154</v>
      </c>
      <c r="AA268" s="55">
        <v>0.34200000000000003</v>
      </c>
      <c r="AB268" s="56">
        <v>6.2944260062463397E-2</v>
      </c>
      <c r="AC268">
        <f t="shared" si="26"/>
        <v>121</v>
      </c>
      <c r="AD268">
        <f t="shared" si="27"/>
        <v>0</v>
      </c>
      <c r="AE268">
        <f t="shared" si="28"/>
        <v>0</v>
      </c>
      <c r="AF268">
        <f>'TP Factors'!$D$5</f>
        <v>0.88209793191670816</v>
      </c>
      <c r="AG268">
        <f t="shared" si="29"/>
        <v>0</v>
      </c>
    </row>
    <row r="269" spans="1:33">
      <c r="A269" s="51" t="s">
        <v>267</v>
      </c>
      <c r="B269" s="51">
        <v>17</v>
      </c>
      <c r="C269" s="51" t="s">
        <v>268</v>
      </c>
      <c r="D269" s="52">
        <v>32.369999999999997</v>
      </c>
      <c r="E269" s="51" t="s">
        <v>248</v>
      </c>
      <c r="F269" s="51">
        <v>1234</v>
      </c>
      <c r="G269" s="53">
        <v>13</v>
      </c>
      <c r="H269" s="51" t="s">
        <v>269</v>
      </c>
      <c r="I269" s="51" t="s">
        <v>270</v>
      </c>
      <c r="J269" s="51">
        <v>86</v>
      </c>
      <c r="K269" s="54">
        <v>213.94230138099999</v>
      </c>
      <c r="L269" s="54">
        <v>514.70415847599998</v>
      </c>
      <c r="M269" s="52">
        <v>0.11</v>
      </c>
      <c r="N269" s="52">
        <v>0.01</v>
      </c>
      <c r="O269" s="51">
        <v>45670</v>
      </c>
      <c r="P269" s="51">
        <v>44627</v>
      </c>
      <c r="Q269" s="55">
        <v>45670</v>
      </c>
      <c r="R269" s="55">
        <v>1100</v>
      </c>
      <c r="S269" s="51" t="s">
        <v>258</v>
      </c>
      <c r="T269" s="51" t="s">
        <v>279</v>
      </c>
      <c r="U269" s="55">
        <v>54.65</v>
      </c>
      <c r="V269" s="55">
        <v>0</v>
      </c>
      <c r="W269" s="55">
        <v>1.85</v>
      </c>
      <c r="X269" s="55">
        <v>0.22</v>
      </c>
      <c r="Y269" s="55">
        <f t="shared" si="24"/>
        <v>0.92500000000000004</v>
      </c>
      <c r="Z269" s="55">
        <f t="shared" si="25"/>
        <v>0.154</v>
      </c>
      <c r="AA269" s="55">
        <v>0.34200000000000003</v>
      </c>
      <c r="AB269" s="56">
        <v>6.2999954144839498E-2</v>
      </c>
      <c r="AC269">
        <f t="shared" si="26"/>
        <v>121</v>
      </c>
      <c r="AD269">
        <f t="shared" si="27"/>
        <v>0</v>
      </c>
      <c r="AE269">
        <f t="shared" si="28"/>
        <v>0</v>
      </c>
      <c r="AF269">
        <f>'TP Factors'!$D$5</f>
        <v>0.88209793191670816</v>
      </c>
      <c r="AG269">
        <f t="shared" si="29"/>
        <v>0</v>
      </c>
    </row>
    <row r="270" spans="1:33">
      <c r="A270" s="51" t="s">
        <v>267</v>
      </c>
      <c r="B270" s="51">
        <v>17</v>
      </c>
      <c r="C270" s="51" t="s">
        <v>268</v>
      </c>
      <c r="D270" s="52">
        <v>32.369999999999997</v>
      </c>
      <c r="E270" s="51" t="s">
        <v>248</v>
      </c>
      <c r="F270" s="51">
        <v>1234</v>
      </c>
      <c r="G270" s="53">
        <v>0</v>
      </c>
      <c r="H270" s="51" t="s">
        <v>269</v>
      </c>
      <c r="I270" s="51" t="s">
        <v>270</v>
      </c>
      <c r="J270" s="51">
        <v>426</v>
      </c>
      <c r="K270" s="54">
        <v>187.446059263</v>
      </c>
      <c r="L270" s="54">
        <v>1749.06985543</v>
      </c>
      <c r="M270" s="52">
        <v>0.18</v>
      </c>
      <c r="N270" s="52">
        <v>0.03</v>
      </c>
      <c r="O270" s="51">
        <v>45671</v>
      </c>
      <c r="P270" s="51">
        <v>44628</v>
      </c>
      <c r="Q270" s="55">
        <v>45671</v>
      </c>
      <c r="R270" s="55">
        <v>5300</v>
      </c>
      <c r="S270" s="51" t="s">
        <v>256</v>
      </c>
      <c r="T270" s="51" t="s">
        <v>294</v>
      </c>
      <c r="U270" s="55">
        <v>54.65</v>
      </c>
      <c r="V270" s="55">
        <v>0</v>
      </c>
      <c r="W270" s="55">
        <v>0.6</v>
      </c>
      <c r="X270" s="55">
        <v>0.13500000000000001</v>
      </c>
      <c r="Y270" s="55">
        <f t="shared" si="24"/>
        <v>0.3</v>
      </c>
      <c r="Z270" s="55">
        <f t="shared" si="25"/>
        <v>9.4500000000000001E-2</v>
      </c>
      <c r="AA270" s="55">
        <v>0.5</v>
      </c>
      <c r="AB270" s="56">
        <v>0.43220284503881601</v>
      </c>
      <c r="AC270">
        <f t="shared" si="26"/>
        <v>1214</v>
      </c>
      <c r="AD270">
        <f t="shared" si="27"/>
        <v>1</v>
      </c>
      <c r="AE270">
        <f t="shared" si="28"/>
        <v>0.3</v>
      </c>
      <c r="AF270">
        <f>'TP Factors'!$D$5</f>
        <v>0.88209793191670816</v>
      </c>
      <c r="AG270">
        <f t="shared" si="29"/>
        <v>0.3</v>
      </c>
    </row>
    <row r="271" spans="1:33">
      <c r="A271" s="51" t="s">
        <v>267</v>
      </c>
      <c r="B271" s="51">
        <v>17</v>
      </c>
      <c r="C271" s="51" t="s">
        <v>268</v>
      </c>
      <c r="D271" s="52">
        <v>32.369999999999997</v>
      </c>
      <c r="E271" s="51" t="s">
        <v>248</v>
      </c>
      <c r="F271" s="51">
        <v>1234</v>
      </c>
      <c r="G271" s="53">
        <v>0</v>
      </c>
      <c r="H271" s="51" t="s">
        <v>269</v>
      </c>
      <c r="I271" s="51" t="s">
        <v>270</v>
      </c>
      <c r="J271" s="51">
        <v>5</v>
      </c>
      <c r="K271" s="54">
        <v>53.723529017200001</v>
      </c>
      <c r="L271" s="54">
        <v>20.056910194299999</v>
      </c>
      <c r="M271" s="52">
        <v>0</v>
      </c>
      <c r="N271" s="52">
        <v>0</v>
      </c>
      <c r="O271" s="51">
        <v>45678</v>
      </c>
      <c r="P271" s="51">
        <v>44635</v>
      </c>
      <c r="Q271" s="55">
        <v>45678</v>
      </c>
      <c r="R271" s="55">
        <v>5300</v>
      </c>
      <c r="S271" s="51" t="s">
        <v>284</v>
      </c>
      <c r="T271" s="51" t="s">
        <v>405</v>
      </c>
      <c r="U271" s="55">
        <v>54.65</v>
      </c>
      <c r="V271" s="55">
        <v>0</v>
      </c>
      <c r="W271" s="55">
        <v>0.6</v>
      </c>
      <c r="X271" s="55">
        <v>0.13500000000000001</v>
      </c>
      <c r="Y271" s="55">
        <f t="shared" si="24"/>
        <v>0.3</v>
      </c>
      <c r="Z271" s="55">
        <f t="shared" si="25"/>
        <v>9.4500000000000001E-2</v>
      </c>
      <c r="AA271" s="55">
        <v>0.5</v>
      </c>
      <c r="AB271" s="56">
        <v>4.9561506177881404E-3</v>
      </c>
      <c r="AC271">
        <f t="shared" si="26"/>
        <v>14</v>
      </c>
      <c r="AD271">
        <f t="shared" si="27"/>
        <v>0</v>
      </c>
      <c r="AE271">
        <f t="shared" si="28"/>
        <v>0</v>
      </c>
      <c r="AF271">
        <f>'TP Factors'!$D$5</f>
        <v>0.88209793191670816</v>
      </c>
      <c r="AG271">
        <f t="shared" si="29"/>
        <v>0</v>
      </c>
    </row>
    <row r="272" spans="1:33">
      <c r="A272" s="51" t="s">
        <v>267</v>
      </c>
      <c r="B272" s="51">
        <v>17</v>
      </c>
      <c r="C272" s="51" t="s">
        <v>268</v>
      </c>
      <c r="D272" s="52">
        <v>32.369999999999997</v>
      </c>
      <c r="E272" s="51" t="s">
        <v>248</v>
      </c>
      <c r="F272" s="51">
        <v>1234</v>
      </c>
      <c r="G272" s="53">
        <v>13</v>
      </c>
      <c r="H272" s="51" t="s">
        <v>269</v>
      </c>
      <c r="I272" s="51" t="s">
        <v>270</v>
      </c>
      <c r="J272" s="51">
        <v>14854</v>
      </c>
      <c r="K272" s="54">
        <v>1737.6894017499999</v>
      </c>
      <c r="L272" s="54">
        <v>89181.542280499998</v>
      </c>
      <c r="M272" s="52">
        <v>19.239999999999998</v>
      </c>
      <c r="N272" s="52">
        <v>1.63</v>
      </c>
      <c r="O272" s="51">
        <v>45683</v>
      </c>
      <c r="P272" s="51">
        <v>44640</v>
      </c>
      <c r="Q272" s="55">
        <v>45683</v>
      </c>
      <c r="R272" s="55">
        <v>1100</v>
      </c>
      <c r="S272" s="51" t="s">
        <v>258</v>
      </c>
      <c r="T272" s="51" t="s">
        <v>279</v>
      </c>
      <c r="U272" s="55">
        <v>54.65</v>
      </c>
      <c r="V272" s="55">
        <v>0</v>
      </c>
      <c r="W272" s="55">
        <v>1.85</v>
      </c>
      <c r="X272" s="55">
        <v>0.22</v>
      </c>
      <c r="Y272" s="55">
        <f t="shared" si="24"/>
        <v>0.92500000000000004</v>
      </c>
      <c r="Z272" s="55">
        <f t="shared" si="25"/>
        <v>0.154</v>
      </c>
      <c r="AA272" s="55">
        <v>0.34200000000000003</v>
      </c>
      <c r="AB272" s="56">
        <v>22.037150876199998</v>
      </c>
      <c r="AC272">
        <f t="shared" si="26"/>
        <v>42337</v>
      </c>
      <c r="AD272">
        <f t="shared" si="27"/>
        <v>86</v>
      </c>
      <c r="AE272">
        <f t="shared" si="28"/>
        <v>14.4</v>
      </c>
      <c r="AF272">
        <f>'TP Factors'!$D$5</f>
        <v>0.88209793191670816</v>
      </c>
      <c r="AG272">
        <f t="shared" si="29"/>
        <v>12.7</v>
      </c>
    </row>
    <row r="273" spans="1:33">
      <c r="A273" s="51" t="s">
        <v>267</v>
      </c>
      <c r="B273" s="51">
        <v>17</v>
      </c>
      <c r="C273" s="51" t="s">
        <v>268</v>
      </c>
      <c r="D273" s="52">
        <v>32.369999999999997</v>
      </c>
      <c r="E273" s="51" t="s">
        <v>248</v>
      </c>
      <c r="F273" s="51">
        <v>1234</v>
      </c>
      <c r="G273" s="53">
        <v>0</v>
      </c>
      <c r="H273" s="51" t="s">
        <v>269</v>
      </c>
      <c r="I273" s="51" t="s">
        <v>270</v>
      </c>
      <c r="J273" s="51">
        <v>104</v>
      </c>
      <c r="K273" s="54">
        <v>151.90106675300001</v>
      </c>
      <c r="L273" s="54">
        <v>426.82059301700002</v>
      </c>
      <c r="M273" s="52">
        <v>0.04</v>
      </c>
      <c r="N273" s="52">
        <v>0.01</v>
      </c>
      <c r="O273" s="51">
        <v>45684</v>
      </c>
      <c r="P273" s="51">
        <v>44641</v>
      </c>
      <c r="Q273" s="55">
        <v>45684</v>
      </c>
      <c r="R273" s="55">
        <v>5300</v>
      </c>
      <c r="S273" s="51" t="s">
        <v>258</v>
      </c>
      <c r="T273" s="51" t="s">
        <v>291</v>
      </c>
      <c r="U273" s="55">
        <v>54.65</v>
      </c>
      <c r="V273" s="55">
        <v>0</v>
      </c>
      <c r="W273" s="55">
        <v>0.6</v>
      </c>
      <c r="X273" s="55">
        <v>0.13500000000000001</v>
      </c>
      <c r="Y273" s="55">
        <f t="shared" si="24"/>
        <v>0.3</v>
      </c>
      <c r="Z273" s="55">
        <f t="shared" si="25"/>
        <v>9.4500000000000001E-2</v>
      </c>
      <c r="AA273" s="55">
        <v>0.5</v>
      </c>
      <c r="AB273" s="56">
        <v>0.10546924357847701</v>
      </c>
      <c r="AC273">
        <f t="shared" si="26"/>
        <v>296</v>
      </c>
      <c r="AD273">
        <f t="shared" si="27"/>
        <v>0</v>
      </c>
      <c r="AE273">
        <f t="shared" si="28"/>
        <v>0.1</v>
      </c>
      <c r="AF273">
        <f>'TP Factors'!$D$5</f>
        <v>0.88209793191670816</v>
      </c>
      <c r="AG273">
        <f t="shared" si="29"/>
        <v>0.1</v>
      </c>
    </row>
    <row r="274" spans="1:33">
      <c r="A274" s="51" t="s">
        <v>267</v>
      </c>
      <c r="B274" s="51">
        <v>17</v>
      </c>
      <c r="C274" s="51" t="s">
        <v>268</v>
      </c>
      <c r="D274" s="52">
        <v>32.369999999999997</v>
      </c>
      <c r="E274" s="51" t="s">
        <v>248</v>
      </c>
      <c r="F274" s="51">
        <v>1234</v>
      </c>
      <c r="G274" s="53">
        <v>0</v>
      </c>
      <c r="H274" s="51" t="s">
        <v>269</v>
      </c>
      <c r="I274" s="51" t="s">
        <v>270</v>
      </c>
      <c r="J274" s="51">
        <v>318</v>
      </c>
      <c r="K274" s="54">
        <v>145.58124910000001</v>
      </c>
      <c r="L274" s="54">
        <v>1305.74067745</v>
      </c>
      <c r="M274" s="52">
        <v>0.13</v>
      </c>
      <c r="N274" s="52">
        <v>0.02</v>
      </c>
      <c r="O274" s="51">
        <v>45685</v>
      </c>
      <c r="P274" s="51">
        <v>44642</v>
      </c>
      <c r="Q274" s="55">
        <v>45685</v>
      </c>
      <c r="R274" s="55">
        <v>5300</v>
      </c>
      <c r="S274" s="51" t="s">
        <v>258</v>
      </c>
      <c r="T274" s="51" t="s">
        <v>291</v>
      </c>
      <c r="U274" s="55">
        <v>54.65</v>
      </c>
      <c r="V274" s="55">
        <v>0</v>
      </c>
      <c r="W274" s="55">
        <v>0.6</v>
      </c>
      <c r="X274" s="55">
        <v>0.13500000000000001</v>
      </c>
      <c r="Y274" s="55">
        <f t="shared" si="24"/>
        <v>0.3</v>
      </c>
      <c r="Z274" s="55">
        <f t="shared" si="25"/>
        <v>9.4500000000000001E-2</v>
      </c>
      <c r="AA274" s="55">
        <v>0.5</v>
      </c>
      <c r="AB274" s="56">
        <v>0.32265425757997002</v>
      </c>
      <c r="AC274">
        <f t="shared" si="26"/>
        <v>906</v>
      </c>
      <c r="AD274">
        <f t="shared" si="27"/>
        <v>1</v>
      </c>
      <c r="AE274">
        <f t="shared" si="28"/>
        <v>0.2</v>
      </c>
      <c r="AF274">
        <f>'TP Factors'!$D$5</f>
        <v>0.88209793191670816</v>
      </c>
      <c r="AG274">
        <f t="shared" si="29"/>
        <v>0.2</v>
      </c>
    </row>
    <row r="275" spans="1:33">
      <c r="A275" s="51" t="s">
        <v>267</v>
      </c>
      <c r="B275" s="51">
        <v>17</v>
      </c>
      <c r="C275" s="51" t="s">
        <v>268</v>
      </c>
      <c r="D275" s="52">
        <v>32.369999999999997</v>
      </c>
      <c r="E275" s="51" t="s">
        <v>248</v>
      </c>
      <c r="F275" s="51">
        <v>1234</v>
      </c>
      <c r="G275" s="53">
        <v>13</v>
      </c>
      <c r="H275" s="51" t="s">
        <v>269</v>
      </c>
      <c r="I275" s="51" t="s">
        <v>270</v>
      </c>
      <c r="J275" s="51">
        <v>5</v>
      </c>
      <c r="K275" s="54">
        <v>66.954630782199999</v>
      </c>
      <c r="L275" s="54">
        <v>28.530463484599998</v>
      </c>
      <c r="M275" s="52">
        <v>0.01</v>
      </c>
      <c r="N275" s="52">
        <v>0</v>
      </c>
      <c r="O275" s="51">
        <v>45712</v>
      </c>
      <c r="P275" s="51">
        <v>44669</v>
      </c>
      <c r="Q275" s="55">
        <v>45712</v>
      </c>
      <c r="R275" s="55">
        <v>1100</v>
      </c>
      <c r="S275" s="51" t="s">
        <v>258</v>
      </c>
      <c r="T275" s="51" t="s">
        <v>279</v>
      </c>
      <c r="U275" s="55">
        <v>54.65</v>
      </c>
      <c r="V275" s="55">
        <v>0</v>
      </c>
      <c r="W275" s="55">
        <v>1.85</v>
      </c>
      <c r="X275" s="55">
        <v>0.22</v>
      </c>
      <c r="Y275" s="55">
        <f t="shared" si="24"/>
        <v>0.92500000000000004</v>
      </c>
      <c r="Z275" s="55">
        <f t="shared" si="25"/>
        <v>0.154</v>
      </c>
      <c r="AA275" s="55">
        <v>0.34200000000000003</v>
      </c>
      <c r="AB275" s="56">
        <v>7.0500028665652498E-3</v>
      </c>
      <c r="AC275">
        <f t="shared" si="26"/>
        <v>14</v>
      </c>
      <c r="AD275">
        <f t="shared" si="27"/>
        <v>0</v>
      </c>
      <c r="AE275">
        <f t="shared" si="28"/>
        <v>0</v>
      </c>
      <c r="AF275">
        <f>'TP Factors'!$D$5</f>
        <v>0.88209793191670816</v>
      </c>
      <c r="AG275">
        <f t="shared" si="29"/>
        <v>0</v>
      </c>
    </row>
    <row r="276" spans="1:33">
      <c r="A276" s="51" t="s">
        <v>267</v>
      </c>
      <c r="B276" s="51">
        <v>17</v>
      </c>
      <c r="C276" s="51" t="s">
        <v>268</v>
      </c>
      <c r="D276" s="52">
        <v>32.369999999999997</v>
      </c>
      <c r="E276" s="51" t="s">
        <v>248</v>
      </c>
      <c r="F276" s="51">
        <v>1234</v>
      </c>
      <c r="G276" s="53">
        <v>13</v>
      </c>
      <c r="H276" s="51" t="s">
        <v>269</v>
      </c>
      <c r="I276" s="51" t="s">
        <v>270</v>
      </c>
      <c r="J276" s="51">
        <v>34</v>
      </c>
      <c r="K276" s="54">
        <v>73.615175363299997</v>
      </c>
      <c r="L276" s="54">
        <v>201.28782179999999</v>
      </c>
      <c r="M276" s="52">
        <v>0.04</v>
      </c>
      <c r="N276" s="52">
        <v>0</v>
      </c>
      <c r="O276" s="51">
        <v>45727</v>
      </c>
      <c r="P276" s="51">
        <v>44684</v>
      </c>
      <c r="Q276" s="55">
        <v>45727</v>
      </c>
      <c r="R276" s="55">
        <v>1100</v>
      </c>
      <c r="S276" s="51" t="s">
        <v>258</v>
      </c>
      <c r="T276" s="51" t="s">
        <v>279</v>
      </c>
      <c r="U276" s="55">
        <v>54.65</v>
      </c>
      <c r="V276" s="55">
        <v>0</v>
      </c>
      <c r="W276" s="55">
        <v>1.85</v>
      </c>
      <c r="X276" s="55">
        <v>0.22</v>
      </c>
      <c r="Y276" s="55">
        <f t="shared" si="24"/>
        <v>0.92500000000000004</v>
      </c>
      <c r="Z276" s="55">
        <f t="shared" si="25"/>
        <v>0.154</v>
      </c>
      <c r="AA276" s="55">
        <v>0.34200000000000003</v>
      </c>
      <c r="AB276" s="56">
        <v>4.9739105036252597E-2</v>
      </c>
      <c r="AC276">
        <f t="shared" si="26"/>
        <v>96</v>
      </c>
      <c r="AD276">
        <f t="shared" si="27"/>
        <v>0</v>
      </c>
      <c r="AE276">
        <f t="shared" si="28"/>
        <v>0</v>
      </c>
      <c r="AF276">
        <f>'TP Factors'!$D$5</f>
        <v>0.88209793191670816</v>
      </c>
      <c r="AG276">
        <f t="shared" si="29"/>
        <v>0</v>
      </c>
    </row>
    <row r="277" spans="1:33">
      <c r="A277" s="51" t="s">
        <v>267</v>
      </c>
      <c r="B277" s="51">
        <v>17</v>
      </c>
      <c r="C277" s="51" t="s">
        <v>268</v>
      </c>
      <c r="D277" s="52">
        <v>32.369999999999997</v>
      </c>
      <c r="E277" s="51" t="s">
        <v>248</v>
      </c>
      <c r="F277" s="51">
        <v>1234</v>
      </c>
      <c r="G277" s="53">
        <v>13</v>
      </c>
      <c r="H277" s="51" t="s">
        <v>269</v>
      </c>
      <c r="I277" s="51" t="s">
        <v>270</v>
      </c>
      <c r="J277" s="51">
        <v>280</v>
      </c>
      <c r="K277" s="54">
        <v>465.69920863700003</v>
      </c>
      <c r="L277" s="54">
        <v>2009.9170053400001</v>
      </c>
      <c r="M277" s="52">
        <v>0.36</v>
      </c>
      <c r="N277" s="52">
        <v>0.03</v>
      </c>
      <c r="O277" s="51">
        <v>45729</v>
      </c>
      <c r="P277" s="51">
        <v>44686</v>
      </c>
      <c r="Q277" s="55">
        <v>45729</v>
      </c>
      <c r="R277" s="55">
        <v>1100</v>
      </c>
      <c r="S277" s="51" t="s">
        <v>253</v>
      </c>
      <c r="T277" s="51" t="s">
        <v>277</v>
      </c>
      <c r="U277" s="55">
        <v>54.65</v>
      </c>
      <c r="V277" s="55">
        <v>0</v>
      </c>
      <c r="W277" s="55">
        <v>1.85</v>
      </c>
      <c r="X277" s="55">
        <v>0.22</v>
      </c>
      <c r="Y277" s="55">
        <f t="shared" si="24"/>
        <v>0.92500000000000004</v>
      </c>
      <c r="Z277" s="55">
        <f t="shared" si="25"/>
        <v>0.154</v>
      </c>
      <c r="AA277" s="55">
        <v>0.28599999999999998</v>
      </c>
      <c r="AB277" s="56">
        <v>0.496659321717837</v>
      </c>
      <c r="AC277">
        <f t="shared" si="26"/>
        <v>798</v>
      </c>
      <c r="AD277">
        <f t="shared" si="27"/>
        <v>2</v>
      </c>
      <c r="AE277">
        <f t="shared" si="28"/>
        <v>0.3</v>
      </c>
      <c r="AF277">
        <f>'TP Factors'!$D$5</f>
        <v>0.88209793191670816</v>
      </c>
      <c r="AG277">
        <f t="shared" si="29"/>
        <v>0.3</v>
      </c>
    </row>
    <row r="278" spans="1:33">
      <c r="A278" s="51" t="s">
        <v>267</v>
      </c>
      <c r="B278" s="51">
        <v>17</v>
      </c>
      <c r="C278" s="51" t="s">
        <v>268</v>
      </c>
      <c r="D278" s="52">
        <v>32.369999999999997</v>
      </c>
      <c r="E278" s="51" t="s">
        <v>248</v>
      </c>
      <c r="F278" s="51">
        <v>1234</v>
      </c>
      <c r="G278" s="53">
        <v>0</v>
      </c>
      <c r="H278" s="51" t="s">
        <v>269</v>
      </c>
      <c r="I278" s="51" t="s">
        <v>270</v>
      </c>
      <c r="J278" s="51">
        <v>13649</v>
      </c>
      <c r="K278" s="54">
        <v>1284.0261337100001</v>
      </c>
      <c r="L278" s="54">
        <v>56051.963509699999</v>
      </c>
      <c r="M278" s="52">
        <v>5.73</v>
      </c>
      <c r="N278" s="52">
        <v>0.92</v>
      </c>
      <c r="O278" s="51">
        <v>45745</v>
      </c>
      <c r="P278" s="51">
        <v>44701</v>
      </c>
      <c r="Q278" s="55">
        <v>45745</v>
      </c>
      <c r="R278" s="55">
        <v>5300</v>
      </c>
      <c r="S278" s="51" t="s">
        <v>258</v>
      </c>
      <c r="T278" s="51" t="s">
        <v>291</v>
      </c>
      <c r="U278" s="55">
        <v>54.65</v>
      </c>
      <c r="V278" s="55">
        <v>0</v>
      </c>
      <c r="W278" s="55">
        <v>0.6</v>
      </c>
      <c r="X278" s="55">
        <v>0.13500000000000001</v>
      </c>
      <c r="Y278" s="55">
        <f t="shared" si="24"/>
        <v>0.3</v>
      </c>
      <c r="Z278" s="55">
        <f t="shared" si="25"/>
        <v>9.4500000000000001E-2</v>
      </c>
      <c r="AA278" s="55">
        <v>0.5</v>
      </c>
      <c r="AB278" s="56">
        <v>13.850686422100001</v>
      </c>
      <c r="AC278">
        <f t="shared" si="26"/>
        <v>38903</v>
      </c>
      <c r="AD278">
        <f t="shared" si="27"/>
        <v>26</v>
      </c>
      <c r="AE278">
        <f t="shared" si="28"/>
        <v>8.1</v>
      </c>
      <c r="AF278">
        <f>'TP Factors'!$D$5</f>
        <v>0.88209793191670816</v>
      </c>
      <c r="AG278">
        <f t="shared" si="29"/>
        <v>7.1</v>
      </c>
    </row>
    <row r="279" spans="1:33">
      <c r="A279" s="51" t="s">
        <v>267</v>
      </c>
      <c r="B279" s="51">
        <v>17</v>
      </c>
      <c r="C279" s="51" t="s">
        <v>268</v>
      </c>
      <c r="D279" s="52">
        <v>32.369999999999997</v>
      </c>
      <c r="E279" s="51" t="s">
        <v>248</v>
      </c>
      <c r="F279" s="51">
        <v>1234</v>
      </c>
      <c r="G279" s="53">
        <v>13</v>
      </c>
      <c r="H279" s="51" t="s">
        <v>269</v>
      </c>
      <c r="I279" s="51" t="s">
        <v>270</v>
      </c>
      <c r="J279" s="51">
        <v>2486</v>
      </c>
      <c r="K279" s="54">
        <v>1254.6022887900001</v>
      </c>
      <c r="L279" s="54">
        <v>14926.8200837</v>
      </c>
      <c r="M279" s="52">
        <v>3.22</v>
      </c>
      <c r="N279" s="52">
        <v>0.27</v>
      </c>
      <c r="O279" s="51">
        <v>45783</v>
      </c>
      <c r="P279" s="51">
        <v>44739</v>
      </c>
      <c r="Q279" s="55">
        <v>45783</v>
      </c>
      <c r="R279" s="55">
        <v>1100</v>
      </c>
      <c r="S279" s="51" t="s">
        <v>284</v>
      </c>
      <c r="T279" s="51" t="s">
        <v>392</v>
      </c>
      <c r="U279" s="55">
        <v>54.65</v>
      </c>
      <c r="V279" s="55">
        <v>0</v>
      </c>
      <c r="W279" s="55">
        <v>1.85</v>
      </c>
      <c r="X279" s="55">
        <v>0.22</v>
      </c>
      <c r="Y279" s="55">
        <f t="shared" si="24"/>
        <v>0.92500000000000004</v>
      </c>
      <c r="Z279" s="55">
        <f t="shared" si="25"/>
        <v>0.154</v>
      </c>
      <c r="AA279" s="55">
        <v>0.34200000000000003</v>
      </c>
      <c r="AB279" s="56">
        <v>3.6884828168812498</v>
      </c>
      <c r="AC279">
        <f t="shared" si="26"/>
        <v>7086</v>
      </c>
      <c r="AD279">
        <f t="shared" si="27"/>
        <v>14</v>
      </c>
      <c r="AE279">
        <f t="shared" si="28"/>
        <v>2.4</v>
      </c>
      <c r="AF279">
        <f>'TP Factors'!$D$5</f>
        <v>0.88209793191670816</v>
      </c>
      <c r="AG279">
        <f t="shared" si="29"/>
        <v>2.1</v>
      </c>
    </row>
    <row r="280" spans="1:33">
      <c r="A280" s="51" t="s">
        <v>267</v>
      </c>
      <c r="B280" s="51">
        <v>17</v>
      </c>
      <c r="C280" s="51" t="s">
        <v>268</v>
      </c>
      <c r="D280" s="52">
        <v>32.369999999999997</v>
      </c>
      <c r="E280" s="51" t="s">
        <v>248</v>
      </c>
      <c r="F280" s="51">
        <v>1234</v>
      </c>
      <c r="G280" s="53">
        <v>13</v>
      </c>
      <c r="H280" s="51" t="s">
        <v>269</v>
      </c>
      <c r="I280" s="51" t="s">
        <v>270</v>
      </c>
      <c r="J280" s="51">
        <v>200</v>
      </c>
      <c r="K280" s="54">
        <v>188.96282073099999</v>
      </c>
      <c r="L280" s="54">
        <v>1200.37553882</v>
      </c>
      <c r="M280" s="52">
        <v>0.26</v>
      </c>
      <c r="N280" s="52">
        <v>0.02</v>
      </c>
      <c r="O280" s="51">
        <v>45830</v>
      </c>
      <c r="P280" s="51">
        <v>44784</v>
      </c>
      <c r="Q280" s="55">
        <v>45830</v>
      </c>
      <c r="R280" s="55">
        <v>1100</v>
      </c>
      <c r="S280" s="51" t="s">
        <v>284</v>
      </c>
      <c r="T280" s="51" t="s">
        <v>392</v>
      </c>
      <c r="U280" s="55">
        <v>54.65</v>
      </c>
      <c r="V280" s="55">
        <v>0</v>
      </c>
      <c r="W280" s="55">
        <v>1.85</v>
      </c>
      <c r="X280" s="55">
        <v>0.22</v>
      </c>
      <c r="Y280" s="55">
        <f t="shared" si="24"/>
        <v>0.92500000000000004</v>
      </c>
      <c r="Z280" s="55">
        <f t="shared" si="25"/>
        <v>0.154</v>
      </c>
      <c r="AA280" s="55">
        <v>0.34200000000000003</v>
      </c>
      <c r="AB280" s="56">
        <v>4.3742601075040501E-2</v>
      </c>
      <c r="AC280">
        <f t="shared" si="26"/>
        <v>84</v>
      </c>
      <c r="AD280">
        <f t="shared" si="27"/>
        <v>0</v>
      </c>
      <c r="AE280">
        <f t="shared" si="28"/>
        <v>0</v>
      </c>
      <c r="AF280">
        <f>'TP Factors'!$D$5</f>
        <v>0.88209793191670816</v>
      </c>
      <c r="AG280">
        <f t="shared" si="29"/>
        <v>0</v>
      </c>
    </row>
    <row r="281" spans="1:33">
      <c r="A281" s="51" t="s">
        <v>267</v>
      </c>
      <c r="B281" s="51">
        <v>17</v>
      </c>
      <c r="C281" s="51" t="s">
        <v>268</v>
      </c>
      <c r="D281" s="52">
        <v>32.369999999999997</v>
      </c>
      <c r="E281" s="51" t="s">
        <v>248</v>
      </c>
      <c r="F281" s="51">
        <v>1234</v>
      </c>
      <c r="G281" s="53">
        <v>29</v>
      </c>
      <c r="H281" s="51" t="s">
        <v>269</v>
      </c>
      <c r="I281" s="51" t="s">
        <v>270</v>
      </c>
      <c r="J281" s="51">
        <v>33</v>
      </c>
      <c r="K281" s="54">
        <v>72.751974552899995</v>
      </c>
      <c r="L281" s="54">
        <v>176.70085105699999</v>
      </c>
      <c r="M281" s="52">
        <v>0.05</v>
      </c>
      <c r="N281" s="52">
        <v>0.01</v>
      </c>
      <c r="O281" s="51">
        <v>45831</v>
      </c>
      <c r="P281" s="51">
        <v>44785</v>
      </c>
      <c r="Q281" s="55">
        <v>45831</v>
      </c>
      <c r="R281" s="55">
        <v>1200</v>
      </c>
      <c r="S281" s="51" t="s">
        <v>284</v>
      </c>
      <c r="T281" s="51" t="s">
        <v>285</v>
      </c>
      <c r="U281" s="55">
        <v>54.65</v>
      </c>
      <c r="V281" s="55">
        <v>0</v>
      </c>
      <c r="W281" s="55">
        <v>2.39</v>
      </c>
      <c r="X281" s="55">
        <v>0.316</v>
      </c>
      <c r="Y281" s="55">
        <f t="shared" si="24"/>
        <v>1.1950000000000001</v>
      </c>
      <c r="Z281" s="55">
        <f t="shared" si="25"/>
        <v>0.22119999999999998</v>
      </c>
      <c r="AA281" s="55">
        <v>0.38900000000000001</v>
      </c>
      <c r="AB281" s="56">
        <v>4.36635565504922E-2</v>
      </c>
      <c r="AC281">
        <f t="shared" si="26"/>
        <v>95</v>
      </c>
      <c r="AD281">
        <f t="shared" si="27"/>
        <v>0</v>
      </c>
      <c r="AE281">
        <f t="shared" si="28"/>
        <v>0</v>
      </c>
      <c r="AF281">
        <f>'TP Factors'!$D$5</f>
        <v>0.88209793191670816</v>
      </c>
      <c r="AG281">
        <f t="shared" si="29"/>
        <v>0</v>
      </c>
    </row>
    <row r="282" spans="1:33">
      <c r="A282" s="51" t="s">
        <v>267</v>
      </c>
      <c r="B282" s="51">
        <v>17</v>
      </c>
      <c r="C282" s="51" t="s">
        <v>268</v>
      </c>
      <c r="D282" s="52">
        <v>32.369999999999997</v>
      </c>
      <c r="E282" s="51" t="s">
        <v>248</v>
      </c>
      <c r="F282" s="51">
        <v>1234</v>
      </c>
      <c r="G282" s="53">
        <v>0</v>
      </c>
      <c r="H282" s="51" t="s">
        <v>269</v>
      </c>
      <c r="I282" s="51" t="s">
        <v>270</v>
      </c>
      <c r="J282" s="51">
        <v>185</v>
      </c>
      <c r="K282" s="54">
        <v>141.80573008100001</v>
      </c>
      <c r="L282" s="54">
        <v>761.02366036199999</v>
      </c>
      <c r="M282" s="52">
        <v>0.08</v>
      </c>
      <c r="N282" s="52">
        <v>0.01</v>
      </c>
      <c r="O282" s="51">
        <v>45844</v>
      </c>
      <c r="P282" s="51">
        <v>44798</v>
      </c>
      <c r="Q282" s="55">
        <v>45844</v>
      </c>
      <c r="R282" s="55">
        <v>5300</v>
      </c>
      <c r="S282" s="51" t="s">
        <v>284</v>
      </c>
      <c r="T282" s="51" t="s">
        <v>405</v>
      </c>
      <c r="U282" s="55">
        <v>54.65</v>
      </c>
      <c r="V282" s="55">
        <v>0</v>
      </c>
      <c r="W282" s="55">
        <v>0.6</v>
      </c>
      <c r="X282" s="55">
        <v>0.13500000000000001</v>
      </c>
      <c r="Y282" s="55">
        <f t="shared" si="24"/>
        <v>0.3</v>
      </c>
      <c r="Z282" s="55">
        <f t="shared" si="25"/>
        <v>9.4500000000000001E-2</v>
      </c>
      <c r="AA282" s="55">
        <v>0.5</v>
      </c>
      <c r="AB282" s="56">
        <v>0.18805228968090901</v>
      </c>
      <c r="AC282">
        <f t="shared" si="26"/>
        <v>528</v>
      </c>
      <c r="AD282">
        <f t="shared" si="27"/>
        <v>0</v>
      </c>
      <c r="AE282">
        <f t="shared" si="28"/>
        <v>0.1</v>
      </c>
      <c r="AF282">
        <f>'TP Factors'!$D$5</f>
        <v>0.88209793191670816</v>
      </c>
      <c r="AG282">
        <f t="shared" si="29"/>
        <v>0.1</v>
      </c>
    </row>
    <row r="283" spans="1:33">
      <c r="A283" s="51" t="s">
        <v>267</v>
      </c>
      <c r="B283" s="51">
        <v>17</v>
      </c>
      <c r="C283" s="51" t="s">
        <v>268</v>
      </c>
      <c r="D283" s="52">
        <v>32.369999999999997</v>
      </c>
      <c r="E283" s="51" t="s">
        <v>248</v>
      </c>
      <c r="F283" s="51">
        <v>1234</v>
      </c>
      <c r="G283" s="53">
        <v>29</v>
      </c>
      <c r="H283" s="51" t="s">
        <v>269</v>
      </c>
      <c r="I283" s="51" t="s">
        <v>270</v>
      </c>
      <c r="J283" s="51">
        <v>1691</v>
      </c>
      <c r="K283" s="54">
        <v>820.78371812099999</v>
      </c>
      <c r="L283" s="54">
        <v>8926.35288597</v>
      </c>
      <c r="M283" s="52">
        <v>2.64</v>
      </c>
      <c r="N283" s="52">
        <v>0.27</v>
      </c>
      <c r="O283" s="51">
        <v>45856</v>
      </c>
      <c r="P283" s="51">
        <v>44809</v>
      </c>
      <c r="Q283" s="55">
        <v>45856</v>
      </c>
      <c r="R283" s="55">
        <v>1200</v>
      </c>
      <c r="S283" s="51" t="s">
        <v>284</v>
      </c>
      <c r="T283" s="51" t="s">
        <v>285</v>
      </c>
      <c r="U283" s="55">
        <v>54.65</v>
      </c>
      <c r="V283" s="55">
        <v>0</v>
      </c>
      <c r="W283" s="55">
        <v>2.39</v>
      </c>
      <c r="X283" s="55">
        <v>0.316</v>
      </c>
      <c r="Y283" s="55">
        <f t="shared" si="24"/>
        <v>1.1950000000000001</v>
      </c>
      <c r="Z283" s="55">
        <f t="shared" si="25"/>
        <v>0.22119999999999998</v>
      </c>
      <c r="AA283" s="55">
        <v>0.38900000000000001</v>
      </c>
      <c r="AB283" s="56">
        <v>2.2057410120585099</v>
      </c>
      <c r="AC283">
        <f t="shared" si="26"/>
        <v>4820</v>
      </c>
      <c r="AD283">
        <f t="shared" si="27"/>
        <v>13</v>
      </c>
      <c r="AE283">
        <f t="shared" si="28"/>
        <v>2.4</v>
      </c>
      <c r="AF283">
        <f>'TP Factors'!$D$5</f>
        <v>0.88209793191670816</v>
      </c>
      <c r="AG283">
        <f t="shared" si="29"/>
        <v>2.1</v>
      </c>
    </row>
    <row r="284" spans="1:33">
      <c r="A284" s="51" t="s">
        <v>267</v>
      </c>
      <c r="B284" s="51">
        <v>17</v>
      </c>
      <c r="C284" s="51" t="s">
        <v>268</v>
      </c>
      <c r="D284" s="52">
        <v>32.369999999999997</v>
      </c>
      <c r="E284" s="51" t="s">
        <v>248</v>
      </c>
      <c r="F284" s="51">
        <v>1234</v>
      </c>
      <c r="G284" s="53">
        <v>0</v>
      </c>
      <c r="H284" s="51" t="s">
        <v>269</v>
      </c>
      <c r="I284" s="51" t="s">
        <v>270</v>
      </c>
      <c r="J284" s="51">
        <v>71</v>
      </c>
      <c r="K284" s="54">
        <v>109.458524514</v>
      </c>
      <c r="L284" s="54">
        <v>291.76893495399997</v>
      </c>
      <c r="M284" s="52">
        <v>0.03</v>
      </c>
      <c r="N284" s="52">
        <v>0</v>
      </c>
      <c r="O284" s="51">
        <v>45899</v>
      </c>
      <c r="P284" s="51">
        <v>44851</v>
      </c>
      <c r="Q284" s="55">
        <v>45899</v>
      </c>
      <c r="R284" s="55">
        <v>5300</v>
      </c>
      <c r="S284" s="51" t="s">
        <v>284</v>
      </c>
      <c r="T284" s="51" t="s">
        <v>405</v>
      </c>
      <c r="U284" s="55">
        <v>54.65</v>
      </c>
      <c r="V284" s="55">
        <v>0</v>
      </c>
      <c r="W284" s="55">
        <v>0.6</v>
      </c>
      <c r="X284" s="55">
        <v>0.13500000000000001</v>
      </c>
      <c r="Y284" s="55">
        <f t="shared" si="24"/>
        <v>0.3</v>
      </c>
      <c r="Z284" s="55">
        <f t="shared" si="25"/>
        <v>9.4500000000000001E-2</v>
      </c>
      <c r="AA284" s="55">
        <v>0.5</v>
      </c>
      <c r="AB284" s="56">
        <v>7.2097385593528407E-2</v>
      </c>
      <c r="AC284">
        <f t="shared" si="26"/>
        <v>203</v>
      </c>
      <c r="AD284">
        <f t="shared" si="27"/>
        <v>0</v>
      </c>
      <c r="AE284">
        <f t="shared" si="28"/>
        <v>0</v>
      </c>
      <c r="AF284">
        <f>'TP Factors'!$D$5</f>
        <v>0.88209793191670816</v>
      </c>
      <c r="AG284">
        <f t="shared" si="29"/>
        <v>0</v>
      </c>
    </row>
    <row r="285" spans="1:33">
      <c r="A285" s="51" t="s">
        <v>267</v>
      </c>
      <c r="B285" s="51">
        <v>17</v>
      </c>
      <c r="C285" s="51" t="s">
        <v>268</v>
      </c>
      <c r="D285" s="52">
        <v>32.369999999999997</v>
      </c>
      <c r="E285" s="51" t="s">
        <v>248</v>
      </c>
      <c r="F285" s="51">
        <v>1234</v>
      </c>
      <c r="G285" s="53">
        <v>0</v>
      </c>
      <c r="H285" s="51" t="s">
        <v>269</v>
      </c>
      <c r="I285" s="51" t="s">
        <v>270</v>
      </c>
      <c r="J285" s="51">
        <v>101</v>
      </c>
      <c r="K285" s="54">
        <v>127.83981282800001</v>
      </c>
      <c r="L285" s="54">
        <v>413.52797747099999</v>
      </c>
      <c r="M285" s="52">
        <v>0.04</v>
      </c>
      <c r="N285" s="52">
        <v>0.01</v>
      </c>
      <c r="O285" s="51">
        <v>45910</v>
      </c>
      <c r="P285" s="51">
        <v>44862</v>
      </c>
      <c r="Q285" s="55">
        <v>45910</v>
      </c>
      <c r="R285" s="55">
        <v>5300</v>
      </c>
      <c r="S285" s="51" t="s">
        <v>258</v>
      </c>
      <c r="T285" s="51" t="s">
        <v>291</v>
      </c>
      <c r="U285" s="55">
        <v>54.65</v>
      </c>
      <c r="V285" s="55">
        <v>0</v>
      </c>
      <c r="W285" s="55">
        <v>0.6</v>
      </c>
      <c r="X285" s="55">
        <v>0.13500000000000001</v>
      </c>
      <c r="Y285" s="55">
        <f t="shared" si="24"/>
        <v>0.3</v>
      </c>
      <c r="Z285" s="55">
        <f t="shared" si="25"/>
        <v>9.4500000000000001E-2</v>
      </c>
      <c r="AA285" s="55">
        <v>0.5</v>
      </c>
      <c r="AB285" s="56">
        <v>0.10218457988523</v>
      </c>
      <c r="AC285">
        <f t="shared" si="26"/>
        <v>287</v>
      </c>
      <c r="AD285">
        <f t="shared" si="27"/>
        <v>0</v>
      </c>
      <c r="AE285">
        <f t="shared" si="28"/>
        <v>0.1</v>
      </c>
      <c r="AF285">
        <f>'TP Factors'!$D$5</f>
        <v>0.88209793191670816</v>
      </c>
      <c r="AG285">
        <f t="shared" si="29"/>
        <v>0.1</v>
      </c>
    </row>
    <row r="286" spans="1:33">
      <c r="A286" s="51" t="s">
        <v>267</v>
      </c>
      <c r="B286" s="51">
        <v>17</v>
      </c>
      <c r="C286" s="51" t="s">
        <v>268</v>
      </c>
      <c r="D286" s="52">
        <v>32.369999999999997</v>
      </c>
      <c r="E286" s="51" t="s">
        <v>248</v>
      </c>
      <c r="F286" s="51">
        <v>1234</v>
      </c>
      <c r="G286" s="53">
        <v>0</v>
      </c>
      <c r="H286" s="51" t="s">
        <v>269</v>
      </c>
      <c r="I286" s="51" t="s">
        <v>270</v>
      </c>
      <c r="J286" s="51">
        <v>14</v>
      </c>
      <c r="K286" s="54">
        <v>63.188754570100002</v>
      </c>
      <c r="L286" s="54">
        <v>59.431284329900002</v>
      </c>
      <c r="M286" s="52">
        <v>0.01</v>
      </c>
      <c r="N286" s="52">
        <v>0</v>
      </c>
      <c r="O286" s="51">
        <v>45911</v>
      </c>
      <c r="P286" s="51">
        <v>44863</v>
      </c>
      <c r="Q286" s="55">
        <v>45911</v>
      </c>
      <c r="R286" s="55">
        <v>5300</v>
      </c>
      <c r="S286" s="51" t="s">
        <v>253</v>
      </c>
      <c r="T286" s="51" t="s">
        <v>316</v>
      </c>
      <c r="U286" s="55">
        <v>54.65</v>
      </c>
      <c r="V286" s="55">
        <v>0</v>
      </c>
      <c r="W286" s="55">
        <v>0.6</v>
      </c>
      <c r="X286" s="55">
        <v>0.13500000000000001</v>
      </c>
      <c r="Y286" s="55">
        <f t="shared" si="24"/>
        <v>0.3</v>
      </c>
      <c r="Z286" s="55">
        <f t="shared" si="25"/>
        <v>9.4500000000000001E-2</v>
      </c>
      <c r="AA286" s="55">
        <v>0.5</v>
      </c>
      <c r="AB286" s="56">
        <v>1.4685731445806699E-2</v>
      </c>
      <c r="AC286">
        <f t="shared" si="26"/>
        <v>41</v>
      </c>
      <c r="AD286">
        <f t="shared" si="27"/>
        <v>0</v>
      </c>
      <c r="AE286">
        <f t="shared" si="28"/>
        <v>0</v>
      </c>
      <c r="AF286">
        <f>'TP Factors'!$D$5</f>
        <v>0.88209793191670816</v>
      </c>
      <c r="AG286">
        <f t="shared" si="29"/>
        <v>0</v>
      </c>
    </row>
    <row r="287" spans="1:33">
      <c r="A287" s="51" t="s">
        <v>267</v>
      </c>
      <c r="B287" s="51">
        <v>17</v>
      </c>
      <c r="C287" s="51" t="s">
        <v>268</v>
      </c>
      <c r="D287" s="52">
        <v>32.369999999999997</v>
      </c>
      <c r="E287" s="51" t="s">
        <v>248</v>
      </c>
      <c r="F287" s="51">
        <v>1234</v>
      </c>
      <c r="G287" s="53">
        <v>13</v>
      </c>
      <c r="H287" s="51" t="s">
        <v>269</v>
      </c>
      <c r="I287" s="51" t="s">
        <v>270</v>
      </c>
      <c r="J287" s="51">
        <v>8</v>
      </c>
      <c r="K287" s="54">
        <v>50.003417902999999</v>
      </c>
      <c r="L287" s="54">
        <v>59.793239008800001</v>
      </c>
      <c r="M287" s="52">
        <v>0.01</v>
      </c>
      <c r="N287" s="52">
        <v>0</v>
      </c>
      <c r="O287" s="51">
        <v>46086</v>
      </c>
      <c r="P287" s="51">
        <v>45026</v>
      </c>
      <c r="Q287" s="55">
        <v>46086</v>
      </c>
      <c r="R287" s="55">
        <v>1100</v>
      </c>
      <c r="S287" s="51" t="s">
        <v>253</v>
      </c>
      <c r="T287" s="51" t="s">
        <v>277</v>
      </c>
      <c r="U287" s="55">
        <v>54.65</v>
      </c>
      <c r="V287" s="55">
        <v>0</v>
      </c>
      <c r="W287" s="55">
        <v>1.85</v>
      </c>
      <c r="X287" s="55">
        <v>0.22</v>
      </c>
      <c r="Y287" s="55">
        <f t="shared" si="24"/>
        <v>0.92500000000000004</v>
      </c>
      <c r="Z287" s="55">
        <f t="shared" si="25"/>
        <v>0.154</v>
      </c>
      <c r="AA287" s="55">
        <v>0.28599999999999998</v>
      </c>
      <c r="AB287" s="56">
        <v>1.4775172033572001E-2</v>
      </c>
      <c r="AC287">
        <f t="shared" si="26"/>
        <v>24</v>
      </c>
      <c r="AD287">
        <f t="shared" si="27"/>
        <v>0</v>
      </c>
      <c r="AE287">
        <f t="shared" si="28"/>
        <v>0</v>
      </c>
      <c r="AF287">
        <f>'TP Factors'!$D$5</f>
        <v>0.88209793191670816</v>
      </c>
      <c r="AG287">
        <f t="shared" si="29"/>
        <v>0</v>
      </c>
    </row>
    <row r="288" spans="1:33">
      <c r="A288" s="51" t="s">
        <v>267</v>
      </c>
      <c r="B288" s="51">
        <v>17</v>
      </c>
      <c r="C288" s="51" t="s">
        <v>268</v>
      </c>
      <c r="D288" s="52">
        <v>32.369999999999997</v>
      </c>
      <c r="E288" s="51" t="s">
        <v>248</v>
      </c>
      <c r="F288" s="51">
        <v>1234</v>
      </c>
      <c r="G288" s="53">
        <v>29</v>
      </c>
      <c r="H288" s="51" t="s">
        <v>269</v>
      </c>
      <c r="I288" s="51" t="s">
        <v>270</v>
      </c>
      <c r="J288" s="51">
        <v>95</v>
      </c>
      <c r="K288" s="54">
        <v>95.013038723899996</v>
      </c>
      <c r="L288" s="54">
        <v>498.95142467400001</v>
      </c>
      <c r="M288" s="52">
        <v>0.15</v>
      </c>
      <c r="N288" s="52">
        <v>0.02</v>
      </c>
      <c r="O288" s="51">
        <v>46127</v>
      </c>
      <c r="P288" s="51">
        <v>45067</v>
      </c>
      <c r="Q288" s="55">
        <v>46127</v>
      </c>
      <c r="R288" s="55">
        <v>1200</v>
      </c>
      <c r="S288" s="51" t="s">
        <v>284</v>
      </c>
      <c r="T288" s="51" t="s">
        <v>285</v>
      </c>
      <c r="U288" s="55">
        <v>54.65</v>
      </c>
      <c r="V288" s="55">
        <v>0</v>
      </c>
      <c r="W288" s="55">
        <v>2.39</v>
      </c>
      <c r="X288" s="55">
        <v>0.316</v>
      </c>
      <c r="Y288" s="55">
        <f t="shared" si="24"/>
        <v>1.1950000000000001</v>
      </c>
      <c r="Z288" s="55">
        <f t="shared" si="25"/>
        <v>0.22119999999999998</v>
      </c>
      <c r="AA288" s="55">
        <v>0.38900000000000001</v>
      </c>
      <c r="AB288" s="56">
        <v>0.123293088948838</v>
      </c>
      <c r="AC288">
        <f t="shared" si="26"/>
        <v>269</v>
      </c>
      <c r="AD288">
        <f t="shared" si="27"/>
        <v>1</v>
      </c>
      <c r="AE288">
        <f t="shared" si="28"/>
        <v>0.1</v>
      </c>
      <c r="AF288">
        <f>'TP Factors'!$D$5</f>
        <v>0.88209793191670816</v>
      </c>
      <c r="AG288">
        <f t="shared" si="29"/>
        <v>0.1</v>
      </c>
    </row>
    <row r="289" spans="1:33">
      <c r="A289" s="51" t="s">
        <v>267</v>
      </c>
      <c r="B289" s="51">
        <v>17</v>
      </c>
      <c r="C289" s="51" t="s">
        <v>268</v>
      </c>
      <c r="D289" s="52">
        <v>32.369999999999997</v>
      </c>
      <c r="E289" s="51" t="s">
        <v>248</v>
      </c>
      <c r="F289" s="51">
        <v>1234</v>
      </c>
      <c r="G289" s="53">
        <v>13</v>
      </c>
      <c r="H289" s="51" t="s">
        <v>269</v>
      </c>
      <c r="I289" s="51" t="s">
        <v>270</v>
      </c>
      <c r="J289" s="51">
        <v>670</v>
      </c>
      <c r="K289" s="54">
        <v>565.01910349599996</v>
      </c>
      <c r="L289" s="54">
        <v>4811.2070873700004</v>
      </c>
      <c r="M289" s="52">
        <v>0.87</v>
      </c>
      <c r="N289" s="52">
        <v>7.0000000000000007E-2</v>
      </c>
      <c r="O289" s="51">
        <v>46138</v>
      </c>
      <c r="P289" s="51">
        <v>45078</v>
      </c>
      <c r="Q289" s="55">
        <v>46138</v>
      </c>
      <c r="R289" s="55">
        <v>1100</v>
      </c>
      <c r="S289" s="51" t="s">
        <v>253</v>
      </c>
      <c r="T289" s="51" t="s">
        <v>277</v>
      </c>
      <c r="U289" s="55">
        <v>54.65</v>
      </c>
      <c r="V289" s="55">
        <v>0</v>
      </c>
      <c r="W289" s="55">
        <v>1.85</v>
      </c>
      <c r="X289" s="55">
        <v>0.22</v>
      </c>
      <c r="Y289" s="55">
        <f t="shared" ref="Y289:Y308" si="30">W289*0.5</f>
        <v>0.92500000000000004</v>
      </c>
      <c r="Z289" s="55">
        <f t="shared" ref="Z289:Z308" si="31">X289*0.7</f>
        <v>0.154</v>
      </c>
      <c r="AA289" s="55">
        <v>0.28599999999999998</v>
      </c>
      <c r="AB289" s="56">
        <v>1.1043152531176901</v>
      </c>
      <c r="AC289">
        <f t="shared" si="26"/>
        <v>1774</v>
      </c>
      <c r="AD289">
        <f t="shared" si="27"/>
        <v>4</v>
      </c>
      <c r="AE289">
        <f t="shared" si="28"/>
        <v>0.6</v>
      </c>
      <c r="AF289">
        <f>'TP Factors'!$D$5</f>
        <v>0.88209793191670816</v>
      </c>
      <c r="AG289">
        <f t="shared" si="29"/>
        <v>0.5</v>
      </c>
    </row>
    <row r="290" spans="1:33">
      <c r="A290" s="51" t="s">
        <v>267</v>
      </c>
      <c r="B290" s="51">
        <v>17</v>
      </c>
      <c r="C290" s="51" t="s">
        <v>268</v>
      </c>
      <c r="D290" s="52">
        <v>32.369999999999997</v>
      </c>
      <c r="E290" s="51" t="s">
        <v>248</v>
      </c>
      <c r="F290" s="51">
        <v>1234</v>
      </c>
      <c r="G290" s="53">
        <v>0</v>
      </c>
      <c r="H290" s="51" t="s">
        <v>269</v>
      </c>
      <c r="I290" s="51" t="s">
        <v>270</v>
      </c>
      <c r="J290" s="51">
        <v>84</v>
      </c>
      <c r="K290" s="54">
        <v>129.64597607300001</v>
      </c>
      <c r="L290" s="54">
        <v>342.980369666</v>
      </c>
      <c r="M290" s="52">
        <v>0.04</v>
      </c>
      <c r="N290" s="52">
        <v>0.01</v>
      </c>
      <c r="O290" s="51">
        <v>46151</v>
      </c>
      <c r="P290" s="51">
        <v>45090</v>
      </c>
      <c r="Q290" s="55">
        <v>46151</v>
      </c>
      <c r="R290" s="55">
        <v>5300</v>
      </c>
      <c r="S290" s="51" t="s">
        <v>256</v>
      </c>
      <c r="T290" s="51" t="s">
        <v>294</v>
      </c>
      <c r="U290" s="55">
        <v>54.65</v>
      </c>
      <c r="V290" s="55">
        <v>0</v>
      </c>
      <c r="W290" s="55">
        <v>0.6</v>
      </c>
      <c r="X290" s="55">
        <v>0.13500000000000001</v>
      </c>
      <c r="Y290" s="55">
        <f t="shared" si="30"/>
        <v>0.3</v>
      </c>
      <c r="Z290" s="55">
        <f t="shared" si="31"/>
        <v>9.4500000000000001E-2</v>
      </c>
      <c r="AA290" s="55">
        <v>0.5</v>
      </c>
      <c r="AB290" s="56">
        <v>8.4751956082321098E-2</v>
      </c>
      <c r="AC290">
        <f t="shared" si="26"/>
        <v>238</v>
      </c>
      <c r="AD290">
        <f t="shared" si="27"/>
        <v>0</v>
      </c>
      <c r="AE290">
        <f t="shared" si="28"/>
        <v>0</v>
      </c>
      <c r="AF290">
        <f>'TP Factors'!$D$5</f>
        <v>0.88209793191670816</v>
      </c>
      <c r="AG290">
        <f t="shared" si="29"/>
        <v>0</v>
      </c>
    </row>
    <row r="291" spans="1:33">
      <c r="A291" s="51" t="s">
        <v>267</v>
      </c>
      <c r="B291" s="51">
        <v>17</v>
      </c>
      <c r="C291" s="51" t="s">
        <v>268</v>
      </c>
      <c r="D291" s="52">
        <v>32.369999999999997</v>
      </c>
      <c r="E291" s="51" t="s">
        <v>248</v>
      </c>
      <c r="F291" s="51">
        <v>1234</v>
      </c>
      <c r="G291" s="53">
        <v>0</v>
      </c>
      <c r="H291" s="51" t="s">
        <v>269</v>
      </c>
      <c r="I291" s="51" t="s">
        <v>270</v>
      </c>
      <c r="J291" s="51">
        <v>10</v>
      </c>
      <c r="K291" s="54">
        <v>42.987137989899999</v>
      </c>
      <c r="L291" s="54">
        <v>43.047509928300002</v>
      </c>
      <c r="M291" s="52">
        <v>0</v>
      </c>
      <c r="N291" s="52">
        <v>0</v>
      </c>
      <c r="O291" s="51">
        <v>46195</v>
      </c>
      <c r="P291" s="51">
        <v>45132</v>
      </c>
      <c r="Q291" s="55">
        <v>46195</v>
      </c>
      <c r="R291" s="55">
        <v>5300</v>
      </c>
      <c r="S291" s="51" t="s">
        <v>256</v>
      </c>
      <c r="T291" s="51" t="s">
        <v>294</v>
      </c>
      <c r="U291" s="55">
        <v>54.65</v>
      </c>
      <c r="V291" s="55">
        <v>0</v>
      </c>
      <c r="W291" s="55">
        <v>0.6</v>
      </c>
      <c r="X291" s="55">
        <v>0.13500000000000001</v>
      </c>
      <c r="Y291" s="55">
        <f t="shared" si="30"/>
        <v>0.3</v>
      </c>
      <c r="Z291" s="55">
        <f t="shared" si="31"/>
        <v>9.4500000000000001E-2</v>
      </c>
      <c r="AA291" s="55">
        <v>0.5</v>
      </c>
      <c r="AB291" s="56">
        <v>1.06372288163955E-2</v>
      </c>
      <c r="AC291">
        <f t="shared" si="26"/>
        <v>30</v>
      </c>
      <c r="AD291">
        <f t="shared" si="27"/>
        <v>0</v>
      </c>
      <c r="AE291">
        <f t="shared" si="28"/>
        <v>0</v>
      </c>
      <c r="AF291">
        <f>'TP Factors'!$D$5</f>
        <v>0.88209793191670816</v>
      </c>
      <c r="AG291">
        <f t="shared" si="29"/>
        <v>0</v>
      </c>
    </row>
    <row r="292" spans="1:33">
      <c r="A292" s="51" t="s">
        <v>267</v>
      </c>
      <c r="B292" s="51">
        <v>17</v>
      </c>
      <c r="C292" s="51" t="s">
        <v>268</v>
      </c>
      <c r="D292" s="52">
        <v>32.369999999999997</v>
      </c>
      <c r="E292" s="51" t="s">
        <v>248</v>
      </c>
      <c r="F292" s="51">
        <v>1234</v>
      </c>
      <c r="G292" s="53">
        <v>13</v>
      </c>
      <c r="H292" s="51" t="s">
        <v>269</v>
      </c>
      <c r="I292" s="51" t="s">
        <v>270</v>
      </c>
      <c r="J292" s="51">
        <v>38</v>
      </c>
      <c r="K292" s="54">
        <v>77.153275895999997</v>
      </c>
      <c r="L292" s="54">
        <v>301.12546011000001</v>
      </c>
      <c r="M292" s="52">
        <v>0.05</v>
      </c>
      <c r="N292" s="52">
        <v>0</v>
      </c>
      <c r="O292" s="51">
        <v>46203</v>
      </c>
      <c r="P292" s="51">
        <v>45140</v>
      </c>
      <c r="Q292" s="55">
        <v>46203</v>
      </c>
      <c r="R292" s="55">
        <v>1100</v>
      </c>
      <c r="S292" s="51" t="s">
        <v>256</v>
      </c>
      <c r="T292" s="51" t="s">
        <v>275</v>
      </c>
      <c r="U292" s="55">
        <v>54.65</v>
      </c>
      <c r="V292" s="55">
        <v>0</v>
      </c>
      <c r="W292" s="55">
        <v>1.85</v>
      </c>
      <c r="X292" s="55">
        <v>0.22</v>
      </c>
      <c r="Y292" s="55">
        <f t="shared" si="30"/>
        <v>0.92500000000000004</v>
      </c>
      <c r="Z292" s="55">
        <f t="shared" si="31"/>
        <v>0.154</v>
      </c>
      <c r="AA292" s="55">
        <v>0.25800000000000001</v>
      </c>
      <c r="AB292" s="56">
        <v>7.4409424056069498E-2</v>
      </c>
      <c r="AC292">
        <f t="shared" si="26"/>
        <v>108</v>
      </c>
      <c r="AD292">
        <f t="shared" si="27"/>
        <v>0</v>
      </c>
      <c r="AE292">
        <f t="shared" si="28"/>
        <v>0</v>
      </c>
      <c r="AF292">
        <f>'TP Factors'!$D$5</f>
        <v>0.88209793191670816</v>
      </c>
      <c r="AG292">
        <f t="shared" si="29"/>
        <v>0</v>
      </c>
    </row>
    <row r="293" spans="1:33">
      <c r="A293" s="51" t="s">
        <v>267</v>
      </c>
      <c r="B293" s="51">
        <v>17</v>
      </c>
      <c r="C293" s="51" t="s">
        <v>268</v>
      </c>
      <c r="D293" s="52">
        <v>32.369999999999997</v>
      </c>
      <c r="E293" s="51" t="s">
        <v>248</v>
      </c>
      <c r="F293" s="51">
        <v>1234</v>
      </c>
      <c r="G293" s="53">
        <v>13</v>
      </c>
      <c r="H293" s="51" t="s">
        <v>269</v>
      </c>
      <c r="I293" s="51" t="s">
        <v>270</v>
      </c>
      <c r="J293" s="51">
        <v>120</v>
      </c>
      <c r="K293" s="54">
        <v>109.49274135899999</v>
      </c>
      <c r="L293" s="54">
        <v>721.79441553699996</v>
      </c>
      <c r="M293" s="52">
        <v>0.16</v>
      </c>
      <c r="N293" s="52">
        <v>0.01</v>
      </c>
      <c r="O293" s="51">
        <v>46204</v>
      </c>
      <c r="P293" s="51">
        <v>45141</v>
      </c>
      <c r="Q293" s="55">
        <v>46204</v>
      </c>
      <c r="R293" s="55">
        <v>1100</v>
      </c>
      <c r="S293" s="51" t="s">
        <v>284</v>
      </c>
      <c r="T293" s="51" t="s">
        <v>392</v>
      </c>
      <c r="U293" s="55">
        <v>54.65</v>
      </c>
      <c r="V293" s="55">
        <v>0</v>
      </c>
      <c r="W293" s="55">
        <v>1.85</v>
      </c>
      <c r="X293" s="55">
        <v>0.22</v>
      </c>
      <c r="Y293" s="55">
        <f t="shared" si="30"/>
        <v>0.92500000000000004</v>
      </c>
      <c r="Z293" s="55">
        <f t="shared" si="31"/>
        <v>0.154</v>
      </c>
      <c r="AA293" s="55">
        <v>0.34200000000000003</v>
      </c>
      <c r="AB293" s="56">
        <v>0.17835857094333599</v>
      </c>
      <c r="AC293">
        <f t="shared" si="26"/>
        <v>343</v>
      </c>
      <c r="AD293">
        <f t="shared" si="27"/>
        <v>1</v>
      </c>
      <c r="AE293">
        <f t="shared" si="28"/>
        <v>0.1</v>
      </c>
      <c r="AF293">
        <f>'TP Factors'!$D$5</f>
        <v>0.88209793191670816</v>
      </c>
      <c r="AG293">
        <f t="shared" si="29"/>
        <v>0.1</v>
      </c>
    </row>
    <row r="294" spans="1:33">
      <c r="A294" s="51" t="s">
        <v>267</v>
      </c>
      <c r="B294" s="51">
        <v>17</v>
      </c>
      <c r="C294" s="51" t="s">
        <v>268</v>
      </c>
      <c r="D294" s="52">
        <v>32.369999999999997</v>
      </c>
      <c r="E294" s="51" t="s">
        <v>248</v>
      </c>
      <c r="F294" s="51">
        <v>1234</v>
      </c>
      <c r="G294" s="53">
        <v>0</v>
      </c>
      <c r="H294" s="51" t="s">
        <v>269</v>
      </c>
      <c r="I294" s="51" t="s">
        <v>270</v>
      </c>
      <c r="J294" s="51">
        <v>54</v>
      </c>
      <c r="K294" s="54">
        <v>61.8668628203</v>
      </c>
      <c r="L294" s="54">
        <v>219.94753615900001</v>
      </c>
      <c r="M294" s="52">
        <v>0.02</v>
      </c>
      <c r="N294" s="52">
        <v>0</v>
      </c>
      <c r="O294" s="51">
        <v>46215</v>
      </c>
      <c r="P294" s="51">
        <v>45151</v>
      </c>
      <c r="Q294" s="55">
        <v>46215</v>
      </c>
      <c r="R294" s="55">
        <v>5300</v>
      </c>
      <c r="S294" s="51" t="s">
        <v>284</v>
      </c>
      <c r="T294" s="51" t="s">
        <v>405</v>
      </c>
      <c r="U294" s="55">
        <v>54.65</v>
      </c>
      <c r="V294" s="55">
        <v>0</v>
      </c>
      <c r="W294" s="55">
        <v>0.6</v>
      </c>
      <c r="X294" s="55">
        <v>0.13500000000000001</v>
      </c>
      <c r="Y294" s="55">
        <f t="shared" si="30"/>
        <v>0.3</v>
      </c>
      <c r="Z294" s="55">
        <f t="shared" si="31"/>
        <v>9.4500000000000001E-2</v>
      </c>
      <c r="AA294" s="55">
        <v>0.5</v>
      </c>
      <c r="AB294" s="56">
        <v>5.4350002427777697E-2</v>
      </c>
      <c r="AC294">
        <f t="shared" si="26"/>
        <v>153</v>
      </c>
      <c r="AD294">
        <f t="shared" si="27"/>
        <v>0</v>
      </c>
      <c r="AE294">
        <f t="shared" si="28"/>
        <v>0</v>
      </c>
      <c r="AF294">
        <f>'TP Factors'!$D$5</f>
        <v>0.88209793191670816</v>
      </c>
      <c r="AG294">
        <f t="shared" si="29"/>
        <v>0</v>
      </c>
    </row>
    <row r="295" spans="1:33">
      <c r="A295" s="51" t="s">
        <v>267</v>
      </c>
      <c r="B295" s="51">
        <v>17</v>
      </c>
      <c r="C295" s="51" t="s">
        <v>268</v>
      </c>
      <c r="D295" s="52">
        <v>32.369999999999997</v>
      </c>
      <c r="E295" s="51" t="s">
        <v>248</v>
      </c>
      <c r="F295" s="51">
        <v>1234</v>
      </c>
      <c r="G295" s="53">
        <v>13</v>
      </c>
      <c r="H295" s="51" t="s">
        <v>269</v>
      </c>
      <c r="I295" s="51" t="s">
        <v>270</v>
      </c>
      <c r="J295" s="51">
        <v>12</v>
      </c>
      <c r="K295" s="54">
        <v>68.007489910299995</v>
      </c>
      <c r="L295" s="54">
        <v>69.908744285300003</v>
      </c>
      <c r="M295" s="52">
        <v>0.02</v>
      </c>
      <c r="N295" s="52">
        <v>0</v>
      </c>
      <c r="O295" s="51">
        <v>46219</v>
      </c>
      <c r="P295" s="51">
        <v>45155</v>
      </c>
      <c r="Q295" s="55">
        <v>46219</v>
      </c>
      <c r="R295" s="55">
        <v>1100</v>
      </c>
      <c r="S295" s="51" t="s">
        <v>284</v>
      </c>
      <c r="T295" s="51" t="s">
        <v>392</v>
      </c>
      <c r="U295" s="55">
        <v>54.65</v>
      </c>
      <c r="V295" s="55">
        <v>0</v>
      </c>
      <c r="W295" s="55">
        <v>1.85</v>
      </c>
      <c r="X295" s="55">
        <v>0.22</v>
      </c>
      <c r="Y295" s="55">
        <f t="shared" si="30"/>
        <v>0.92500000000000004</v>
      </c>
      <c r="Z295" s="55">
        <f t="shared" si="31"/>
        <v>0.154</v>
      </c>
      <c r="AA295" s="55">
        <v>0.34200000000000003</v>
      </c>
      <c r="AB295" s="56">
        <v>1.7274757827362399E-2</v>
      </c>
      <c r="AC295">
        <f t="shared" si="26"/>
        <v>33</v>
      </c>
      <c r="AD295">
        <f t="shared" si="27"/>
        <v>0</v>
      </c>
      <c r="AE295">
        <f t="shared" si="28"/>
        <v>0</v>
      </c>
      <c r="AF295">
        <f>'TP Factors'!$D$5</f>
        <v>0.88209793191670816</v>
      </c>
      <c r="AG295">
        <f t="shared" si="29"/>
        <v>0</v>
      </c>
    </row>
    <row r="296" spans="1:33">
      <c r="A296" s="51" t="s">
        <v>267</v>
      </c>
      <c r="B296" s="51">
        <v>17</v>
      </c>
      <c r="C296" s="51" t="s">
        <v>268</v>
      </c>
      <c r="D296" s="52">
        <v>32.369999999999997</v>
      </c>
      <c r="E296" s="51" t="s">
        <v>248</v>
      </c>
      <c r="F296" s="51">
        <v>1234</v>
      </c>
      <c r="G296" s="53">
        <v>13</v>
      </c>
      <c r="H296" s="51" t="s">
        <v>269</v>
      </c>
      <c r="I296" s="51" t="s">
        <v>270</v>
      </c>
      <c r="J296" s="51">
        <v>3</v>
      </c>
      <c r="K296" s="54">
        <v>31.617803987399999</v>
      </c>
      <c r="L296" s="54">
        <v>16.463494842300001</v>
      </c>
      <c r="M296" s="52">
        <v>0</v>
      </c>
      <c r="N296" s="52">
        <v>0</v>
      </c>
      <c r="O296" s="51">
        <v>46220</v>
      </c>
      <c r="P296" s="51">
        <v>45156</v>
      </c>
      <c r="Q296" s="55">
        <v>46220</v>
      </c>
      <c r="R296" s="55">
        <v>1100</v>
      </c>
      <c r="S296" s="51" t="s">
        <v>284</v>
      </c>
      <c r="T296" s="51" t="s">
        <v>392</v>
      </c>
      <c r="U296" s="55">
        <v>54.65</v>
      </c>
      <c r="V296" s="55">
        <v>0</v>
      </c>
      <c r="W296" s="55">
        <v>1.85</v>
      </c>
      <c r="X296" s="55">
        <v>0.22</v>
      </c>
      <c r="Y296" s="55">
        <f t="shared" si="30"/>
        <v>0.92500000000000004</v>
      </c>
      <c r="Z296" s="55">
        <f t="shared" si="31"/>
        <v>0.154</v>
      </c>
      <c r="AA296" s="55">
        <v>0.34200000000000003</v>
      </c>
      <c r="AB296" s="56">
        <v>4.0682018986572697E-3</v>
      </c>
      <c r="AC296">
        <f t="shared" si="26"/>
        <v>8</v>
      </c>
      <c r="AD296">
        <f t="shared" si="27"/>
        <v>0</v>
      </c>
      <c r="AE296">
        <f t="shared" si="28"/>
        <v>0</v>
      </c>
      <c r="AF296">
        <f>'TP Factors'!$D$5</f>
        <v>0.88209793191670816</v>
      </c>
      <c r="AG296">
        <f t="shared" si="29"/>
        <v>0</v>
      </c>
    </row>
    <row r="297" spans="1:33">
      <c r="A297" s="51" t="s">
        <v>267</v>
      </c>
      <c r="B297" s="51">
        <v>17</v>
      </c>
      <c r="C297" s="51" t="s">
        <v>268</v>
      </c>
      <c r="D297" s="52">
        <v>32.369999999999997</v>
      </c>
      <c r="E297" s="51" t="s">
        <v>248</v>
      </c>
      <c r="F297" s="51">
        <v>1234</v>
      </c>
      <c r="G297" s="53">
        <v>13</v>
      </c>
      <c r="H297" s="51" t="s">
        <v>269</v>
      </c>
      <c r="I297" s="51" t="s">
        <v>270</v>
      </c>
      <c r="J297" s="51">
        <v>17</v>
      </c>
      <c r="K297" s="54">
        <v>50.605604113600002</v>
      </c>
      <c r="L297" s="54">
        <v>99.510303389300006</v>
      </c>
      <c r="M297" s="52">
        <v>0.02</v>
      </c>
      <c r="N297" s="52">
        <v>0</v>
      </c>
      <c r="O297" s="51">
        <v>46229</v>
      </c>
      <c r="P297" s="51">
        <v>45165</v>
      </c>
      <c r="Q297" s="55">
        <v>46229</v>
      </c>
      <c r="R297" s="55">
        <v>1100</v>
      </c>
      <c r="S297" s="51" t="s">
        <v>258</v>
      </c>
      <c r="T297" s="51" t="s">
        <v>279</v>
      </c>
      <c r="U297" s="55">
        <v>54.65</v>
      </c>
      <c r="V297" s="55">
        <v>0</v>
      </c>
      <c r="W297" s="55">
        <v>1.85</v>
      </c>
      <c r="X297" s="55">
        <v>0.22</v>
      </c>
      <c r="Y297" s="55">
        <f t="shared" si="30"/>
        <v>0.92500000000000004</v>
      </c>
      <c r="Z297" s="55">
        <f t="shared" si="31"/>
        <v>0.154</v>
      </c>
      <c r="AA297" s="55">
        <v>0.34200000000000003</v>
      </c>
      <c r="AB297" s="56">
        <v>1.4928277514845E-4</v>
      </c>
      <c r="AC297">
        <f t="shared" si="26"/>
        <v>0</v>
      </c>
      <c r="AD297">
        <f t="shared" si="27"/>
        <v>0</v>
      </c>
      <c r="AE297">
        <f t="shared" si="28"/>
        <v>0</v>
      </c>
      <c r="AF297">
        <f>'TP Factors'!$D$5</f>
        <v>0.88209793191670816</v>
      </c>
      <c r="AG297">
        <f t="shared" si="29"/>
        <v>0</v>
      </c>
    </row>
    <row r="298" spans="1:33">
      <c r="A298" s="51" t="s">
        <v>267</v>
      </c>
      <c r="B298" s="51">
        <v>17</v>
      </c>
      <c r="C298" s="51" t="s">
        <v>268</v>
      </c>
      <c r="D298" s="52">
        <v>32.369999999999997</v>
      </c>
      <c r="E298" s="51" t="s">
        <v>248</v>
      </c>
      <c r="F298" s="51">
        <v>1234</v>
      </c>
      <c r="G298" s="53">
        <v>13</v>
      </c>
      <c r="H298" s="51" t="s">
        <v>269</v>
      </c>
      <c r="I298" s="51" t="s">
        <v>270</v>
      </c>
      <c r="J298" s="51">
        <v>2314</v>
      </c>
      <c r="K298" s="54">
        <v>1106.61450608</v>
      </c>
      <c r="L298" s="54">
        <v>13891.1004013</v>
      </c>
      <c r="M298" s="52">
        <v>3</v>
      </c>
      <c r="N298" s="52">
        <v>0.25</v>
      </c>
      <c r="O298" s="51">
        <v>46230</v>
      </c>
      <c r="P298" s="51">
        <v>45166</v>
      </c>
      <c r="Q298" s="55">
        <v>46230</v>
      </c>
      <c r="R298" s="55">
        <v>1100</v>
      </c>
      <c r="S298" s="51" t="s">
        <v>284</v>
      </c>
      <c r="T298" s="51" t="s">
        <v>392</v>
      </c>
      <c r="U298" s="55">
        <v>54.65</v>
      </c>
      <c r="V298" s="55">
        <v>0</v>
      </c>
      <c r="W298" s="55">
        <v>1.85</v>
      </c>
      <c r="X298" s="55">
        <v>0.22</v>
      </c>
      <c r="Y298" s="55">
        <f t="shared" si="30"/>
        <v>0.92500000000000004</v>
      </c>
      <c r="Z298" s="55">
        <f t="shared" si="31"/>
        <v>0.154</v>
      </c>
      <c r="AA298" s="55">
        <v>0.34200000000000003</v>
      </c>
      <c r="AB298" s="56">
        <v>2.43492448270902</v>
      </c>
      <c r="AC298">
        <f t="shared" si="26"/>
        <v>4678</v>
      </c>
      <c r="AD298">
        <f t="shared" si="27"/>
        <v>10</v>
      </c>
      <c r="AE298">
        <f t="shared" si="28"/>
        <v>1.6</v>
      </c>
      <c r="AF298">
        <f>'TP Factors'!$D$5</f>
        <v>0.88209793191670816</v>
      </c>
      <c r="AG298">
        <f t="shared" si="29"/>
        <v>1.4</v>
      </c>
    </row>
    <row r="299" spans="1:33">
      <c r="A299" s="51" t="s">
        <v>267</v>
      </c>
      <c r="B299" s="51">
        <v>17</v>
      </c>
      <c r="C299" s="51" t="s">
        <v>268</v>
      </c>
      <c r="D299" s="52">
        <v>32.369999999999997</v>
      </c>
      <c r="E299" s="51" t="s">
        <v>248</v>
      </c>
      <c r="F299" s="51">
        <v>1234</v>
      </c>
      <c r="G299" s="53">
        <v>0</v>
      </c>
      <c r="H299" s="51" t="s">
        <v>269</v>
      </c>
      <c r="I299" s="51" t="s">
        <v>270</v>
      </c>
      <c r="J299" s="51">
        <v>39</v>
      </c>
      <c r="K299" s="54">
        <v>65.618037370799996</v>
      </c>
      <c r="L299" s="54">
        <v>159.915989809</v>
      </c>
      <c r="M299" s="52">
        <v>0.02</v>
      </c>
      <c r="N299" s="52">
        <v>0</v>
      </c>
      <c r="O299" s="51">
        <v>46242</v>
      </c>
      <c r="P299" s="51">
        <v>45177</v>
      </c>
      <c r="Q299" s="55">
        <v>46242</v>
      </c>
      <c r="R299" s="55">
        <v>5300</v>
      </c>
      <c r="S299" s="51" t="s">
        <v>284</v>
      </c>
      <c r="T299" s="51" t="s">
        <v>405</v>
      </c>
      <c r="U299" s="55">
        <v>54.65</v>
      </c>
      <c r="V299" s="55">
        <v>0</v>
      </c>
      <c r="W299" s="55">
        <v>0.6</v>
      </c>
      <c r="X299" s="55">
        <v>0.13500000000000001</v>
      </c>
      <c r="Y299" s="55">
        <f t="shared" si="30"/>
        <v>0.3</v>
      </c>
      <c r="Z299" s="55">
        <f t="shared" si="31"/>
        <v>9.4500000000000001E-2</v>
      </c>
      <c r="AA299" s="55">
        <v>0.5</v>
      </c>
      <c r="AB299" s="56">
        <v>3.9515943599787703E-2</v>
      </c>
      <c r="AC299">
        <f t="shared" si="26"/>
        <v>111</v>
      </c>
      <c r="AD299">
        <f t="shared" si="27"/>
        <v>0</v>
      </c>
      <c r="AE299">
        <f t="shared" si="28"/>
        <v>0</v>
      </c>
      <c r="AF299">
        <f>'TP Factors'!$D$5</f>
        <v>0.88209793191670816</v>
      </c>
      <c r="AG299">
        <f t="shared" si="29"/>
        <v>0</v>
      </c>
    </row>
    <row r="300" spans="1:33">
      <c r="A300" s="51" t="s">
        <v>267</v>
      </c>
      <c r="B300" s="51">
        <v>17</v>
      </c>
      <c r="C300" s="51" t="s">
        <v>268</v>
      </c>
      <c r="D300" s="52">
        <v>32.369999999999997</v>
      </c>
      <c r="E300" s="51" t="s">
        <v>248</v>
      </c>
      <c r="F300" s="51">
        <v>1234</v>
      </c>
      <c r="G300" s="53">
        <v>13</v>
      </c>
      <c r="H300" s="51" t="s">
        <v>269</v>
      </c>
      <c r="I300" s="51" t="s">
        <v>270</v>
      </c>
      <c r="J300" s="51">
        <v>48</v>
      </c>
      <c r="K300" s="54">
        <v>88.361483997700006</v>
      </c>
      <c r="L300" s="54">
        <v>285.94855899300001</v>
      </c>
      <c r="M300" s="52">
        <v>0.06</v>
      </c>
      <c r="N300" s="52">
        <v>0.01</v>
      </c>
      <c r="O300" s="51">
        <v>46262</v>
      </c>
      <c r="P300" s="51">
        <v>45197</v>
      </c>
      <c r="Q300" s="55">
        <v>46262</v>
      </c>
      <c r="R300" s="55">
        <v>1100</v>
      </c>
      <c r="S300" s="51" t="s">
        <v>284</v>
      </c>
      <c r="T300" s="51" t="s">
        <v>392</v>
      </c>
      <c r="U300" s="55">
        <v>54.65</v>
      </c>
      <c r="V300" s="55">
        <v>0</v>
      </c>
      <c r="W300" s="55">
        <v>1.85</v>
      </c>
      <c r="X300" s="55">
        <v>0.22</v>
      </c>
      <c r="Y300" s="55">
        <f t="shared" si="30"/>
        <v>0.92500000000000004</v>
      </c>
      <c r="Z300" s="55">
        <f t="shared" si="31"/>
        <v>0.154</v>
      </c>
      <c r="AA300" s="55">
        <v>0.34200000000000003</v>
      </c>
      <c r="AB300" s="56">
        <v>2.3889122729544299E-2</v>
      </c>
      <c r="AC300">
        <f t="shared" si="26"/>
        <v>46</v>
      </c>
      <c r="AD300">
        <f t="shared" si="27"/>
        <v>0</v>
      </c>
      <c r="AE300">
        <f t="shared" si="28"/>
        <v>0</v>
      </c>
      <c r="AF300">
        <f>'TP Factors'!$D$5</f>
        <v>0.88209793191670816</v>
      </c>
      <c r="AG300">
        <f t="shared" si="29"/>
        <v>0</v>
      </c>
    </row>
    <row r="301" spans="1:33">
      <c r="A301" s="51" t="s">
        <v>267</v>
      </c>
      <c r="B301" s="51">
        <v>17</v>
      </c>
      <c r="C301" s="51" t="s">
        <v>268</v>
      </c>
      <c r="D301" s="52">
        <v>32.369999999999997</v>
      </c>
      <c r="E301" s="51" t="s">
        <v>248</v>
      </c>
      <c r="F301" s="51">
        <v>1234</v>
      </c>
      <c r="G301" s="53">
        <v>13</v>
      </c>
      <c r="H301" s="51" t="s">
        <v>269</v>
      </c>
      <c r="I301" s="51" t="s">
        <v>270</v>
      </c>
      <c r="J301" s="51">
        <v>34</v>
      </c>
      <c r="K301" s="54">
        <v>178.82506023100001</v>
      </c>
      <c r="L301" s="54">
        <v>201.49762550200001</v>
      </c>
      <c r="M301" s="52">
        <v>0.04</v>
      </c>
      <c r="N301" s="52">
        <v>0</v>
      </c>
      <c r="O301" s="51">
        <v>46263</v>
      </c>
      <c r="P301" s="51">
        <v>45198</v>
      </c>
      <c r="Q301" s="55">
        <v>46263</v>
      </c>
      <c r="R301" s="55">
        <v>1100</v>
      </c>
      <c r="S301" s="51" t="s">
        <v>284</v>
      </c>
      <c r="T301" s="51" t="s">
        <v>392</v>
      </c>
      <c r="U301" s="55">
        <v>54.65</v>
      </c>
      <c r="V301" s="55">
        <v>0</v>
      </c>
      <c r="W301" s="55">
        <v>1.85</v>
      </c>
      <c r="X301" s="55">
        <v>0.22</v>
      </c>
      <c r="Y301" s="55">
        <f t="shared" si="30"/>
        <v>0.92500000000000004</v>
      </c>
      <c r="Z301" s="55">
        <f t="shared" si="31"/>
        <v>0.154</v>
      </c>
      <c r="AA301" s="55">
        <v>0.34200000000000003</v>
      </c>
      <c r="AB301" s="56">
        <v>4.97909484493467E-2</v>
      </c>
      <c r="AC301">
        <f t="shared" si="26"/>
        <v>96</v>
      </c>
      <c r="AD301">
        <f t="shared" si="27"/>
        <v>0</v>
      </c>
      <c r="AE301">
        <f t="shared" si="28"/>
        <v>0</v>
      </c>
      <c r="AF301">
        <f>'TP Factors'!$D$5</f>
        <v>0.88209793191670816</v>
      </c>
      <c r="AG301">
        <f t="shared" si="29"/>
        <v>0</v>
      </c>
    </row>
    <row r="302" spans="1:33">
      <c r="A302" s="51" t="s">
        <v>267</v>
      </c>
      <c r="B302" s="51">
        <v>17</v>
      </c>
      <c r="C302" s="51" t="s">
        <v>268</v>
      </c>
      <c r="D302" s="52">
        <v>32.369999999999997</v>
      </c>
      <c r="E302" s="51" t="s">
        <v>248</v>
      </c>
      <c r="F302" s="51">
        <v>1234</v>
      </c>
      <c r="G302" s="53">
        <v>13</v>
      </c>
      <c r="H302" s="51" t="s">
        <v>269</v>
      </c>
      <c r="I302" s="51" t="s">
        <v>270</v>
      </c>
      <c r="J302" s="51">
        <v>3057</v>
      </c>
      <c r="K302" s="54">
        <v>1041.5253071499999</v>
      </c>
      <c r="L302" s="54">
        <v>18357.1500175</v>
      </c>
      <c r="M302" s="52">
        <v>3.96</v>
      </c>
      <c r="N302" s="52">
        <v>0.34</v>
      </c>
      <c r="O302" s="51">
        <v>46264</v>
      </c>
      <c r="P302" s="51">
        <v>45199</v>
      </c>
      <c r="Q302" s="55">
        <v>46264</v>
      </c>
      <c r="R302" s="55">
        <v>1100</v>
      </c>
      <c r="S302" s="51" t="s">
        <v>284</v>
      </c>
      <c r="T302" s="51" t="s">
        <v>392</v>
      </c>
      <c r="U302" s="55">
        <v>54.65</v>
      </c>
      <c r="V302" s="55">
        <v>0</v>
      </c>
      <c r="W302" s="55">
        <v>1.85</v>
      </c>
      <c r="X302" s="55">
        <v>0.22</v>
      </c>
      <c r="Y302" s="55">
        <f t="shared" si="30"/>
        <v>0.92500000000000004</v>
      </c>
      <c r="Z302" s="55">
        <f t="shared" si="31"/>
        <v>0.154</v>
      </c>
      <c r="AA302" s="55">
        <v>0.34200000000000003</v>
      </c>
      <c r="AB302" s="56">
        <v>4.4880307991027504</v>
      </c>
      <c r="AC302">
        <f t="shared" si="26"/>
        <v>8622</v>
      </c>
      <c r="AD302">
        <f t="shared" si="27"/>
        <v>18</v>
      </c>
      <c r="AE302">
        <f t="shared" si="28"/>
        <v>2.9</v>
      </c>
      <c r="AF302">
        <f>'TP Factors'!$D$5</f>
        <v>0.88209793191670816</v>
      </c>
      <c r="AG302">
        <f t="shared" si="29"/>
        <v>2.6</v>
      </c>
    </row>
    <row r="303" spans="1:33">
      <c r="A303" s="51" t="s">
        <v>267</v>
      </c>
      <c r="B303" s="51">
        <v>17</v>
      </c>
      <c r="C303" s="51" t="s">
        <v>268</v>
      </c>
      <c r="D303" s="52">
        <v>32.369999999999997</v>
      </c>
      <c r="E303" s="51" t="s">
        <v>248</v>
      </c>
      <c r="F303" s="51">
        <v>1234</v>
      </c>
      <c r="G303" s="53">
        <v>13</v>
      </c>
      <c r="H303" s="51" t="s">
        <v>269</v>
      </c>
      <c r="I303" s="51" t="s">
        <v>270</v>
      </c>
      <c r="J303" s="51">
        <v>216</v>
      </c>
      <c r="K303" s="54">
        <v>351.320563338</v>
      </c>
      <c r="L303" s="54">
        <v>1295.7701679500001</v>
      </c>
      <c r="M303" s="52">
        <v>0.28000000000000003</v>
      </c>
      <c r="N303" s="52">
        <v>0.02</v>
      </c>
      <c r="O303" s="51">
        <v>46298</v>
      </c>
      <c r="P303" s="51">
        <v>45233</v>
      </c>
      <c r="Q303" s="55">
        <v>46298</v>
      </c>
      <c r="R303" s="55">
        <v>1100</v>
      </c>
      <c r="S303" s="51" t="s">
        <v>284</v>
      </c>
      <c r="T303" s="51" t="s">
        <v>392</v>
      </c>
      <c r="U303" s="55">
        <v>54.65</v>
      </c>
      <c r="V303" s="55">
        <v>0</v>
      </c>
      <c r="W303" s="55">
        <v>1.85</v>
      </c>
      <c r="X303" s="55">
        <v>0.22</v>
      </c>
      <c r="Y303" s="55">
        <f t="shared" si="30"/>
        <v>0.92500000000000004</v>
      </c>
      <c r="Z303" s="55">
        <f t="shared" si="31"/>
        <v>0.154</v>
      </c>
      <c r="AA303" s="55">
        <v>0.34200000000000003</v>
      </c>
      <c r="AB303" s="56">
        <v>0.32019050089450202</v>
      </c>
      <c r="AC303">
        <f t="shared" si="26"/>
        <v>615</v>
      </c>
      <c r="AD303">
        <f t="shared" si="27"/>
        <v>1</v>
      </c>
      <c r="AE303">
        <f t="shared" si="28"/>
        <v>0.2</v>
      </c>
      <c r="AF303">
        <f>'TP Factors'!$D$5</f>
        <v>0.88209793191670816</v>
      </c>
      <c r="AG303">
        <f t="shared" si="29"/>
        <v>0.2</v>
      </c>
    </row>
    <row r="304" spans="1:33">
      <c r="A304" s="51" t="s">
        <v>267</v>
      </c>
      <c r="B304" s="51">
        <v>17</v>
      </c>
      <c r="C304" s="51" t="s">
        <v>268</v>
      </c>
      <c r="D304" s="52">
        <v>32.369999999999997</v>
      </c>
      <c r="E304" s="51" t="s">
        <v>248</v>
      </c>
      <c r="F304" s="51">
        <v>1234</v>
      </c>
      <c r="G304" s="53">
        <v>0</v>
      </c>
      <c r="H304" s="51" t="s">
        <v>269</v>
      </c>
      <c r="I304" s="51" t="s">
        <v>270</v>
      </c>
      <c r="J304" s="51">
        <v>470</v>
      </c>
      <c r="K304" s="54">
        <v>186.492558997</v>
      </c>
      <c r="L304" s="54">
        <v>1928.79064608</v>
      </c>
      <c r="M304" s="52">
        <v>0.2</v>
      </c>
      <c r="N304" s="52">
        <v>0.03</v>
      </c>
      <c r="O304" s="51">
        <v>46506</v>
      </c>
      <c r="P304" s="51">
        <v>45434</v>
      </c>
      <c r="Q304" s="55">
        <v>46506</v>
      </c>
      <c r="R304" s="55">
        <v>5300</v>
      </c>
      <c r="S304" s="51" t="s">
        <v>284</v>
      </c>
      <c r="T304" s="51" t="s">
        <v>405</v>
      </c>
      <c r="U304" s="55">
        <v>54.65</v>
      </c>
      <c r="V304" s="55">
        <v>0</v>
      </c>
      <c r="W304" s="55">
        <v>0.6</v>
      </c>
      <c r="X304" s="55">
        <v>0.13500000000000001</v>
      </c>
      <c r="Y304" s="55">
        <f t="shared" si="30"/>
        <v>0.3</v>
      </c>
      <c r="Z304" s="55">
        <f t="shared" si="31"/>
        <v>9.4500000000000001E-2</v>
      </c>
      <c r="AA304" s="55">
        <v>0.5</v>
      </c>
      <c r="AB304" s="56">
        <v>0.47661264190052199</v>
      </c>
      <c r="AC304">
        <f t="shared" si="26"/>
        <v>1339</v>
      </c>
      <c r="AD304">
        <f t="shared" si="27"/>
        <v>1</v>
      </c>
      <c r="AE304">
        <f t="shared" si="28"/>
        <v>0.3</v>
      </c>
      <c r="AF304">
        <f>'TP Factors'!$D$5</f>
        <v>0.88209793191670816</v>
      </c>
      <c r="AG304">
        <f t="shared" si="29"/>
        <v>0.3</v>
      </c>
    </row>
    <row r="305" spans="1:33">
      <c r="A305" s="51" t="s">
        <v>267</v>
      </c>
      <c r="B305" s="51">
        <v>17</v>
      </c>
      <c r="C305" s="51" t="s">
        <v>268</v>
      </c>
      <c r="D305" s="52">
        <v>32.369999999999997</v>
      </c>
      <c r="E305" s="51" t="s">
        <v>248</v>
      </c>
      <c r="F305" s="51">
        <v>1234</v>
      </c>
      <c r="G305" s="53">
        <v>13</v>
      </c>
      <c r="H305" s="51" t="s">
        <v>269</v>
      </c>
      <c r="I305" s="51" t="s">
        <v>270</v>
      </c>
      <c r="J305" s="51">
        <v>21</v>
      </c>
      <c r="K305" s="54">
        <v>82.731685570400003</v>
      </c>
      <c r="L305" s="54">
        <v>128.35786100999999</v>
      </c>
      <c r="M305" s="52">
        <v>0.03</v>
      </c>
      <c r="N305" s="52">
        <v>0</v>
      </c>
      <c r="O305" s="51">
        <v>46507</v>
      </c>
      <c r="P305" s="51">
        <v>45435</v>
      </c>
      <c r="Q305" s="55">
        <v>46507</v>
      </c>
      <c r="R305" s="55">
        <v>1100</v>
      </c>
      <c r="S305" s="51" t="s">
        <v>284</v>
      </c>
      <c r="T305" s="51" t="s">
        <v>392</v>
      </c>
      <c r="U305" s="55">
        <v>54.65</v>
      </c>
      <c r="V305" s="55">
        <v>0</v>
      </c>
      <c r="W305" s="55">
        <v>1.85</v>
      </c>
      <c r="X305" s="55">
        <v>0.22</v>
      </c>
      <c r="Y305" s="55">
        <f t="shared" si="30"/>
        <v>0.92500000000000004</v>
      </c>
      <c r="Z305" s="55">
        <f t="shared" si="31"/>
        <v>0.154</v>
      </c>
      <c r="AA305" s="55">
        <v>0.34200000000000003</v>
      </c>
      <c r="AB305" s="56">
        <v>3.1717791333717403E-2</v>
      </c>
      <c r="AC305">
        <f t="shared" si="26"/>
        <v>61</v>
      </c>
      <c r="AD305">
        <f t="shared" si="27"/>
        <v>0</v>
      </c>
      <c r="AE305">
        <f t="shared" si="28"/>
        <v>0</v>
      </c>
      <c r="AF305">
        <f>'TP Factors'!$D$5</f>
        <v>0.88209793191670816</v>
      </c>
      <c r="AG305">
        <f t="shared" si="29"/>
        <v>0</v>
      </c>
    </row>
    <row r="306" spans="1:33">
      <c r="A306" s="51" t="s">
        <v>267</v>
      </c>
      <c r="B306" s="51">
        <v>17</v>
      </c>
      <c r="C306" s="51" t="s">
        <v>268</v>
      </c>
      <c r="D306" s="52">
        <v>32.369999999999997</v>
      </c>
      <c r="E306" s="51" t="s">
        <v>248</v>
      </c>
      <c r="F306" s="51">
        <v>1234</v>
      </c>
      <c r="G306" s="53">
        <v>0</v>
      </c>
      <c r="H306" s="51" t="s">
        <v>269</v>
      </c>
      <c r="I306" s="51" t="s">
        <v>270</v>
      </c>
      <c r="J306" s="51">
        <v>23</v>
      </c>
      <c r="K306" s="54">
        <v>50.6901317142</v>
      </c>
      <c r="L306" s="54">
        <v>94.5222541519</v>
      </c>
      <c r="M306" s="52">
        <v>0.01</v>
      </c>
      <c r="N306" s="52">
        <v>0</v>
      </c>
      <c r="O306" s="51">
        <v>46514</v>
      </c>
      <c r="P306" s="51">
        <v>45442</v>
      </c>
      <c r="Q306" s="55">
        <v>46514</v>
      </c>
      <c r="R306" s="55">
        <v>5300</v>
      </c>
      <c r="S306" s="51" t="s">
        <v>251</v>
      </c>
      <c r="T306" s="51" t="s">
        <v>323</v>
      </c>
      <c r="U306" s="55">
        <v>54.65</v>
      </c>
      <c r="V306" s="55">
        <v>0</v>
      </c>
      <c r="W306" s="55">
        <v>0.6</v>
      </c>
      <c r="X306" s="55">
        <v>0.13500000000000001</v>
      </c>
      <c r="Y306" s="55">
        <f t="shared" si="30"/>
        <v>0.3</v>
      </c>
      <c r="Z306" s="55">
        <f t="shared" si="31"/>
        <v>9.4500000000000001E-2</v>
      </c>
      <c r="AA306" s="55">
        <v>0.5</v>
      </c>
      <c r="AB306" s="56">
        <v>2.3356864242316699E-2</v>
      </c>
      <c r="AC306">
        <f t="shared" si="26"/>
        <v>66</v>
      </c>
      <c r="AD306">
        <f t="shared" si="27"/>
        <v>0</v>
      </c>
      <c r="AE306">
        <f t="shared" si="28"/>
        <v>0</v>
      </c>
      <c r="AF306">
        <f>'TP Factors'!$D$5</f>
        <v>0.88209793191670816</v>
      </c>
      <c r="AG306">
        <f t="shared" si="29"/>
        <v>0</v>
      </c>
    </row>
    <row r="307" spans="1:33">
      <c r="A307" s="51" t="s">
        <v>267</v>
      </c>
      <c r="B307" s="51">
        <v>17</v>
      </c>
      <c r="C307" s="51" t="s">
        <v>268</v>
      </c>
      <c r="D307" s="52">
        <v>32.369999999999997</v>
      </c>
      <c r="E307" s="51" t="s">
        <v>248</v>
      </c>
      <c r="F307" s="51">
        <v>1234</v>
      </c>
      <c r="G307" s="53">
        <v>0</v>
      </c>
      <c r="H307" s="51" t="s">
        <v>269</v>
      </c>
      <c r="I307" s="51" t="s">
        <v>270</v>
      </c>
      <c r="J307" s="51">
        <v>599</v>
      </c>
      <c r="K307" s="54">
        <v>214.47731249899999</v>
      </c>
      <c r="L307" s="54">
        <v>2460.2338599499999</v>
      </c>
      <c r="M307" s="52">
        <v>0.25</v>
      </c>
      <c r="N307" s="52">
        <v>0.04</v>
      </c>
      <c r="O307" s="51">
        <v>46522</v>
      </c>
      <c r="P307" s="51">
        <v>45450</v>
      </c>
      <c r="Q307" s="55">
        <v>46522</v>
      </c>
      <c r="R307" s="55">
        <v>5300</v>
      </c>
      <c r="S307" s="51" t="s">
        <v>251</v>
      </c>
      <c r="T307" s="51" t="s">
        <v>323</v>
      </c>
      <c r="U307" s="55">
        <v>54.65</v>
      </c>
      <c r="V307" s="55">
        <v>0</v>
      </c>
      <c r="W307" s="55">
        <v>0.6</v>
      </c>
      <c r="X307" s="55">
        <v>0.13500000000000001</v>
      </c>
      <c r="Y307" s="55">
        <f t="shared" si="30"/>
        <v>0.3</v>
      </c>
      <c r="Z307" s="55">
        <f t="shared" si="31"/>
        <v>9.4500000000000001E-2</v>
      </c>
      <c r="AA307" s="55">
        <v>0.5</v>
      </c>
      <c r="AB307" s="56">
        <v>0.57030192807025204</v>
      </c>
      <c r="AC307">
        <f t="shared" si="26"/>
        <v>1602</v>
      </c>
      <c r="AD307">
        <f t="shared" si="27"/>
        <v>1</v>
      </c>
      <c r="AE307">
        <f t="shared" si="28"/>
        <v>0.3</v>
      </c>
      <c r="AF307">
        <f>'TP Factors'!$D$5</f>
        <v>0.88209793191670816</v>
      </c>
      <c r="AG307">
        <f t="shared" si="29"/>
        <v>0.3</v>
      </c>
    </row>
    <row r="308" spans="1:33">
      <c r="A308" s="51" t="s">
        <v>267</v>
      </c>
      <c r="B308" s="51">
        <v>17</v>
      </c>
      <c r="C308" s="51" t="s">
        <v>268</v>
      </c>
      <c r="D308" s="52">
        <v>32.369999999999997</v>
      </c>
      <c r="E308" s="51" t="s">
        <v>248</v>
      </c>
      <c r="F308" s="51">
        <v>1234</v>
      </c>
      <c r="G308" s="53">
        <v>0</v>
      </c>
      <c r="H308" s="51" t="s">
        <v>269</v>
      </c>
      <c r="I308" s="51" t="s">
        <v>270</v>
      </c>
      <c r="J308" s="51">
        <v>4</v>
      </c>
      <c r="K308" s="54">
        <v>23.332371686399998</v>
      </c>
      <c r="L308" s="54">
        <v>16.222137055299999</v>
      </c>
      <c r="M308" s="52">
        <v>0</v>
      </c>
      <c r="N308" s="52">
        <v>0</v>
      </c>
      <c r="O308" s="51">
        <v>46535</v>
      </c>
      <c r="P308" s="51">
        <v>45463</v>
      </c>
      <c r="Q308" s="55">
        <v>46535</v>
      </c>
      <c r="R308" s="55">
        <v>5300</v>
      </c>
      <c r="S308" s="51" t="s">
        <v>284</v>
      </c>
      <c r="T308" s="51" t="s">
        <v>405</v>
      </c>
      <c r="U308" s="55">
        <v>54.65</v>
      </c>
      <c r="V308" s="55">
        <v>0</v>
      </c>
      <c r="W308" s="55">
        <v>0.6</v>
      </c>
      <c r="X308" s="55">
        <v>0.13500000000000001</v>
      </c>
      <c r="Y308" s="55">
        <f t="shared" si="30"/>
        <v>0.3</v>
      </c>
      <c r="Z308" s="55">
        <f t="shared" si="31"/>
        <v>9.4500000000000001E-2</v>
      </c>
      <c r="AA308" s="55">
        <v>0.5</v>
      </c>
      <c r="AB308" s="56">
        <v>4.0085613284130397E-3</v>
      </c>
      <c r="AC308">
        <f t="shared" si="26"/>
        <v>11</v>
      </c>
      <c r="AD308">
        <f t="shared" si="27"/>
        <v>0</v>
      </c>
      <c r="AE308">
        <f t="shared" si="28"/>
        <v>0</v>
      </c>
      <c r="AF308">
        <f>'TP Factors'!$D$5</f>
        <v>0.88209793191670816</v>
      </c>
      <c r="AG308">
        <f t="shared" si="29"/>
        <v>0</v>
      </c>
    </row>
    <row r="309" spans="1:33">
      <c r="AB309" s="56">
        <f>SUM(AB2:AB308)</f>
        <v>719.03899081847942</v>
      </c>
      <c r="AD309">
        <f>SUM(AD2:AD308)</f>
        <v>3786</v>
      </c>
      <c r="AG309">
        <f>SUM(AG2:AG308)</f>
        <v>670.900000000001</v>
      </c>
    </row>
  </sheetData>
  <sortState ref="A2:Z308">
    <sortCondition descending="1" ref="V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7"/>
  <sheetViews>
    <sheetView topLeftCell="N1" workbookViewId="0">
      <selection activeCell="AD2" sqref="AD2:AD7"/>
    </sheetView>
  </sheetViews>
  <sheetFormatPr defaultRowHeight="15"/>
  <cols>
    <col min="1" max="1" width="9.140625" style="51" bestFit="1" customWidth="1"/>
    <col min="2" max="2" width="11.42578125" style="51" bestFit="1" customWidth="1"/>
    <col min="3" max="3" width="12.140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7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3.85546875" customWidth="1"/>
    <col min="33" max="33" width="13.1406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267</v>
      </c>
      <c r="B2" s="51">
        <v>17</v>
      </c>
      <c r="C2" s="51" t="s">
        <v>268</v>
      </c>
      <c r="D2" s="52">
        <v>32.369999999999997</v>
      </c>
      <c r="E2" s="51" t="s">
        <v>248</v>
      </c>
      <c r="F2" s="51">
        <v>1234</v>
      </c>
      <c r="G2" s="53">
        <v>105</v>
      </c>
      <c r="H2" s="51" t="s">
        <v>269</v>
      </c>
      <c r="I2" s="51" t="s">
        <v>270</v>
      </c>
      <c r="J2" s="51">
        <v>1439</v>
      </c>
      <c r="K2" s="54">
        <v>250.52606593900001</v>
      </c>
      <c r="L2" s="54">
        <v>3334.8551496099999</v>
      </c>
      <c r="M2" s="52">
        <v>2.78</v>
      </c>
      <c r="N2" s="52">
        <v>0.72</v>
      </c>
      <c r="O2" s="51">
        <v>49610</v>
      </c>
      <c r="P2" s="51">
        <v>48489</v>
      </c>
      <c r="Q2" s="55">
        <v>49610</v>
      </c>
      <c r="R2" s="55">
        <v>1400</v>
      </c>
      <c r="S2" s="51" t="s">
        <v>261</v>
      </c>
      <c r="T2" s="51" t="s">
        <v>266</v>
      </c>
      <c r="U2" s="55">
        <v>54.65</v>
      </c>
      <c r="V2" s="55">
        <v>1</v>
      </c>
      <c r="W2" s="55">
        <v>2.83</v>
      </c>
      <c r="X2" s="55">
        <v>0.497</v>
      </c>
      <c r="Y2" s="55">
        <f>W2</f>
        <v>2.83</v>
      </c>
      <c r="Z2" s="55">
        <f>X2</f>
        <v>0.497</v>
      </c>
      <c r="AA2" s="55">
        <v>0.88600000000000001</v>
      </c>
      <c r="AB2" s="56">
        <v>0.45893787493018501</v>
      </c>
      <c r="AC2">
        <f>ROUND(AB2*AA2*U2*102.79,0)</f>
        <v>2284</v>
      </c>
      <c r="AD2">
        <f>ROUND(Y2*AC2*0.002205,0)</f>
        <v>14</v>
      </c>
      <c r="AE2">
        <f>ROUND(Z2*AC2*0.002205,1)</f>
        <v>2.5</v>
      </c>
      <c r="AF2">
        <f>'TP Factors'!$D$5</f>
        <v>0.88209793191670816</v>
      </c>
      <c r="AG2">
        <f>ROUND(AE2*AF2,1)</f>
        <v>2.2000000000000002</v>
      </c>
    </row>
    <row r="3" spans="1:33">
      <c r="A3" s="51" t="s">
        <v>267</v>
      </c>
      <c r="B3" s="51">
        <v>17</v>
      </c>
      <c r="C3" s="51" t="s">
        <v>268</v>
      </c>
      <c r="D3" s="52">
        <v>32.369999999999997</v>
      </c>
      <c r="E3" s="51" t="s">
        <v>248</v>
      </c>
      <c r="F3" s="51">
        <v>1234</v>
      </c>
      <c r="G3" s="53">
        <v>105</v>
      </c>
      <c r="H3" s="51" t="s">
        <v>269</v>
      </c>
      <c r="I3" s="51" t="s">
        <v>270</v>
      </c>
      <c r="J3" s="51">
        <v>5921</v>
      </c>
      <c r="K3" s="54">
        <v>809.54778286700002</v>
      </c>
      <c r="L3" s="54">
        <v>13706.1682461</v>
      </c>
      <c r="M3" s="52">
        <v>11.43</v>
      </c>
      <c r="N3" s="52">
        <v>2.94</v>
      </c>
      <c r="O3" s="51">
        <v>49611</v>
      </c>
      <c r="P3" s="51">
        <v>48490</v>
      </c>
      <c r="Q3" s="55">
        <v>49611</v>
      </c>
      <c r="R3" s="55">
        <v>1400</v>
      </c>
      <c r="S3" s="51" t="s">
        <v>258</v>
      </c>
      <c r="T3" s="51" t="s">
        <v>330</v>
      </c>
      <c r="U3" s="55">
        <v>54.65</v>
      </c>
      <c r="V3" s="55">
        <v>1</v>
      </c>
      <c r="W3" s="55">
        <v>2.83</v>
      </c>
      <c r="X3" s="55">
        <v>0.497</v>
      </c>
      <c r="Y3" s="55">
        <f t="shared" ref="Y3:Y6" si="0">W3</f>
        <v>2.83</v>
      </c>
      <c r="Z3" s="55">
        <f t="shared" ref="Z3:Z6" si="1">X3</f>
        <v>0.497</v>
      </c>
      <c r="AA3" s="55">
        <v>0.88700000000000001</v>
      </c>
      <c r="AB3" s="56">
        <v>0.52641943376676703</v>
      </c>
      <c r="AC3">
        <f t="shared" ref="AC3:AC6" si="2">ROUND(AB3*AA3*U3*102.79,0)</f>
        <v>2623</v>
      </c>
      <c r="AD3">
        <f t="shared" ref="AD3:AD6" si="3">ROUND(Y3*AC3*0.002205,0)</f>
        <v>16</v>
      </c>
      <c r="AE3">
        <f t="shared" ref="AE3:AE6" si="4">ROUND(Z3*AC3*0.002205,1)</f>
        <v>2.9</v>
      </c>
      <c r="AF3">
        <f>'TP Factors'!$D$5</f>
        <v>0.88209793191670816</v>
      </c>
      <c r="AG3">
        <f t="shared" ref="AG3:AG6" si="5">ROUND(AE3*AF3,1)</f>
        <v>2.6</v>
      </c>
    </row>
    <row r="4" spans="1:33">
      <c r="A4" s="51" t="s">
        <v>267</v>
      </c>
      <c r="B4" s="51">
        <v>17</v>
      </c>
      <c r="C4" s="51" t="s">
        <v>268</v>
      </c>
      <c r="D4" s="52">
        <v>32.369999999999997</v>
      </c>
      <c r="E4" s="51" t="s">
        <v>248</v>
      </c>
      <c r="F4" s="51">
        <v>1234</v>
      </c>
      <c r="G4" s="53">
        <v>102.5</v>
      </c>
      <c r="H4" s="51" t="s">
        <v>269</v>
      </c>
      <c r="I4" s="51" t="s">
        <v>270</v>
      </c>
      <c r="J4" s="51">
        <v>11948</v>
      </c>
      <c r="K4" s="54">
        <v>1435.31724783</v>
      </c>
      <c r="L4" s="54">
        <v>35454.221994899999</v>
      </c>
      <c r="M4" s="52">
        <v>25.09</v>
      </c>
      <c r="N4" s="52">
        <v>6.17</v>
      </c>
      <c r="O4" s="51">
        <v>50251</v>
      </c>
      <c r="P4" s="51">
        <v>49111</v>
      </c>
      <c r="Q4" s="55">
        <v>50251</v>
      </c>
      <c r="R4" s="55">
        <v>1300</v>
      </c>
      <c r="S4" s="51" t="s">
        <v>253</v>
      </c>
      <c r="T4" s="51" t="s">
        <v>319</v>
      </c>
      <c r="U4" s="55">
        <v>54.65</v>
      </c>
      <c r="V4" s="55">
        <v>1</v>
      </c>
      <c r="W4" s="55">
        <v>2.42</v>
      </c>
      <c r="X4" s="55">
        <v>0.51600000000000001</v>
      </c>
      <c r="Y4" s="55">
        <f t="shared" si="0"/>
        <v>2.42</v>
      </c>
      <c r="Z4" s="55">
        <f t="shared" si="1"/>
        <v>0.51600000000000001</v>
      </c>
      <c r="AA4" s="55">
        <v>0.69199999999999995</v>
      </c>
      <c r="AB4" s="56">
        <v>1.28240731184164E-2</v>
      </c>
      <c r="AC4">
        <f t="shared" si="2"/>
        <v>50</v>
      </c>
      <c r="AD4">
        <f t="shared" si="3"/>
        <v>0</v>
      </c>
      <c r="AE4">
        <f t="shared" si="4"/>
        <v>0.1</v>
      </c>
      <c r="AF4">
        <f>'TP Factors'!$D$5</f>
        <v>0.88209793191670816</v>
      </c>
      <c r="AG4">
        <f t="shared" si="5"/>
        <v>0.1</v>
      </c>
    </row>
    <row r="5" spans="1:33">
      <c r="A5" s="51" t="s">
        <v>267</v>
      </c>
      <c r="B5" s="51">
        <v>17</v>
      </c>
      <c r="C5" s="51" t="s">
        <v>268</v>
      </c>
      <c r="D5" s="52">
        <v>32.369999999999997</v>
      </c>
      <c r="E5" s="51" t="s">
        <v>248</v>
      </c>
      <c r="F5" s="51">
        <v>1234</v>
      </c>
      <c r="G5" s="53">
        <v>105</v>
      </c>
      <c r="H5" s="51" t="s">
        <v>269</v>
      </c>
      <c r="I5" s="51" t="s">
        <v>270</v>
      </c>
      <c r="J5" s="51">
        <v>7929</v>
      </c>
      <c r="K5" s="54">
        <v>918.72499234300005</v>
      </c>
      <c r="L5" s="54">
        <v>18334.875618999999</v>
      </c>
      <c r="M5" s="52">
        <v>15.3</v>
      </c>
      <c r="N5" s="52">
        <v>3.94</v>
      </c>
      <c r="O5" s="51">
        <v>50275</v>
      </c>
      <c r="P5" s="51">
        <v>49135</v>
      </c>
      <c r="Q5" s="55">
        <v>50275</v>
      </c>
      <c r="R5" s="55">
        <v>1400</v>
      </c>
      <c r="S5" s="51" t="s">
        <v>253</v>
      </c>
      <c r="T5" s="51" t="s">
        <v>317</v>
      </c>
      <c r="U5" s="55">
        <v>54.65</v>
      </c>
      <c r="V5" s="55">
        <v>1</v>
      </c>
      <c r="W5" s="55">
        <v>2.83</v>
      </c>
      <c r="X5" s="55">
        <v>0.497</v>
      </c>
      <c r="Y5" s="55">
        <f t="shared" si="0"/>
        <v>2.83</v>
      </c>
      <c r="Z5" s="55">
        <f t="shared" si="1"/>
        <v>0.497</v>
      </c>
      <c r="AA5" s="55">
        <v>0.88800000000000001</v>
      </c>
      <c r="AB5" s="56">
        <v>1.61596316654898</v>
      </c>
      <c r="AC5">
        <f t="shared" si="2"/>
        <v>8061</v>
      </c>
      <c r="AD5">
        <f t="shared" si="3"/>
        <v>50</v>
      </c>
      <c r="AE5">
        <f t="shared" si="4"/>
        <v>8.8000000000000007</v>
      </c>
      <c r="AF5">
        <f>'TP Factors'!$D$5</f>
        <v>0.88209793191670816</v>
      </c>
      <c r="AG5">
        <f t="shared" si="5"/>
        <v>7.8</v>
      </c>
    </row>
    <row r="6" spans="1:33">
      <c r="A6" s="51" t="s">
        <v>267</v>
      </c>
      <c r="B6" s="51">
        <v>17</v>
      </c>
      <c r="C6" s="51" t="s">
        <v>268</v>
      </c>
      <c r="D6" s="52">
        <v>32.369999999999997</v>
      </c>
      <c r="E6" s="51" t="s">
        <v>248</v>
      </c>
      <c r="F6" s="51">
        <v>1234</v>
      </c>
      <c r="G6" s="53">
        <v>105</v>
      </c>
      <c r="H6" s="51" t="s">
        <v>269</v>
      </c>
      <c r="I6" s="51" t="s">
        <v>270</v>
      </c>
      <c r="J6" s="51">
        <v>11466</v>
      </c>
      <c r="K6" s="54">
        <v>1010.62582109</v>
      </c>
      <c r="L6" s="54">
        <v>26544.4518594</v>
      </c>
      <c r="M6" s="52">
        <v>22.13</v>
      </c>
      <c r="N6" s="52">
        <v>5.7</v>
      </c>
      <c r="O6" s="51">
        <v>50289</v>
      </c>
      <c r="P6" s="51">
        <v>49148</v>
      </c>
      <c r="Q6" s="55">
        <v>50289</v>
      </c>
      <c r="R6" s="55">
        <v>1400</v>
      </c>
      <c r="S6" s="51" t="s">
        <v>258</v>
      </c>
      <c r="T6" s="51" t="s">
        <v>330</v>
      </c>
      <c r="U6" s="55">
        <v>54.65</v>
      </c>
      <c r="V6" s="55">
        <v>1</v>
      </c>
      <c r="W6" s="55">
        <v>2.83</v>
      </c>
      <c r="X6" s="55">
        <v>0.497</v>
      </c>
      <c r="Y6" s="55">
        <f t="shared" si="0"/>
        <v>2.83</v>
      </c>
      <c r="Z6" s="55">
        <f t="shared" si="1"/>
        <v>0.497</v>
      </c>
      <c r="AA6" s="55">
        <v>0.88700000000000001</v>
      </c>
      <c r="AB6" s="56">
        <v>4.3841492262607096</v>
      </c>
      <c r="AC6">
        <f t="shared" si="2"/>
        <v>21845</v>
      </c>
      <c r="AD6">
        <f t="shared" si="3"/>
        <v>136</v>
      </c>
      <c r="AE6">
        <f t="shared" si="4"/>
        <v>23.9</v>
      </c>
      <c r="AF6">
        <f>'TP Factors'!$D$5</f>
        <v>0.88209793191670816</v>
      </c>
      <c r="AG6">
        <f t="shared" si="5"/>
        <v>21.1</v>
      </c>
    </row>
    <row r="7" spans="1:33">
      <c r="AB7" s="56">
        <f>SUM(AB2:AB6)</f>
        <v>6.9982937746250578</v>
      </c>
      <c r="AD7">
        <f>SUM(AD2:AD6)</f>
        <v>216</v>
      </c>
      <c r="AG7">
        <f>SUM(AG2:AG6)</f>
        <v>33.799999999999997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G1321"/>
  <sheetViews>
    <sheetView topLeftCell="J1" workbookViewId="0">
      <pane ySplit="1" topLeftCell="A1304" activePane="bottomLeft" state="frozen"/>
      <selection activeCell="J1" sqref="J1"/>
      <selection pane="bottomLeft" activeCell="AD1328" sqref="AD1328"/>
    </sheetView>
  </sheetViews>
  <sheetFormatPr defaultRowHeight="15"/>
  <cols>
    <col min="1" max="1" width="13.85546875" style="51" bestFit="1" customWidth="1"/>
    <col min="2" max="2" width="11.42578125" style="51" bestFit="1" customWidth="1"/>
    <col min="3" max="3" width="13.425781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8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23" style="56" bestFit="1" customWidth="1"/>
    <col min="29" max="29" width="14.7109375" customWidth="1"/>
    <col min="33" max="33" width="12.285156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246</v>
      </c>
      <c r="B2" s="51">
        <v>10</v>
      </c>
      <c r="C2" s="51" t="s">
        <v>247</v>
      </c>
      <c r="D2" s="52">
        <v>37.82</v>
      </c>
      <c r="E2" s="51" t="s">
        <v>248</v>
      </c>
      <c r="F2" s="51">
        <v>3456</v>
      </c>
      <c r="G2" s="53">
        <v>0</v>
      </c>
      <c r="H2" s="51" t="s">
        <v>249</v>
      </c>
      <c r="I2" s="51" t="s">
        <v>250</v>
      </c>
      <c r="J2" s="51">
        <v>160225</v>
      </c>
      <c r="K2" s="54">
        <v>8943.1306031099994</v>
      </c>
      <c r="L2" s="54">
        <v>702858.19351400004</v>
      </c>
      <c r="M2" s="52">
        <v>0</v>
      </c>
      <c r="N2" s="52">
        <v>0</v>
      </c>
      <c r="O2" s="51">
        <v>57898</v>
      </c>
      <c r="P2" s="51">
        <v>56373</v>
      </c>
      <c r="Q2" s="55">
        <v>57898</v>
      </c>
      <c r="R2" s="55">
        <v>6410</v>
      </c>
      <c r="S2" s="51" t="s">
        <v>258</v>
      </c>
      <c r="T2" s="51" t="s">
        <v>314</v>
      </c>
      <c r="U2" s="55">
        <v>48.29</v>
      </c>
      <c r="V2" s="55">
        <v>1</v>
      </c>
      <c r="W2" s="55">
        <v>0</v>
      </c>
      <c r="X2" s="55">
        <v>0</v>
      </c>
      <c r="Y2" s="55">
        <f>W2</f>
        <v>0</v>
      </c>
      <c r="Z2" s="55">
        <f>X2</f>
        <v>0</v>
      </c>
      <c r="AA2" s="55">
        <v>0.30299999999999999</v>
      </c>
      <c r="AB2" s="56">
        <v>4.3223191964640598E-2</v>
      </c>
      <c r="AC2">
        <f>ROUND(AB2*AA2*U2*102.79,0)</f>
        <v>65</v>
      </c>
      <c r="AD2">
        <f>ROUND(Y2*AC2*0.002205,0)</f>
        <v>0</v>
      </c>
      <c r="AE2">
        <f>ROUND(Z2*AC2*0.002205,1)</f>
        <v>0</v>
      </c>
      <c r="AF2">
        <f>'TP Factors'!$D$7</f>
        <v>1.0291758621024898</v>
      </c>
      <c r="AG2">
        <f>ROUND(AE2*AF2,1)</f>
        <v>0</v>
      </c>
    </row>
    <row r="3" spans="1:33">
      <c r="A3" s="51" t="s">
        <v>246</v>
      </c>
      <c r="B3" s="51">
        <v>10</v>
      </c>
      <c r="C3" s="51" t="s">
        <v>247</v>
      </c>
      <c r="D3" s="52">
        <v>37.82</v>
      </c>
      <c r="E3" s="51" t="s">
        <v>248</v>
      </c>
      <c r="F3" s="51">
        <v>1234</v>
      </c>
      <c r="G3" s="53">
        <v>0</v>
      </c>
      <c r="H3" s="51" t="s">
        <v>249</v>
      </c>
      <c r="I3" s="51" t="s">
        <v>250</v>
      </c>
      <c r="J3" s="51">
        <v>33</v>
      </c>
      <c r="K3" s="54">
        <v>56.421326612900003</v>
      </c>
      <c r="L3" s="54">
        <v>87.101815948199999</v>
      </c>
      <c r="M3" s="52">
        <v>0.02</v>
      </c>
      <c r="N3" s="52">
        <v>0</v>
      </c>
      <c r="O3" s="51">
        <v>59867</v>
      </c>
      <c r="P3" s="51">
        <v>58264</v>
      </c>
      <c r="Q3" s="55">
        <v>59867</v>
      </c>
      <c r="R3" s="55">
        <v>5300</v>
      </c>
      <c r="S3" s="51" t="s">
        <v>258</v>
      </c>
      <c r="T3" s="51" t="s">
        <v>291</v>
      </c>
      <c r="U3" s="55">
        <v>48.29</v>
      </c>
      <c r="V3" s="55">
        <v>1</v>
      </c>
      <c r="W3" s="55">
        <v>0.6</v>
      </c>
      <c r="X3" s="55">
        <v>0.13500000000000001</v>
      </c>
      <c r="Y3" s="55">
        <f t="shared" ref="Y3:Y66" si="0">W3</f>
        <v>0.6</v>
      </c>
      <c r="Z3" s="55">
        <f t="shared" ref="Z3:Z66" si="1">X3</f>
        <v>0.13500000000000001</v>
      </c>
      <c r="AA3" s="55">
        <v>0.5</v>
      </c>
      <c r="AB3" s="56">
        <v>2.1523241374308898E-2</v>
      </c>
      <c r="AC3">
        <f t="shared" ref="AC3:AC66" si="2">ROUND(AB3*AA3*U3*102.79,0)</f>
        <v>53</v>
      </c>
      <c r="AD3">
        <f t="shared" ref="AD3:AD66" si="3">ROUND(Y3*AC3*0.002205,0)</f>
        <v>0</v>
      </c>
      <c r="AE3">
        <f t="shared" ref="AE3:AE66" si="4">ROUND(Z3*AC3*0.002205,1)</f>
        <v>0</v>
      </c>
      <c r="AF3">
        <f>'TP Factors'!$D$7</f>
        <v>1.0291758621024898</v>
      </c>
      <c r="AG3">
        <f t="shared" ref="AG3:AG66" si="5">ROUND(AE3*AF3,1)</f>
        <v>0</v>
      </c>
    </row>
    <row r="4" spans="1:33">
      <c r="A4" s="51" t="s">
        <v>246</v>
      </c>
      <c r="B4" s="51">
        <v>10</v>
      </c>
      <c r="C4" s="51" t="s">
        <v>247</v>
      </c>
      <c r="D4" s="52">
        <v>37.82</v>
      </c>
      <c r="E4" s="51" t="s">
        <v>248</v>
      </c>
      <c r="F4" s="51">
        <v>1234</v>
      </c>
      <c r="G4" s="53">
        <v>0</v>
      </c>
      <c r="H4" s="51" t="s">
        <v>249</v>
      </c>
      <c r="I4" s="51" t="s">
        <v>250</v>
      </c>
      <c r="J4" s="51">
        <v>10</v>
      </c>
      <c r="K4" s="54">
        <v>26.379630495000001</v>
      </c>
      <c r="L4" s="54">
        <v>26.5551225267</v>
      </c>
      <c r="M4" s="52">
        <v>0.01</v>
      </c>
      <c r="N4" s="52">
        <v>0</v>
      </c>
      <c r="O4" s="51">
        <v>59868</v>
      </c>
      <c r="P4" s="51">
        <v>58265</v>
      </c>
      <c r="Q4" s="55">
        <v>59868</v>
      </c>
      <c r="R4" s="55">
        <v>5300</v>
      </c>
      <c r="S4" s="51" t="s">
        <v>253</v>
      </c>
      <c r="T4" s="51" t="s">
        <v>316</v>
      </c>
      <c r="U4" s="55">
        <v>48.29</v>
      </c>
      <c r="V4" s="55">
        <v>1</v>
      </c>
      <c r="W4" s="55">
        <v>0.6</v>
      </c>
      <c r="X4" s="55">
        <v>0.13500000000000001</v>
      </c>
      <c r="Y4" s="55">
        <f t="shared" si="0"/>
        <v>0.6</v>
      </c>
      <c r="Z4" s="55">
        <f t="shared" si="1"/>
        <v>0.13500000000000001</v>
      </c>
      <c r="AA4" s="55">
        <v>0.5</v>
      </c>
      <c r="AB4" s="56">
        <v>6.5618874368983697E-3</v>
      </c>
      <c r="AC4">
        <f t="shared" si="2"/>
        <v>16</v>
      </c>
      <c r="AD4">
        <f t="shared" si="3"/>
        <v>0</v>
      </c>
      <c r="AE4">
        <f t="shared" si="4"/>
        <v>0</v>
      </c>
      <c r="AF4">
        <f>'TP Factors'!$D$7</f>
        <v>1.0291758621024898</v>
      </c>
      <c r="AG4">
        <f t="shared" si="5"/>
        <v>0</v>
      </c>
    </row>
    <row r="5" spans="1:33">
      <c r="A5" s="51" t="s">
        <v>246</v>
      </c>
      <c r="B5" s="51">
        <v>10</v>
      </c>
      <c r="C5" s="51" t="s">
        <v>247</v>
      </c>
      <c r="D5" s="52">
        <v>37.82</v>
      </c>
      <c r="E5" s="51" t="s">
        <v>248</v>
      </c>
      <c r="F5" s="51">
        <v>3456</v>
      </c>
      <c r="G5" s="53">
        <v>3</v>
      </c>
      <c r="H5" s="51" t="s">
        <v>249</v>
      </c>
      <c r="I5" s="51" t="s">
        <v>250</v>
      </c>
      <c r="J5" s="51">
        <v>60</v>
      </c>
      <c r="K5" s="54">
        <v>69.702208138399996</v>
      </c>
      <c r="L5" s="54">
        <v>191.74020093600001</v>
      </c>
      <c r="M5" s="52">
        <v>0.04</v>
      </c>
      <c r="N5" s="52">
        <v>0.01</v>
      </c>
      <c r="O5" s="51">
        <v>60958</v>
      </c>
      <c r="P5" s="51">
        <v>59314</v>
      </c>
      <c r="Q5" s="55">
        <v>60958</v>
      </c>
      <c r="R5" s="55">
        <v>4110</v>
      </c>
      <c r="S5" s="51" t="s">
        <v>258</v>
      </c>
      <c r="T5" s="51" t="s">
        <v>305</v>
      </c>
      <c r="U5" s="55">
        <v>48.29</v>
      </c>
      <c r="V5" s="55">
        <v>1</v>
      </c>
      <c r="W5" s="55">
        <v>0.7</v>
      </c>
      <c r="X5" s="55">
        <v>0.09</v>
      </c>
      <c r="Y5" s="55">
        <f t="shared" si="0"/>
        <v>0.7</v>
      </c>
      <c r="Z5" s="55">
        <f t="shared" si="1"/>
        <v>0.09</v>
      </c>
      <c r="AA5" s="55">
        <v>0.41299999999999998</v>
      </c>
      <c r="AB5" s="56">
        <v>4.7379845980889602E-2</v>
      </c>
      <c r="AC5">
        <f t="shared" si="2"/>
        <v>97</v>
      </c>
      <c r="AD5">
        <f t="shared" si="3"/>
        <v>0</v>
      </c>
      <c r="AE5">
        <f t="shared" si="4"/>
        <v>0</v>
      </c>
      <c r="AF5">
        <f>'TP Factors'!$D$7</f>
        <v>1.0291758621024898</v>
      </c>
      <c r="AG5">
        <f t="shared" si="5"/>
        <v>0</v>
      </c>
    </row>
    <row r="6" spans="1:33">
      <c r="A6" s="51" t="s">
        <v>246</v>
      </c>
      <c r="B6" s="51">
        <v>10</v>
      </c>
      <c r="C6" s="51" t="s">
        <v>247</v>
      </c>
      <c r="D6" s="52">
        <v>37.82</v>
      </c>
      <c r="E6" s="51" t="s">
        <v>248</v>
      </c>
      <c r="F6" s="51">
        <v>3456</v>
      </c>
      <c r="G6" s="53">
        <v>3</v>
      </c>
      <c r="H6" s="51" t="s">
        <v>249</v>
      </c>
      <c r="I6" s="51" t="s">
        <v>250</v>
      </c>
      <c r="J6" s="51">
        <v>88</v>
      </c>
      <c r="K6" s="54">
        <v>114.476090075</v>
      </c>
      <c r="L6" s="54">
        <v>282.01697166899999</v>
      </c>
      <c r="M6" s="52">
        <v>0.06</v>
      </c>
      <c r="N6" s="52">
        <v>0.01</v>
      </c>
      <c r="O6" s="51">
        <v>60973</v>
      </c>
      <c r="P6" s="51">
        <v>59328</v>
      </c>
      <c r="Q6" s="55">
        <v>60973</v>
      </c>
      <c r="R6" s="55">
        <v>4110</v>
      </c>
      <c r="S6" s="51" t="s">
        <v>251</v>
      </c>
      <c r="T6" s="51" t="s">
        <v>318</v>
      </c>
      <c r="U6" s="55">
        <v>48.29</v>
      </c>
      <c r="V6" s="55">
        <v>1</v>
      </c>
      <c r="W6" s="55">
        <v>0.7</v>
      </c>
      <c r="X6" s="55">
        <v>0.09</v>
      </c>
      <c r="Y6" s="55">
        <f t="shared" si="0"/>
        <v>0.7</v>
      </c>
      <c r="Z6" s="55">
        <f t="shared" si="1"/>
        <v>0.09</v>
      </c>
      <c r="AA6" s="55">
        <v>0.41299999999999998</v>
      </c>
      <c r="AB6" s="56">
        <v>6.9687632612661699E-2</v>
      </c>
      <c r="AC6">
        <f t="shared" si="2"/>
        <v>143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51" t="s">
        <v>246</v>
      </c>
      <c r="B7" s="51">
        <v>10</v>
      </c>
      <c r="C7" s="51" t="s">
        <v>247</v>
      </c>
      <c r="D7" s="52">
        <v>37.82</v>
      </c>
      <c r="E7" s="51" t="s">
        <v>248</v>
      </c>
      <c r="F7" s="51">
        <v>1234</v>
      </c>
      <c r="G7" s="53">
        <v>45</v>
      </c>
      <c r="H7" s="51" t="s">
        <v>249</v>
      </c>
      <c r="I7" s="51" t="s">
        <v>250</v>
      </c>
      <c r="J7" s="51">
        <v>16720</v>
      </c>
      <c r="K7" s="54">
        <v>2268.3161173899998</v>
      </c>
      <c r="L7" s="54">
        <v>31612.997485899999</v>
      </c>
      <c r="M7" s="52">
        <v>20.059999999999999</v>
      </c>
      <c r="N7" s="52">
        <v>8.0299999999999994</v>
      </c>
      <c r="O7" s="51">
        <v>61079</v>
      </c>
      <c r="P7" s="51">
        <v>59425</v>
      </c>
      <c r="Q7" s="55">
        <v>61079</v>
      </c>
      <c r="R7" s="55">
        <v>8140</v>
      </c>
      <c r="S7" s="51" t="s">
        <v>258</v>
      </c>
      <c r="T7" s="51" t="s">
        <v>301</v>
      </c>
      <c r="U7" s="55">
        <v>48.29</v>
      </c>
      <c r="V7" s="55">
        <v>1</v>
      </c>
      <c r="W7" s="55">
        <v>1.2</v>
      </c>
      <c r="X7" s="55">
        <v>0.48</v>
      </c>
      <c r="Y7" s="55">
        <f t="shared" si="0"/>
        <v>1.2</v>
      </c>
      <c r="Z7" s="55">
        <f t="shared" si="1"/>
        <v>0.48</v>
      </c>
      <c r="AA7" s="55">
        <v>0.70299999999999996</v>
      </c>
      <c r="AB7" s="56">
        <v>1.0371408296536</v>
      </c>
      <c r="AC7">
        <f t="shared" si="2"/>
        <v>3619</v>
      </c>
      <c r="AD7">
        <f t="shared" si="3"/>
        <v>10</v>
      </c>
      <c r="AE7">
        <f t="shared" si="4"/>
        <v>3.8</v>
      </c>
      <c r="AF7">
        <f>'TP Factors'!$D$7</f>
        <v>1.0291758621024898</v>
      </c>
      <c r="AG7">
        <f t="shared" si="5"/>
        <v>3.9</v>
      </c>
    </row>
    <row r="8" spans="1:33">
      <c r="A8" s="51" t="s">
        <v>246</v>
      </c>
      <c r="B8" s="51">
        <v>10</v>
      </c>
      <c r="C8" s="51" t="s">
        <v>247</v>
      </c>
      <c r="D8" s="52">
        <v>37.82</v>
      </c>
      <c r="E8" s="51" t="s">
        <v>248</v>
      </c>
      <c r="F8" s="51">
        <v>3456</v>
      </c>
      <c r="G8" s="53">
        <v>0</v>
      </c>
      <c r="H8" s="51" t="s">
        <v>249</v>
      </c>
      <c r="I8" s="51" t="s">
        <v>250</v>
      </c>
      <c r="J8" s="51">
        <v>7546</v>
      </c>
      <c r="K8" s="54">
        <v>1681.7869232099999</v>
      </c>
      <c r="L8" s="54">
        <v>33101.0928785</v>
      </c>
      <c r="M8" s="52">
        <v>0</v>
      </c>
      <c r="N8" s="52">
        <v>0</v>
      </c>
      <c r="O8" s="51">
        <v>61125</v>
      </c>
      <c r="P8" s="51">
        <v>59469</v>
      </c>
      <c r="Q8" s="55">
        <v>61125</v>
      </c>
      <c r="R8" s="55">
        <v>6460</v>
      </c>
      <c r="S8" s="51" t="s">
        <v>258</v>
      </c>
      <c r="T8" s="51" t="s">
        <v>280</v>
      </c>
      <c r="U8" s="55">
        <v>48.29</v>
      </c>
      <c r="V8" s="55">
        <v>1</v>
      </c>
      <c r="W8" s="55">
        <v>0</v>
      </c>
      <c r="X8" s="55">
        <v>0</v>
      </c>
      <c r="Y8" s="55">
        <f t="shared" si="0"/>
        <v>0</v>
      </c>
      <c r="Z8" s="55">
        <f t="shared" si="1"/>
        <v>0</v>
      </c>
      <c r="AA8" s="55">
        <v>0.30299999999999999</v>
      </c>
      <c r="AB8" s="56">
        <v>0.59623056212885805</v>
      </c>
      <c r="AC8">
        <f t="shared" si="2"/>
        <v>897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51" t="s">
        <v>246</v>
      </c>
      <c r="B9" s="51">
        <v>10</v>
      </c>
      <c r="C9" s="51" t="s">
        <v>247</v>
      </c>
      <c r="D9" s="52">
        <v>37.82</v>
      </c>
      <c r="E9" s="51" t="s">
        <v>248</v>
      </c>
      <c r="F9" s="51">
        <v>3456</v>
      </c>
      <c r="G9" s="53">
        <v>3</v>
      </c>
      <c r="H9" s="51" t="s">
        <v>249</v>
      </c>
      <c r="I9" s="51" t="s">
        <v>250</v>
      </c>
      <c r="J9" s="51">
        <v>4172</v>
      </c>
      <c r="K9" s="54">
        <v>545.12135383099996</v>
      </c>
      <c r="L9" s="54">
        <v>13428.020368699999</v>
      </c>
      <c r="M9" s="52">
        <v>2.92</v>
      </c>
      <c r="N9" s="52">
        <v>0.38</v>
      </c>
      <c r="O9" s="51">
        <v>61180</v>
      </c>
      <c r="P9" s="51">
        <v>59521</v>
      </c>
      <c r="Q9" s="55">
        <v>61180</v>
      </c>
      <c r="R9" s="55">
        <v>4110</v>
      </c>
      <c r="S9" s="51" t="s">
        <v>258</v>
      </c>
      <c r="T9" s="51" t="s">
        <v>305</v>
      </c>
      <c r="U9" s="55">
        <v>48.29</v>
      </c>
      <c r="V9" s="55">
        <v>1</v>
      </c>
      <c r="W9" s="55">
        <v>0.7</v>
      </c>
      <c r="X9" s="55">
        <v>0.09</v>
      </c>
      <c r="Y9" s="55">
        <f t="shared" si="0"/>
        <v>0.7</v>
      </c>
      <c r="Z9" s="55">
        <f t="shared" si="1"/>
        <v>0.09</v>
      </c>
      <c r="AA9" s="55">
        <v>0.41299999999999998</v>
      </c>
      <c r="AB9" s="56">
        <v>2.95269365598482E-3</v>
      </c>
      <c r="AC9">
        <f t="shared" si="2"/>
        <v>6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51" t="s">
        <v>246</v>
      </c>
      <c r="B10" s="51">
        <v>10</v>
      </c>
      <c r="C10" s="51" t="s">
        <v>247</v>
      </c>
      <c r="D10" s="52">
        <v>37.82</v>
      </c>
      <c r="E10" s="51" t="s">
        <v>248</v>
      </c>
      <c r="F10" s="51">
        <v>1234</v>
      </c>
      <c r="G10" s="53">
        <v>102.5</v>
      </c>
      <c r="H10" s="51" t="s">
        <v>249</v>
      </c>
      <c r="I10" s="51" t="s">
        <v>250</v>
      </c>
      <c r="J10" s="51">
        <v>605</v>
      </c>
      <c r="K10" s="54">
        <v>255.089375055</v>
      </c>
      <c r="L10" s="54">
        <v>1214.5576722599999</v>
      </c>
      <c r="M10" s="52">
        <v>1.27</v>
      </c>
      <c r="N10" s="52">
        <v>0.31</v>
      </c>
      <c r="O10" s="51">
        <v>61234</v>
      </c>
      <c r="P10" s="51">
        <v>59569</v>
      </c>
      <c r="Q10" s="55">
        <v>61234</v>
      </c>
      <c r="R10" s="55">
        <v>1300</v>
      </c>
      <c r="S10" s="51" t="s">
        <v>258</v>
      </c>
      <c r="T10" s="51" t="s">
        <v>311</v>
      </c>
      <c r="U10" s="55">
        <v>48.29</v>
      </c>
      <c r="V10" s="55">
        <v>1</v>
      </c>
      <c r="W10" s="55">
        <v>2.1</v>
      </c>
      <c r="X10" s="55">
        <v>0.51600000000000001</v>
      </c>
      <c r="Y10" s="55">
        <f t="shared" si="0"/>
        <v>2.1</v>
      </c>
      <c r="Z10" s="55">
        <f t="shared" si="1"/>
        <v>0.51600000000000001</v>
      </c>
      <c r="AA10" s="55">
        <v>0.66200000000000003</v>
      </c>
      <c r="AB10" s="56">
        <v>0.30012253642164999</v>
      </c>
      <c r="AC10">
        <f t="shared" si="2"/>
        <v>986</v>
      </c>
      <c r="AD10">
        <f t="shared" si="3"/>
        <v>5</v>
      </c>
      <c r="AE10">
        <f t="shared" si="4"/>
        <v>1.1000000000000001</v>
      </c>
      <c r="AF10">
        <f>'TP Factors'!$D$7</f>
        <v>1.0291758621024898</v>
      </c>
      <c r="AG10">
        <f t="shared" si="5"/>
        <v>1.1000000000000001</v>
      </c>
    </row>
    <row r="11" spans="1:33">
      <c r="A11" s="51" t="s">
        <v>246</v>
      </c>
      <c r="B11" s="51">
        <v>10</v>
      </c>
      <c r="C11" s="51" t="s">
        <v>247</v>
      </c>
      <c r="D11" s="52">
        <v>37.82</v>
      </c>
      <c r="E11" s="51" t="s">
        <v>248</v>
      </c>
      <c r="F11" s="51">
        <v>3456</v>
      </c>
      <c r="G11" s="53">
        <v>0</v>
      </c>
      <c r="H11" s="51" t="s">
        <v>249</v>
      </c>
      <c r="I11" s="51" t="s">
        <v>250</v>
      </c>
      <c r="J11" s="51">
        <v>3014</v>
      </c>
      <c r="K11" s="54">
        <v>821.53916128399999</v>
      </c>
      <c r="L11" s="54">
        <v>13219.3077978</v>
      </c>
      <c r="M11" s="52">
        <v>0</v>
      </c>
      <c r="N11" s="52">
        <v>0</v>
      </c>
      <c r="O11" s="51">
        <v>61244</v>
      </c>
      <c r="P11" s="51">
        <v>59578</v>
      </c>
      <c r="Q11" s="55">
        <v>61244</v>
      </c>
      <c r="R11" s="55">
        <v>6460</v>
      </c>
      <c r="S11" s="51" t="s">
        <v>258</v>
      </c>
      <c r="T11" s="51" t="s">
        <v>280</v>
      </c>
      <c r="U11" s="55">
        <v>48.29</v>
      </c>
      <c r="V11" s="55">
        <v>1</v>
      </c>
      <c r="W11" s="55">
        <v>0</v>
      </c>
      <c r="X11" s="55">
        <v>0</v>
      </c>
      <c r="Y11" s="55">
        <f t="shared" si="0"/>
        <v>0</v>
      </c>
      <c r="Z11" s="55">
        <f t="shared" si="1"/>
        <v>0</v>
      </c>
      <c r="AA11" s="55">
        <v>0.30299999999999999</v>
      </c>
      <c r="AB11" s="56">
        <v>4.4321212318269602E-3</v>
      </c>
      <c r="AC11">
        <f t="shared" si="2"/>
        <v>7</v>
      </c>
      <c r="AD11">
        <f t="shared" si="3"/>
        <v>0</v>
      </c>
      <c r="AE11">
        <f t="shared" si="4"/>
        <v>0</v>
      </c>
      <c r="AF11">
        <f>'TP Factors'!$D$7</f>
        <v>1.0291758621024898</v>
      </c>
      <c r="AG11">
        <f t="shared" si="5"/>
        <v>0</v>
      </c>
    </row>
    <row r="12" spans="1:33">
      <c r="A12" s="51" t="s">
        <v>246</v>
      </c>
      <c r="B12" s="51">
        <v>10</v>
      </c>
      <c r="C12" s="51" t="s">
        <v>247</v>
      </c>
      <c r="D12" s="52">
        <v>37.82</v>
      </c>
      <c r="E12" s="51" t="s">
        <v>248</v>
      </c>
      <c r="F12" s="51">
        <v>3456</v>
      </c>
      <c r="G12" s="53">
        <v>3</v>
      </c>
      <c r="H12" s="51" t="s">
        <v>249</v>
      </c>
      <c r="I12" s="51" t="s">
        <v>250</v>
      </c>
      <c r="J12" s="51">
        <v>11</v>
      </c>
      <c r="K12" s="54">
        <v>30.743838805799999</v>
      </c>
      <c r="L12" s="54">
        <v>48.536762507699997</v>
      </c>
      <c r="M12" s="52">
        <v>0.01</v>
      </c>
      <c r="N12" s="52">
        <v>0</v>
      </c>
      <c r="O12" s="51">
        <v>61245</v>
      </c>
      <c r="P12" s="51">
        <v>59579</v>
      </c>
      <c r="Q12" s="55">
        <v>61245</v>
      </c>
      <c r="R12" s="55">
        <v>4110</v>
      </c>
      <c r="S12" s="51" t="s">
        <v>253</v>
      </c>
      <c r="T12" s="51" t="s">
        <v>320</v>
      </c>
      <c r="U12" s="55">
        <v>48.29</v>
      </c>
      <c r="V12" s="55">
        <v>1</v>
      </c>
      <c r="W12" s="55">
        <v>0.7</v>
      </c>
      <c r="X12" s="55">
        <v>0.09</v>
      </c>
      <c r="Y12" s="55">
        <f t="shared" si="0"/>
        <v>0.7</v>
      </c>
      <c r="Z12" s="55">
        <f t="shared" si="1"/>
        <v>0.09</v>
      </c>
      <c r="AA12" s="55">
        <v>0.309</v>
      </c>
      <c r="AB12" s="56">
        <v>1.1993647241097E-2</v>
      </c>
      <c r="AC12">
        <f t="shared" si="2"/>
        <v>18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51" t="s">
        <v>246</v>
      </c>
      <c r="B13" s="51">
        <v>10</v>
      </c>
      <c r="C13" s="51" t="s">
        <v>247</v>
      </c>
      <c r="D13" s="52">
        <v>37.82</v>
      </c>
      <c r="E13" s="51" t="s">
        <v>248</v>
      </c>
      <c r="F13" s="51">
        <v>3456</v>
      </c>
      <c r="G13" s="53">
        <v>3</v>
      </c>
      <c r="H13" s="51" t="s">
        <v>249</v>
      </c>
      <c r="I13" s="51" t="s">
        <v>250</v>
      </c>
      <c r="J13" s="51">
        <v>103</v>
      </c>
      <c r="K13" s="54">
        <v>102.551540268</v>
      </c>
      <c r="L13" s="54">
        <v>443.73183925699999</v>
      </c>
      <c r="M13" s="52">
        <v>7.0000000000000007E-2</v>
      </c>
      <c r="N13" s="52">
        <v>0.01</v>
      </c>
      <c r="O13" s="51">
        <v>61259</v>
      </c>
      <c r="P13" s="51">
        <v>59592</v>
      </c>
      <c r="Q13" s="55">
        <v>61259</v>
      </c>
      <c r="R13" s="55">
        <v>4110</v>
      </c>
      <c r="S13" s="51" t="s">
        <v>253</v>
      </c>
      <c r="T13" s="51" t="s">
        <v>320</v>
      </c>
      <c r="U13" s="55">
        <v>48.29</v>
      </c>
      <c r="V13" s="55">
        <v>1</v>
      </c>
      <c r="W13" s="55">
        <v>0.7</v>
      </c>
      <c r="X13" s="55">
        <v>0.09</v>
      </c>
      <c r="Y13" s="55">
        <f t="shared" si="0"/>
        <v>0.7</v>
      </c>
      <c r="Z13" s="55">
        <f t="shared" si="1"/>
        <v>0.09</v>
      </c>
      <c r="AA13" s="55">
        <v>0.309</v>
      </c>
      <c r="AB13" s="56">
        <v>2.1989821571605301E-2</v>
      </c>
      <c r="AC13">
        <f t="shared" si="2"/>
        <v>34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51" t="s">
        <v>246</v>
      </c>
      <c r="B14" s="51">
        <v>10</v>
      </c>
      <c r="C14" s="51" t="s">
        <v>247</v>
      </c>
      <c r="D14" s="52">
        <v>37.82</v>
      </c>
      <c r="E14" s="51" t="s">
        <v>248</v>
      </c>
      <c r="F14" s="51">
        <v>1234</v>
      </c>
      <c r="G14" s="53">
        <v>102.5</v>
      </c>
      <c r="H14" s="51" t="s">
        <v>249</v>
      </c>
      <c r="I14" s="51" t="s">
        <v>250</v>
      </c>
      <c r="J14" s="51">
        <v>270</v>
      </c>
      <c r="K14" s="54">
        <v>137.11569682499999</v>
      </c>
      <c r="L14" s="54">
        <v>518.86333792799996</v>
      </c>
      <c r="M14" s="52">
        <v>0.56999999999999995</v>
      </c>
      <c r="N14" s="52">
        <v>0.14000000000000001</v>
      </c>
      <c r="O14" s="51">
        <v>61264</v>
      </c>
      <c r="P14" s="51">
        <v>59597</v>
      </c>
      <c r="Q14" s="55">
        <v>61264</v>
      </c>
      <c r="R14" s="55">
        <v>1300</v>
      </c>
      <c r="S14" s="51" t="s">
        <v>253</v>
      </c>
      <c r="T14" s="51" t="s">
        <v>319</v>
      </c>
      <c r="U14" s="55">
        <v>48.29</v>
      </c>
      <c r="V14" s="55">
        <v>1</v>
      </c>
      <c r="W14" s="55">
        <v>2.1</v>
      </c>
      <c r="X14" s="55">
        <v>0.51600000000000001</v>
      </c>
      <c r="Y14" s="55">
        <f t="shared" si="0"/>
        <v>2.1</v>
      </c>
      <c r="Z14" s="55">
        <f t="shared" si="1"/>
        <v>0.51600000000000001</v>
      </c>
      <c r="AA14" s="55">
        <v>0.69199999999999995</v>
      </c>
      <c r="AB14" s="56">
        <v>0.12297307916589</v>
      </c>
      <c r="AC14">
        <f t="shared" si="2"/>
        <v>422</v>
      </c>
      <c r="AD14">
        <f t="shared" si="3"/>
        <v>2</v>
      </c>
      <c r="AE14">
        <f t="shared" si="4"/>
        <v>0.5</v>
      </c>
      <c r="AF14">
        <f>'TP Factors'!$D$7</f>
        <v>1.0291758621024898</v>
      </c>
      <c r="AG14">
        <f t="shared" si="5"/>
        <v>0.5</v>
      </c>
    </row>
    <row r="15" spans="1:33">
      <c r="A15" s="51" t="s">
        <v>246</v>
      </c>
      <c r="B15" s="51">
        <v>10</v>
      </c>
      <c r="C15" s="51" t="s">
        <v>247</v>
      </c>
      <c r="D15" s="52">
        <v>37.82</v>
      </c>
      <c r="E15" s="51" t="s">
        <v>248</v>
      </c>
      <c r="F15" s="51">
        <v>1234</v>
      </c>
      <c r="G15" s="53">
        <v>102.5</v>
      </c>
      <c r="H15" s="51" t="s">
        <v>249</v>
      </c>
      <c r="I15" s="51" t="s">
        <v>250</v>
      </c>
      <c r="J15" s="51">
        <v>174</v>
      </c>
      <c r="K15" s="54">
        <v>82.399156673199997</v>
      </c>
      <c r="L15" s="54">
        <v>349.76688199</v>
      </c>
      <c r="M15" s="52">
        <v>0.37</v>
      </c>
      <c r="N15" s="52">
        <v>0.09</v>
      </c>
      <c r="O15" s="51">
        <v>61265</v>
      </c>
      <c r="P15" s="51">
        <v>59598</v>
      </c>
      <c r="Q15" s="55">
        <v>61265</v>
      </c>
      <c r="R15" s="55">
        <v>1300</v>
      </c>
      <c r="S15" s="51" t="s">
        <v>258</v>
      </c>
      <c r="T15" s="51" t="s">
        <v>311</v>
      </c>
      <c r="U15" s="55">
        <v>48.29</v>
      </c>
      <c r="V15" s="55">
        <v>1</v>
      </c>
      <c r="W15" s="55">
        <v>2.1</v>
      </c>
      <c r="X15" s="55">
        <v>0.51600000000000001</v>
      </c>
      <c r="Y15" s="55">
        <f t="shared" si="0"/>
        <v>2.1</v>
      </c>
      <c r="Z15" s="55">
        <f t="shared" si="1"/>
        <v>0.51600000000000001</v>
      </c>
      <c r="AA15" s="55">
        <v>0.66200000000000003</v>
      </c>
      <c r="AB15" s="56">
        <v>4.25714419460647E-2</v>
      </c>
      <c r="AC15">
        <f t="shared" si="2"/>
        <v>140</v>
      </c>
      <c r="AD15">
        <f t="shared" si="3"/>
        <v>1</v>
      </c>
      <c r="AE15">
        <f t="shared" si="4"/>
        <v>0.2</v>
      </c>
      <c r="AF15">
        <f>'TP Factors'!$D$7</f>
        <v>1.0291758621024898</v>
      </c>
      <c r="AG15">
        <f t="shared" si="5"/>
        <v>0.2</v>
      </c>
    </row>
    <row r="16" spans="1:33">
      <c r="A16" s="51" t="s">
        <v>246</v>
      </c>
      <c r="B16" s="51">
        <v>10</v>
      </c>
      <c r="C16" s="51" t="s">
        <v>247</v>
      </c>
      <c r="D16" s="52">
        <v>37.82</v>
      </c>
      <c r="E16" s="51" t="s">
        <v>248</v>
      </c>
      <c r="F16" s="51">
        <v>3456</v>
      </c>
      <c r="G16" s="53">
        <v>3</v>
      </c>
      <c r="H16" s="51" t="s">
        <v>249</v>
      </c>
      <c r="I16" s="51" t="s">
        <v>250</v>
      </c>
      <c r="J16" s="51">
        <v>4940</v>
      </c>
      <c r="K16" s="54">
        <v>726.27893103300005</v>
      </c>
      <c r="L16" s="54">
        <v>15898.078507599999</v>
      </c>
      <c r="M16" s="52">
        <v>3.46</v>
      </c>
      <c r="N16" s="52">
        <v>0.44</v>
      </c>
      <c r="O16" s="51">
        <v>61266</v>
      </c>
      <c r="P16" s="51">
        <v>59599</v>
      </c>
      <c r="Q16" s="55">
        <v>61266</v>
      </c>
      <c r="R16" s="55">
        <v>4110</v>
      </c>
      <c r="S16" s="51" t="s">
        <v>258</v>
      </c>
      <c r="T16" s="51" t="s">
        <v>305</v>
      </c>
      <c r="U16" s="55">
        <v>48.29</v>
      </c>
      <c r="V16" s="55">
        <v>1</v>
      </c>
      <c r="W16" s="55">
        <v>0.7</v>
      </c>
      <c r="X16" s="55">
        <v>0.09</v>
      </c>
      <c r="Y16" s="55">
        <f t="shared" si="0"/>
        <v>0.7</v>
      </c>
      <c r="Z16" s="55">
        <f t="shared" si="1"/>
        <v>0.09</v>
      </c>
      <c r="AA16" s="55">
        <v>0.41299999999999998</v>
      </c>
      <c r="AB16" s="56">
        <v>3.14785590022466</v>
      </c>
      <c r="AC16">
        <f t="shared" si="2"/>
        <v>6453</v>
      </c>
      <c r="AD16">
        <f t="shared" si="3"/>
        <v>10</v>
      </c>
      <c r="AE16">
        <f t="shared" si="4"/>
        <v>1.3</v>
      </c>
      <c r="AF16">
        <f>'TP Factors'!$D$7</f>
        <v>1.0291758621024898</v>
      </c>
      <c r="AG16">
        <f t="shared" si="5"/>
        <v>1.3</v>
      </c>
    </row>
    <row r="17" spans="1:33">
      <c r="A17" s="51" t="s">
        <v>246</v>
      </c>
      <c r="B17" s="51">
        <v>10</v>
      </c>
      <c r="C17" s="51" t="s">
        <v>247</v>
      </c>
      <c r="D17" s="52">
        <v>37.82</v>
      </c>
      <c r="E17" s="51" t="s">
        <v>248</v>
      </c>
      <c r="F17" s="51">
        <v>3456</v>
      </c>
      <c r="G17" s="53">
        <v>3</v>
      </c>
      <c r="H17" s="51" t="s">
        <v>249</v>
      </c>
      <c r="I17" s="51" t="s">
        <v>250</v>
      </c>
      <c r="J17" s="51">
        <v>51</v>
      </c>
      <c r="K17" s="54">
        <v>92.834696500600003</v>
      </c>
      <c r="L17" s="54">
        <v>163.638923791</v>
      </c>
      <c r="M17" s="52">
        <v>0.04</v>
      </c>
      <c r="N17" s="52">
        <v>0</v>
      </c>
      <c r="O17" s="51">
        <v>61268</v>
      </c>
      <c r="P17" s="51">
        <v>59601</v>
      </c>
      <c r="Q17" s="55">
        <v>61268</v>
      </c>
      <c r="R17" s="55">
        <v>4110</v>
      </c>
      <c r="S17" s="51" t="s">
        <v>258</v>
      </c>
      <c r="T17" s="51" t="s">
        <v>305</v>
      </c>
      <c r="U17" s="55">
        <v>48.29</v>
      </c>
      <c r="V17" s="55">
        <v>1</v>
      </c>
      <c r="W17" s="55">
        <v>0.7</v>
      </c>
      <c r="X17" s="55">
        <v>0.09</v>
      </c>
      <c r="Y17" s="55">
        <f t="shared" si="0"/>
        <v>0.7</v>
      </c>
      <c r="Z17" s="55">
        <f t="shared" si="1"/>
        <v>0.09</v>
      </c>
      <c r="AA17" s="55">
        <v>0.41299999999999998</v>
      </c>
      <c r="AB17" s="56">
        <v>4.0946157751829996E-3</v>
      </c>
      <c r="AC17">
        <f t="shared" si="2"/>
        <v>8</v>
      </c>
      <c r="AD17">
        <f t="shared" si="3"/>
        <v>0</v>
      </c>
      <c r="AE17">
        <f t="shared" si="4"/>
        <v>0</v>
      </c>
      <c r="AF17">
        <f>'TP Factors'!$D$7</f>
        <v>1.0291758621024898</v>
      </c>
      <c r="AG17">
        <f t="shared" si="5"/>
        <v>0</v>
      </c>
    </row>
    <row r="18" spans="1:33">
      <c r="A18" s="51" t="s">
        <v>246</v>
      </c>
      <c r="B18" s="51">
        <v>10</v>
      </c>
      <c r="C18" s="51" t="s">
        <v>247</v>
      </c>
      <c r="D18" s="52">
        <v>37.82</v>
      </c>
      <c r="E18" s="51" t="s">
        <v>248</v>
      </c>
      <c r="F18" s="51">
        <v>1234</v>
      </c>
      <c r="G18" s="53">
        <v>102.5</v>
      </c>
      <c r="H18" s="51" t="s">
        <v>249</v>
      </c>
      <c r="I18" s="51" t="s">
        <v>250</v>
      </c>
      <c r="J18" s="51">
        <v>262</v>
      </c>
      <c r="K18" s="54">
        <v>138.822778712</v>
      </c>
      <c r="L18" s="54">
        <v>525.86740306800004</v>
      </c>
      <c r="M18" s="52">
        <v>0.55000000000000004</v>
      </c>
      <c r="N18" s="52">
        <v>0.14000000000000001</v>
      </c>
      <c r="O18" s="51">
        <v>61281</v>
      </c>
      <c r="P18" s="51">
        <v>59613</v>
      </c>
      <c r="Q18" s="55">
        <v>61281</v>
      </c>
      <c r="R18" s="55">
        <v>1300</v>
      </c>
      <c r="S18" s="51" t="s">
        <v>258</v>
      </c>
      <c r="T18" s="51" t="s">
        <v>311</v>
      </c>
      <c r="U18" s="55">
        <v>48.29</v>
      </c>
      <c r="V18" s="55">
        <v>1</v>
      </c>
      <c r="W18" s="55">
        <v>2.1</v>
      </c>
      <c r="X18" s="55">
        <v>0.51600000000000001</v>
      </c>
      <c r="Y18" s="55">
        <f t="shared" si="0"/>
        <v>2.1</v>
      </c>
      <c r="Z18" s="55">
        <f t="shared" si="1"/>
        <v>0.51600000000000001</v>
      </c>
      <c r="AA18" s="55">
        <v>0.66200000000000003</v>
      </c>
      <c r="AB18" s="56">
        <v>0.114775167674235</v>
      </c>
      <c r="AC18">
        <f t="shared" si="2"/>
        <v>377</v>
      </c>
      <c r="AD18">
        <f t="shared" si="3"/>
        <v>2</v>
      </c>
      <c r="AE18">
        <f t="shared" si="4"/>
        <v>0.4</v>
      </c>
      <c r="AF18">
        <f>'TP Factors'!$D$7</f>
        <v>1.0291758621024898</v>
      </c>
      <c r="AG18">
        <f t="shared" si="5"/>
        <v>0.4</v>
      </c>
    </row>
    <row r="19" spans="1:33">
      <c r="A19" s="51" t="s">
        <v>246</v>
      </c>
      <c r="B19" s="51">
        <v>10</v>
      </c>
      <c r="C19" s="51" t="s">
        <v>247</v>
      </c>
      <c r="D19" s="52">
        <v>37.82</v>
      </c>
      <c r="E19" s="51" t="s">
        <v>248</v>
      </c>
      <c r="F19" s="51">
        <v>3456</v>
      </c>
      <c r="G19" s="53">
        <v>0</v>
      </c>
      <c r="H19" s="51" t="s">
        <v>249</v>
      </c>
      <c r="I19" s="51" t="s">
        <v>250</v>
      </c>
      <c r="J19" s="51">
        <v>20</v>
      </c>
      <c r="K19" s="54">
        <v>46.158035965099998</v>
      </c>
      <c r="L19" s="54">
        <v>89.125611442799993</v>
      </c>
      <c r="M19" s="52">
        <v>0</v>
      </c>
      <c r="N19" s="52">
        <v>0</v>
      </c>
      <c r="O19" s="51">
        <v>61284</v>
      </c>
      <c r="P19" s="51">
        <v>59616</v>
      </c>
      <c r="Q19" s="55">
        <v>61284</v>
      </c>
      <c r="R19" s="55">
        <v>6460</v>
      </c>
      <c r="S19" s="51" t="s">
        <v>258</v>
      </c>
      <c r="T19" s="51" t="s">
        <v>280</v>
      </c>
      <c r="U19" s="55">
        <v>48.29</v>
      </c>
      <c r="V19" s="55">
        <v>1</v>
      </c>
      <c r="W19" s="55">
        <v>0</v>
      </c>
      <c r="X19" s="55">
        <v>0</v>
      </c>
      <c r="Y19" s="55">
        <f t="shared" si="0"/>
        <v>0</v>
      </c>
      <c r="Z19" s="55">
        <f t="shared" si="1"/>
        <v>0</v>
      </c>
      <c r="AA19" s="55">
        <v>0.30299999999999999</v>
      </c>
      <c r="AB19" s="56">
        <v>2.2023330122397902E-2</v>
      </c>
      <c r="AC19">
        <f t="shared" si="2"/>
        <v>33</v>
      </c>
      <c r="AD19">
        <f t="shared" si="3"/>
        <v>0</v>
      </c>
      <c r="AE19">
        <f t="shared" si="4"/>
        <v>0</v>
      </c>
      <c r="AF19">
        <f>'TP Factors'!$D$7</f>
        <v>1.0291758621024898</v>
      </c>
      <c r="AG19">
        <f t="shared" si="5"/>
        <v>0</v>
      </c>
    </row>
    <row r="20" spans="1:33">
      <c r="A20" s="51" t="s">
        <v>246</v>
      </c>
      <c r="B20" s="51">
        <v>10</v>
      </c>
      <c r="C20" s="51" t="s">
        <v>247</v>
      </c>
      <c r="D20" s="52">
        <v>37.82</v>
      </c>
      <c r="E20" s="51" t="s">
        <v>248</v>
      </c>
      <c r="F20" s="51">
        <v>3456</v>
      </c>
      <c r="G20" s="53">
        <v>3</v>
      </c>
      <c r="H20" s="51" t="s">
        <v>249</v>
      </c>
      <c r="I20" s="51" t="s">
        <v>250</v>
      </c>
      <c r="J20" s="51">
        <v>4455</v>
      </c>
      <c r="K20" s="54">
        <v>675.98893538599998</v>
      </c>
      <c r="L20" s="54">
        <v>14337.6020013</v>
      </c>
      <c r="M20" s="52">
        <v>3.12</v>
      </c>
      <c r="N20" s="52">
        <v>0.4</v>
      </c>
      <c r="O20" s="51">
        <v>61286</v>
      </c>
      <c r="P20" s="51">
        <v>59618</v>
      </c>
      <c r="Q20" s="55">
        <v>61286</v>
      </c>
      <c r="R20" s="55">
        <v>4110</v>
      </c>
      <c r="S20" s="51" t="s">
        <v>258</v>
      </c>
      <c r="T20" s="51" t="s">
        <v>305</v>
      </c>
      <c r="U20" s="55">
        <v>48.29</v>
      </c>
      <c r="V20" s="55">
        <v>1</v>
      </c>
      <c r="W20" s="55">
        <v>0.7</v>
      </c>
      <c r="X20" s="55">
        <v>0.09</v>
      </c>
      <c r="Y20" s="55">
        <f t="shared" si="0"/>
        <v>0.7</v>
      </c>
      <c r="Z20" s="55">
        <f t="shared" si="1"/>
        <v>0.09</v>
      </c>
      <c r="AA20" s="55">
        <v>0.41299999999999998</v>
      </c>
      <c r="AB20" s="56">
        <v>3.54288444023243</v>
      </c>
      <c r="AC20">
        <f t="shared" si="2"/>
        <v>7263</v>
      </c>
      <c r="AD20">
        <f t="shared" si="3"/>
        <v>11</v>
      </c>
      <c r="AE20">
        <f t="shared" si="4"/>
        <v>1.4</v>
      </c>
      <c r="AF20">
        <f>'TP Factors'!$D$7</f>
        <v>1.0291758621024898</v>
      </c>
      <c r="AG20">
        <f t="shared" si="5"/>
        <v>1.4</v>
      </c>
    </row>
    <row r="21" spans="1:33">
      <c r="A21" s="51" t="s">
        <v>246</v>
      </c>
      <c r="B21" s="51">
        <v>10</v>
      </c>
      <c r="C21" s="51" t="s">
        <v>247</v>
      </c>
      <c r="D21" s="52">
        <v>37.82</v>
      </c>
      <c r="E21" s="51" t="s">
        <v>248</v>
      </c>
      <c r="F21" s="51">
        <v>3456</v>
      </c>
      <c r="G21" s="53">
        <v>0</v>
      </c>
      <c r="H21" s="51" t="s">
        <v>249</v>
      </c>
      <c r="I21" s="51" t="s">
        <v>250</v>
      </c>
      <c r="J21" s="51">
        <v>9</v>
      </c>
      <c r="K21" s="54">
        <v>35.481607154899997</v>
      </c>
      <c r="L21" s="54">
        <v>38.832854291399997</v>
      </c>
      <c r="M21" s="52">
        <v>0</v>
      </c>
      <c r="N21" s="52">
        <v>0</v>
      </c>
      <c r="O21" s="51">
        <v>61291</v>
      </c>
      <c r="P21" s="51">
        <v>59623</v>
      </c>
      <c r="Q21" s="55">
        <v>61291</v>
      </c>
      <c r="R21" s="55">
        <v>6460</v>
      </c>
      <c r="S21" s="51" t="s">
        <v>258</v>
      </c>
      <c r="T21" s="51" t="s">
        <v>280</v>
      </c>
      <c r="U21" s="55">
        <v>48.29</v>
      </c>
      <c r="V21" s="55">
        <v>1</v>
      </c>
      <c r="W21" s="55">
        <v>0</v>
      </c>
      <c r="X21" s="55">
        <v>0</v>
      </c>
      <c r="Y21" s="55">
        <f t="shared" si="0"/>
        <v>0</v>
      </c>
      <c r="Z21" s="55">
        <f t="shared" si="1"/>
        <v>0</v>
      </c>
      <c r="AA21" s="55">
        <v>0.30299999999999999</v>
      </c>
      <c r="AB21" s="56">
        <v>9.0456979718972995E-4</v>
      </c>
      <c r="AC21">
        <f t="shared" si="2"/>
        <v>1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51" t="s">
        <v>246</v>
      </c>
      <c r="B22" s="51">
        <v>10</v>
      </c>
      <c r="C22" s="51" t="s">
        <v>247</v>
      </c>
      <c r="D22" s="52">
        <v>37.82</v>
      </c>
      <c r="E22" s="51" t="s">
        <v>248</v>
      </c>
      <c r="F22" s="51">
        <v>1234</v>
      </c>
      <c r="G22" s="53">
        <v>0</v>
      </c>
      <c r="H22" s="51" t="s">
        <v>249</v>
      </c>
      <c r="I22" s="51" t="s">
        <v>250</v>
      </c>
      <c r="J22" s="51">
        <v>89</v>
      </c>
      <c r="K22" s="54">
        <v>174.919619455</v>
      </c>
      <c r="L22" s="54">
        <v>235.84610918499999</v>
      </c>
      <c r="M22" s="52">
        <v>0.05</v>
      </c>
      <c r="N22" s="52">
        <v>0.01</v>
      </c>
      <c r="O22" s="51">
        <v>61292</v>
      </c>
      <c r="P22" s="51">
        <v>59624</v>
      </c>
      <c r="Q22" s="55">
        <v>61292</v>
      </c>
      <c r="R22" s="55">
        <v>5300</v>
      </c>
      <c r="S22" s="51" t="s">
        <v>258</v>
      </c>
      <c r="T22" s="51" t="s">
        <v>291</v>
      </c>
      <c r="U22" s="55">
        <v>48.29</v>
      </c>
      <c r="V22" s="55">
        <v>1</v>
      </c>
      <c r="W22" s="55">
        <v>0.6</v>
      </c>
      <c r="X22" s="55">
        <v>0.13500000000000001</v>
      </c>
      <c r="Y22" s="55">
        <f t="shared" si="0"/>
        <v>0.6</v>
      </c>
      <c r="Z22" s="55">
        <f t="shared" si="1"/>
        <v>0.13500000000000001</v>
      </c>
      <c r="AA22" s="55">
        <v>0.5</v>
      </c>
      <c r="AB22" s="56">
        <v>5.8278609659589801E-2</v>
      </c>
      <c r="AC22">
        <f t="shared" si="2"/>
        <v>145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51" t="s">
        <v>246</v>
      </c>
      <c r="B23" s="51">
        <v>10</v>
      </c>
      <c r="C23" s="51" t="s">
        <v>247</v>
      </c>
      <c r="D23" s="52">
        <v>37.82</v>
      </c>
      <c r="E23" s="51" t="s">
        <v>248</v>
      </c>
      <c r="F23" s="51">
        <v>3456</v>
      </c>
      <c r="G23" s="53">
        <v>3</v>
      </c>
      <c r="H23" s="51" t="s">
        <v>249</v>
      </c>
      <c r="I23" s="51" t="s">
        <v>250</v>
      </c>
      <c r="J23" s="51">
        <v>63</v>
      </c>
      <c r="K23" s="54">
        <v>64.899562203100004</v>
      </c>
      <c r="L23" s="54">
        <v>202.08568457199999</v>
      </c>
      <c r="M23" s="52">
        <v>0.04</v>
      </c>
      <c r="N23" s="52">
        <v>0.01</v>
      </c>
      <c r="O23" s="51">
        <v>61295</v>
      </c>
      <c r="P23" s="51">
        <v>59627</v>
      </c>
      <c r="Q23" s="55">
        <v>61295</v>
      </c>
      <c r="R23" s="55">
        <v>4110</v>
      </c>
      <c r="S23" s="51" t="s">
        <v>258</v>
      </c>
      <c r="T23" s="51" t="s">
        <v>305</v>
      </c>
      <c r="U23" s="55">
        <v>48.29</v>
      </c>
      <c r="V23" s="55">
        <v>1</v>
      </c>
      <c r="W23" s="55">
        <v>0.7</v>
      </c>
      <c r="X23" s="55">
        <v>0.09</v>
      </c>
      <c r="Y23" s="55">
        <f t="shared" si="0"/>
        <v>0.7</v>
      </c>
      <c r="Z23" s="55">
        <f t="shared" si="1"/>
        <v>0.09</v>
      </c>
      <c r="AA23" s="55">
        <v>0.41299999999999998</v>
      </c>
      <c r="AB23" s="56">
        <v>4.9936260430376703E-2</v>
      </c>
      <c r="AC23">
        <f t="shared" si="2"/>
        <v>102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51" t="s">
        <v>246</v>
      </c>
      <c r="B24" s="51">
        <v>10</v>
      </c>
      <c r="C24" s="51" t="s">
        <v>247</v>
      </c>
      <c r="D24" s="52">
        <v>37.82</v>
      </c>
      <c r="E24" s="51" t="s">
        <v>248</v>
      </c>
      <c r="F24" s="51">
        <v>1234</v>
      </c>
      <c r="G24" s="53">
        <v>102.5</v>
      </c>
      <c r="H24" s="51" t="s">
        <v>249</v>
      </c>
      <c r="I24" s="51" t="s">
        <v>250</v>
      </c>
      <c r="J24" s="51">
        <v>136</v>
      </c>
      <c r="K24" s="54">
        <v>104.272269257</v>
      </c>
      <c r="L24" s="54">
        <v>272.156736276</v>
      </c>
      <c r="M24" s="52">
        <v>0.28999999999999998</v>
      </c>
      <c r="N24" s="52">
        <v>7.0000000000000007E-2</v>
      </c>
      <c r="O24" s="51">
        <v>61301</v>
      </c>
      <c r="P24" s="51">
        <v>59631</v>
      </c>
      <c r="Q24" s="55">
        <v>61301</v>
      </c>
      <c r="R24" s="55">
        <v>1300</v>
      </c>
      <c r="S24" s="51" t="s">
        <v>258</v>
      </c>
      <c r="T24" s="51" t="s">
        <v>311</v>
      </c>
      <c r="U24" s="55">
        <v>48.29</v>
      </c>
      <c r="V24" s="55">
        <v>1</v>
      </c>
      <c r="W24" s="55">
        <v>2.1</v>
      </c>
      <c r="X24" s="55">
        <v>0.51600000000000001</v>
      </c>
      <c r="Y24" s="55">
        <f t="shared" si="0"/>
        <v>2.1</v>
      </c>
      <c r="Z24" s="55">
        <f t="shared" si="1"/>
        <v>0.51600000000000001</v>
      </c>
      <c r="AA24" s="55">
        <v>0.66200000000000003</v>
      </c>
      <c r="AB24" s="56">
        <v>4.4791048616713298E-2</v>
      </c>
      <c r="AC24">
        <f t="shared" si="2"/>
        <v>147</v>
      </c>
      <c r="AD24">
        <f t="shared" si="3"/>
        <v>1</v>
      </c>
      <c r="AE24">
        <f t="shared" si="4"/>
        <v>0.2</v>
      </c>
      <c r="AF24">
        <f>'TP Factors'!$D$7</f>
        <v>1.0291758621024898</v>
      </c>
      <c r="AG24">
        <f t="shared" si="5"/>
        <v>0.2</v>
      </c>
    </row>
    <row r="25" spans="1:33">
      <c r="A25" s="51" t="s">
        <v>246</v>
      </c>
      <c r="B25" s="51">
        <v>10</v>
      </c>
      <c r="C25" s="51" t="s">
        <v>247</v>
      </c>
      <c r="D25" s="52">
        <v>37.82</v>
      </c>
      <c r="E25" s="51" t="s">
        <v>248</v>
      </c>
      <c r="F25" s="51">
        <v>3456</v>
      </c>
      <c r="G25" s="53">
        <v>0</v>
      </c>
      <c r="H25" s="51" t="s">
        <v>249</v>
      </c>
      <c r="I25" s="51" t="s">
        <v>250</v>
      </c>
      <c r="J25" s="51">
        <v>482</v>
      </c>
      <c r="K25" s="54">
        <v>240.14785619400001</v>
      </c>
      <c r="L25" s="54">
        <v>2112.84226829</v>
      </c>
      <c r="M25" s="52">
        <v>0</v>
      </c>
      <c r="N25" s="52">
        <v>0</v>
      </c>
      <c r="O25" s="51">
        <v>61307</v>
      </c>
      <c r="P25" s="51">
        <v>59637</v>
      </c>
      <c r="Q25" s="55">
        <v>61307</v>
      </c>
      <c r="R25" s="55">
        <v>6410</v>
      </c>
      <c r="S25" s="51" t="s">
        <v>258</v>
      </c>
      <c r="T25" s="51" t="s">
        <v>314</v>
      </c>
      <c r="U25" s="55">
        <v>48.29</v>
      </c>
      <c r="V25" s="55">
        <v>1</v>
      </c>
      <c r="W25" s="55">
        <v>0</v>
      </c>
      <c r="X25" s="55">
        <v>0</v>
      </c>
      <c r="Y25" s="55">
        <f t="shared" si="0"/>
        <v>0</v>
      </c>
      <c r="Z25" s="55">
        <f t="shared" si="1"/>
        <v>0</v>
      </c>
      <c r="AA25" s="55">
        <v>0.30299999999999999</v>
      </c>
      <c r="AB25" s="56">
        <v>7.5014231104026004E-4</v>
      </c>
      <c r="AC25">
        <f t="shared" si="2"/>
        <v>1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51" t="s">
        <v>246</v>
      </c>
      <c r="B26" s="51">
        <v>10</v>
      </c>
      <c r="C26" s="51" t="s">
        <v>247</v>
      </c>
      <c r="D26" s="52">
        <v>37.82</v>
      </c>
      <c r="E26" s="51" t="s">
        <v>248</v>
      </c>
      <c r="F26" s="51">
        <v>3456</v>
      </c>
      <c r="G26" s="53">
        <v>3</v>
      </c>
      <c r="H26" s="51" t="s">
        <v>249</v>
      </c>
      <c r="I26" s="51" t="s">
        <v>250</v>
      </c>
      <c r="J26" s="51">
        <v>23</v>
      </c>
      <c r="K26" s="54">
        <v>42.310696460400003</v>
      </c>
      <c r="L26" s="54">
        <v>98.412680370199993</v>
      </c>
      <c r="M26" s="52">
        <v>0.02</v>
      </c>
      <c r="N26" s="52">
        <v>0</v>
      </c>
      <c r="O26" s="51">
        <v>61308</v>
      </c>
      <c r="P26" s="51">
        <v>59638</v>
      </c>
      <c r="Q26" s="55">
        <v>61308</v>
      </c>
      <c r="R26" s="55">
        <v>4110</v>
      </c>
      <c r="S26" s="51" t="s">
        <v>253</v>
      </c>
      <c r="T26" s="51" t="s">
        <v>320</v>
      </c>
      <c r="U26" s="55">
        <v>48.29</v>
      </c>
      <c r="V26" s="55">
        <v>1</v>
      </c>
      <c r="W26" s="55">
        <v>0.7</v>
      </c>
      <c r="X26" s="55">
        <v>0.09</v>
      </c>
      <c r="Y26" s="55">
        <f t="shared" si="0"/>
        <v>0.7</v>
      </c>
      <c r="Z26" s="55">
        <f t="shared" si="1"/>
        <v>0.09</v>
      </c>
      <c r="AA26" s="55">
        <v>0.309</v>
      </c>
      <c r="AB26" s="56">
        <v>2.4318205655121598E-2</v>
      </c>
      <c r="AC26">
        <f t="shared" si="2"/>
        <v>37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51" t="s">
        <v>246</v>
      </c>
      <c r="B27" s="51">
        <v>10</v>
      </c>
      <c r="C27" s="51" t="s">
        <v>247</v>
      </c>
      <c r="D27" s="52">
        <v>37.82</v>
      </c>
      <c r="E27" s="51" t="s">
        <v>248</v>
      </c>
      <c r="F27" s="51">
        <v>3456</v>
      </c>
      <c r="G27" s="53">
        <v>3</v>
      </c>
      <c r="H27" s="51" t="s">
        <v>249</v>
      </c>
      <c r="I27" s="51" t="s">
        <v>250</v>
      </c>
      <c r="J27" s="51">
        <v>50819</v>
      </c>
      <c r="K27" s="54">
        <v>2772.8673542500001</v>
      </c>
      <c r="L27" s="54">
        <v>218598.60215200001</v>
      </c>
      <c r="M27" s="52">
        <v>35.57</v>
      </c>
      <c r="N27" s="52">
        <v>4.57</v>
      </c>
      <c r="O27" s="51">
        <v>61310</v>
      </c>
      <c r="P27" s="51">
        <v>59640</v>
      </c>
      <c r="Q27" s="55">
        <v>61310</v>
      </c>
      <c r="R27" s="55">
        <v>4110</v>
      </c>
      <c r="S27" s="51" t="s">
        <v>253</v>
      </c>
      <c r="T27" s="51" t="s">
        <v>320</v>
      </c>
      <c r="U27" s="55">
        <v>48.29</v>
      </c>
      <c r="V27" s="55">
        <v>1</v>
      </c>
      <c r="W27" s="55">
        <v>0.7</v>
      </c>
      <c r="X27" s="55">
        <v>0.09</v>
      </c>
      <c r="Y27" s="55">
        <f t="shared" si="0"/>
        <v>0.7</v>
      </c>
      <c r="Z27" s="55">
        <f t="shared" si="1"/>
        <v>0.09</v>
      </c>
      <c r="AA27" s="55">
        <v>0.309</v>
      </c>
      <c r="AB27" s="56">
        <v>54.0166749057</v>
      </c>
      <c r="AC27">
        <f t="shared" si="2"/>
        <v>82850</v>
      </c>
      <c r="AD27">
        <f t="shared" si="3"/>
        <v>128</v>
      </c>
      <c r="AE27">
        <f t="shared" si="4"/>
        <v>16.399999999999999</v>
      </c>
      <c r="AF27">
        <f>'TP Factors'!$D$7</f>
        <v>1.0291758621024898</v>
      </c>
      <c r="AG27">
        <f t="shared" si="5"/>
        <v>16.899999999999999</v>
      </c>
    </row>
    <row r="28" spans="1:33">
      <c r="A28" s="51" t="s">
        <v>246</v>
      </c>
      <c r="B28" s="51">
        <v>10</v>
      </c>
      <c r="C28" s="51" t="s">
        <v>247</v>
      </c>
      <c r="D28" s="52">
        <v>37.82</v>
      </c>
      <c r="E28" s="51" t="s">
        <v>248</v>
      </c>
      <c r="F28" s="51">
        <v>1234</v>
      </c>
      <c r="G28" s="53">
        <v>102.5</v>
      </c>
      <c r="H28" s="51" t="s">
        <v>249</v>
      </c>
      <c r="I28" s="51" t="s">
        <v>250</v>
      </c>
      <c r="J28" s="51">
        <v>408</v>
      </c>
      <c r="K28" s="54">
        <v>164.69063000899999</v>
      </c>
      <c r="L28" s="54">
        <v>784.00871561899999</v>
      </c>
      <c r="M28" s="52">
        <v>0.86</v>
      </c>
      <c r="N28" s="52">
        <v>0.21</v>
      </c>
      <c r="O28" s="51">
        <v>61315</v>
      </c>
      <c r="P28" s="51">
        <v>59645</v>
      </c>
      <c r="Q28" s="55">
        <v>61315</v>
      </c>
      <c r="R28" s="55">
        <v>1300</v>
      </c>
      <c r="S28" s="51" t="s">
        <v>253</v>
      </c>
      <c r="T28" s="51" t="s">
        <v>319</v>
      </c>
      <c r="U28" s="55">
        <v>48.29</v>
      </c>
      <c r="V28" s="55">
        <v>1</v>
      </c>
      <c r="W28" s="55">
        <v>2.1</v>
      </c>
      <c r="X28" s="55">
        <v>0.51600000000000001</v>
      </c>
      <c r="Y28" s="55">
        <f t="shared" si="0"/>
        <v>2.1</v>
      </c>
      <c r="Z28" s="55">
        <f t="shared" si="1"/>
        <v>0.51600000000000001</v>
      </c>
      <c r="AA28" s="55">
        <v>0.69199999999999995</v>
      </c>
      <c r="AB28" s="56">
        <v>0.193731997813927</v>
      </c>
      <c r="AC28">
        <f t="shared" si="2"/>
        <v>665</v>
      </c>
      <c r="AD28">
        <f t="shared" si="3"/>
        <v>3</v>
      </c>
      <c r="AE28">
        <f t="shared" si="4"/>
        <v>0.8</v>
      </c>
      <c r="AF28">
        <f>'TP Factors'!$D$7</f>
        <v>1.0291758621024898</v>
      </c>
      <c r="AG28">
        <f t="shared" si="5"/>
        <v>0.8</v>
      </c>
    </row>
    <row r="29" spans="1:33">
      <c r="A29" s="51" t="s">
        <v>246</v>
      </c>
      <c r="B29" s="51">
        <v>10</v>
      </c>
      <c r="C29" s="51" t="s">
        <v>247</v>
      </c>
      <c r="D29" s="52">
        <v>37.82</v>
      </c>
      <c r="E29" s="51" t="s">
        <v>248</v>
      </c>
      <c r="F29" s="51">
        <v>1234</v>
      </c>
      <c r="G29" s="53">
        <v>45</v>
      </c>
      <c r="H29" s="51" t="s">
        <v>249</v>
      </c>
      <c r="I29" s="51" t="s">
        <v>250</v>
      </c>
      <c r="J29" s="51">
        <v>13992</v>
      </c>
      <c r="K29" s="54">
        <v>1555.7032549999999</v>
      </c>
      <c r="L29" s="54">
        <v>23934.696908400001</v>
      </c>
      <c r="M29" s="52">
        <v>16.79</v>
      </c>
      <c r="N29" s="52">
        <v>6.72</v>
      </c>
      <c r="O29" s="51">
        <v>61333</v>
      </c>
      <c r="P29" s="51">
        <v>59662</v>
      </c>
      <c r="Q29" s="55">
        <v>61333</v>
      </c>
      <c r="R29" s="55">
        <v>8140</v>
      </c>
      <c r="S29" s="51" t="s">
        <v>253</v>
      </c>
      <c r="T29" s="51" t="s">
        <v>295</v>
      </c>
      <c r="U29" s="55">
        <v>48.29</v>
      </c>
      <c r="V29" s="55">
        <v>1</v>
      </c>
      <c r="W29" s="55">
        <v>1.2</v>
      </c>
      <c r="X29" s="55">
        <v>0.48</v>
      </c>
      <c r="Y29" s="55">
        <f t="shared" si="0"/>
        <v>1.2</v>
      </c>
      <c r="Z29" s="55">
        <f t="shared" si="1"/>
        <v>0.48</v>
      </c>
      <c r="AA29" s="55">
        <v>0.77700000000000002</v>
      </c>
      <c r="AB29" s="56">
        <v>5.4449463917662797</v>
      </c>
      <c r="AC29">
        <f t="shared" si="2"/>
        <v>21000</v>
      </c>
      <c r="AD29">
        <f t="shared" si="3"/>
        <v>56</v>
      </c>
      <c r="AE29">
        <f t="shared" si="4"/>
        <v>22.2</v>
      </c>
      <c r="AF29">
        <f>'TP Factors'!$D$7</f>
        <v>1.0291758621024898</v>
      </c>
      <c r="AG29">
        <f t="shared" si="5"/>
        <v>22.8</v>
      </c>
    </row>
    <row r="30" spans="1:33">
      <c r="A30" s="51" t="s">
        <v>246</v>
      </c>
      <c r="B30" s="51">
        <v>10</v>
      </c>
      <c r="C30" s="51" t="s">
        <v>247</v>
      </c>
      <c r="D30" s="52">
        <v>37.82</v>
      </c>
      <c r="E30" s="51" t="s">
        <v>248</v>
      </c>
      <c r="F30" s="51">
        <v>3456</v>
      </c>
      <c r="G30" s="53">
        <v>0</v>
      </c>
      <c r="H30" s="51" t="s">
        <v>249</v>
      </c>
      <c r="I30" s="51" t="s">
        <v>250</v>
      </c>
      <c r="J30" s="51">
        <v>18</v>
      </c>
      <c r="K30" s="54">
        <v>46.9426470728</v>
      </c>
      <c r="L30" s="54">
        <v>77.295490519500007</v>
      </c>
      <c r="M30" s="52">
        <v>0</v>
      </c>
      <c r="N30" s="52">
        <v>0</v>
      </c>
      <c r="O30" s="51">
        <v>61340</v>
      </c>
      <c r="P30" s="51">
        <v>59669</v>
      </c>
      <c r="Q30" s="55">
        <v>61340</v>
      </c>
      <c r="R30" s="55">
        <v>6410</v>
      </c>
      <c r="S30" s="51" t="s">
        <v>258</v>
      </c>
      <c r="T30" s="51" t="s">
        <v>314</v>
      </c>
      <c r="U30" s="55">
        <v>48.29</v>
      </c>
      <c r="V30" s="55">
        <v>1</v>
      </c>
      <c r="W30" s="55">
        <v>0</v>
      </c>
      <c r="X30" s="55">
        <v>0</v>
      </c>
      <c r="Y30" s="55">
        <f t="shared" si="0"/>
        <v>0</v>
      </c>
      <c r="Z30" s="55">
        <f t="shared" si="1"/>
        <v>0</v>
      </c>
      <c r="AA30" s="55">
        <v>0.30299999999999999</v>
      </c>
      <c r="AB30" s="56">
        <v>4.4637999465200003E-6</v>
      </c>
      <c r="AC30">
        <f t="shared" si="2"/>
        <v>0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51" t="s">
        <v>246</v>
      </c>
      <c r="B31" s="51">
        <v>10</v>
      </c>
      <c r="C31" s="51" t="s">
        <v>247</v>
      </c>
      <c r="D31" s="52">
        <v>37.82</v>
      </c>
      <c r="E31" s="51" t="s">
        <v>248</v>
      </c>
      <c r="F31" s="51">
        <v>3456</v>
      </c>
      <c r="G31" s="53">
        <v>0</v>
      </c>
      <c r="H31" s="51" t="s">
        <v>249</v>
      </c>
      <c r="I31" s="51" t="s">
        <v>250</v>
      </c>
      <c r="J31" s="51">
        <v>1015</v>
      </c>
      <c r="K31" s="54">
        <v>301.72638379400001</v>
      </c>
      <c r="L31" s="54">
        <v>4450.5534092400003</v>
      </c>
      <c r="M31" s="52">
        <v>0</v>
      </c>
      <c r="N31" s="52">
        <v>0</v>
      </c>
      <c r="O31" s="51">
        <v>61364</v>
      </c>
      <c r="P31" s="51">
        <v>59693</v>
      </c>
      <c r="Q31" s="55">
        <v>61364</v>
      </c>
      <c r="R31" s="55">
        <v>6410</v>
      </c>
      <c r="S31" s="51" t="s">
        <v>251</v>
      </c>
      <c r="T31" s="51" t="s">
        <v>321</v>
      </c>
      <c r="U31" s="55">
        <v>48.29</v>
      </c>
      <c r="V31" s="55">
        <v>1</v>
      </c>
      <c r="W31" s="55">
        <v>0</v>
      </c>
      <c r="X31" s="55">
        <v>0</v>
      </c>
      <c r="Y31" s="55">
        <f t="shared" si="0"/>
        <v>0</v>
      </c>
      <c r="Z31" s="55">
        <f t="shared" si="1"/>
        <v>0</v>
      </c>
      <c r="AA31" s="55">
        <v>0.30299999999999999</v>
      </c>
      <c r="AB31" s="56">
        <v>1.0997512989003899</v>
      </c>
      <c r="AC31">
        <f t="shared" si="2"/>
        <v>1654</v>
      </c>
      <c r="AD31">
        <f t="shared" si="3"/>
        <v>0</v>
      </c>
      <c r="AE31">
        <f t="shared" si="4"/>
        <v>0</v>
      </c>
      <c r="AF31">
        <f>'TP Factors'!$D$7</f>
        <v>1.0291758621024898</v>
      </c>
      <c r="AG31">
        <f t="shared" si="5"/>
        <v>0</v>
      </c>
    </row>
    <row r="32" spans="1:33">
      <c r="A32" s="51" t="s">
        <v>246</v>
      </c>
      <c r="B32" s="51">
        <v>10</v>
      </c>
      <c r="C32" s="51" t="s">
        <v>247</v>
      </c>
      <c r="D32" s="52">
        <v>37.82</v>
      </c>
      <c r="E32" s="51" t="s">
        <v>248</v>
      </c>
      <c r="F32" s="51">
        <v>1234</v>
      </c>
      <c r="G32" s="53">
        <v>102.5</v>
      </c>
      <c r="H32" s="51" t="s">
        <v>249</v>
      </c>
      <c r="I32" s="51" t="s">
        <v>250</v>
      </c>
      <c r="J32" s="51">
        <v>91</v>
      </c>
      <c r="K32" s="54">
        <v>61.450138553499997</v>
      </c>
      <c r="L32" s="54">
        <v>165.45512374699999</v>
      </c>
      <c r="M32" s="52">
        <v>0.19</v>
      </c>
      <c r="N32" s="52">
        <v>0.05</v>
      </c>
      <c r="O32" s="51">
        <v>61365</v>
      </c>
      <c r="P32" s="51">
        <v>59694</v>
      </c>
      <c r="Q32" s="55">
        <v>61365</v>
      </c>
      <c r="R32" s="55">
        <v>1300</v>
      </c>
      <c r="S32" s="51" t="s">
        <v>251</v>
      </c>
      <c r="T32" s="51" t="s">
        <v>315</v>
      </c>
      <c r="U32" s="55">
        <v>48.29</v>
      </c>
      <c r="V32" s="55">
        <v>1</v>
      </c>
      <c r="W32" s="55">
        <v>2.1</v>
      </c>
      <c r="X32" s="55">
        <v>0.51600000000000001</v>
      </c>
      <c r="Y32" s="55">
        <f t="shared" si="0"/>
        <v>2.1</v>
      </c>
      <c r="Z32" s="55">
        <f t="shared" si="1"/>
        <v>0.51600000000000001</v>
      </c>
      <c r="AA32" s="55">
        <v>0.73299999999999998</v>
      </c>
      <c r="AB32" s="56">
        <v>4.0884687935325903E-2</v>
      </c>
      <c r="AC32">
        <f t="shared" si="2"/>
        <v>149</v>
      </c>
      <c r="AD32">
        <f t="shared" si="3"/>
        <v>1</v>
      </c>
      <c r="AE32">
        <f t="shared" si="4"/>
        <v>0.2</v>
      </c>
      <c r="AF32">
        <f>'TP Factors'!$D$7</f>
        <v>1.0291758621024898</v>
      </c>
      <c r="AG32">
        <f t="shared" si="5"/>
        <v>0.2</v>
      </c>
    </row>
    <row r="33" spans="1:33">
      <c r="A33" s="51" t="s">
        <v>246</v>
      </c>
      <c r="B33" s="51">
        <v>10</v>
      </c>
      <c r="C33" s="51" t="s">
        <v>247</v>
      </c>
      <c r="D33" s="52">
        <v>37.82</v>
      </c>
      <c r="E33" s="51" t="s">
        <v>248</v>
      </c>
      <c r="F33" s="51">
        <v>1234</v>
      </c>
      <c r="G33" s="53">
        <v>102.5</v>
      </c>
      <c r="H33" s="51" t="s">
        <v>249</v>
      </c>
      <c r="I33" s="51" t="s">
        <v>250</v>
      </c>
      <c r="J33" s="51">
        <v>234</v>
      </c>
      <c r="K33" s="54">
        <v>109.34913407499999</v>
      </c>
      <c r="L33" s="54">
        <v>469.50105362800002</v>
      </c>
      <c r="M33" s="52">
        <v>0.49</v>
      </c>
      <c r="N33" s="52">
        <v>0.12</v>
      </c>
      <c r="O33" s="51">
        <v>61366</v>
      </c>
      <c r="P33" s="51">
        <v>59695</v>
      </c>
      <c r="Q33" s="55">
        <v>61366</v>
      </c>
      <c r="R33" s="55">
        <v>1300</v>
      </c>
      <c r="S33" s="51" t="s">
        <v>258</v>
      </c>
      <c r="T33" s="51" t="s">
        <v>311</v>
      </c>
      <c r="U33" s="55">
        <v>48.29</v>
      </c>
      <c r="V33" s="55">
        <v>1</v>
      </c>
      <c r="W33" s="55">
        <v>2.1</v>
      </c>
      <c r="X33" s="55">
        <v>0.51600000000000001</v>
      </c>
      <c r="Y33" s="55">
        <f t="shared" si="0"/>
        <v>2.1</v>
      </c>
      <c r="Z33" s="55">
        <f t="shared" si="1"/>
        <v>0.51600000000000001</v>
      </c>
      <c r="AA33" s="55">
        <v>0.66200000000000003</v>
      </c>
      <c r="AB33" s="56">
        <v>0.116015772886739</v>
      </c>
      <c r="AC33">
        <f t="shared" si="2"/>
        <v>381</v>
      </c>
      <c r="AD33">
        <f t="shared" si="3"/>
        <v>2</v>
      </c>
      <c r="AE33">
        <f t="shared" si="4"/>
        <v>0.4</v>
      </c>
      <c r="AF33">
        <f>'TP Factors'!$D$7</f>
        <v>1.0291758621024898</v>
      </c>
      <c r="AG33">
        <f t="shared" si="5"/>
        <v>0.4</v>
      </c>
    </row>
    <row r="34" spans="1:33">
      <c r="A34" s="51" t="s">
        <v>246</v>
      </c>
      <c r="B34" s="51">
        <v>10</v>
      </c>
      <c r="C34" s="51" t="s">
        <v>247</v>
      </c>
      <c r="D34" s="52">
        <v>37.82</v>
      </c>
      <c r="E34" s="51" t="s">
        <v>248</v>
      </c>
      <c r="F34" s="51">
        <v>3456</v>
      </c>
      <c r="G34" s="53">
        <v>0</v>
      </c>
      <c r="H34" s="51" t="s">
        <v>249</v>
      </c>
      <c r="I34" s="51" t="s">
        <v>250</v>
      </c>
      <c r="J34" s="51">
        <v>12</v>
      </c>
      <c r="K34" s="54">
        <v>35.831896718000003</v>
      </c>
      <c r="L34" s="54">
        <v>53.299522687200003</v>
      </c>
      <c r="M34" s="52">
        <v>0</v>
      </c>
      <c r="N34" s="52">
        <v>0</v>
      </c>
      <c r="O34" s="51">
        <v>61393</v>
      </c>
      <c r="P34" s="51">
        <v>59722</v>
      </c>
      <c r="Q34" s="55">
        <v>61393</v>
      </c>
      <c r="R34" s="55">
        <v>6410</v>
      </c>
      <c r="S34" s="51" t="s">
        <v>258</v>
      </c>
      <c r="T34" s="51" t="s">
        <v>314</v>
      </c>
      <c r="U34" s="55">
        <v>48.29</v>
      </c>
      <c r="V34" s="55">
        <v>1</v>
      </c>
      <c r="W34" s="55">
        <v>0</v>
      </c>
      <c r="X34" s="55">
        <v>0</v>
      </c>
      <c r="Y34" s="55">
        <f t="shared" si="0"/>
        <v>0</v>
      </c>
      <c r="Z34" s="55">
        <f t="shared" si="1"/>
        <v>0</v>
      </c>
      <c r="AA34" s="55">
        <v>0.30299999999999999</v>
      </c>
      <c r="AB34" s="56">
        <v>1.31705462010034E-2</v>
      </c>
      <c r="AC34">
        <f t="shared" si="2"/>
        <v>20</v>
      </c>
      <c r="AD34">
        <f t="shared" si="3"/>
        <v>0</v>
      </c>
      <c r="AE34">
        <f t="shared" si="4"/>
        <v>0</v>
      </c>
      <c r="AF34">
        <f>'TP Factors'!$D$7</f>
        <v>1.0291758621024898</v>
      </c>
      <c r="AG34">
        <f t="shared" si="5"/>
        <v>0</v>
      </c>
    </row>
    <row r="35" spans="1:33">
      <c r="A35" s="51" t="s">
        <v>246</v>
      </c>
      <c r="B35" s="51">
        <v>10</v>
      </c>
      <c r="C35" s="51" t="s">
        <v>247</v>
      </c>
      <c r="D35" s="52">
        <v>37.82</v>
      </c>
      <c r="E35" s="51" t="s">
        <v>248</v>
      </c>
      <c r="F35" s="51">
        <v>3456</v>
      </c>
      <c r="G35" s="53">
        <v>3</v>
      </c>
      <c r="H35" s="51" t="s">
        <v>249</v>
      </c>
      <c r="I35" s="51" t="s">
        <v>250</v>
      </c>
      <c r="J35" s="51">
        <v>4018</v>
      </c>
      <c r="K35" s="54">
        <v>880.07003184300004</v>
      </c>
      <c r="L35" s="54">
        <v>12931.0597187</v>
      </c>
      <c r="M35" s="52">
        <v>2.81</v>
      </c>
      <c r="N35" s="52">
        <v>0.36</v>
      </c>
      <c r="O35" s="51">
        <v>61407</v>
      </c>
      <c r="P35" s="51">
        <v>59734</v>
      </c>
      <c r="Q35" s="55">
        <v>61407</v>
      </c>
      <c r="R35" s="55">
        <v>4110</v>
      </c>
      <c r="S35" s="51" t="s">
        <v>258</v>
      </c>
      <c r="T35" s="51" t="s">
        <v>305</v>
      </c>
      <c r="U35" s="55">
        <v>48.29</v>
      </c>
      <c r="V35" s="55">
        <v>1</v>
      </c>
      <c r="W35" s="55">
        <v>0.7</v>
      </c>
      <c r="X35" s="55">
        <v>0.09</v>
      </c>
      <c r="Y35" s="55">
        <f t="shared" si="0"/>
        <v>0.7</v>
      </c>
      <c r="Z35" s="55">
        <f t="shared" si="1"/>
        <v>0.09</v>
      </c>
      <c r="AA35" s="55">
        <v>0.41299999999999998</v>
      </c>
      <c r="AB35" s="56">
        <v>3.1578806434770801</v>
      </c>
      <c r="AC35">
        <f t="shared" si="2"/>
        <v>6474</v>
      </c>
      <c r="AD35">
        <f t="shared" si="3"/>
        <v>10</v>
      </c>
      <c r="AE35">
        <f t="shared" si="4"/>
        <v>1.3</v>
      </c>
      <c r="AF35">
        <f>'TP Factors'!$D$7</f>
        <v>1.0291758621024898</v>
      </c>
      <c r="AG35">
        <f t="shared" si="5"/>
        <v>1.3</v>
      </c>
    </row>
    <row r="36" spans="1:33">
      <c r="A36" s="51" t="s">
        <v>246</v>
      </c>
      <c r="B36" s="51">
        <v>10</v>
      </c>
      <c r="C36" s="51" t="s">
        <v>247</v>
      </c>
      <c r="D36" s="52">
        <v>37.82</v>
      </c>
      <c r="E36" s="51" t="s">
        <v>248</v>
      </c>
      <c r="F36" s="51">
        <v>3456</v>
      </c>
      <c r="G36" s="53">
        <v>0</v>
      </c>
      <c r="H36" s="51" t="s">
        <v>249</v>
      </c>
      <c r="I36" s="51" t="s">
        <v>250</v>
      </c>
      <c r="J36" s="51">
        <v>6</v>
      </c>
      <c r="K36" s="54">
        <v>33.955034413</v>
      </c>
      <c r="L36" s="54">
        <v>26.813203887299998</v>
      </c>
      <c r="M36" s="52">
        <v>0</v>
      </c>
      <c r="N36" s="52">
        <v>0</v>
      </c>
      <c r="O36" s="51">
        <v>61421</v>
      </c>
      <c r="P36" s="51">
        <v>59747</v>
      </c>
      <c r="Q36" s="55">
        <v>61421</v>
      </c>
      <c r="R36" s="55">
        <v>6410</v>
      </c>
      <c r="S36" s="51" t="s">
        <v>258</v>
      </c>
      <c r="T36" s="51" t="s">
        <v>314</v>
      </c>
      <c r="U36" s="55">
        <v>48.29</v>
      </c>
      <c r="V36" s="55">
        <v>1</v>
      </c>
      <c r="W36" s="55">
        <v>0</v>
      </c>
      <c r="X36" s="55">
        <v>0</v>
      </c>
      <c r="Y36" s="55">
        <f t="shared" si="0"/>
        <v>0</v>
      </c>
      <c r="Z36" s="55">
        <f t="shared" si="1"/>
        <v>0</v>
      </c>
      <c r="AA36" s="55">
        <v>0.30299999999999999</v>
      </c>
      <c r="AB36" s="56">
        <v>6.6256604710785297E-3</v>
      </c>
      <c r="AC36">
        <f t="shared" si="2"/>
        <v>10</v>
      </c>
      <c r="AD36">
        <f t="shared" si="3"/>
        <v>0</v>
      </c>
      <c r="AE36">
        <f t="shared" si="4"/>
        <v>0</v>
      </c>
      <c r="AF36">
        <f>'TP Factors'!$D$7</f>
        <v>1.0291758621024898</v>
      </c>
      <c r="AG36">
        <f t="shared" si="5"/>
        <v>0</v>
      </c>
    </row>
    <row r="37" spans="1:33">
      <c r="A37" s="51" t="s">
        <v>246</v>
      </c>
      <c r="B37" s="51">
        <v>10</v>
      </c>
      <c r="C37" s="51" t="s">
        <v>247</v>
      </c>
      <c r="D37" s="52">
        <v>37.82</v>
      </c>
      <c r="E37" s="51" t="s">
        <v>248</v>
      </c>
      <c r="F37" s="51">
        <v>1234</v>
      </c>
      <c r="G37" s="53">
        <v>0</v>
      </c>
      <c r="H37" s="51" t="s">
        <v>249</v>
      </c>
      <c r="I37" s="51" t="s">
        <v>250</v>
      </c>
      <c r="J37" s="51">
        <v>62</v>
      </c>
      <c r="K37" s="54">
        <v>86.814751084600005</v>
      </c>
      <c r="L37" s="54">
        <v>163.54485194899999</v>
      </c>
      <c r="M37" s="52">
        <v>0.04</v>
      </c>
      <c r="N37" s="52">
        <v>0.01</v>
      </c>
      <c r="O37" s="51">
        <v>61429</v>
      </c>
      <c r="P37" s="51">
        <v>59754</v>
      </c>
      <c r="Q37" s="55">
        <v>61429</v>
      </c>
      <c r="R37" s="55">
        <v>5300</v>
      </c>
      <c r="S37" s="51" t="s">
        <v>251</v>
      </c>
      <c r="T37" s="51" t="s">
        <v>323</v>
      </c>
      <c r="U37" s="55">
        <v>48.29</v>
      </c>
      <c r="V37" s="55">
        <v>1</v>
      </c>
      <c r="W37" s="55">
        <v>0.6</v>
      </c>
      <c r="X37" s="55">
        <v>0.13500000000000001</v>
      </c>
      <c r="Y37" s="55">
        <f t="shared" si="0"/>
        <v>0.6</v>
      </c>
      <c r="Z37" s="55">
        <f t="shared" si="1"/>
        <v>0.13500000000000001</v>
      </c>
      <c r="AA37" s="55">
        <v>0.5</v>
      </c>
      <c r="AB37" s="56">
        <v>4.0412651368364E-2</v>
      </c>
      <c r="AC37">
        <f t="shared" si="2"/>
        <v>100</v>
      </c>
      <c r="AD37">
        <f t="shared" si="3"/>
        <v>0</v>
      </c>
      <c r="AE37">
        <f t="shared" si="4"/>
        <v>0</v>
      </c>
      <c r="AF37">
        <f>'TP Factors'!$D$7</f>
        <v>1.0291758621024898</v>
      </c>
      <c r="AG37">
        <f t="shared" si="5"/>
        <v>0</v>
      </c>
    </row>
    <row r="38" spans="1:33">
      <c r="A38" s="51" t="s">
        <v>246</v>
      </c>
      <c r="B38" s="51">
        <v>10</v>
      </c>
      <c r="C38" s="51" t="s">
        <v>247</v>
      </c>
      <c r="D38" s="52">
        <v>37.82</v>
      </c>
      <c r="E38" s="51" t="s">
        <v>248</v>
      </c>
      <c r="F38" s="51">
        <v>1234</v>
      </c>
      <c r="G38" s="53">
        <v>0</v>
      </c>
      <c r="H38" s="51" t="s">
        <v>249</v>
      </c>
      <c r="I38" s="51" t="s">
        <v>250</v>
      </c>
      <c r="J38" s="51">
        <v>154</v>
      </c>
      <c r="K38" s="54">
        <v>85.084496427700003</v>
      </c>
      <c r="L38" s="54">
        <v>409.80515829500001</v>
      </c>
      <c r="M38" s="52">
        <v>0.09</v>
      </c>
      <c r="N38" s="52">
        <v>0.02</v>
      </c>
      <c r="O38" s="51">
        <v>61489</v>
      </c>
      <c r="P38" s="51">
        <v>59811</v>
      </c>
      <c r="Q38" s="55">
        <v>61489</v>
      </c>
      <c r="R38" s="55">
        <v>5300</v>
      </c>
      <c r="S38" s="51" t="s">
        <v>258</v>
      </c>
      <c r="T38" s="51" t="s">
        <v>291</v>
      </c>
      <c r="U38" s="55">
        <v>48.29</v>
      </c>
      <c r="V38" s="55">
        <v>1</v>
      </c>
      <c r="W38" s="55">
        <v>0.6</v>
      </c>
      <c r="X38" s="55">
        <v>0.13500000000000001</v>
      </c>
      <c r="Y38" s="55">
        <f t="shared" si="0"/>
        <v>0.6</v>
      </c>
      <c r="Z38" s="55">
        <f t="shared" si="1"/>
        <v>0.13500000000000001</v>
      </c>
      <c r="AA38" s="55">
        <v>0.5</v>
      </c>
      <c r="AB38" s="56">
        <v>0.101264654904684</v>
      </c>
      <c r="AC38">
        <f t="shared" si="2"/>
        <v>251</v>
      </c>
      <c r="AD38">
        <f t="shared" si="3"/>
        <v>0</v>
      </c>
      <c r="AE38">
        <f t="shared" si="4"/>
        <v>0.1</v>
      </c>
      <c r="AF38">
        <f>'TP Factors'!$D$7</f>
        <v>1.0291758621024898</v>
      </c>
      <c r="AG38">
        <f t="shared" si="5"/>
        <v>0.1</v>
      </c>
    </row>
    <row r="39" spans="1:33">
      <c r="A39" s="51" t="s">
        <v>246</v>
      </c>
      <c r="B39" s="51">
        <v>10</v>
      </c>
      <c r="C39" s="51" t="s">
        <v>247</v>
      </c>
      <c r="D39" s="52">
        <v>37.82</v>
      </c>
      <c r="E39" s="51" t="s">
        <v>248</v>
      </c>
      <c r="F39" s="51">
        <v>3456</v>
      </c>
      <c r="G39" s="53">
        <v>3</v>
      </c>
      <c r="H39" s="51" t="s">
        <v>249</v>
      </c>
      <c r="I39" s="51" t="s">
        <v>250</v>
      </c>
      <c r="J39" s="51">
        <v>343</v>
      </c>
      <c r="K39" s="54">
        <v>220.506072609</v>
      </c>
      <c r="L39" s="54">
        <v>1139.9202475100001</v>
      </c>
      <c r="M39" s="52">
        <v>0.41</v>
      </c>
      <c r="N39" s="52">
        <v>0.02</v>
      </c>
      <c r="O39" s="51">
        <v>61490</v>
      </c>
      <c r="P39" s="51">
        <v>59812</v>
      </c>
      <c r="Q39" s="55">
        <v>61490</v>
      </c>
      <c r="R39" s="55">
        <v>3200</v>
      </c>
      <c r="S39" s="51" t="s">
        <v>258</v>
      </c>
      <c r="T39" s="51" t="s">
        <v>300</v>
      </c>
      <c r="U39" s="55">
        <v>48.29</v>
      </c>
      <c r="V39" s="55">
        <v>1</v>
      </c>
      <c r="W39" s="55">
        <v>1.2</v>
      </c>
      <c r="X39" s="55">
        <v>6.4000000000000001E-2</v>
      </c>
      <c r="Y39" s="55">
        <f t="shared" si="0"/>
        <v>1.2</v>
      </c>
      <c r="Z39" s="55">
        <f t="shared" si="1"/>
        <v>6.4000000000000001E-2</v>
      </c>
      <c r="AA39" s="55">
        <v>0.4</v>
      </c>
      <c r="AB39" s="56">
        <v>0.111056541546364</v>
      </c>
      <c r="AC39">
        <f t="shared" si="2"/>
        <v>221</v>
      </c>
      <c r="AD39">
        <f t="shared" si="3"/>
        <v>1</v>
      </c>
      <c r="AE39">
        <f t="shared" si="4"/>
        <v>0</v>
      </c>
      <c r="AF39">
        <f>'TP Factors'!$D$7</f>
        <v>1.0291758621024898</v>
      </c>
      <c r="AG39">
        <f t="shared" si="5"/>
        <v>0</v>
      </c>
    </row>
    <row r="40" spans="1:33">
      <c r="A40" s="51" t="s">
        <v>246</v>
      </c>
      <c r="B40" s="51">
        <v>10</v>
      </c>
      <c r="C40" s="51" t="s">
        <v>247</v>
      </c>
      <c r="D40" s="52">
        <v>37.82</v>
      </c>
      <c r="E40" s="51" t="s">
        <v>248</v>
      </c>
      <c r="F40" s="51">
        <v>3456</v>
      </c>
      <c r="G40" s="53">
        <v>62.5</v>
      </c>
      <c r="H40" s="51" t="s">
        <v>249</v>
      </c>
      <c r="I40" s="51" t="s">
        <v>250</v>
      </c>
      <c r="J40" s="51">
        <v>32</v>
      </c>
      <c r="K40" s="54">
        <v>136.25685592400001</v>
      </c>
      <c r="L40" s="54">
        <v>251.13205320500001</v>
      </c>
      <c r="M40" s="52">
        <v>0.04</v>
      </c>
      <c r="N40" s="52">
        <v>0.01</v>
      </c>
      <c r="O40" s="51">
        <v>61494</v>
      </c>
      <c r="P40" s="51">
        <v>59815</v>
      </c>
      <c r="Q40" s="55">
        <v>61494</v>
      </c>
      <c r="R40" s="55">
        <v>7430</v>
      </c>
      <c r="S40" s="51" t="s">
        <v>253</v>
      </c>
      <c r="T40" s="51" t="s">
        <v>324</v>
      </c>
      <c r="U40" s="55">
        <v>48.29</v>
      </c>
      <c r="V40" s="55">
        <v>1</v>
      </c>
      <c r="W40" s="55">
        <v>1.25</v>
      </c>
      <c r="X40" s="55">
        <v>0.20200000000000001</v>
      </c>
      <c r="Y40" s="55">
        <f t="shared" si="0"/>
        <v>1.25</v>
      </c>
      <c r="Z40" s="55">
        <f t="shared" si="1"/>
        <v>0.20200000000000001</v>
      </c>
      <c r="AA40" s="55">
        <v>0.16900000000000001</v>
      </c>
      <c r="AB40" s="56">
        <v>6.2055833580640499E-2</v>
      </c>
      <c r="AC40">
        <f t="shared" si="2"/>
        <v>52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51" t="s">
        <v>246</v>
      </c>
      <c r="B41" s="51">
        <v>10</v>
      </c>
      <c r="C41" s="51" t="s">
        <v>247</v>
      </c>
      <c r="D41" s="52">
        <v>37.82</v>
      </c>
      <c r="E41" s="51" t="s">
        <v>248</v>
      </c>
      <c r="F41" s="51">
        <v>3456</v>
      </c>
      <c r="G41" s="53">
        <v>62.5</v>
      </c>
      <c r="H41" s="51" t="s">
        <v>249</v>
      </c>
      <c r="I41" s="51" t="s">
        <v>250</v>
      </c>
      <c r="J41" s="51">
        <v>0</v>
      </c>
      <c r="K41" s="54">
        <v>7.30291057201</v>
      </c>
      <c r="L41" s="54">
        <v>2.0979199319399999</v>
      </c>
      <c r="M41" s="52">
        <v>0</v>
      </c>
      <c r="N41" s="52">
        <v>0</v>
      </c>
      <c r="O41" s="51">
        <v>61500</v>
      </c>
      <c r="P41" s="51">
        <v>59821</v>
      </c>
      <c r="Q41" s="55">
        <v>61500</v>
      </c>
      <c r="R41" s="55">
        <v>7430</v>
      </c>
      <c r="S41" s="51" t="s">
        <v>258</v>
      </c>
      <c r="T41" s="51" t="s">
        <v>325</v>
      </c>
      <c r="U41" s="55">
        <v>48.29</v>
      </c>
      <c r="V41" s="55">
        <v>1</v>
      </c>
      <c r="W41" s="55">
        <v>1.25</v>
      </c>
      <c r="X41" s="55">
        <v>0.20200000000000001</v>
      </c>
      <c r="Y41" s="55">
        <f t="shared" si="0"/>
        <v>1.25</v>
      </c>
      <c r="Z41" s="55">
        <f t="shared" si="1"/>
        <v>0.20200000000000001</v>
      </c>
      <c r="AA41" s="55">
        <v>0.16900000000000001</v>
      </c>
      <c r="AB41" s="56">
        <v>5.1840523087941996E-4</v>
      </c>
      <c r="AC41">
        <f t="shared" si="2"/>
        <v>0</v>
      </c>
      <c r="AD41">
        <f t="shared" si="3"/>
        <v>0</v>
      </c>
      <c r="AE41">
        <f t="shared" si="4"/>
        <v>0</v>
      </c>
      <c r="AF41">
        <f>'TP Factors'!$D$7</f>
        <v>1.0291758621024898</v>
      </c>
      <c r="AG41">
        <f t="shared" si="5"/>
        <v>0</v>
      </c>
    </row>
    <row r="42" spans="1:33">
      <c r="A42" s="51" t="s">
        <v>246</v>
      </c>
      <c r="B42" s="51">
        <v>10</v>
      </c>
      <c r="C42" s="51" t="s">
        <v>247</v>
      </c>
      <c r="D42" s="52">
        <v>37.82</v>
      </c>
      <c r="E42" s="51" t="s">
        <v>248</v>
      </c>
      <c r="F42" s="51">
        <v>1234</v>
      </c>
      <c r="G42" s="53">
        <v>73.5</v>
      </c>
      <c r="H42" s="51" t="s">
        <v>249</v>
      </c>
      <c r="I42" s="51" t="s">
        <v>250</v>
      </c>
      <c r="J42" s="51">
        <v>6370</v>
      </c>
      <c r="K42" s="54">
        <v>525.06138203700004</v>
      </c>
      <c r="L42" s="54">
        <v>13902.116526199999</v>
      </c>
      <c r="M42" s="52">
        <v>9.8699999999999992</v>
      </c>
      <c r="N42" s="52">
        <v>0.96</v>
      </c>
      <c r="O42" s="51">
        <v>61503</v>
      </c>
      <c r="P42" s="51">
        <v>59824</v>
      </c>
      <c r="Q42" s="55">
        <v>61503</v>
      </c>
      <c r="R42" s="55">
        <v>1550</v>
      </c>
      <c r="S42" s="51" t="s">
        <v>253</v>
      </c>
      <c r="T42" s="51" t="s">
        <v>326</v>
      </c>
      <c r="U42" s="55">
        <v>48.29</v>
      </c>
      <c r="V42" s="55">
        <v>1</v>
      </c>
      <c r="W42" s="55">
        <v>1.55</v>
      </c>
      <c r="X42" s="55">
        <v>0.15</v>
      </c>
      <c r="Y42" s="55">
        <f t="shared" si="0"/>
        <v>1.55</v>
      </c>
      <c r="Z42" s="55">
        <f t="shared" si="1"/>
        <v>0.15</v>
      </c>
      <c r="AA42" s="55">
        <v>0.60899999999999999</v>
      </c>
      <c r="AB42" s="56">
        <v>3.43527406631874</v>
      </c>
      <c r="AC42">
        <f t="shared" si="2"/>
        <v>10385</v>
      </c>
      <c r="AD42">
        <f t="shared" si="3"/>
        <v>35</v>
      </c>
      <c r="AE42">
        <f t="shared" si="4"/>
        <v>3.4</v>
      </c>
      <c r="AF42">
        <f>'TP Factors'!$D$7</f>
        <v>1.0291758621024898</v>
      </c>
      <c r="AG42">
        <f t="shared" si="5"/>
        <v>3.5</v>
      </c>
    </row>
    <row r="43" spans="1:33">
      <c r="A43" s="51" t="s">
        <v>246</v>
      </c>
      <c r="B43" s="51">
        <v>10</v>
      </c>
      <c r="C43" s="51" t="s">
        <v>247</v>
      </c>
      <c r="D43" s="52">
        <v>37.82</v>
      </c>
      <c r="E43" s="51" t="s">
        <v>248</v>
      </c>
      <c r="F43" s="51">
        <v>1234</v>
      </c>
      <c r="G43" s="53">
        <v>73.5</v>
      </c>
      <c r="H43" s="51" t="s">
        <v>249</v>
      </c>
      <c r="I43" s="51" t="s">
        <v>250</v>
      </c>
      <c r="J43" s="51">
        <v>2836</v>
      </c>
      <c r="K43" s="54">
        <v>447.822797702</v>
      </c>
      <c r="L43" s="54">
        <v>6189.5215894900002</v>
      </c>
      <c r="M43" s="52">
        <v>4.4000000000000004</v>
      </c>
      <c r="N43" s="52">
        <v>0.43</v>
      </c>
      <c r="O43" s="51">
        <v>61522</v>
      </c>
      <c r="P43" s="51">
        <v>59841</v>
      </c>
      <c r="Q43" s="55">
        <v>61522</v>
      </c>
      <c r="R43" s="55">
        <v>1550</v>
      </c>
      <c r="S43" s="51" t="s">
        <v>253</v>
      </c>
      <c r="T43" s="51" t="s">
        <v>326</v>
      </c>
      <c r="U43" s="55">
        <v>48.29</v>
      </c>
      <c r="V43" s="55">
        <v>1</v>
      </c>
      <c r="W43" s="55">
        <v>1.55</v>
      </c>
      <c r="X43" s="55">
        <v>0.15</v>
      </c>
      <c r="Y43" s="55">
        <f t="shared" si="0"/>
        <v>1.55</v>
      </c>
      <c r="Z43" s="55">
        <f t="shared" si="1"/>
        <v>0.15</v>
      </c>
      <c r="AA43" s="55">
        <v>0.60899999999999999</v>
      </c>
      <c r="AB43" s="56">
        <v>1.52945797562414</v>
      </c>
      <c r="AC43">
        <f t="shared" si="2"/>
        <v>4623</v>
      </c>
      <c r="AD43">
        <f t="shared" si="3"/>
        <v>16</v>
      </c>
      <c r="AE43">
        <f t="shared" si="4"/>
        <v>1.5</v>
      </c>
      <c r="AF43">
        <f>'TP Factors'!$D$7</f>
        <v>1.0291758621024898</v>
      </c>
      <c r="AG43">
        <f t="shared" si="5"/>
        <v>1.5</v>
      </c>
    </row>
    <row r="44" spans="1:33">
      <c r="A44" s="51" t="s">
        <v>246</v>
      </c>
      <c r="B44" s="51">
        <v>10</v>
      </c>
      <c r="C44" s="51" t="s">
        <v>247</v>
      </c>
      <c r="D44" s="52">
        <v>37.82</v>
      </c>
      <c r="E44" s="51" t="s">
        <v>248</v>
      </c>
      <c r="F44" s="51">
        <v>1234</v>
      </c>
      <c r="G44" s="53">
        <v>73.5</v>
      </c>
      <c r="H44" s="51" t="s">
        <v>249</v>
      </c>
      <c r="I44" s="51" t="s">
        <v>250</v>
      </c>
      <c r="J44" s="51">
        <v>5906</v>
      </c>
      <c r="K44" s="54">
        <v>509.55704647099998</v>
      </c>
      <c r="L44" s="54">
        <v>13604.642003000001</v>
      </c>
      <c r="M44" s="52">
        <v>9.15</v>
      </c>
      <c r="N44" s="52">
        <v>0.89</v>
      </c>
      <c r="O44" s="51">
        <v>61523</v>
      </c>
      <c r="P44" s="51">
        <v>59842</v>
      </c>
      <c r="Q44" s="55">
        <v>61523</v>
      </c>
      <c r="R44" s="55">
        <v>1550</v>
      </c>
      <c r="S44" s="51" t="s">
        <v>258</v>
      </c>
      <c r="T44" s="51" t="s">
        <v>327</v>
      </c>
      <c r="U44" s="55">
        <v>48.29</v>
      </c>
      <c r="V44" s="55">
        <v>1</v>
      </c>
      <c r="W44" s="55">
        <v>1.55</v>
      </c>
      <c r="X44" s="55">
        <v>0.15</v>
      </c>
      <c r="Y44" s="55">
        <f t="shared" si="0"/>
        <v>1.55</v>
      </c>
      <c r="Z44" s="55">
        <f t="shared" si="1"/>
        <v>0.15</v>
      </c>
      <c r="AA44" s="55">
        <v>0.57699999999999996</v>
      </c>
      <c r="AB44" s="56">
        <v>3.3617668047973499</v>
      </c>
      <c r="AC44">
        <f t="shared" si="2"/>
        <v>9628</v>
      </c>
      <c r="AD44">
        <f t="shared" si="3"/>
        <v>33</v>
      </c>
      <c r="AE44">
        <f t="shared" si="4"/>
        <v>3.2</v>
      </c>
      <c r="AF44">
        <f>'TP Factors'!$D$7</f>
        <v>1.0291758621024898</v>
      </c>
      <c r="AG44">
        <f t="shared" si="5"/>
        <v>3.3</v>
      </c>
    </row>
    <row r="45" spans="1:33">
      <c r="A45" s="51" t="s">
        <v>246</v>
      </c>
      <c r="B45" s="51">
        <v>10</v>
      </c>
      <c r="C45" s="51" t="s">
        <v>247</v>
      </c>
      <c r="D45" s="52">
        <v>37.82</v>
      </c>
      <c r="E45" s="51" t="s">
        <v>248</v>
      </c>
      <c r="F45" s="51">
        <v>3456</v>
      </c>
      <c r="G45" s="53">
        <v>3</v>
      </c>
      <c r="H45" s="51" t="s">
        <v>249</v>
      </c>
      <c r="I45" s="51" t="s">
        <v>250</v>
      </c>
      <c r="J45" s="51">
        <v>24419</v>
      </c>
      <c r="K45" s="54">
        <v>1843.5687152800001</v>
      </c>
      <c r="L45" s="54">
        <v>81140.780666000006</v>
      </c>
      <c r="M45" s="52">
        <v>29.3</v>
      </c>
      <c r="N45" s="52">
        <v>1.56</v>
      </c>
      <c r="O45" s="51">
        <v>61536</v>
      </c>
      <c r="P45" s="51">
        <v>59854</v>
      </c>
      <c r="Q45" s="55">
        <v>61536</v>
      </c>
      <c r="R45" s="55">
        <v>3200</v>
      </c>
      <c r="S45" s="51" t="s">
        <v>258</v>
      </c>
      <c r="T45" s="51" t="s">
        <v>300</v>
      </c>
      <c r="U45" s="55">
        <v>48.29</v>
      </c>
      <c r="V45" s="55">
        <v>1</v>
      </c>
      <c r="W45" s="55">
        <v>1.2</v>
      </c>
      <c r="X45" s="55">
        <v>6.4000000000000001E-2</v>
      </c>
      <c r="Y45" s="55">
        <f t="shared" si="0"/>
        <v>1.2</v>
      </c>
      <c r="Z45" s="55">
        <f t="shared" si="1"/>
        <v>6.4000000000000001E-2</v>
      </c>
      <c r="AA45" s="55">
        <v>0.4</v>
      </c>
      <c r="AB45" s="56">
        <v>6.8765795708571904</v>
      </c>
      <c r="AC45">
        <f t="shared" si="2"/>
        <v>13653</v>
      </c>
      <c r="AD45">
        <f t="shared" si="3"/>
        <v>36</v>
      </c>
      <c r="AE45">
        <f t="shared" si="4"/>
        <v>1.9</v>
      </c>
      <c r="AF45">
        <f>'TP Factors'!$D$7</f>
        <v>1.0291758621024898</v>
      </c>
      <c r="AG45">
        <f t="shared" si="5"/>
        <v>2</v>
      </c>
    </row>
    <row r="46" spans="1:33">
      <c r="A46" s="51" t="s">
        <v>246</v>
      </c>
      <c r="B46" s="51">
        <v>10</v>
      </c>
      <c r="C46" s="51" t="s">
        <v>247</v>
      </c>
      <c r="D46" s="52">
        <v>37.82</v>
      </c>
      <c r="E46" s="51" t="s">
        <v>248</v>
      </c>
      <c r="F46" s="51">
        <v>1234</v>
      </c>
      <c r="G46" s="53">
        <v>73.5</v>
      </c>
      <c r="H46" s="51" t="s">
        <v>249</v>
      </c>
      <c r="I46" s="51" t="s">
        <v>250</v>
      </c>
      <c r="J46" s="51">
        <v>1276</v>
      </c>
      <c r="K46" s="54">
        <v>216.843216251</v>
      </c>
      <c r="L46" s="54">
        <v>2642.2304605300001</v>
      </c>
      <c r="M46" s="52">
        <v>1.98</v>
      </c>
      <c r="N46" s="52">
        <v>0.19</v>
      </c>
      <c r="O46" s="51">
        <v>61552</v>
      </c>
      <c r="P46" s="51">
        <v>59870</v>
      </c>
      <c r="Q46" s="55">
        <v>61552</v>
      </c>
      <c r="R46" s="55">
        <v>1550</v>
      </c>
      <c r="S46" s="51" t="s">
        <v>251</v>
      </c>
      <c r="T46" s="51" t="s">
        <v>328</v>
      </c>
      <c r="U46" s="55">
        <v>48.29</v>
      </c>
      <c r="V46" s="55">
        <v>1</v>
      </c>
      <c r="W46" s="55">
        <v>1.55</v>
      </c>
      <c r="X46" s="55">
        <v>0.15</v>
      </c>
      <c r="Y46" s="55">
        <f t="shared" si="0"/>
        <v>1.55</v>
      </c>
      <c r="Z46" s="55">
        <f t="shared" si="1"/>
        <v>0.15</v>
      </c>
      <c r="AA46" s="55">
        <v>0.64200000000000002</v>
      </c>
      <c r="AB46" s="56">
        <v>0.65290675423718503</v>
      </c>
      <c r="AC46">
        <f t="shared" si="2"/>
        <v>2081</v>
      </c>
      <c r="AD46">
        <f t="shared" si="3"/>
        <v>7</v>
      </c>
      <c r="AE46">
        <f t="shared" si="4"/>
        <v>0.7</v>
      </c>
      <c r="AF46">
        <f>'TP Factors'!$D$7</f>
        <v>1.0291758621024898</v>
      </c>
      <c r="AG46">
        <f t="shared" si="5"/>
        <v>0.7</v>
      </c>
    </row>
    <row r="47" spans="1:33">
      <c r="A47" s="51" t="s">
        <v>246</v>
      </c>
      <c r="B47" s="51">
        <v>10</v>
      </c>
      <c r="C47" s="51" t="s">
        <v>247</v>
      </c>
      <c r="D47" s="52">
        <v>37.82</v>
      </c>
      <c r="E47" s="51" t="s">
        <v>248</v>
      </c>
      <c r="F47" s="51">
        <v>1234</v>
      </c>
      <c r="G47" s="53">
        <v>73.5</v>
      </c>
      <c r="H47" s="51" t="s">
        <v>249</v>
      </c>
      <c r="I47" s="51" t="s">
        <v>250</v>
      </c>
      <c r="J47" s="51">
        <v>126</v>
      </c>
      <c r="K47" s="54">
        <v>113.069511375</v>
      </c>
      <c r="L47" s="54">
        <v>276.13687771600001</v>
      </c>
      <c r="M47" s="52">
        <v>0.2</v>
      </c>
      <c r="N47" s="52">
        <v>0.02</v>
      </c>
      <c r="O47" s="51">
        <v>61553</v>
      </c>
      <c r="P47" s="51">
        <v>59871</v>
      </c>
      <c r="Q47" s="55">
        <v>61553</v>
      </c>
      <c r="R47" s="55">
        <v>1550</v>
      </c>
      <c r="S47" s="51" t="s">
        <v>253</v>
      </c>
      <c r="T47" s="51" t="s">
        <v>326</v>
      </c>
      <c r="U47" s="55">
        <v>48.29</v>
      </c>
      <c r="V47" s="55">
        <v>1</v>
      </c>
      <c r="W47" s="55">
        <v>1.55</v>
      </c>
      <c r="X47" s="55">
        <v>0.15</v>
      </c>
      <c r="Y47" s="55">
        <f t="shared" si="0"/>
        <v>1.55</v>
      </c>
      <c r="Z47" s="55">
        <f t="shared" si="1"/>
        <v>0.15</v>
      </c>
      <c r="AA47" s="55">
        <v>0.60899999999999999</v>
      </c>
      <c r="AB47" s="56">
        <v>6.8234635568766702E-2</v>
      </c>
      <c r="AC47">
        <f t="shared" si="2"/>
        <v>206</v>
      </c>
      <c r="AD47">
        <f t="shared" si="3"/>
        <v>1</v>
      </c>
      <c r="AE47">
        <f t="shared" si="4"/>
        <v>0.1</v>
      </c>
      <c r="AF47">
        <f>'TP Factors'!$D$7</f>
        <v>1.0291758621024898</v>
      </c>
      <c r="AG47">
        <f t="shared" si="5"/>
        <v>0.1</v>
      </c>
    </row>
    <row r="48" spans="1:33">
      <c r="A48" s="51" t="s">
        <v>246</v>
      </c>
      <c r="B48" s="51">
        <v>10</v>
      </c>
      <c r="C48" s="51" t="s">
        <v>247</v>
      </c>
      <c r="D48" s="52">
        <v>37.82</v>
      </c>
      <c r="E48" s="51" t="s">
        <v>248</v>
      </c>
      <c r="F48" s="51">
        <v>1234</v>
      </c>
      <c r="G48" s="53">
        <v>0</v>
      </c>
      <c r="H48" s="51" t="s">
        <v>249</v>
      </c>
      <c r="I48" s="51" t="s">
        <v>250</v>
      </c>
      <c r="J48" s="51">
        <v>283</v>
      </c>
      <c r="K48" s="54">
        <v>121.33767389499999</v>
      </c>
      <c r="L48" s="54">
        <v>753.28009390099999</v>
      </c>
      <c r="M48" s="52">
        <v>0.17</v>
      </c>
      <c r="N48" s="52">
        <v>0.04</v>
      </c>
      <c r="O48" s="51">
        <v>61557</v>
      </c>
      <c r="P48" s="51">
        <v>59875</v>
      </c>
      <c r="Q48" s="55">
        <v>61557</v>
      </c>
      <c r="R48" s="55">
        <v>5300</v>
      </c>
      <c r="S48" s="51" t="s">
        <v>258</v>
      </c>
      <c r="T48" s="51" t="s">
        <v>291</v>
      </c>
      <c r="U48" s="55">
        <v>48.29</v>
      </c>
      <c r="V48" s="55">
        <v>1</v>
      </c>
      <c r="W48" s="55">
        <v>0.6</v>
      </c>
      <c r="X48" s="55">
        <v>0.13500000000000001</v>
      </c>
      <c r="Y48" s="55">
        <f t="shared" si="0"/>
        <v>0.6</v>
      </c>
      <c r="Z48" s="55">
        <f t="shared" si="1"/>
        <v>0.13500000000000001</v>
      </c>
      <c r="AA48" s="55">
        <v>0.5</v>
      </c>
      <c r="AB48" s="56">
        <v>0.18613882040666399</v>
      </c>
      <c r="AC48">
        <f t="shared" si="2"/>
        <v>462</v>
      </c>
      <c r="AD48">
        <f t="shared" si="3"/>
        <v>1</v>
      </c>
      <c r="AE48">
        <f t="shared" si="4"/>
        <v>0.1</v>
      </c>
      <c r="AF48">
        <f>'TP Factors'!$D$7</f>
        <v>1.0291758621024898</v>
      </c>
      <c r="AG48">
        <f t="shared" si="5"/>
        <v>0.1</v>
      </c>
    </row>
    <row r="49" spans="1:33">
      <c r="A49" s="51" t="s">
        <v>246</v>
      </c>
      <c r="B49" s="51">
        <v>10</v>
      </c>
      <c r="C49" s="51" t="s">
        <v>247</v>
      </c>
      <c r="D49" s="52">
        <v>37.82</v>
      </c>
      <c r="E49" s="51" t="s">
        <v>248</v>
      </c>
      <c r="F49" s="51">
        <v>1234</v>
      </c>
      <c r="G49" s="53">
        <v>73.5</v>
      </c>
      <c r="H49" s="51" t="s">
        <v>249</v>
      </c>
      <c r="I49" s="51" t="s">
        <v>250</v>
      </c>
      <c r="J49" s="51">
        <v>427</v>
      </c>
      <c r="K49" s="54">
        <v>146.96799707900001</v>
      </c>
      <c r="L49" s="54">
        <v>883.26894333500002</v>
      </c>
      <c r="M49" s="52">
        <v>0.66</v>
      </c>
      <c r="N49" s="52">
        <v>0.06</v>
      </c>
      <c r="O49" s="51">
        <v>61564</v>
      </c>
      <c r="P49" s="51">
        <v>59882</v>
      </c>
      <c r="Q49" s="55">
        <v>61564</v>
      </c>
      <c r="R49" s="55">
        <v>1550</v>
      </c>
      <c r="S49" s="51" t="s">
        <v>251</v>
      </c>
      <c r="T49" s="51" t="s">
        <v>328</v>
      </c>
      <c r="U49" s="55">
        <v>48.29</v>
      </c>
      <c r="V49" s="55">
        <v>1</v>
      </c>
      <c r="W49" s="55">
        <v>1.55</v>
      </c>
      <c r="X49" s="55">
        <v>0.15</v>
      </c>
      <c r="Y49" s="55">
        <f t="shared" si="0"/>
        <v>1.55</v>
      </c>
      <c r="Z49" s="55">
        <f t="shared" si="1"/>
        <v>0.15</v>
      </c>
      <c r="AA49" s="55">
        <v>0.64200000000000002</v>
      </c>
      <c r="AB49" s="56">
        <v>0.21825963613951499</v>
      </c>
      <c r="AC49">
        <f t="shared" si="2"/>
        <v>696</v>
      </c>
      <c r="AD49">
        <f t="shared" si="3"/>
        <v>2</v>
      </c>
      <c r="AE49">
        <f t="shared" si="4"/>
        <v>0.2</v>
      </c>
      <c r="AF49">
        <f>'TP Factors'!$D$7</f>
        <v>1.0291758621024898</v>
      </c>
      <c r="AG49">
        <f t="shared" si="5"/>
        <v>0.2</v>
      </c>
    </row>
    <row r="50" spans="1:33">
      <c r="A50" s="51" t="s">
        <v>246</v>
      </c>
      <c r="B50" s="51">
        <v>10</v>
      </c>
      <c r="C50" s="51" t="s">
        <v>247</v>
      </c>
      <c r="D50" s="52">
        <v>37.82</v>
      </c>
      <c r="E50" s="51" t="s">
        <v>248</v>
      </c>
      <c r="F50" s="51">
        <v>1234</v>
      </c>
      <c r="G50" s="53">
        <v>0</v>
      </c>
      <c r="H50" s="51" t="s">
        <v>249</v>
      </c>
      <c r="I50" s="51" t="s">
        <v>250</v>
      </c>
      <c r="J50" s="51">
        <v>347</v>
      </c>
      <c r="K50" s="54">
        <v>140.705803984</v>
      </c>
      <c r="L50" s="54">
        <v>922.07228887799999</v>
      </c>
      <c r="M50" s="52">
        <v>0.21</v>
      </c>
      <c r="N50" s="52">
        <v>0.05</v>
      </c>
      <c r="O50" s="51">
        <v>61565</v>
      </c>
      <c r="P50" s="51">
        <v>59883</v>
      </c>
      <c r="Q50" s="55">
        <v>61565</v>
      </c>
      <c r="R50" s="55">
        <v>5300</v>
      </c>
      <c r="S50" s="51" t="s">
        <v>251</v>
      </c>
      <c r="T50" s="51" t="s">
        <v>323</v>
      </c>
      <c r="U50" s="55">
        <v>48.29</v>
      </c>
      <c r="V50" s="55">
        <v>1</v>
      </c>
      <c r="W50" s="55">
        <v>0.6</v>
      </c>
      <c r="X50" s="55">
        <v>0.13500000000000001</v>
      </c>
      <c r="Y50" s="55">
        <f t="shared" si="0"/>
        <v>0.6</v>
      </c>
      <c r="Z50" s="55">
        <f t="shared" si="1"/>
        <v>0.13500000000000001</v>
      </c>
      <c r="AA50" s="55">
        <v>0.5</v>
      </c>
      <c r="AB50" s="56">
        <v>0.22784811329427801</v>
      </c>
      <c r="AC50">
        <f t="shared" si="2"/>
        <v>565</v>
      </c>
      <c r="AD50">
        <f t="shared" si="3"/>
        <v>1</v>
      </c>
      <c r="AE50">
        <f t="shared" si="4"/>
        <v>0.2</v>
      </c>
      <c r="AF50">
        <f>'TP Factors'!$D$7</f>
        <v>1.0291758621024898</v>
      </c>
      <c r="AG50">
        <f t="shared" si="5"/>
        <v>0.2</v>
      </c>
    </row>
    <row r="51" spans="1:33">
      <c r="A51" s="51" t="s">
        <v>246</v>
      </c>
      <c r="B51" s="51">
        <v>10</v>
      </c>
      <c r="C51" s="51" t="s">
        <v>247</v>
      </c>
      <c r="D51" s="52">
        <v>37.82</v>
      </c>
      <c r="E51" s="51" t="s">
        <v>248</v>
      </c>
      <c r="F51" s="51">
        <v>3456</v>
      </c>
      <c r="G51" s="53">
        <v>3</v>
      </c>
      <c r="H51" s="51" t="s">
        <v>249</v>
      </c>
      <c r="I51" s="51" t="s">
        <v>250</v>
      </c>
      <c r="J51" s="51">
        <v>11</v>
      </c>
      <c r="K51" s="54">
        <v>31.204768065</v>
      </c>
      <c r="L51" s="54">
        <v>35.758848904600001</v>
      </c>
      <c r="M51" s="52">
        <v>0.01</v>
      </c>
      <c r="N51" s="52">
        <v>0</v>
      </c>
      <c r="O51" s="51">
        <v>61571</v>
      </c>
      <c r="P51" s="51">
        <v>59888</v>
      </c>
      <c r="Q51" s="55">
        <v>61571</v>
      </c>
      <c r="R51" s="55">
        <v>4110</v>
      </c>
      <c r="S51" s="51" t="s">
        <v>258</v>
      </c>
      <c r="T51" s="51" t="s">
        <v>305</v>
      </c>
      <c r="U51" s="55">
        <v>48.29</v>
      </c>
      <c r="V51" s="55">
        <v>1</v>
      </c>
      <c r="W51" s="55">
        <v>0.7</v>
      </c>
      <c r="X51" s="55">
        <v>0.09</v>
      </c>
      <c r="Y51" s="55">
        <f t="shared" si="0"/>
        <v>0.7</v>
      </c>
      <c r="Z51" s="55">
        <f t="shared" si="1"/>
        <v>0.09</v>
      </c>
      <c r="AA51" s="55">
        <v>0.41299999999999998</v>
      </c>
      <c r="AB51" s="56">
        <v>8.8361686532078907E-3</v>
      </c>
      <c r="AC51">
        <f t="shared" si="2"/>
        <v>18</v>
      </c>
      <c r="AD51">
        <f t="shared" si="3"/>
        <v>0</v>
      </c>
      <c r="AE51">
        <f t="shared" si="4"/>
        <v>0</v>
      </c>
      <c r="AF51">
        <f>'TP Factors'!$D$7</f>
        <v>1.0291758621024898</v>
      </c>
      <c r="AG51">
        <f t="shared" si="5"/>
        <v>0</v>
      </c>
    </row>
    <row r="52" spans="1:33">
      <c r="A52" s="51" t="s">
        <v>246</v>
      </c>
      <c r="B52" s="51">
        <v>10</v>
      </c>
      <c r="C52" s="51" t="s">
        <v>247</v>
      </c>
      <c r="D52" s="52">
        <v>37.82</v>
      </c>
      <c r="E52" s="51" t="s">
        <v>248</v>
      </c>
      <c r="F52" s="51">
        <v>3456</v>
      </c>
      <c r="G52" s="53">
        <v>3</v>
      </c>
      <c r="H52" s="51" t="s">
        <v>249</v>
      </c>
      <c r="I52" s="51" t="s">
        <v>250</v>
      </c>
      <c r="J52" s="51">
        <v>38</v>
      </c>
      <c r="K52" s="54">
        <v>81.833404923299994</v>
      </c>
      <c r="L52" s="54">
        <v>177.45668702</v>
      </c>
      <c r="M52" s="52">
        <v>0.05</v>
      </c>
      <c r="N52" s="52">
        <v>0</v>
      </c>
      <c r="O52" s="51">
        <v>61576</v>
      </c>
      <c r="P52" s="51">
        <v>59893</v>
      </c>
      <c r="Q52" s="55">
        <v>61576</v>
      </c>
      <c r="R52" s="55">
        <v>3200</v>
      </c>
      <c r="S52" s="51" t="s">
        <v>253</v>
      </c>
      <c r="T52" s="51" t="s">
        <v>329</v>
      </c>
      <c r="U52" s="55">
        <v>48.29</v>
      </c>
      <c r="V52" s="55">
        <v>1</v>
      </c>
      <c r="W52" s="55">
        <v>1.2</v>
      </c>
      <c r="X52" s="55">
        <v>6.4000000000000001E-2</v>
      </c>
      <c r="Y52" s="55">
        <f t="shared" si="0"/>
        <v>1.2</v>
      </c>
      <c r="Z52" s="55">
        <f t="shared" si="1"/>
        <v>6.4000000000000001E-2</v>
      </c>
      <c r="AA52" s="55">
        <v>0.28699999999999998</v>
      </c>
      <c r="AB52" s="56">
        <v>4.3850326940197901E-2</v>
      </c>
      <c r="AC52">
        <f t="shared" si="2"/>
        <v>62</v>
      </c>
      <c r="AD52">
        <f t="shared" si="3"/>
        <v>0</v>
      </c>
      <c r="AE52">
        <f t="shared" si="4"/>
        <v>0</v>
      </c>
      <c r="AF52">
        <f>'TP Factors'!$D$7</f>
        <v>1.0291758621024898</v>
      </c>
      <c r="AG52">
        <f t="shared" si="5"/>
        <v>0</v>
      </c>
    </row>
    <row r="53" spans="1:33">
      <c r="A53" s="51" t="s">
        <v>246</v>
      </c>
      <c r="B53" s="51">
        <v>10</v>
      </c>
      <c r="C53" s="51" t="s">
        <v>247</v>
      </c>
      <c r="D53" s="52">
        <v>37.82</v>
      </c>
      <c r="E53" s="51" t="s">
        <v>248</v>
      </c>
      <c r="F53" s="51">
        <v>3456</v>
      </c>
      <c r="G53" s="53">
        <v>3</v>
      </c>
      <c r="H53" s="51" t="s">
        <v>249</v>
      </c>
      <c r="I53" s="51" t="s">
        <v>250</v>
      </c>
      <c r="J53" s="51">
        <v>2022</v>
      </c>
      <c r="K53" s="54">
        <v>562.03378813200004</v>
      </c>
      <c r="L53" s="54">
        <v>6717.1453901900004</v>
      </c>
      <c r="M53" s="52">
        <v>2.4300000000000002</v>
      </c>
      <c r="N53" s="52">
        <v>0.13</v>
      </c>
      <c r="O53" s="51">
        <v>61577</v>
      </c>
      <c r="P53" s="51">
        <v>59894</v>
      </c>
      <c r="Q53" s="55">
        <v>61577</v>
      </c>
      <c r="R53" s="55">
        <v>3200</v>
      </c>
      <c r="S53" s="51" t="s">
        <v>251</v>
      </c>
      <c r="T53" s="51" t="s">
        <v>252</v>
      </c>
      <c r="U53" s="55">
        <v>48.29</v>
      </c>
      <c r="V53" s="55">
        <v>1</v>
      </c>
      <c r="W53" s="55">
        <v>1.2</v>
      </c>
      <c r="X53" s="55">
        <v>6.4000000000000001E-2</v>
      </c>
      <c r="Y53" s="55">
        <f t="shared" si="0"/>
        <v>1.2</v>
      </c>
      <c r="Z53" s="55">
        <f t="shared" si="1"/>
        <v>6.4000000000000001E-2</v>
      </c>
      <c r="AA53" s="55">
        <v>0.4</v>
      </c>
      <c r="AB53" s="56">
        <v>1.65983613463879</v>
      </c>
      <c r="AC53">
        <f t="shared" si="2"/>
        <v>3296</v>
      </c>
      <c r="AD53">
        <f t="shared" si="3"/>
        <v>9</v>
      </c>
      <c r="AE53">
        <f t="shared" si="4"/>
        <v>0.5</v>
      </c>
      <c r="AF53">
        <f>'TP Factors'!$D$7</f>
        <v>1.0291758621024898</v>
      </c>
      <c r="AG53">
        <f t="shared" si="5"/>
        <v>0.5</v>
      </c>
    </row>
    <row r="54" spans="1:33">
      <c r="A54" s="51" t="s">
        <v>246</v>
      </c>
      <c r="B54" s="51">
        <v>10</v>
      </c>
      <c r="C54" s="51" t="s">
        <v>247</v>
      </c>
      <c r="D54" s="52">
        <v>37.82</v>
      </c>
      <c r="E54" s="51" t="s">
        <v>248</v>
      </c>
      <c r="F54" s="51">
        <v>3456</v>
      </c>
      <c r="G54" s="53">
        <v>3</v>
      </c>
      <c r="H54" s="51" t="s">
        <v>249</v>
      </c>
      <c r="I54" s="51" t="s">
        <v>250</v>
      </c>
      <c r="J54" s="51">
        <v>2554</v>
      </c>
      <c r="K54" s="54">
        <v>491.44073199899998</v>
      </c>
      <c r="L54" s="54">
        <v>10984.810992799999</v>
      </c>
      <c r="M54" s="52">
        <v>1.79</v>
      </c>
      <c r="N54" s="52">
        <v>0.23</v>
      </c>
      <c r="O54" s="51">
        <v>61583</v>
      </c>
      <c r="P54" s="51">
        <v>59900</v>
      </c>
      <c r="Q54" s="55">
        <v>61583</v>
      </c>
      <c r="R54" s="55">
        <v>4110</v>
      </c>
      <c r="S54" s="51" t="s">
        <v>253</v>
      </c>
      <c r="T54" s="51" t="s">
        <v>320</v>
      </c>
      <c r="U54" s="55">
        <v>48.29</v>
      </c>
      <c r="V54" s="55">
        <v>1</v>
      </c>
      <c r="W54" s="55">
        <v>0.7</v>
      </c>
      <c r="X54" s="55">
        <v>0.09</v>
      </c>
      <c r="Y54" s="55">
        <f t="shared" si="0"/>
        <v>0.7</v>
      </c>
      <c r="Z54" s="55">
        <f t="shared" si="1"/>
        <v>0.09</v>
      </c>
      <c r="AA54" s="55">
        <v>0.309</v>
      </c>
      <c r="AB54" s="56">
        <v>2.7143950530935199</v>
      </c>
      <c r="AC54">
        <f t="shared" si="2"/>
        <v>4163</v>
      </c>
      <c r="AD54">
        <f t="shared" si="3"/>
        <v>6</v>
      </c>
      <c r="AE54">
        <f t="shared" si="4"/>
        <v>0.8</v>
      </c>
      <c r="AF54">
        <f>'TP Factors'!$D$7</f>
        <v>1.0291758621024898</v>
      </c>
      <c r="AG54">
        <f t="shared" si="5"/>
        <v>0.8</v>
      </c>
    </row>
    <row r="55" spans="1:33">
      <c r="A55" s="51" t="s">
        <v>246</v>
      </c>
      <c r="B55" s="51">
        <v>10</v>
      </c>
      <c r="C55" s="51" t="s">
        <v>247</v>
      </c>
      <c r="D55" s="52">
        <v>37.82</v>
      </c>
      <c r="E55" s="51" t="s">
        <v>248</v>
      </c>
      <c r="F55" s="51">
        <v>1234</v>
      </c>
      <c r="G55" s="53">
        <v>102.5</v>
      </c>
      <c r="H55" s="51" t="s">
        <v>249</v>
      </c>
      <c r="I55" s="51" t="s">
        <v>250</v>
      </c>
      <c r="J55" s="51">
        <v>50</v>
      </c>
      <c r="K55" s="54">
        <v>103.713732984</v>
      </c>
      <c r="L55" s="54">
        <v>96.340039088300003</v>
      </c>
      <c r="M55" s="52">
        <v>0.1</v>
      </c>
      <c r="N55" s="52">
        <v>0.03</v>
      </c>
      <c r="O55" s="51">
        <v>61584</v>
      </c>
      <c r="P55" s="51">
        <v>59901</v>
      </c>
      <c r="Q55" s="55">
        <v>61584</v>
      </c>
      <c r="R55" s="55">
        <v>1300</v>
      </c>
      <c r="S55" s="51" t="s">
        <v>253</v>
      </c>
      <c r="T55" s="51" t="s">
        <v>319</v>
      </c>
      <c r="U55" s="55">
        <v>48.29</v>
      </c>
      <c r="V55" s="55">
        <v>1</v>
      </c>
      <c r="W55" s="55">
        <v>2.1</v>
      </c>
      <c r="X55" s="55">
        <v>0.51600000000000001</v>
      </c>
      <c r="Y55" s="55">
        <f t="shared" si="0"/>
        <v>2.1</v>
      </c>
      <c r="Z55" s="55">
        <f t="shared" si="1"/>
        <v>0.51600000000000001</v>
      </c>
      <c r="AA55" s="55">
        <v>0.69199999999999995</v>
      </c>
      <c r="AB55" s="56">
        <v>2.3806046883841199E-2</v>
      </c>
      <c r="AC55">
        <f t="shared" si="2"/>
        <v>82</v>
      </c>
      <c r="AD55">
        <f t="shared" si="3"/>
        <v>0</v>
      </c>
      <c r="AE55">
        <f t="shared" si="4"/>
        <v>0.1</v>
      </c>
      <c r="AF55">
        <f>'TP Factors'!$D$7</f>
        <v>1.0291758621024898</v>
      </c>
      <c r="AG55">
        <f t="shared" si="5"/>
        <v>0.1</v>
      </c>
    </row>
    <row r="56" spans="1:33">
      <c r="A56" s="51" t="s">
        <v>246</v>
      </c>
      <c r="B56" s="51">
        <v>10</v>
      </c>
      <c r="C56" s="51" t="s">
        <v>247</v>
      </c>
      <c r="D56" s="52">
        <v>37.82</v>
      </c>
      <c r="E56" s="51" t="s">
        <v>248</v>
      </c>
      <c r="F56" s="51">
        <v>3456</v>
      </c>
      <c r="G56" s="53">
        <v>3</v>
      </c>
      <c r="H56" s="51" t="s">
        <v>249</v>
      </c>
      <c r="I56" s="51" t="s">
        <v>250</v>
      </c>
      <c r="J56" s="51">
        <v>720</v>
      </c>
      <c r="K56" s="54">
        <v>401.641111389</v>
      </c>
      <c r="L56" s="54">
        <v>3095.3384513800002</v>
      </c>
      <c r="M56" s="52">
        <v>0.5</v>
      </c>
      <c r="N56" s="52">
        <v>0.06</v>
      </c>
      <c r="O56" s="51">
        <v>61595</v>
      </c>
      <c r="P56" s="51">
        <v>59911</v>
      </c>
      <c r="Q56" s="55">
        <v>61595</v>
      </c>
      <c r="R56" s="55">
        <v>4110</v>
      </c>
      <c r="S56" s="51" t="s">
        <v>253</v>
      </c>
      <c r="T56" s="51" t="s">
        <v>320</v>
      </c>
      <c r="U56" s="55">
        <v>48.29</v>
      </c>
      <c r="V56" s="55">
        <v>1</v>
      </c>
      <c r="W56" s="55">
        <v>0.7</v>
      </c>
      <c r="X56" s="55">
        <v>0.09</v>
      </c>
      <c r="Y56" s="55">
        <f t="shared" si="0"/>
        <v>0.7</v>
      </c>
      <c r="Z56" s="55">
        <f t="shared" si="1"/>
        <v>0.09</v>
      </c>
      <c r="AA56" s="55">
        <v>0.309</v>
      </c>
      <c r="AB56" s="56">
        <v>0.76487172932181902</v>
      </c>
      <c r="AC56">
        <f t="shared" si="2"/>
        <v>1173</v>
      </c>
      <c r="AD56">
        <f t="shared" si="3"/>
        <v>2</v>
      </c>
      <c r="AE56">
        <f t="shared" si="4"/>
        <v>0.2</v>
      </c>
      <c r="AF56">
        <f>'TP Factors'!$D$7</f>
        <v>1.0291758621024898</v>
      </c>
      <c r="AG56">
        <f t="shared" si="5"/>
        <v>0.2</v>
      </c>
    </row>
    <row r="57" spans="1:33">
      <c r="A57" s="51" t="s">
        <v>246</v>
      </c>
      <c r="B57" s="51">
        <v>10</v>
      </c>
      <c r="C57" s="51" t="s">
        <v>247</v>
      </c>
      <c r="D57" s="52">
        <v>37.82</v>
      </c>
      <c r="E57" s="51" t="s">
        <v>248</v>
      </c>
      <c r="F57" s="51">
        <v>1234</v>
      </c>
      <c r="G57" s="53">
        <v>102.5</v>
      </c>
      <c r="H57" s="51" t="s">
        <v>249</v>
      </c>
      <c r="I57" s="51" t="s">
        <v>250</v>
      </c>
      <c r="J57" s="51">
        <v>68</v>
      </c>
      <c r="K57" s="54">
        <v>179.767735375</v>
      </c>
      <c r="L57" s="54">
        <v>137.271488073</v>
      </c>
      <c r="M57" s="52">
        <v>0.14000000000000001</v>
      </c>
      <c r="N57" s="52">
        <v>0.04</v>
      </c>
      <c r="O57" s="51">
        <v>61609</v>
      </c>
      <c r="P57" s="51">
        <v>59925</v>
      </c>
      <c r="Q57" s="55">
        <v>61609</v>
      </c>
      <c r="R57" s="55">
        <v>1300</v>
      </c>
      <c r="S57" s="51" t="s">
        <v>258</v>
      </c>
      <c r="T57" s="51" t="s">
        <v>311</v>
      </c>
      <c r="U57" s="55">
        <v>48.29</v>
      </c>
      <c r="V57" s="55">
        <v>1</v>
      </c>
      <c r="W57" s="55">
        <v>2.1</v>
      </c>
      <c r="X57" s="55">
        <v>0.51600000000000001</v>
      </c>
      <c r="Y57" s="55">
        <f t="shared" si="0"/>
        <v>2.1</v>
      </c>
      <c r="Z57" s="55">
        <f t="shared" si="1"/>
        <v>0.51600000000000001</v>
      </c>
      <c r="AA57" s="55">
        <v>0.66200000000000003</v>
      </c>
      <c r="AB57" s="56">
        <v>3.3920387734004E-2</v>
      </c>
      <c r="AC57">
        <f t="shared" si="2"/>
        <v>111</v>
      </c>
      <c r="AD57">
        <f t="shared" si="3"/>
        <v>1</v>
      </c>
      <c r="AE57">
        <f t="shared" si="4"/>
        <v>0.1</v>
      </c>
      <c r="AF57">
        <f>'TP Factors'!$D$7</f>
        <v>1.0291758621024898</v>
      </c>
      <c r="AG57">
        <f t="shared" si="5"/>
        <v>0.1</v>
      </c>
    </row>
    <row r="58" spans="1:33">
      <c r="A58" s="51" t="s">
        <v>246</v>
      </c>
      <c r="B58" s="51">
        <v>10</v>
      </c>
      <c r="C58" s="51" t="s">
        <v>247</v>
      </c>
      <c r="D58" s="52">
        <v>37.82</v>
      </c>
      <c r="E58" s="51" t="s">
        <v>248</v>
      </c>
      <c r="F58" s="51">
        <v>3456</v>
      </c>
      <c r="G58" s="53">
        <v>3</v>
      </c>
      <c r="H58" s="51" t="s">
        <v>249</v>
      </c>
      <c r="I58" s="51" t="s">
        <v>250</v>
      </c>
      <c r="J58" s="51">
        <v>2142</v>
      </c>
      <c r="K58" s="54">
        <v>345.01625537799998</v>
      </c>
      <c r="L58" s="54">
        <v>6892.0492166699996</v>
      </c>
      <c r="M58" s="52">
        <v>1.5</v>
      </c>
      <c r="N58" s="52">
        <v>0.19</v>
      </c>
      <c r="O58" s="51">
        <v>61610</v>
      </c>
      <c r="P58" s="51">
        <v>59926</v>
      </c>
      <c r="Q58" s="55">
        <v>61610</v>
      </c>
      <c r="R58" s="55">
        <v>4110</v>
      </c>
      <c r="S58" s="51" t="s">
        <v>258</v>
      </c>
      <c r="T58" s="51" t="s">
        <v>305</v>
      </c>
      <c r="U58" s="55">
        <v>48.29</v>
      </c>
      <c r="V58" s="55">
        <v>1</v>
      </c>
      <c r="W58" s="55">
        <v>0.7</v>
      </c>
      <c r="X58" s="55">
        <v>0.09</v>
      </c>
      <c r="Y58" s="55">
        <f t="shared" si="0"/>
        <v>0.7</v>
      </c>
      <c r="Z58" s="55">
        <f t="shared" si="1"/>
        <v>0.09</v>
      </c>
      <c r="AA58" s="55">
        <v>0.41299999999999998</v>
      </c>
      <c r="AB58" s="56">
        <v>1.70305563853609</v>
      </c>
      <c r="AC58">
        <f t="shared" si="2"/>
        <v>3491</v>
      </c>
      <c r="AD58">
        <f t="shared" si="3"/>
        <v>5</v>
      </c>
      <c r="AE58">
        <f t="shared" si="4"/>
        <v>0.7</v>
      </c>
      <c r="AF58">
        <f>'TP Factors'!$D$7</f>
        <v>1.0291758621024898</v>
      </c>
      <c r="AG58">
        <f t="shared" si="5"/>
        <v>0.7</v>
      </c>
    </row>
    <row r="59" spans="1:33">
      <c r="A59" s="51" t="s">
        <v>246</v>
      </c>
      <c r="B59" s="51">
        <v>10</v>
      </c>
      <c r="C59" s="51" t="s">
        <v>247</v>
      </c>
      <c r="D59" s="52">
        <v>37.82</v>
      </c>
      <c r="E59" s="51" t="s">
        <v>248</v>
      </c>
      <c r="F59" s="51">
        <v>3456</v>
      </c>
      <c r="G59" s="53">
        <v>3</v>
      </c>
      <c r="H59" s="51" t="s">
        <v>249</v>
      </c>
      <c r="I59" s="51" t="s">
        <v>250</v>
      </c>
      <c r="J59" s="51">
        <v>14</v>
      </c>
      <c r="K59" s="54">
        <v>59.3743838129</v>
      </c>
      <c r="L59" s="54">
        <v>46.165744446399998</v>
      </c>
      <c r="M59" s="52">
        <v>0.01</v>
      </c>
      <c r="N59" s="52">
        <v>0</v>
      </c>
      <c r="O59" s="51">
        <v>61616</v>
      </c>
      <c r="P59" s="51">
        <v>59932</v>
      </c>
      <c r="Q59" s="55">
        <v>61616</v>
      </c>
      <c r="R59" s="55">
        <v>4110</v>
      </c>
      <c r="S59" s="51" t="s">
        <v>258</v>
      </c>
      <c r="T59" s="51" t="s">
        <v>305</v>
      </c>
      <c r="U59" s="55">
        <v>48.29</v>
      </c>
      <c r="V59" s="55">
        <v>1</v>
      </c>
      <c r="W59" s="55">
        <v>0.7</v>
      </c>
      <c r="X59" s="55">
        <v>0.09</v>
      </c>
      <c r="Y59" s="55">
        <f t="shared" si="0"/>
        <v>0.7</v>
      </c>
      <c r="Z59" s="55">
        <f t="shared" si="1"/>
        <v>0.09</v>
      </c>
      <c r="AA59" s="55">
        <v>0.41299999999999998</v>
      </c>
      <c r="AB59" s="56">
        <v>1.14077582616224E-2</v>
      </c>
      <c r="AC59">
        <f t="shared" si="2"/>
        <v>23</v>
      </c>
      <c r="AD59">
        <f t="shared" si="3"/>
        <v>0</v>
      </c>
      <c r="AE59">
        <f t="shared" si="4"/>
        <v>0</v>
      </c>
      <c r="AF59">
        <f>'TP Factors'!$D$7</f>
        <v>1.0291758621024898</v>
      </c>
      <c r="AG59">
        <f t="shared" si="5"/>
        <v>0</v>
      </c>
    </row>
    <row r="60" spans="1:33">
      <c r="A60" s="51" t="s">
        <v>246</v>
      </c>
      <c r="B60" s="51">
        <v>10</v>
      </c>
      <c r="C60" s="51" t="s">
        <v>247</v>
      </c>
      <c r="D60" s="52">
        <v>37.82</v>
      </c>
      <c r="E60" s="51" t="s">
        <v>248</v>
      </c>
      <c r="F60" s="51">
        <v>3456</v>
      </c>
      <c r="G60" s="53">
        <v>3</v>
      </c>
      <c r="H60" s="51" t="s">
        <v>249</v>
      </c>
      <c r="I60" s="51" t="s">
        <v>250</v>
      </c>
      <c r="J60" s="51">
        <v>945</v>
      </c>
      <c r="K60" s="54">
        <v>348.69566730700001</v>
      </c>
      <c r="L60" s="54">
        <v>3041.6424678799999</v>
      </c>
      <c r="M60" s="52">
        <v>0.66</v>
      </c>
      <c r="N60" s="52">
        <v>0.09</v>
      </c>
      <c r="O60" s="51">
        <v>61621</v>
      </c>
      <c r="P60" s="51">
        <v>59937</v>
      </c>
      <c r="Q60" s="55">
        <v>61621</v>
      </c>
      <c r="R60" s="55">
        <v>4110</v>
      </c>
      <c r="S60" s="51" t="s">
        <v>258</v>
      </c>
      <c r="T60" s="51" t="s">
        <v>305</v>
      </c>
      <c r="U60" s="55">
        <v>48.29</v>
      </c>
      <c r="V60" s="55">
        <v>1</v>
      </c>
      <c r="W60" s="55">
        <v>0.7</v>
      </c>
      <c r="X60" s="55">
        <v>0.09</v>
      </c>
      <c r="Y60" s="55">
        <f t="shared" si="0"/>
        <v>0.7</v>
      </c>
      <c r="Z60" s="55">
        <f t="shared" si="1"/>
        <v>0.09</v>
      </c>
      <c r="AA60" s="55">
        <v>0.41299999999999998</v>
      </c>
      <c r="AB60" s="56">
        <v>0.75160321587810097</v>
      </c>
      <c r="AC60">
        <f t="shared" si="2"/>
        <v>1541</v>
      </c>
      <c r="AD60">
        <f t="shared" si="3"/>
        <v>2</v>
      </c>
      <c r="AE60">
        <f t="shared" si="4"/>
        <v>0.3</v>
      </c>
      <c r="AF60">
        <f>'TP Factors'!$D$7</f>
        <v>1.0291758621024898</v>
      </c>
      <c r="AG60">
        <f t="shared" si="5"/>
        <v>0.3</v>
      </c>
    </row>
    <row r="61" spans="1:33">
      <c r="A61" s="51" t="s">
        <v>246</v>
      </c>
      <c r="B61" s="51">
        <v>10</v>
      </c>
      <c r="C61" s="51" t="s">
        <v>247</v>
      </c>
      <c r="D61" s="52">
        <v>37.82</v>
      </c>
      <c r="E61" s="51" t="s">
        <v>248</v>
      </c>
      <c r="F61" s="51">
        <v>3456</v>
      </c>
      <c r="G61" s="53">
        <v>0</v>
      </c>
      <c r="H61" s="51" t="s">
        <v>249</v>
      </c>
      <c r="I61" s="51" t="s">
        <v>250</v>
      </c>
      <c r="J61" s="51">
        <v>166</v>
      </c>
      <c r="K61" s="54">
        <v>175.19252916100001</v>
      </c>
      <c r="L61" s="54">
        <v>727.32174482599999</v>
      </c>
      <c r="M61" s="52">
        <v>0</v>
      </c>
      <c r="N61" s="52">
        <v>0</v>
      </c>
      <c r="O61" s="51">
        <v>61622</v>
      </c>
      <c r="P61" s="51">
        <v>59938</v>
      </c>
      <c r="Q61" s="55">
        <v>61622</v>
      </c>
      <c r="R61" s="55">
        <v>6410</v>
      </c>
      <c r="S61" s="51" t="s">
        <v>258</v>
      </c>
      <c r="T61" s="51" t="s">
        <v>314</v>
      </c>
      <c r="U61" s="55">
        <v>48.29</v>
      </c>
      <c r="V61" s="55">
        <v>1</v>
      </c>
      <c r="W61" s="55">
        <v>0</v>
      </c>
      <c r="X61" s="55">
        <v>0</v>
      </c>
      <c r="Y61" s="55">
        <f t="shared" si="0"/>
        <v>0</v>
      </c>
      <c r="Z61" s="55">
        <f t="shared" si="1"/>
        <v>0</v>
      </c>
      <c r="AA61" s="55">
        <v>0.30299999999999999</v>
      </c>
      <c r="AB61" s="56">
        <v>0.17972439827678699</v>
      </c>
      <c r="AC61">
        <f t="shared" si="2"/>
        <v>270</v>
      </c>
      <c r="AD61">
        <f t="shared" si="3"/>
        <v>0</v>
      </c>
      <c r="AE61">
        <f t="shared" si="4"/>
        <v>0</v>
      </c>
      <c r="AF61">
        <f>'TP Factors'!$D$7</f>
        <v>1.0291758621024898</v>
      </c>
      <c r="AG61">
        <f t="shared" si="5"/>
        <v>0</v>
      </c>
    </row>
    <row r="62" spans="1:33">
      <c r="A62" s="51" t="s">
        <v>246</v>
      </c>
      <c r="B62" s="51">
        <v>10</v>
      </c>
      <c r="C62" s="51" t="s">
        <v>247</v>
      </c>
      <c r="D62" s="52">
        <v>37.82</v>
      </c>
      <c r="E62" s="51" t="s">
        <v>248</v>
      </c>
      <c r="F62" s="51">
        <v>3456</v>
      </c>
      <c r="G62" s="53">
        <v>3</v>
      </c>
      <c r="H62" s="51" t="s">
        <v>249</v>
      </c>
      <c r="I62" s="51" t="s">
        <v>250</v>
      </c>
      <c r="J62" s="51">
        <v>179</v>
      </c>
      <c r="K62" s="54">
        <v>157.032496119</v>
      </c>
      <c r="L62" s="54">
        <v>771.12318475899997</v>
      </c>
      <c r="M62" s="52">
        <v>0.13</v>
      </c>
      <c r="N62" s="52">
        <v>0.02</v>
      </c>
      <c r="O62" s="51">
        <v>61623</v>
      </c>
      <c r="P62" s="51">
        <v>59939</v>
      </c>
      <c r="Q62" s="55">
        <v>61623</v>
      </c>
      <c r="R62" s="55">
        <v>4110</v>
      </c>
      <c r="S62" s="51" t="s">
        <v>253</v>
      </c>
      <c r="T62" s="51" t="s">
        <v>320</v>
      </c>
      <c r="U62" s="55">
        <v>48.29</v>
      </c>
      <c r="V62" s="55">
        <v>1</v>
      </c>
      <c r="W62" s="55">
        <v>0.7</v>
      </c>
      <c r="X62" s="55">
        <v>0.09</v>
      </c>
      <c r="Y62" s="55">
        <f t="shared" si="0"/>
        <v>0.7</v>
      </c>
      <c r="Z62" s="55">
        <f t="shared" si="1"/>
        <v>0.09</v>
      </c>
      <c r="AA62" s="55">
        <v>0.309</v>
      </c>
      <c r="AB62" s="56">
        <v>0.19054792653101099</v>
      </c>
      <c r="AC62">
        <f t="shared" si="2"/>
        <v>292</v>
      </c>
      <c r="AD62">
        <f t="shared" si="3"/>
        <v>0</v>
      </c>
      <c r="AE62">
        <f t="shared" si="4"/>
        <v>0.1</v>
      </c>
      <c r="AF62">
        <f>'TP Factors'!$D$7</f>
        <v>1.0291758621024898</v>
      </c>
      <c r="AG62">
        <f t="shared" si="5"/>
        <v>0.1</v>
      </c>
    </row>
    <row r="63" spans="1:33">
      <c r="A63" s="51" t="s">
        <v>246</v>
      </c>
      <c r="B63" s="51">
        <v>10</v>
      </c>
      <c r="C63" s="51" t="s">
        <v>247</v>
      </c>
      <c r="D63" s="52">
        <v>37.82</v>
      </c>
      <c r="E63" s="51" t="s">
        <v>248</v>
      </c>
      <c r="F63" s="51">
        <v>1234</v>
      </c>
      <c r="G63" s="53">
        <v>29</v>
      </c>
      <c r="H63" s="51" t="s">
        <v>249</v>
      </c>
      <c r="I63" s="51" t="s">
        <v>250</v>
      </c>
      <c r="J63" s="51">
        <v>27</v>
      </c>
      <c r="K63" s="54">
        <v>234.00932861699999</v>
      </c>
      <c r="L63" s="54">
        <v>117.23178056899999</v>
      </c>
      <c r="M63" s="52">
        <v>0.06</v>
      </c>
      <c r="N63" s="52">
        <v>0.01</v>
      </c>
      <c r="O63" s="51">
        <v>61626</v>
      </c>
      <c r="P63" s="51">
        <v>59942</v>
      </c>
      <c r="Q63" s="55">
        <v>61626</v>
      </c>
      <c r="R63" s="55">
        <v>1200</v>
      </c>
      <c r="S63" s="51" t="s">
        <v>258</v>
      </c>
      <c r="T63" s="51" t="s">
        <v>259</v>
      </c>
      <c r="U63" s="55">
        <v>48.29</v>
      </c>
      <c r="V63" s="55">
        <v>1</v>
      </c>
      <c r="W63" s="55">
        <v>2.23</v>
      </c>
      <c r="X63" s="55">
        <v>0.316</v>
      </c>
      <c r="Y63" s="55">
        <f t="shared" si="0"/>
        <v>2.23</v>
      </c>
      <c r="Z63" s="55">
        <f t="shared" si="1"/>
        <v>0.316</v>
      </c>
      <c r="AA63" s="55">
        <v>0.30399999999999999</v>
      </c>
      <c r="AB63" s="56">
        <v>2.89684880052683E-2</v>
      </c>
      <c r="AC63">
        <f t="shared" si="2"/>
        <v>44</v>
      </c>
      <c r="AD63">
        <f t="shared" si="3"/>
        <v>0</v>
      </c>
      <c r="AE63">
        <f t="shared" si="4"/>
        <v>0</v>
      </c>
      <c r="AF63">
        <f>'TP Factors'!$D$7</f>
        <v>1.0291758621024898</v>
      </c>
      <c r="AG63">
        <f t="shared" si="5"/>
        <v>0</v>
      </c>
    </row>
    <row r="64" spans="1:33">
      <c r="A64" s="51" t="s">
        <v>246</v>
      </c>
      <c r="B64" s="51">
        <v>10</v>
      </c>
      <c r="C64" s="51" t="s">
        <v>247</v>
      </c>
      <c r="D64" s="52">
        <v>37.82</v>
      </c>
      <c r="E64" s="51" t="s">
        <v>248</v>
      </c>
      <c r="F64" s="51">
        <v>1234</v>
      </c>
      <c r="G64" s="53">
        <v>105</v>
      </c>
      <c r="H64" s="51" t="s">
        <v>249</v>
      </c>
      <c r="I64" s="51" t="s">
        <v>250</v>
      </c>
      <c r="J64" s="51">
        <v>184</v>
      </c>
      <c r="K64" s="54">
        <v>159.09357658799999</v>
      </c>
      <c r="L64" s="54">
        <v>275.35058649199999</v>
      </c>
      <c r="M64" s="52">
        <v>0.36</v>
      </c>
      <c r="N64" s="52">
        <v>0.09</v>
      </c>
      <c r="O64" s="51">
        <v>61628</v>
      </c>
      <c r="P64" s="51">
        <v>59944</v>
      </c>
      <c r="Q64" s="55">
        <v>61628</v>
      </c>
      <c r="R64" s="55">
        <v>1400</v>
      </c>
      <c r="S64" s="51" t="s">
        <v>258</v>
      </c>
      <c r="T64" s="51" t="s">
        <v>330</v>
      </c>
      <c r="U64" s="55">
        <v>48.29</v>
      </c>
      <c r="V64" s="55">
        <v>1</v>
      </c>
      <c r="W64" s="55">
        <v>1.93</v>
      </c>
      <c r="X64" s="55">
        <v>0.497</v>
      </c>
      <c r="Y64" s="55">
        <f t="shared" si="0"/>
        <v>1.93</v>
      </c>
      <c r="Z64" s="55">
        <f t="shared" si="1"/>
        <v>0.497</v>
      </c>
      <c r="AA64" s="55">
        <v>0.88700000000000001</v>
      </c>
      <c r="AB64" s="56">
        <v>6.8040339556728502E-2</v>
      </c>
      <c r="AC64">
        <f t="shared" si="2"/>
        <v>300</v>
      </c>
      <c r="AD64">
        <f t="shared" si="3"/>
        <v>1</v>
      </c>
      <c r="AE64">
        <f t="shared" si="4"/>
        <v>0.3</v>
      </c>
      <c r="AF64">
        <f>'TP Factors'!$D$7</f>
        <v>1.0291758621024898</v>
      </c>
      <c r="AG64">
        <f t="shared" si="5"/>
        <v>0.3</v>
      </c>
    </row>
    <row r="65" spans="1:33">
      <c r="A65" s="51" t="s">
        <v>246</v>
      </c>
      <c r="B65" s="51">
        <v>10</v>
      </c>
      <c r="C65" s="51" t="s">
        <v>247</v>
      </c>
      <c r="D65" s="52">
        <v>37.82</v>
      </c>
      <c r="E65" s="51" t="s">
        <v>248</v>
      </c>
      <c r="F65" s="51">
        <v>1234</v>
      </c>
      <c r="G65" s="53">
        <v>105</v>
      </c>
      <c r="H65" s="51" t="s">
        <v>249</v>
      </c>
      <c r="I65" s="51" t="s">
        <v>250</v>
      </c>
      <c r="J65" s="51">
        <v>506</v>
      </c>
      <c r="K65" s="54">
        <v>201.52344354799999</v>
      </c>
      <c r="L65" s="54">
        <v>757.62235399300005</v>
      </c>
      <c r="M65" s="52">
        <v>0.98</v>
      </c>
      <c r="N65" s="52">
        <v>0.25</v>
      </c>
      <c r="O65" s="51">
        <v>61629</v>
      </c>
      <c r="P65" s="51">
        <v>59945</v>
      </c>
      <c r="Q65" s="55">
        <v>61629</v>
      </c>
      <c r="R65" s="55">
        <v>1400</v>
      </c>
      <c r="S65" s="51" t="s">
        <v>258</v>
      </c>
      <c r="T65" s="51" t="s">
        <v>330</v>
      </c>
      <c r="U65" s="55">
        <v>48.29</v>
      </c>
      <c r="V65" s="55">
        <v>1</v>
      </c>
      <c r="W65" s="55">
        <v>1.93</v>
      </c>
      <c r="X65" s="55">
        <v>0.497</v>
      </c>
      <c r="Y65" s="55">
        <f t="shared" si="0"/>
        <v>1.93</v>
      </c>
      <c r="Z65" s="55">
        <f t="shared" si="1"/>
        <v>0.497</v>
      </c>
      <c r="AA65" s="55">
        <v>0.88700000000000001</v>
      </c>
      <c r="AB65" s="56">
        <v>0.187211811923542</v>
      </c>
      <c r="AC65">
        <f t="shared" si="2"/>
        <v>824</v>
      </c>
      <c r="AD65">
        <f t="shared" si="3"/>
        <v>4</v>
      </c>
      <c r="AE65">
        <f t="shared" si="4"/>
        <v>0.9</v>
      </c>
      <c r="AF65">
        <f>'TP Factors'!$D$7</f>
        <v>1.0291758621024898</v>
      </c>
      <c r="AG65">
        <f t="shared" si="5"/>
        <v>0.9</v>
      </c>
    </row>
    <row r="66" spans="1:33">
      <c r="A66" s="51" t="s">
        <v>246</v>
      </c>
      <c r="B66" s="51">
        <v>10</v>
      </c>
      <c r="C66" s="51" t="s">
        <v>247</v>
      </c>
      <c r="D66" s="52">
        <v>37.82</v>
      </c>
      <c r="E66" s="51" t="s">
        <v>248</v>
      </c>
      <c r="F66" s="51">
        <v>1234</v>
      </c>
      <c r="G66" s="53">
        <v>105</v>
      </c>
      <c r="H66" s="51" t="s">
        <v>249</v>
      </c>
      <c r="I66" s="51" t="s">
        <v>250</v>
      </c>
      <c r="J66" s="51">
        <v>12104</v>
      </c>
      <c r="K66" s="54">
        <v>759.06885901500004</v>
      </c>
      <c r="L66" s="54">
        <v>18137.063676599999</v>
      </c>
      <c r="M66" s="52">
        <v>23.36</v>
      </c>
      <c r="N66" s="52">
        <v>6.02</v>
      </c>
      <c r="O66" s="51">
        <v>61630</v>
      </c>
      <c r="P66" s="51">
        <v>59946</v>
      </c>
      <c r="Q66" s="55">
        <v>61630</v>
      </c>
      <c r="R66" s="55">
        <v>1400</v>
      </c>
      <c r="S66" s="51" t="s">
        <v>258</v>
      </c>
      <c r="T66" s="51" t="s">
        <v>330</v>
      </c>
      <c r="U66" s="55">
        <v>48.29</v>
      </c>
      <c r="V66" s="55">
        <v>1</v>
      </c>
      <c r="W66" s="55">
        <v>1.93</v>
      </c>
      <c r="X66" s="55">
        <v>0.497</v>
      </c>
      <c r="Y66" s="55">
        <f t="shared" si="0"/>
        <v>1.93</v>
      </c>
      <c r="Z66" s="55">
        <f t="shared" si="1"/>
        <v>0.497</v>
      </c>
      <c r="AA66" s="55">
        <v>0.88700000000000001</v>
      </c>
      <c r="AB66" s="56">
        <v>4.4817481115139097</v>
      </c>
      <c r="AC66">
        <f t="shared" si="2"/>
        <v>19732</v>
      </c>
      <c r="AD66">
        <f t="shared" si="3"/>
        <v>84</v>
      </c>
      <c r="AE66">
        <f t="shared" si="4"/>
        <v>21.6</v>
      </c>
      <c r="AF66">
        <f>'TP Factors'!$D$7</f>
        <v>1.0291758621024898</v>
      </c>
      <c r="AG66">
        <f t="shared" si="5"/>
        <v>22.2</v>
      </c>
    </row>
    <row r="67" spans="1:33">
      <c r="A67" s="51" t="s">
        <v>246</v>
      </c>
      <c r="B67" s="51">
        <v>10</v>
      </c>
      <c r="C67" s="51" t="s">
        <v>247</v>
      </c>
      <c r="D67" s="52">
        <v>37.82</v>
      </c>
      <c r="E67" s="51" t="s">
        <v>248</v>
      </c>
      <c r="F67" s="51">
        <v>1234</v>
      </c>
      <c r="G67" s="53">
        <v>45</v>
      </c>
      <c r="H67" s="51" t="s">
        <v>249</v>
      </c>
      <c r="I67" s="51" t="s">
        <v>250</v>
      </c>
      <c r="J67" s="51">
        <v>694</v>
      </c>
      <c r="K67" s="54">
        <v>185.44779889899999</v>
      </c>
      <c r="L67" s="54">
        <v>1311.4644196199999</v>
      </c>
      <c r="M67" s="52">
        <v>0.83</v>
      </c>
      <c r="N67" s="52">
        <v>0.33</v>
      </c>
      <c r="O67" s="51">
        <v>61637</v>
      </c>
      <c r="P67" s="51">
        <v>59953</v>
      </c>
      <c r="Q67" s="55">
        <v>61637</v>
      </c>
      <c r="R67" s="55">
        <v>8140</v>
      </c>
      <c r="S67" s="51" t="s">
        <v>258</v>
      </c>
      <c r="T67" s="51" t="s">
        <v>301</v>
      </c>
      <c r="U67" s="55">
        <v>48.29</v>
      </c>
      <c r="V67" s="55">
        <v>1</v>
      </c>
      <c r="W67" s="55">
        <v>1.2</v>
      </c>
      <c r="X67" s="55">
        <v>0.48</v>
      </c>
      <c r="Y67" s="55">
        <f t="shared" ref="Y67:Y130" si="6">W67</f>
        <v>1.2</v>
      </c>
      <c r="Z67" s="55">
        <f t="shared" ref="Z67:Z130" si="7">X67</f>
        <v>0.48</v>
      </c>
      <c r="AA67" s="55">
        <v>0.70299999999999996</v>
      </c>
      <c r="AB67" s="56">
        <v>0.32406861939675002</v>
      </c>
      <c r="AC67">
        <f t="shared" ref="AC67:AC130" si="8">ROUND(AB67*AA67*U67*102.79,0)</f>
        <v>1131</v>
      </c>
      <c r="AD67">
        <f t="shared" ref="AD67:AD130" si="9">ROUND(Y67*AC67*0.002205,0)</f>
        <v>3</v>
      </c>
      <c r="AE67">
        <f t="shared" ref="AE67:AE130" si="10">ROUND(Z67*AC67*0.002205,1)</f>
        <v>1.2</v>
      </c>
      <c r="AF67">
        <f>'TP Factors'!$D$7</f>
        <v>1.0291758621024898</v>
      </c>
      <c r="AG67">
        <f t="shared" ref="AG67:AG130" si="11">ROUND(AE67*AF67,1)</f>
        <v>1.2</v>
      </c>
    </row>
    <row r="68" spans="1:33">
      <c r="A68" s="51" t="s">
        <v>246</v>
      </c>
      <c r="B68" s="51">
        <v>10</v>
      </c>
      <c r="C68" s="51" t="s">
        <v>247</v>
      </c>
      <c r="D68" s="52">
        <v>37.82</v>
      </c>
      <c r="E68" s="51" t="s">
        <v>248</v>
      </c>
      <c r="F68" s="51">
        <v>3456</v>
      </c>
      <c r="G68" s="53">
        <v>0</v>
      </c>
      <c r="H68" s="51" t="s">
        <v>249</v>
      </c>
      <c r="I68" s="51" t="s">
        <v>250</v>
      </c>
      <c r="J68" s="51">
        <v>708</v>
      </c>
      <c r="K68" s="54">
        <v>322.35678912600002</v>
      </c>
      <c r="L68" s="54">
        <v>3107.7954401799998</v>
      </c>
      <c r="M68" s="52">
        <v>0</v>
      </c>
      <c r="N68" s="52">
        <v>0</v>
      </c>
      <c r="O68" s="51">
        <v>61639</v>
      </c>
      <c r="P68" s="51">
        <v>59955</v>
      </c>
      <c r="Q68" s="55">
        <v>61639</v>
      </c>
      <c r="R68" s="55">
        <v>6170</v>
      </c>
      <c r="S68" s="51" t="s">
        <v>258</v>
      </c>
      <c r="T68" s="51" t="s">
        <v>276</v>
      </c>
      <c r="U68" s="55">
        <v>48.29</v>
      </c>
      <c r="V68" s="55">
        <v>1</v>
      </c>
      <c r="W68" s="55">
        <v>0</v>
      </c>
      <c r="X68" s="55">
        <v>0</v>
      </c>
      <c r="Y68" s="55">
        <f t="shared" si="6"/>
        <v>0</v>
      </c>
      <c r="Z68" s="55">
        <f t="shared" si="7"/>
        <v>0</v>
      </c>
      <c r="AA68" s="55">
        <v>0.30299999999999999</v>
      </c>
      <c r="AB68" s="56">
        <v>0.76794990594134505</v>
      </c>
      <c r="AC68">
        <f t="shared" si="8"/>
        <v>1155</v>
      </c>
      <c r="AD68">
        <f t="shared" si="9"/>
        <v>0</v>
      </c>
      <c r="AE68">
        <f t="shared" si="10"/>
        <v>0</v>
      </c>
      <c r="AF68">
        <f>'TP Factors'!$D$7</f>
        <v>1.0291758621024898</v>
      </c>
      <c r="AG68">
        <f t="shared" si="11"/>
        <v>0</v>
      </c>
    </row>
    <row r="69" spans="1:33">
      <c r="A69" s="51" t="s">
        <v>246</v>
      </c>
      <c r="B69" s="51">
        <v>10</v>
      </c>
      <c r="C69" s="51" t="s">
        <v>247</v>
      </c>
      <c r="D69" s="52">
        <v>37.82</v>
      </c>
      <c r="E69" s="51" t="s">
        <v>248</v>
      </c>
      <c r="F69" s="51">
        <v>3456</v>
      </c>
      <c r="G69" s="53">
        <v>0</v>
      </c>
      <c r="H69" s="51" t="s">
        <v>249</v>
      </c>
      <c r="I69" s="51" t="s">
        <v>250</v>
      </c>
      <c r="J69" s="51">
        <v>214</v>
      </c>
      <c r="K69" s="54">
        <v>214.32757519399999</v>
      </c>
      <c r="L69" s="54">
        <v>938.28513051699997</v>
      </c>
      <c r="M69" s="52">
        <v>0</v>
      </c>
      <c r="N69" s="52">
        <v>0</v>
      </c>
      <c r="O69" s="51">
        <v>61642</v>
      </c>
      <c r="P69" s="51">
        <v>59957</v>
      </c>
      <c r="Q69" s="55">
        <v>61642</v>
      </c>
      <c r="R69" s="55">
        <v>6170</v>
      </c>
      <c r="S69" s="51" t="s">
        <v>251</v>
      </c>
      <c r="T69" s="51" t="s">
        <v>331</v>
      </c>
      <c r="U69" s="55">
        <v>48.29</v>
      </c>
      <c r="V69" s="55">
        <v>1</v>
      </c>
      <c r="W69" s="55">
        <v>0</v>
      </c>
      <c r="X69" s="55">
        <v>0</v>
      </c>
      <c r="Y69" s="55">
        <f t="shared" si="6"/>
        <v>0</v>
      </c>
      <c r="Z69" s="55">
        <f t="shared" si="7"/>
        <v>0</v>
      </c>
      <c r="AA69" s="55">
        <v>0.30299999999999999</v>
      </c>
      <c r="AB69" s="56">
        <v>1.2473945190382099E-2</v>
      </c>
      <c r="AC69">
        <f t="shared" si="8"/>
        <v>19</v>
      </c>
      <c r="AD69">
        <f t="shared" si="9"/>
        <v>0</v>
      </c>
      <c r="AE69">
        <f t="shared" si="10"/>
        <v>0</v>
      </c>
      <c r="AF69">
        <f>'TP Factors'!$D$7</f>
        <v>1.0291758621024898</v>
      </c>
      <c r="AG69">
        <f t="shared" si="11"/>
        <v>0</v>
      </c>
    </row>
    <row r="70" spans="1:33">
      <c r="A70" s="51" t="s">
        <v>246</v>
      </c>
      <c r="B70" s="51">
        <v>10</v>
      </c>
      <c r="C70" s="51" t="s">
        <v>247</v>
      </c>
      <c r="D70" s="52">
        <v>37.82</v>
      </c>
      <c r="E70" s="51" t="s">
        <v>248</v>
      </c>
      <c r="F70" s="51">
        <v>3456</v>
      </c>
      <c r="G70" s="53">
        <v>0</v>
      </c>
      <c r="H70" s="51" t="s">
        <v>249</v>
      </c>
      <c r="I70" s="51" t="s">
        <v>250</v>
      </c>
      <c r="J70" s="51">
        <v>2</v>
      </c>
      <c r="K70" s="54">
        <v>14.1279280989</v>
      </c>
      <c r="L70" s="54">
        <v>8.4630395568699992</v>
      </c>
      <c r="M70" s="52">
        <v>0</v>
      </c>
      <c r="N70" s="52">
        <v>0</v>
      </c>
      <c r="O70" s="51">
        <v>61643</v>
      </c>
      <c r="P70" s="51">
        <v>59958</v>
      </c>
      <c r="Q70" s="55">
        <v>61643</v>
      </c>
      <c r="R70" s="55">
        <v>6170</v>
      </c>
      <c r="S70" s="51" t="s">
        <v>258</v>
      </c>
      <c r="T70" s="51" t="s">
        <v>276</v>
      </c>
      <c r="U70" s="55">
        <v>48.29</v>
      </c>
      <c r="V70" s="55">
        <v>1</v>
      </c>
      <c r="W70" s="55">
        <v>0</v>
      </c>
      <c r="X70" s="55">
        <v>0</v>
      </c>
      <c r="Y70" s="55">
        <f t="shared" si="6"/>
        <v>0</v>
      </c>
      <c r="Z70" s="55">
        <f t="shared" si="7"/>
        <v>0</v>
      </c>
      <c r="AA70" s="55">
        <v>0.30299999999999999</v>
      </c>
      <c r="AB70" s="56">
        <v>1.2930551002814799E-3</v>
      </c>
      <c r="AC70">
        <f t="shared" si="8"/>
        <v>2</v>
      </c>
      <c r="AD70">
        <f t="shared" si="9"/>
        <v>0</v>
      </c>
      <c r="AE70">
        <f t="shared" si="10"/>
        <v>0</v>
      </c>
      <c r="AF70">
        <f>'TP Factors'!$D$7</f>
        <v>1.0291758621024898</v>
      </c>
      <c r="AG70">
        <f t="shared" si="11"/>
        <v>0</v>
      </c>
    </row>
    <row r="71" spans="1:33">
      <c r="A71" s="51" t="s">
        <v>246</v>
      </c>
      <c r="B71" s="51">
        <v>10</v>
      </c>
      <c r="C71" s="51" t="s">
        <v>247</v>
      </c>
      <c r="D71" s="52">
        <v>37.82</v>
      </c>
      <c r="E71" s="51" t="s">
        <v>248</v>
      </c>
      <c r="F71" s="51">
        <v>3456</v>
      </c>
      <c r="G71" s="53">
        <v>0</v>
      </c>
      <c r="H71" s="51" t="s">
        <v>249</v>
      </c>
      <c r="I71" s="51" t="s">
        <v>250</v>
      </c>
      <c r="J71" s="51">
        <v>260</v>
      </c>
      <c r="K71" s="54">
        <v>202.85530911800001</v>
      </c>
      <c r="L71" s="54">
        <v>1138.80843007</v>
      </c>
      <c r="M71" s="52">
        <v>0</v>
      </c>
      <c r="N71" s="52">
        <v>0</v>
      </c>
      <c r="O71" s="51">
        <v>61656</v>
      </c>
      <c r="P71" s="51">
        <v>59971</v>
      </c>
      <c r="Q71" s="55">
        <v>61656</v>
      </c>
      <c r="R71" s="55">
        <v>6170</v>
      </c>
      <c r="S71" s="51" t="s">
        <v>258</v>
      </c>
      <c r="T71" s="51" t="s">
        <v>276</v>
      </c>
      <c r="U71" s="55">
        <v>48.29</v>
      </c>
      <c r="V71" s="55">
        <v>1</v>
      </c>
      <c r="W71" s="55">
        <v>0</v>
      </c>
      <c r="X71" s="55">
        <v>0</v>
      </c>
      <c r="Y71" s="55">
        <f t="shared" si="6"/>
        <v>0</v>
      </c>
      <c r="Z71" s="55">
        <f t="shared" si="7"/>
        <v>0</v>
      </c>
      <c r="AA71" s="55">
        <v>0.30299999999999999</v>
      </c>
      <c r="AB71" s="56">
        <v>3.4225138421453499E-2</v>
      </c>
      <c r="AC71">
        <f t="shared" si="8"/>
        <v>51</v>
      </c>
      <c r="AD71">
        <f t="shared" si="9"/>
        <v>0</v>
      </c>
      <c r="AE71">
        <f t="shared" si="10"/>
        <v>0</v>
      </c>
      <c r="AF71">
        <f>'TP Factors'!$D$7</f>
        <v>1.0291758621024898</v>
      </c>
      <c r="AG71">
        <f t="shared" si="11"/>
        <v>0</v>
      </c>
    </row>
    <row r="72" spans="1:33">
      <c r="A72" s="51" t="s">
        <v>246</v>
      </c>
      <c r="B72" s="51">
        <v>10</v>
      </c>
      <c r="C72" s="51" t="s">
        <v>247</v>
      </c>
      <c r="D72" s="52">
        <v>37.82</v>
      </c>
      <c r="E72" s="51" t="s">
        <v>248</v>
      </c>
      <c r="F72" s="51">
        <v>1234</v>
      </c>
      <c r="G72" s="53">
        <v>105</v>
      </c>
      <c r="H72" s="51" t="s">
        <v>249</v>
      </c>
      <c r="I72" s="51" t="s">
        <v>250</v>
      </c>
      <c r="J72" s="51">
        <v>2018</v>
      </c>
      <c r="K72" s="54">
        <v>483.12099181500002</v>
      </c>
      <c r="L72" s="54">
        <v>2980.7900480200001</v>
      </c>
      <c r="M72" s="52">
        <v>3.89</v>
      </c>
      <c r="N72" s="52">
        <v>1</v>
      </c>
      <c r="O72" s="51">
        <v>61672</v>
      </c>
      <c r="P72" s="51">
        <v>59987</v>
      </c>
      <c r="Q72" s="55">
        <v>61672</v>
      </c>
      <c r="R72" s="55">
        <v>1400</v>
      </c>
      <c r="S72" s="51" t="s">
        <v>251</v>
      </c>
      <c r="T72" s="51" t="s">
        <v>333</v>
      </c>
      <c r="U72" s="55">
        <v>48.29</v>
      </c>
      <c r="V72" s="55">
        <v>1</v>
      </c>
      <c r="W72" s="55">
        <v>1.93</v>
      </c>
      <c r="X72" s="55">
        <v>0.497</v>
      </c>
      <c r="Y72" s="55">
        <f t="shared" si="6"/>
        <v>1.93</v>
      </c>
      <c r="Z72" s="55">
        <f t="shared" si="7"/>
        <v>0.497</v>
      </c>
      <c r="AA72" s="55">
        <v>0.9</v>
      </c>
      <c r="AB72" s="56">
        <v>0.70838044604671802</v>
      </c>
      <c r="AC72">
        <f t="shared" si="8"/>
        <v>3165</v>
      </c>
      <c r="AD72">
        <f t="shared" si="9"/>
        <v>13</v>
      </c>
      <c r="AE72">
        <f t="shared" si="10"/>
        <v>3.5</v>
      </c>
      <c r="AF72">
        <f>'TP Factors'!$D$7</f>
        <v>1.0291758621024898</v>
      </c>
      <c r="AG72">
        <f t="shared" si="11"/>
        <v>3.6</v>
      </c>
    </row>
    <row r="73" spans="1:33">
      <c r="A73" s="51" t="s">
        <v>246</v>
      </c>
      <c r="B73" s="51">
        <v>10</v>
      </c>
      <c r="C73" s="51" t="s">
        <v>247</v>
      </c>
      <c r="D73" s="52">
        <v>37.82</v>
      </c>
      <c r="E73" s="51" t="s">
        <v>248</v>
      </c>
      <c r="F73" s="51">
        <v>3456</v>
      </c>
      <c r="G73" s="53">
        <v>0</v>
      </c>
      <c r="H73" s="51" t="s">
        <v>249</v>
      </c>
      <c r="I73" s="51" t="s">
        <v>250</v>
      </c>
      <c r="J73" s="51">
        <v>18</v>
      </c>
      <c r="K73" s="54">
        <v>51.097518685899999</v>
      </c>
      <c r="L73" s="54">
        <v>78.033955102099995</v>
      </c>
      <c r="M73" s="52">
        <v>0</v>
      </c>
      <c r="N73" s="52">
        <v>0</v>
      </c>
      <c r="O73" s="51">
        <v>61685</v>
      </c>
      <c r="P73" s="51">
        <v>60000</v>
      </c>
      <c r="Q73" s="55">
        <v>61685</v>
      </c>
      <c r="R73" s="55">
        <v>6440</v>
      </c>
      <c r="S73" s="51" t="s">
        <v>258</v>
      </c>
      <c r="T73" s="51" t="s">
        <v>334</v>
      </c>
      <c r="U73" s="55">
        <v>48.29</v>
      </c>
      <c r="V73" s="55">
        <v>1</v>
      </c>
      <c r="W73" s="55">
        <v>0</v>
      </c>
      <c r="X73" s="55">
        <v>0</v>
      </c>
      <c r="Y73" s="55">
        <f t="shared" si="6"/>
        <v>0</v>
      </c>
      <c r="Z73" s="55">
        <f t="shared" si="7"/>
        <v>0</v>
      </c>
      <c r="AA73" s="55">
        <v>0.30299999999999999</v>
      </c>
      <c r="AB73" s="56">
        <v>1.9282533110652499E-2</v>
      </c>
      <c r="AC73">
        <f t="shared" si="8"/>
        <v>29</v>
      </c>
      <c r="AD73">
        <f t="shared" si="9"/>
        <v>0</v>
      </c>
      <c r="AE73">
        <f t="shared" si="10"/>
        <v>0</v>
      </c>
      <c r="AF73">
        <f>'TP Factors'!$D$7</f>
        <v>1.0291758621024898</v>
      </c>
      <c r="AG73">
        <f t="shared" si="11"/>
        <v>0</v>
      </c>
    </row>
    <row r="74" spans="1:33">
      <c r="A74" s="51" t="s">
        <v>246</v>
      </c>
      <c r="B74" s="51">
        <v>10</v>
      </c>
      <c r="C74" s="51" t="s">
        <v>247</v>
      </c>
      <c r="D74" s="52">
        <v>37.82</v>
      </c>
      <c r="E74" s="51" t="s">
        <v>248</v>
      </c>
      <c r="F74" s="51">
        <v>3456</v>
      </c>
      <c r="G74" s="53">
        <v>0</v>
      </c>
      <c r="H74" s="51" t="s">
        <v>249</v>
      </c>
      <c r="I74" s="51" t="s">
        <v>250</v>
      </c>
      <c r="J74" s="51">
        <v>291</v>
      </c>
      <c r="K74" s="54">
        <v>142.96538863399999</v>
      </c>
      <c r="L74" s="54">
        <v>1276.4778936099999</v>
      </c>
      <c r="M74" s="52">
        <v>0</v>
      </c>
      <c r="N74" s="52">
        <v>0</v>
      </c>
      <c r="O74" s="51">
        <v>61686</v>
      </c>
      <c r="P74" s="51">
        <v>60001</v>
      </c>
      <c r="Q74" s="55">
        <v>61686</v>
      </c>
      <c r="R74" s="55">
        <v>6440</v>
      </c>
      <c r="S74" s="51" t="s">
        <v>258</v>
      </c>
      <c r="T74" s="51" t="s">
        <v>334</v>
      </c>
      <c r="U74" s="55">
        <v>48.29</v>
      </c>
      <c r="V74" s="55">
        <v>1</v>
      </c>
      <c r="W74" s="55">
        <v>0</v>
      </c>
      <c r="X74" s="55">
        <v>0</v>
      </c>
      <c r="Y74" s="55">
        <f t="shared" si="6"/>
        <v>0</v>
      </c>
      <c r="Z74" s="55">
        <f t="shared" si="7"/>
        <v>0</v>
      </c>
      <c r="AA74" s="55">
        <v>0.30299999999999999</v>
      </c>
      <c r="AB74" s="56">
        <v>0.31542329514863598</v>
      </c>
      <c r="AC74">
        <f t="shared" si="8"/>
        <v>474</v>
      </c>
      <c r="AD74">
        <f t="shared" si="9"/>
        <v>0</v>
      </c>
      <c r="AE74">
        <f t="shared" si="10"/>
        <v>0</v>
      </c>
      <c r="AF74">
        <f>'TP Factors'!$D$7</f>
        <v>1.0291758621024898</v>
      </c>
      <c r="AG74">
        <f t="shared" si="11"/>
        <v>0</v>
      </c>
    </row>
    <row r="75" spans="1:33">
      <c r="A75" s="51" t="s">
        <v>246</v>
      </c>
      <c r="B75" s="51">
        <v>10</v>
      </c>
      <c r="C75" s="51" t="s">
        <v>247</v>
      </c>
      <c r="D75" s="52">
        <v>37.82</v>
      </c>
      <c r="E75" s="51" t="s">
        <v>248</v>
      </c>
      <c r="F75" s="51">
        <v>3456</v>
      </c>
      <c r="G75" s="53">
        <v>0</v>
      </c>
      <c r="H75" s="51" t="s">
        <v>249</v>
      </c>
      <c r="I75" s="51" t="s">
        <v>250</v>
      </c>
      <c r="J75" s="51">
        <v>19</v>
      </c>
      <c r="K75" s="54">
        <v>89.596483294999999</v>
      </c>
      <c r="L75" s="54">
        <v>85.081300514600002</v>
      </c>
      <c r="M75" s="52">
        <v>0</v>
      </c>
      <c r="N75" s="52">
        <v>0</v>
      </c>
      <c r="O75" s="51">
        <v>61687</v>
      </c>
      <c r="P75" s="51">
        <v>60002</v>
      </c>
      <c r="Q75" s="55">
        <v>61687</v>
      </c>
      <c r="R75" s="55">
        <v>6440</v>
      </c>
      <c r="S75" s="51" t="s">
        <v>258</v>
      </c>
      <c r="T75" s="51" t="s">
        <v>334</v>
      </c>
      <c r="U75" s="55">
        <v>48.29</v>
      </c>
      <c r="V75" s="55">
        <v>1</v>
      </c>
      <c r="W75" s="55">
        <v>0</v>
      </c>
      <c r="X75" s="55">
        <v>0</v>
      </c>
      <c r="Y75" s="55">
        <f t="shared" si="6"/>
        <v>0</v>
      </c>
      <c r="Z75" s="55">
        <f t="shared" si="7"/>
        <v>0</v>
      </c>
      <c r="AA75" s="55">
        <v>0.30299999999999999</v>
      </c>
      <c r="AB75" s="56">
        <v>2.10239631246277E-2</v>
      </c>
      <c r="AC75">
        <f t="shared" si="8"/>
        <v>32</v>
      </c>
      <c r="AD75">
        <f t="shared" si="9"/>
        <v>0</v>
      </c>
      <c r="AE75">
        <f t="shared" si="10"/>
        <v>0</v>
      </c>
      <c r="AF75">
        <f>'TP Factors'!$D$7</f>
        <v>1.0291758621024898</v>
      </c>
      <c r="AG75">
        <f t="shared" si="11"/>
        <v>0</v>
      </c>
    </row>
    <row r="76" spans="1:33">
      <c r="A76" s="51" t="s">
        <v>246</v>
      </c>
      <c r="B76" s="51">
        <v>10</v>
      </c>
      <c r="C76" s="51" t="s">
        <v>247</v>
      </c>
      <c r="D76" s="52">
        <v>37.82</v>
      </c>
      <c r="E76" s="51" t="s">
        <v>248</v>
      </c>
      <c r="F76" s="51">
        <v>1234</v>
      </c>
      <c r="G76" s="53">
        <v>102.5</v>
      </c>
      <c r="H76" s="51" t="s">
        <v>249</v>
      </c>
      <c r="I76" s="51" t="s">
        <v>250</v>
      </c>
      <c r="J76" s="51">
        <v>18650</v>
      </c>
      <c r="K76" s="54">
        <v>1474.2028828299999</v>
      </c>
      <c r="L76" s="54">
        <v>37445.292560900001</v>
      </c>
      <c r="M76" s="52">
        <v>39.159999999999997</v>
      </c>
      <c r="N76" s="52">
        <v>9.6199999999999992</v>
      </c>
      <c r="O76" s="51">
        <v>61703</v>
      </c>
      <c r="P76" s="51">
        <v>60017</v>
      </c>
      <c r="Q76" s="55">
        <v>61703</v>
      </c>
      <c r="R76" s="55">
        <v>1300</v>
      </c>
      <c r="S76" s="51" t="s">
        <v>258</v>
      </c>
      <c r="T76" s="51" t="s">
        <v>311</v>
      </c>
      <c r="U76" s="55">
        <v>48.29</v>
      </c>
      <c r="V76" s="55">
        <v>1</v>
      </c>
      <c r="W76" s="55">
        <v>2.1</v>
      </c>
      <c r="X76" s="55">
        <v>0.51600000000000001</v>
      </c>
      <c r="Y76" s="55">
        <f t="shared" si="6"/>
        <v>2.1</v>
      </c>
      <c r="Z76" s="55">
        <f t="shared" si="7"/>
        <v>0.51600000000000001</v>
      </c>
      <c r="AA76" s="55">
        <v>0.66200000000000003</v>
      </c>
      <c r="AB76" s="56">
        <v>1.8172805474813201</v>
      </c>
      <c r="AC76">
        <f t="shared" si="8"/>
        <v>5972</v>
      </c>
      <c r="AD76">
        <f t="shared" si="9"/>
        <v>28</v>
      </c>
      <c r="AE76">
        <f t="shared" si="10"/>
        <v>6.8</v>
      </c>
      <c r="AF76">
        <f>'TP Factors'!$D$7</f>
        <v>1.0291758621024898</v>
      </c>
      <c r="AG76">
        <f t="shared" si="11"/>
        <v>7</v>
      </c>
    </row>
    <row r="77" spans="1:33">
      <c r="A77" s="51" t="s">
        <v>246</v>
      </c>
      <c r="B77" s="51">
        <v>10</v>
      </c>
      <c r="C77" s="51" t="s">
        <v>247</v>
      </c>
      <c r="D77" s="52">
        <v>37.82</v>
      </c>
      <c r="E77" s="51" t="s">
        <v>248</v>
      </c>
      <c r="F77" s="51">
        <v>1234</v>
      </c>
      <c r="G77" s="53">
        <v>102.5</v>
      </c>
      <c r="H77" s="51" t="s">
        <v>249</v>
      </c>
      <c r="I77" s="51" t="s">
        <v>250</v>
      </c>
      <c r="J77" s="51">
        <v>40542</v>
      </c>
      <c r="K77" s="54">
        <v>1537.9694804200001</v>
      </c>
      <c r="L77" s="54">
        <v>77872.297556100006</v>
      </c>
      <c r="M77" s="52">
        <v>85.14</v>
      </c>
      <c r="N77" s="52">
        <v>20.92</v>
      </c>
      <c r="O77" s="51">
        <v>61713</v>
      </c>
      <c r="P77" s="51">
        <v>60027</v>
      </c>
      <c r="Q77" s="55">
        <v>61713</v>
      </c>
      <c r="R77" s="55">
        <v>1300</v>
      </c>
      <c r="S77" s="51" t="s">
        <v>253</v>
      </c>
      <c r="T77" s="51" t="s">
        <v>319</v>
      </c>
      <c r="U77" s="55">
        <v>48.29</v>
      </c>
      <c r="V77" s="55">
        <v>1</v>
      </c>
      <c r="W77" s="55">
        <v>2.1</v>
      </c>
      <c r="X77" s="55">
        <v>0.51600000000000001</v>
      </c>
      <c r="Y77" s="55">
        <f t="shared" si="6"/>
        <v>2.1</v>
      </c>
      <c r="Z77" s="55">
        <f t="shared" si="7"/>
        <v>0.51600000000000001</v>
      </c>
      <c r="AA77" s="55">
        <v>0.69199999999999995</v>
      </c>
      <c r="AB77" s="56">
        <v>0.99421667442991701</v>
      </c>
      <c r="AC77">
        <f t="shared" si="8"/>
        <v>3415</v>
      </c>
      <c r="AD77">
        <f t="shared" si="9"/>
        <v>16</v>
      </c>
      <c r="AE77">
        <f t="shared" si="10"/>
        <v>3.9</v>
      </c>
      <c r="AF77">
        <f>'TP Factors'!$D$7</f>
        <v>1.0291758621024898</v>
      </c>
      <c r="AG77">
        <f t="shared" si="11"/>
        <v>4</v>
      </c>
    </row>
    <row r="78" spans="1:33">
      <c r="A78" s="51" t="s">
        <v>246</v>
      </c>
      <c r="B78" s="51">
        <v>10</v>
      </c>
      <c r="C78" s="51" t="s">
        <v>247</v>
      </c>
      <c r="D78" s="52">
        <v>37.82</v>
      </c>
      <c r="E78" s="51" t="s">
        <v>248</v>
      </c>
      <c r="F78" s="51">
        <v>1234</v>
      </c>
      <c r="G78" s="53">
        <v>102.5</v>
      </c>
      <c r="H78" s="51" t="s">
        <v>249</v>
      </c>
      <c r="I78" s="51" t="s">
        <v>250</v>
      </c>
      <c r="J78" s="51">
        <v>586</v>
      </c>
      <c r="K78" s="54">
        <v>217.71368493400001</v>
      </c>
      <c r="L78" s="54">
        <v>1176.7741738899999</v>
      </c>
      <c r="M78" s="52">
        <v>1.23</v>
      </c>
      <c r="N78" s="52">
        <v>0.3</v>
      </c>
      <c r="O78" s="51">
        <v>61829</v>
      </c>
      <c r="P78" s="51">
        <v>60131</v>
      </c>
      <c r="Q78" s="55">
        <v>61829</v>
      </c>
      <c r="R78" s="55">
        <v>1300</v>
      </c>
      <c r="S78" s="51" t="s">
        <v>258</v>
      </c>
      <c r="T78" s="51" t="s">
        <v>311</v>
      </c>
      <c r="U78" s="55">
        <v>48.29</v>
      </c>
      <c r="V78" s="55">
        <v>1</v>
      </c>
      <c r="W78" s="55">
        <v>2.1</v>
      </c>
      <c r="X78" s="55">
        <v>0.51600000000000001</v>
      </c>
      <c r="Y78" s="55">
        <f t="shared" si="6"/>
        <v>2.1</v>
      </c>
      <c r="Z78" s="55">
        <f t="shared" si="7"/>
        <v>0.51600000000000001</v>
      </c>
      <c r="AA78" s="55">
        <v>0.66200000000000003</v>
      </c>
      <c r="AB78" s="56">
        <v>0.29078606798976903</v>
      </c>
      <c r="AC78">
        <f t="shared" si="8"/>
        <v>956</v>
      </c>
      <c r="AD78">
        <f t="shared" si="9"/>
        <v>4</v>
      </c>
      <c r="AE78">
        <f t="shared" si="10"/>
        <v>1.1000000000000001</v>
      </c>
      <c r="AF78">
        <f>'TP Factors'!$D$7</f>
        <v>1.0291758621024898</v>
      </c>
      <c r="AG78">
        <f t="shared" si="11"/>
        <v>1.1000000000000001</v>
      </c>
    </row>
    <row r="79" spans="1:33">
      <c r="A79" s="51" t="s">
        <v>246</v>
      </c>
      <c r="B79" s="51">
        <v>10</v>
      </c>
      <c r="C79" s="51" t="s">
        <v>247</v>
      </c>
      <c r="D79" s="52">
        <v>37.82</v>
      </c>
      <c r="E79" s="51" t="s">
        <v>248</v>
      </c>
      <c r="F79" s="51">
        <v>3456</v>
      </c>
      <c r="G79" s="53">
        <v>3</v>
      </c>
      <c r="H79" s="51" t="s">
        <v>249</v>
      </c>
      <c r="I79" s="51" t="s">
        <v>250</v>
      </c>
      <c r="J79" s="51">
        <v>185</v>
      </c>
      <c r="K79" s="54">
        <v>158.53215027300001</v>
      </c>
      <c r="L79" s="54">
        <v>595.58677720200001</v>
      </c>
      <c r="M79" s="52">
        <v>0.13</v>
      </c>
      <c r="N79" s="52">
        <v>0.02</v>
      </c>
      <c r="O79" s="51">
        <v>61838</v>
      </c>
      <c r="P79" s="51">
        <v>60140</v>
      </c>
      <c r="Q79" s="55">
        <v>61838</v>
      </c>
      <c r="R79" s="55">
        <v>4110</v>
      </c>
      <c r="S79" s="51" t="s">
        <v>258</v>
      </c>
      <c r="T79" s="51" t="s">
        <v>305</v>
      </c>
      <c r="U79" s="55">
        <v>48.29</v>
      </c>
      <c r="V79" s="55">
        <v>1</v>
      </c>
      <c r="W79" s="55">
        <v>0.7</v>
      </c>
      <c r="X79" s="55">
        <v>0.09</v>
      </c>
      <c r="Y79" s="55">
        <f t="shared" si="6"/>
        <v>0.7</v>
      </c>
      <c r="Z79" s="55">
        <f t="shared" si="7"/>
        <v>0.09</v>
      </c>
      <c r="AA79" s="55">
        <v>0.41299999999999998</v>
      </c>
      <c r="AB79" s="56">
        <v>0.147172109104039</v>
      </c>
      <c r="AC79">
        <f t="shared" si="8"/>
        <v>302</v>
      </c>
      <c r="AD79">
        <f t="shared" si="9"/>
        <v>0</v>
      </c>
      <c r="AE79">
        <f t="shared" si="10"/>
        <v>0.1</v>
      </c>
      <c r="AF79">
        <f>'TP Factors'!$D$7</f>
        <v>1.0291758621024898</v>
      </c>
      <c r="AG79">
        <f t="shared" si="11"/>
        <v>0.1</v>
      </c>
    </row>
    <row r="80" spans="1:33">
      <c r="A80" s="51" t="s">
        <v>246</v>
      </c>
      <c r="B80" s="51">
        <v>10</v>
      </c>
      <c r="C80" s="51" t="s">
        <v>247</v>
      </c>
      <c r="D80" s="52">
        <v>37.82</v>
      </c>
      <c r="E80" s="51" t="s">
        <v>248</v>
      </c>
      <c r="F80" s="51">
        <v>3456</v>
      </c>
      <c r="G80" s="53">
        <v>11.1</v>
      </c>
      <c r="H80" s="51" t="s">
        <v>249</v>
      </c>
      <c r="I80" s="51" t="s">
        <v>250</v>
      </c>
      <c r="J80" s="51">
        <v>486</v>
      </c>
      <c r="K80" s="54">
        <v>369.98917670100002</v>
      </c>
      <c r="L80" s="54">
        <v>3346.8636958500001</v>
      </c>
      <c r="M80" s="52">
        <v>0.57999999999999996</v>
      </c>
      <c r="N80" s="52">
        <v>0.04</v>
      </c>
      <c r="O80" s="51">
        <v>61839</v>
      </c>
      <c r="P80" s="51">
        <v>60141</v>
      </c>
      <c r="Q80" s="55">
        <v>61839</v>
      </c>
      <c r="R80" s="55">
        <v>1900</v>
      </c>
      <c r="S80" s="51" t="s">
        <v>258</v>
      </c>
      <c r="T80" s="51" t="s">
        <v>335</v>
      </c>
      <c r="U80" s="55">
        <v>48.29</v>
      </c>
      <c r="V80" s="55">
        <v>1</v>
      </c>
      <c r="W80" s="55">
        <v>1.2</v>
      </c>
      <c r="X80" s="55">
        <v>7.5999999999999998E-2</v>
      </c>
      <c r="Y80" s="55">
        <f t="shared" si="6"/>
        <v>1.2</v>
      </c>
      <c r="Z80" s="55">
        <f t="shared" si="7"/>
        <v>7.5999999999999998E-2</v>
      </c>
      <c r="AA80" s="55">
        <v>0.193</v>
      </c>
      <c r="AB80" s="56">
        <v>0.61003280512175795</v>
      </c>
      <c r="AC80">
        <f t="shared" si="8"/>
        <v>584</v>
      </c>
      <c r="AD80">
        <f t="shared" si="9"/>
        <v>2</v>
      </c>
      <c r="AE80">
        <f t="shared" si="10"/>
        <v>0.1</v>
      </c>
      <c r="AF80">
        <f>'TP Factors'!$D$7</f>
        <v>1.0291758621024898</v>
      </c>
      <c r="AG80">
        <f t="shared" si="11"/>
        <v>0.1</v>
      </c>
    </row>
    <row r="81" spans="1:33">
      <c r="A81" s="51" t="s">
        <v>246</v>
      </c>
      <c r="B81" s="51">
        <v>10</v>
      </c>
      <c r="C81" s="51" t="s">
        <v>247</v>
      </c>
      <c r="D81" s="52">
        <v>37.82</v>
      </c>
      <c r="E81" s="51" t="s">
        <v>248</v>
      </c>
      <c r="F81" s="51">
        <v>3456</v>
      </c>
      <c r="G81" s="53">
        <v>3</v>
      </c>
      <c r="H81" s="51" t="s">
        <v>249</v>
      </c>
      <c r="I81" s="51" t="s">
        <v>250</v>
      </c>
      <c r="J81" s="51">
        <v>4010</v>
      </c>
      <c r="K81" s="54">
        <v>888.44174251799996</v>
      </c>
      <c r="L81" s="54">
        <v>12905.0077442</v>
      </c>
      <c r="M81" s="52">
        <v>2.81</v>
      </c>
      <c r="N81" s="52">
        <v>0.36</v>
      </c>
      <c r="O81" s="51">
        <v>61841</v>
      </c>
      <c r="P81" s="51">
        <v>60143</v>
      </c>
      <c r="Q81" s="55">
        <v>61841</v>
      </c>
      <c r="R81" s="55">
        <v>4110</v>
      </c>
      <c r="S81" s="51" t="s">
        <v>258</v>
      </c>
      <c r="T81" s="51" t="s">
        <v>305</v>
      </c>
      <c r="U81" s="55">
        <v>48.29</v>
      </c>
      <c r="V81" s="55">
        <v>1</v>
      </c>
      <c r="W81" s="55">
        <v>0.7</v>
      </c>
      <c r="X81" s="55">
        <v>0.09</v>
      </c>
      <c r="Y81" s="55">
        <f t="shared" si="6"/>
        <v>0.7</v>
      </c>
      <c r="Z81" s="55">
        <f t="shared" si="7"/>
        <v>0.09</v>
      </c>
      <c r="AA81" s="55">
        <v>0.41299999999999998</v>
      </c>
      <c r="AB81" s="56">
        <v>3.1888841058161899</v>
      </c>
      <c r="AC81">
        <f t="shared" si="8"/>
        <v>6537</v>
      </c>
      <c r="AD81">
        <f t="shared" si="9"/>
        <v>10</v>
      </c>
      <c r="AE81">
        <f t="shared" si="10"/>
        <v>1.3</v>
      </c>
      <c r="AF81">
        <f>'TP Factors'!$D$7</f>
        <v>1.0291758621024898</v>
      </c>
      <c r="AG81">
        <f t="shared" si="11"/>
        <v>1.3</v>
      </c>
    </row>
    <row r="82" spans="1:33">
      <c r="A82" s="51" t="s">
        <v>246</v>
      </c>
      <c r="B82" s="51">
        <v>10</v>
      </c>
      <c r="C82" s="51" t="s">
        <v>247</v>
      </c>
      <c r="D82" s="52">
        <v>37.82</v>
      </c>
      <c r="E82" s="51" t="s">
        <v>248</v>
      </c>
      <c r="F82" s="51">
        <v>1234</v>
      </c>
      <c r="G82" s="53">
        <v>13</v>
      </c>
      <c r="H82" s="51" t="s">
        <v>249</v>
      </c>
      <c r="I82" s="51" t="s">
        <v>250</v>
      </c>
      <c r="J82" s="51">
        <v>1345</v>
      </c>
      <c r="K82" s="54">
        <v>326.55293164300002</v>
      </c>
      <c r="L82" s="54">
        <v>5227.9317909399997</v>
      </c>
      <c r="M82" s="52">
        <v>2.4900000000000002</v>
      </c>
      <c r="N82" s="52">
        <v>0.3</v>
      </c>
      <c r="O82" s="51">
        <v>61842</v>
      </c>
      <c r="P82" s="51">
        <v>60144</v>
      </c>
      <c r="Q82" s="55">
        <v>61842</v>
      </c>
      <c r="R82" s="55">
        <v>1100</v>
      </c>
      <c r="S82" s="51" t="s">
        <v>258</v>
      </c>
      <c r="T82" s="51" t="s">
        <v>279</v>
      </c>
      <c r="U82" s="55">
        <v>48.29</v>
      </c>
      <c r="V82" s="55">
        <v>1</v>
      </c>
      <c r="W82" s="55">
        <v>1.85</v>
      </c>
      <c r="X82" s="55">
        <v>0.22</v>
      </c>
      <c r="Y82" s="55">
        <f t="shared" si="6"/>
        <v>1.85</v>
      </c>
      <c r="Z82" s="55">
        <f t="shared" si="7"/>
        <v>0.22</v>
      </c>
      <c r="AA82" s="55">
        <v>0.34200000000000003</v>
      </c>
      <c r="AB82" s="56">
        <v>1.29184491212474</v>
      </c>
      <c r="AC82">
        <f t="shared" si="8"/>
        <v>2193</v>
      </c>
      <c r="AD82">
        <f t="shared" si="9"/>
        <v>9</v>
      </c>
      <c r="AE82">
        <f t="shared" si="10"/>
        <v>1.1000000000000001</v>
      </c>
      <c r="AF82">
        <f>'TP Factors'!$D$7</f>
        <v>1.0291758621024898</v>
      </c>
      <c r="AG82">
        <f t="shared" si="11"/>
        <v>1.1000000000000001</v>
      </c>
    </row>
    <row r="83" spans="1:33">
      <c r="A83" s="51" t="s">
        <v>246</v>
      </c>
      <c r="B83" s="51">
        <v>10</v>
      </c>
      <c r="C83" s="51" t="s">
        <v>247</v>
      </c>
      <c r="D83" s="52">
        <v>37.82</v>
      </c>
      <c r="E83" s="51" t="s">
        <v>248</v>
      </c>
      <c r="F83" s="51">
        <v>3456</v>
      </c>
      <c r="G83" s="53">
        <v>11.1</v>
      </c>
      <c r="H83" s="51" t="s">
        <v>249</v>
      </c>
      <c r="I83" s="51" t="s">
        <v>250</v>
      </c>
      <c r="J83" s="51">
        <v>51</v>
      </c>
      <c r="K83" s="54">
        <v>71.554564732000003</v>
      </c>
      <c r="L83" s="54">
        <v>247.05883215200001</v>
      </c>
      <c r="M83" s="52">
        <v>0.06</v>
      </c>
      <c r="N83" s="52">
        <v>0</v>
      </c>
      <c r="O83" s="51">
        <v>61843</v>
      </c>
      <c r="P83" s="51">
        <v>60145</v>
      </c>
      <c r="Q83" s="55">
        <v>61843</v>
      </c>
      <c r="R83" s="55">
        <v>1900</v>
      </c>
      <c r="S83" s="51" t="s">
        <v>251</v>
      </c>
      <c r="T83" s="51" t="s">
        <v>336</v>
      </c>
      <c r="U83" s="55">
        <v>48.29</v>
      </c>
      <c r="V83" s="55">
        <v>1</v>
      </c>
      <c r="W83" s="55">
        <v>1.2</v>
      </c>
      <c r="X83" s="55">
        <v>7.5999999999999998E-2</v>
      </c>
      <c r="Y83" s="55">
        <f t="shared" si="6"/>
        <v>1.2</v>
      </c>
      <c r="Z83" s="55">
        <f t="shared" si="7"/>
        <v>7.5999999999999998E-2</v>
      </c>
      <c r="AA83" s="55">
        <v>0.27600000000000002</v>
      </c>
      <c r="AB83" s="56">
        <v>1.6856603553522E-2</v>
      </c>
      <c r="AC83">
        <f t="shared" si="8"/>
        <v>23</v>
      </c>
      <c r="AD83">
        <f t="shared" si="9"/>
        <v>0</v>
      </c>
      <c r="AE83">
        <f t="shared" si="10"/>
        <v>0</v>
      </c>
      <c r="AF83">
        <f>'TP Factors'!$D$7</f>
        <v>1.0291758621024898</v>
      </c>
      <c r="AG83">
        <f t="shared" si="11"/>
        <v>0</v>
      </c>
    </row>
    <row r="84" spans="1:33">
      <c r="A84" s="51" t="s">
        <v>246</v>
      </c>
      <c r="B84" s="51">
        <v>10</v>
      </c>
      <c r="C84" s="51" t="s">
        <v>247</v>
      </c>
      <c r="D84" s="52">
        <v>37.82</v>
      </c>
      <c r="E84" s="51" t="s">
        <v>248</v>
      </c>
      <c r="F84" s="51">
        <v>3456</v>
      </c>
      <c r="G84" s="53">
        <v>11.1</v>
      </c>
      <c r="H84" s="51" t="s">
        <v>249</v>
      </c>
      <c r="I84" s="51" t="s">
        <v>250</v>
      </c>
      <c r="J84" s="51">
        <v>10</v>
      </c>
      <c r="K84" s="54">
        <v>31.821546944200001</v>
      </c>
      <c r="L84" s="54">
        <v>47.174543716899997</v>
      </c>
      <c r="M84" s="52">
        <v>0.01</v>
      </c>
      <c r="N84" s="52">
        <v>0</v>
      </c>
      <c r="O84" s="51">
        <v>61845</v>
      </c>
      <c r="P84" s="51">
        <v>60147</v>
      </c>
      <c r="Q84" s="55">
        <v>61845</v>
      </c>
      <c r="R84" s="55">
        <v>1900</v>
      </c>
      <c r="S84" s="51" t="s">
        <v>251</v>
      </c>
      <c r="T84" s="51" t="s">
        <v>336</v>
      </c>
      <c r="U84" s="55">
        <v>48.29</v>
      </c>
      <c r="V84" s="55">
        <v>1</v>
      </c>
      <c r="W84" s="55">
        <v>1.2</v>
      </c>
      <c r="X84" s="55">
        <v>7.5999999999999998E-2</v>
      </c>
      <c r="Y84" s="55">
        <f t="shared" si="6"/>
        <v>1.2</v>
      </c>
      <c r="Z84" s="55">
        <f t="shared" si="7"/>
        <v>7.5999999999999998E-2</v>
      </c>
      <c r="AA84" s="55">
        <v>0.27600000000000002</v>
      </c>
      <c r="AB84" s="56">
        <v>1.26562899302034E-3</v>
      </c>
      <c r="AC84">
        <f t="shared" si="8"/>
        <v>2</v>
      </c>
      <c r="AD84">
        <f t="shared" si="9"/>
        <v>0</v>
      </c>
      <c r="AE84">
        <f t="shared" si="10"/>
        <v>0</v>
      </c>
      <c r="AF84">
        <f>'TP Factors'!$D$7</f>
        <v>1.0291758621024898</v>
      </c>
      <c r="AG84">
        <f t="shared" si="11"/>
        <v>0</v>
      </c>
    </row>
    <row r="85" spans="1:33">
      <c r="A85" s="51" t="s">
        <v>246</v>
      </c>
      <c r="B85" s="51">
        <v>10</v>
      </c>
      <c r="C85" s="51" t="s">
        <v>247</v>
      </c>
      <c r="D85" s="52">
        <v>37.82</v>
      </c>
      <c r="E85" s="51" t="s">
        <v>248</v>
      </c>
      <c r="F85" s="51">
        <v>3456</v>
      </c>
      <c r="G85" s="53">
        <v>3</v>
      </c>
      <c r="H85" s="51" t="s">
        <v>249</v>
      </c>
      <c r="I85" s="51" t="s">
        <v>250</v>
      </c>
      <c r="J85" s="51">
        <v>526</v>
      </c>
      <c r="K85" s="54">
        <v>332.287595157</v>
      </c>
      <c r="L85" s="54">
        <v>2262.23153645</v>
      </c>
      <c r="M85" s="52">
        <v>0.37</v>
      </c>
      <c r="N85" s="52">
        <v>0.05</v>
      </c>
      <c r="O85" s="51">
        <v>61849</v>
      </c>
      <c r="P85" s="51">
        <v>60151</v>
      </c>
      <c r="Q85" s="55">
        <v>61849</v>
      </c>
      <c r="R85" s="55">
        <v>4110</v>
      </c>
      <c r="S85" s="51" t="s">
        <v>253</v>
      </c>
      <c r="T85" s="51" t="s">
        <v>320</v>
      </c>
      <c r="U85" s="55">
        <v>48.29</v>
      </c>
      <c r="V85" s="55">
        <v>1</v>
      </c>
      <c r="W85" s="55">
        <v>0.7</v>
      </c>
      <c r="X85" s="55">
        <v>0.09</v>
      </c>
      <c r="Y85" s="55">
        <f t="shared" si="6"/>
        <v>0.7</v>
      </c>
      <c r="Z85" s="55">
        <f t="shared" si="7"/>
        <v>0.09</v>
      </c>
      <c r="AA85" s="55">
        <v>0.309</v>
      </c>
      <c r="AB85" s="56">
        <v>0.55900735076147301</v>
      </c>
      <c r="AC85">
        <f t="shared" si="8"/>
        <v>857</v>
      </c>
      <c r="AD85">
        <f t="shared" si="9"/>
        <v>1</v>
      </c>
      <c r="AE85">
        <f t="shared" si="10"/>
        <v>0.2</v>
      </c>
      <c r="AF85">
        <f>'TP Factors'!$D$7</f>
        <v>1.0291758621024898</v>
      </c>
      <c r="AG85">
        <f t="shared" si="11"/>
        <v>0.2</v>
      </c>
    </row>
    <row r="86" spans="1:33">
      <c r="A86" s="51" t="s">
        <v>246</v>
      </c>
      <c r="B86" s="51">
        <v>10</v>
      </c>
      <c r="C86" s="51" t="s">
        <v>247</v>
      </c>
      <c r="D86" s="52">
        <v>37.82</v>
      </c>
      <c r="E86" s="51" t="s">
        <v>248</v>
      </c>
      <c r="F86" s="51">
        <v>3456</v>
      </c>
      <c r="G86" s="53">
        <v>11.1</v>
      </c>
      <c r="H86" s="51" t="s">
        <v>249</v>
      </c>
      <c r="I86" s="51" t="s">
        <v>250</v>
      </c>
      <c r="J86" s="51">
        <v>13</v>
      </c>
      <c r="K86" s="54">
        <v>42.1421161727</v>
      </c>
      <c r="L86" s="54">
        <v>90.318967404199995</v>
      </c>
      <c r="M86" s="52">
        <v>0.02</v>
      </c>
      <c r="N86" s="52">
        <v>0</v>
      </c>
      <c r="O86" s="51">
        <v>61853</v>
      </c>
      <c r="P86" s="51">
        <v>60155</v>
      </c>
      <c r="Q86" s="55">
        <v>61853</v>
      </c>
      <c r="R86" s="55">
        <v>1900</v>
      </c>
      <c r="S86" s="51" t="s">
        <v>258</v>
      </c>
      <c r="T86" s="51" t="s">
        <v>335</v>
      </c>
      <c r="U86" s="55">
        <v>48.29</v>
      </c>
      <c r="V86" s="55">
        <v>1</v>
      </c>
      <c r="W86" s="55">
        <v>1.2</v>
      </c>
      <c r="X86" s="55">
        <v>7.5999999999999998E-2</v>
      </c>
      <c r="Y86" s="55">
        <f t="shared" si="6"/>
        <v>1.2</v>
      </c>
      <c r="Z86" s="55">
        <f t="shared" si="7"/>
        <v>7.5999999999999998E-2</v>
      </c>
      <c r="AA86" s="55">
        <v>0.193</v>
      </c>
      <c r="AB86" s="56">
        <v>1.88058419169073E-2</v>
      </c>
      <c r="AC86">
        <f t="shared" si="8"/>
        <v>18</v>
      </c>
      <c r="AD86">
        <f t="shared" si="9"/>
        <v>0</v>
      </c>
      <c r="AE86">
        <f t="shared" si="10"/>
        <v>0</v>
      </c>
      <c r="AF86">
        <f>'TP Factors'!$D$7</f>
        <v>1.0291758621024898</v>
      </c>
      <c r="AG86">
        <f t="shared" si="11"/>
        <v>0</v>
      </c>
    </row>
    <row r="87" spans="1:33">
      <c r="A87" s="51" t="s">
        <v>246</v>
      </c>
      <c r="B87" s="51">
        <v>10</v>
      </c>
      <c r="C87" s="51" t="s">
        <v>247</v>
      </c>
      <c r="D87" s="52">
        <v>37.82</v>
      </c>
      <c r="E87" s="51" t="s">
        <v>248</v>
      </c>
      <c r="F87" s="51">
        <v>1234</v>
      </c>
      <c r="G87" s="53">
        <v>19.100000000000001</v>
      </c>
      <c r="H87" s="51" t="s">
        <v>249</v>
      </c>
      <c r="I87" s="51" t="s">
        <v>250</v>
      </c>
      <c r="J87" s="51">
        <v>259</v>
      </c>
      <c r="K87" s="54">
        <v>184.70102441099999</v>
      </c>
      <c r="L87" s="54">
        <v>1496.7036893</v>
      </c>
      <c r="M87" s="52">
        <v>0.46</v>
      </c>
      <c r="N87" s="52">
        <v>0.05</v>
      </c>
      <c r="O87" s="51">
        <v>61858</v>
      </c>
      <c r="P87" s="51">
        <v>60160</v>
      </c>
      <c r="Q87" s="55">
        <v>61858</v>
      </c>
      <c r="R87" s="55">
        <v>8330</v>
      </c>
      <c r="S87" s="51" t="s">
        <v>258</v>
      </c>
      <c r="T87" s="51" t="s">
        <v>337</v>
      </c>
      <c r="U87" s="55">
        <v>48.29</v>
      </c>
      <c r="V87" s="55">
        <v>1</v>
      </c>
      <c r="W87" s="55">
        <v>1.77</v>
      </c>
      <c r="X87" s="55">
        <v>0.17699999999999999</v>
      </c>
      <c r="Y87" s="55">
        <f t="shared" si="6"/>
        <v>1.77</v>
      </c>
      <c r="Z87" s="55">
        <f t="shared" si="7"/>
        <v>0.17699999999999999</v>
      </c>
      <c r="AA87" s="55">
        <v>0.23</v>
      </c>
      <c r="AB87" s="56">
        <v>0.324888815008539</v>
      </c>
      <c r="AC87">
        <f t="shared" si="8"/>
        <v>371</v>
      </c>
      <c r="AD87">
        <f t="shared" si="9"/>
        <v>1</v>
      </c>
      <c r="AE87">
        <f t="shared" si="10"/>
        <v>0.1</v>
      </c>
      <c r="AF87">
        <f>'TP Factors'!$D$7</f>
        <v>1.0291758621024898</v>
      </c>
      <c r="AG87">
        <f t="shared" si="11"/>
        <v>0.1</v>
      </c>
    </row>
    <row r="88" spans="1:33">
      <c r="A88" s="51" t="s">
        <v>246</v>
      </c>
      <c r="B88" s="51">
        <v>10</v>
      </c>
      <c r="C88" s="51" t="s">
        <v>247</v>
      </c>
      <c r="D88" s="52">
        <v>37.82</v>
      </c>
      <c r="E88" s="51" t="s">
        <v>248</v>
      </c>
      <c r="F88" s="51">
        <v>3456</v>
      </c>
      <c r="G88" s="53">
        <v>3</v>
      </c>
      <c r="H88" s="51" t="s">
        <v>249</v>
      </c>
      <c r="I88" s="51" t="s">
        <v>250</v>
      </c>
      <c r="J88" s="51">
        <v>1168</v>
      </c>
      <c r="K88" s="54">
        <v>597.51455605800004</v>
      </c>
      <c r="L88" s="54">
        <v>3759.0001050800001</v>
      </c>
      <c r="M88" s="52">
        <v>0.82</v>
      </c>
      <c r="N88" s="52">
        <v>0.11</v>
      </c>
      <c r="O88" s="51">
        <v>61859</v>
      </c>
      <c r="P88" s="51">
        <v>60161</v>
      </c>
      <c r="Q88" s="55">
        <v>61859</v>
      </c>
      <c r="R88" s="55">
        <v>4110</v>
      </c>
      <c r="S88" s="51" t="s">
        <v>258</v>
      </c>
      <c r="T88" s="51" t="s">
        <v>305</v>
      </c>
      <c r="U88" s="55">
        <v>48.29</v>
      </c>
      <c r="V88" s="55">
        <v>1</v>
      </c>
      <c r="W88" s="55">
        <v>0.7</v>
      </c>
      <c r="X88" s="55">
        <v>0.09</v>
      </c>
      <c r="Y88" s="55">
        <f t="shared" si="6"/>
        <v>0.7</v>
      </c>
      <c r="Z88" s="55">
        <f t="shared" si="7"/>
        <v>0.09</v>
      </c>
      <c r="AA88" s="55">
        <v>0.41299999999999998</v>
      </c>
      <c r="AB88" s="56">
        <v>0.92886543944760902</v>
      </c>
      <c r="AC88">
        <f t="shared" si="8"/>
        <v>1904</v>
      </c>
      <c r="AD88">
        <f t="shared" si="9"/>
        <v>3</v>
      </c>
      <c r="AE88">
        <f t="shared" si="10"/>
        <v>0.4</v>
      </c>
      <c r="AF88">
        <f>'TP Factors'!$D$7</f>
        <v>1.0291758621024898</v>
      </c>
      <c r="AG88">
        <f t="shared" si="11"/>
        <v>0.4</v>
      </c>
    </row>
    <row r="89" spans="1:33">
      <c r="A89" s="51" t="s">
        <v>246</v>
      </c>
      <c r="B89" s="51">
        <v>10</v>
      </c>
      <c r="C89" s="51" t="s">
        <v>247</v>
      </c>
      <c r="D89" s="52">
        <v>37.82</v>
      </c>
      <c r="E89" s="51" t="s">
        <v>248</v>
      </c>
      <c r="F89" s="51">
        <v>3456</v>
      </c>
      <c r="G89" s="53">
        <v>3</v>
      </c>
      <c r="H89" s="51" t="s">
        <v>249</v>
      </c>
      <c r="I89" s="51" t="s">
        <v>250</v>
      </c>
      <c r="J89" s="51">
        <v>81</v>
      </c>
      <c r="K89" s="54">
        <v>64.999461361499996</v>
      </c>
      <c r="L89" s="54">
        <v>260.28376384500001</v>
      </c>
      <c r="M89" s="52">
        <v>0.06</v>
      </c>
      <c r="N89" s="52">
        <v>0.01</v>
      </c>
      <c r="O89" s="51">
        <v>61860</v>
      </c>
      <c r="P89" s="51">
        <v>60162</v>
      </c>
      <c r="Q89" s="55">
        <v>61860</v>
      </c>
      <c r="R89" s="55">
        <v>4110</v>
      </c>
      <c r="S89" s="51" t="s">
        <v>258</v>
      </c>
      <c r="T89" s="51" t="s">
        <v>305</v>
      </c>
      <c r="U89" s="55">
        <v>48.29</v>
      </c>
      <c r="V89" s="55">
        <v>1</v>
      </c>
      <c r="W89" s="55">
        <v>0.7</v>
      </c>
      <c r="X89" s="55">
        <v>0.09</v>
      </c>
      <c r="Y89" s="55">
        <f t="shared" si="6"/>
        <v>0.7</v>
      </c>
      <c r="Z89" s="55">
        <f t="shared" si="7"/>
        <v>0.09</v>
      </c>
      <c r="AA89" s="55">
        <v>0.41299999999999998</v>
      </c>
      <c r="AB89" s="56">
        <v>6.4317261474767601E-2</v>
      </c>
      <c r="AC89">
        <f t="shared" si="8"/>
        <v>132</v>
      </c>
      <c r="AD89">
        <f t="shared" si="9"/>
        <v>0</v>
      </c>
      <c r="AE89">
        <f t="shared" si="10"/>
        <v>0</v>
      </c>
      <c r="AF89">
        <f>'TP Factors'!$D$7</f>
        <v>1.0291758621024898</v>
      </c>
      <c r="AG89">
        <f t="shared" si="11"/>
        <v>0</v>
      </c>
    </row>
    <row r="90" spans="1:33">
      <c r="A90" s="51" t="s">
        <v>246</v>
      </c>
      <c r="B90" s="51">
        <v>10</v>
      </c>
      <c r="C90" s="51" t="s">
        <v>247</v>
      </c>
      <c r="D90" s="52">
        <v>37.82</v>
      </c>
      <c r="E90" s="51" t="s">
        <v>248</v>
      </c>
      <c r="F90" s="51">
        <v>3456</v>
      </c>
      <c r="G90" s="53">
        <v>3</v>
      </c>
      <c r="H90" s="51" t="s">
        <v>249</v>
      </c>
      <c r="I90" s="51" t="s">
        <v>250</v>
      </c>
      <c r="J90" s="51">
        <v>43</v>
      </c>
      <c r="K90" s="54">
        <v>71.225444357200004</v>
      </c>
      <c r="L90" s="54">
        <v>137.37020819099999</v>
      </c>
      <c r="M90" s="52">
        <v>0.03</v>
      </c>
      <c r="N90" s="52">
        <v>0</v>
      </c>
      <c r="O90" s="51">
        <v>61861</v>
      </c>
      <c r="P90" s="51">
        <v>60163</v>
      </c>
      <c r="Q90" s="55">
        <v>61861</v>
      </c>
      <c r="R90" s="55">
        <v>4110</v>
      </c>
      <c r="S90" s="51" t="s">
        <v>258</v>
      </c>
      <c r="T90" s="51" t="s">
        <v>305</v>
      </c>
      <c r="U90" s="55">
        <v>48.29</v>
      </c>
      <c r="V90" s="55">
        <v>1</v>
      </c>
      <c r="W90" s="55">
        <v>0.7</v>
      </c>
      <c r="X90" s="55">
        <v>0.09</v>
      </c>
      <c r="Y90" s="55">
        <f t="shared" si="6"/>
        <v>0.7</v>
      </c>
      <c r="Z90" s="55">
        <f t="shared" si="7"/>
        <v>0.09</v>
      </c>
      <c r="AA90" s="55">
        <v>0.41299999999999998</v>
      </c>
      <c r="AB90" s="56">
        <v>3.3944781917328699E-2</v>
      </c>
      <c r="AC90">
        <f t="shared" si="8"/>
        <v>70</v>
      </c>
      <c r="AD90">
        <f t="shared" si="9"/>
        <v>0</v>
      </c>
      <c r="AE90">
        <f t="shared" si="10"/>
        <v>0</v>
      </c>
      <c r="AF90">
        <f>'TP Factors'!$D$7</f>
        <v>1.0291758621024898</v>
      </c>
      <c r="AG90">
        <f t="shared" si="11"/>
        <v>0</v>
      </c>
    </row>
    <row r="91" spans="1:33">
      <c r="A91" s="51" t="s">
        <v>246</v>
      </c>
      <c r="B91" s="51">
        <v>10</v>
      </c>
      <c r="C91" s="51" t="s">
        <v>247</v>
      </c>
      <c r="D91" s="52">
        <v>37.82</v>
      </c>
      <c r="E91" s="51" t="s">
        <v>248</v>
      </c>
      <c r="F91" s="51">
        <v>1234</v>
      </c>
      <c r="G91" s="53">
        <v>13</v>
      </c>
      <c r="H91" s="51" t="s">
        <v>249</v>
      </c>
      <c r="I91" s="51" t="s">
        <v>250</v>
      </c>
      <c r="J91" s="51">
        <v>142</v>
      </c>
      <c r="K91" s="54">
        <v>180.66871426899999</v>
      </c>
      <c r="L91" s="54">
        <v>658.44047615800002</v>
      </c>
      <c r="M91" s="52">
        <v>0.26</v>
      </c>
      <c r="N91" s="52">
        <v>0.03</v>
      </c>
      <c r="O91" s="51">
        <v>61863</v>
      </c>
      <c r="P91" s="51">
        <v>60165</v>
      </c>
      <c r="Q91" s="55">
        <v>61863</v>
      </c>
      <c r="R91" s="55">
        <v>1100</v>
      </c>
      <c r="S91" s="51" t="s">
        <v>253</v>
      </c>
      <c r="T91" s="51" t="s">
        <v>277</v>
      </c>
      <c r="U91" s="55">
        <v>48.29</v>
      </c>
      <c r="V91" s="55">
        <v>1</v>
      </c>
      <c r="W91" s="55">
        <v>1.85</v>
      </c>
      <c r="X91" s="55">
        <v>0.22</v>
      </c>
      <c r="Y91" s="55">
        <f t="shared" si="6"/>
        <v>1.85</v>
      </c>
      <c r="Z91" s="55">
        <f t="shared" si="7"/>
        <v>0.22</v>
      </c>
      <c r="AA91" s="55">
        <v>0.28599999999999998</v>
      </c>
      <c r="AB91" s="56">
        <v>0.162703534223642</v>
      </c>
      <c r="AC91">
        <f t="shared" si="8"/>
        <v>231</v>
      </c>
      <c r="AD91">
        <f t="shared" si="9"/>
        <v>1</v>
      </c>
      <c r="AE91">
        <f t="shared" si="10"/>
        <v>0.1</v>
      </c>
      <c r="AF91">
        <f>'TP Factors'!$D$7</f>
        <v>1.0291758621024898</v>
      </c>
      <c r="AG91">
        <f t="shared" si="11"/>
        <v>0.1</v>
      </c>
    </row>
    <row r="92" spans="1:33">
      <c r="A92" s="51" t="s">
        <v>246</v>
      </c>
      <c r="B92" s="51">
        <v>10</v>
      </c>
      <c r="C92" s="51" t="s">
        <v>247</v>
      </c>
      <c r="D92" s="52">
        <v>37.82</v>
      </c>
      <c r="E92" s="51" t="s">
        <v>248</v>
      </c>
      <c r="F92" s="51">
        <v>3456</v>
      </c>
      <c r="G92" s="53">
        <v>3</v>
      </c>
      <c r="H92" s="51" t="s">
        <v>249</v>
      </c>
      <c r="I92" s="51" t="s">
        <v>250</v>
      </c>
      <c r="J92" s="51">
        <v>17329</v>
      </c>
      <c r="K92" s="54">
        <v>1330.42057243</v>
      </c>
      <c r="L92" s="54">
        <v>74542.238879800003</v>
      </c>
      <c r="M92" s="52">
        <v>12.13</v>
      </c>
      <c r="N92" s="52">
        <v>1.56</v>
      </c>
      <c r="O92" s="51">
        <v>61864</v>
      </c>
      <c r="P92" s="51">
        <v>60166</v>
      </c>
      <c r="Q92" s="55">
        <v>61864</v>
      </c>
      <c r="R92" s="55">
        <v>4110</v>
      </c>
      <c r="S92" s="51" t="s">
        <v>253</v>
      </c>
      <c r="T92" s="51" t="s">
        <v>320</v>
      </c>
      <c r="U92" s="55">
        <v>48.29</v>
      </c>
      <c r="V92" s="55">
        <v>1</v>
      </c>
      <c r="W92" s="55">
        <v>0.7</v>
      </c>
      <c r="X92" s="55">
        <v>0.09</v>
      </c>
      <c r="Y92" s="55">
        <f t="shared" si="6"/>
        <v>0.7</v>
      </c>
      <c r="Z92" s="55">
        <f t="shared" si="7"/>
        <v>0.09</v>
      </c>
      <c r="AA92" s="55">
        <v>0.309</v>
      </c>
      <c r="AB92" s="56">
        <v>18.4197146948</v>
      </c>
      <c r="AC92">
        <f t="shared" si="8"/>
        <v>28252</v>
      </c>
      <c r="AD92">
        <f t="shared" si="9"/>
        <v>44</v>
      </c>
      <c r="AE92">
        <f t="shared" si="10"/>
        <v>5.6</v>
      </c>
      <c r="AF92">
        <f>'TP Factors'!$D$7</f>
        <v>1.0291758621024898</v>
      </c>
      <c r="AG92">
        <f t="shared" si="11"/>
        <v>5.8</v>
      </c>
    </row>
    <row r="93" spans="1:33">
      <c r="A93" s="51" t="s">
        <v>246</v>
      </c>
      <c r="B93" s="51">
        <v>10</v>
      </c>
      <c r="C93" s="51" t="s">
        <v>247</v>
      </c>
      <c r="D93" s="52">
        <v>37.82</v>
      </c>
      <c r="E93" s="51" t="s">
        <v>248</v>
      </c>
      <c r="F93" s="51">
        <v>3456</v>
      </c>
      <c r="G93" s="53">
        <v>3</v>
      </c>
      <c r="H93" s="51" t="s">
        <v>249</v>
      </c>
      <c r="I93" s="51" t="s">
        <v>250</v>
      </c>
      <c r="J93" s="51">
        <v>1856</v>
      </c>
      <c r="K93" s="54">
        <v>424.63545355500003</v>
      </c>
      <c r="L93" s="54">
        <v>5972.4637585500004</v>
      </c>
      <c r="M93" s="52">
        <v>1.3</v>
      </c>
      <c r="N93" s="52">
        <v>0.17</v>
      </c>
      <c r="O93" s="51">
        <v>61865</v>
      </c>
      <c r="P93" s="51">
        <v>60167</v>
      </c>
      <c r="Q93" s="55">
        <v>61865</v>
      </c>
      <c r="R93" s="55">
        <v>4110</v>
      </c>
      <c r="S93" s="51" t="s">
        <v>258</v>
      </c>
      <c r="T93" s="51" t="s">
        <v>305</v>
      </c>
      <c r="U93" s="55">
        <v>48.29</v>
      </c>
      <c r="V93" s="55">
        <v>1</v>
      </c>
      <c r="W93" s="55">
        <v>0.7</v>
      </c>
      <c r="X93" s="55">
        <v>0.09</v>
      </c>
      <c r="Y93" s="55">
        <f t="shared" si="6"/>
        <v>0.7</v>
      </c>
      <c r="Z93" s="55">
        <f t="shared" si="7"/>
        <v>0.09</v>
      </c>
      <c r="AA93" s="55">
        <v>0.41299999999999998</v>
      </c>
      <c r="AB93" s="56">
        <v>1.4758220320373501</v>
      </c>
      <c r="AC93">
        <f t="shared" si="8"/>
        <v>3025</v>
      </c>
      <c r="AD93">
        <f t="shared" si="9"/>
        <v>5</v>
      </c>
      <c r="AE93">
        <f t="shared" si="10"/>
        <v>0.6</v>
      </c>
      <c r="AF93">
        <f>'TP Factors'!$D$7</f>
        <v>1.0291758621024898</v>
      </c>
      <c r="AG93">
        <f t="shared" si="11"/>
        <v>0.6</v>
      </c>
    </row>
    <row r="94" spans="1:33">
      <c r="A94" s="51" t="s">
        <v>246</v>
      </c>
      <c r="B94" s="51">
        <v>10</v>
      </c>
      <c r="C94" s="51" t="s">
        <v>247</v>
      </c>
      <c r="D94" s="52">
        <v>37.82</v>
      </c>
      <c r="E94" s="51" t="s">
        <v>248</v>
      </c>
      <c r="F94" s="51">
        <v>3456</v>
      </c>
      <c r="G94" s="53">
        <v>3</v>
      </c>
      <c r="H94" s="51" t="s">
        <v>249</v>
      </c>
      <c r="I94" s="51" t="s">
        <v>250</v>
      </c>
      <c r="J94" s="51">
        <v>7392</v>
      </c>
      <c r="K94" s="54">
        <v>719.03631990700001</v>
      </c>
      <c r="L94" s="54">
        <v>23790.335278499999</v>
      </c>
      <c r="M94" s="52">
        <v>5.17</v>
      </c>
      <c r="N94" s="52">
        <v>0.67</v>
      </c>
      <c r="O94" s="51">
        <v>61866</v>
      </c>
      <c r="P94" s="51">
        <v>60168</v>
      </c>
      <c r="Q94" s="55">
        <v>61866</v>
      </c>
      <c r="R94" s="55">
        <v>4110</v>
      </c>
      <c r="S94" s="51" t="s">
        <v>258</v>
      </c>
      <c r="T94" s="51" t="s">
        <v>305</v>
      </c>
      <c r="U94" s="55">
        <v>48.29</v>
      </c>
      <c r="V94" s="55">
        <v>1</v>
      </c>
      <c r="W94" s="55">
        <v>0.7</v>
      </c>
      <c r="X94" s="55">
        <v>0.09</v>
      </c>
      <c r="Y94" s="55">
        <f t="shared" si="6"/>
        <v>0.7</v>
      </c>
      <c r="Z94" s="55">
        <f t="shared" si="7"/>
        <v>0.09</v>
      </c>
      <c r="AA94" s="55">
        <v>0.41299999999999998</v>
      </c>
      <c r="AB94" s="56">
        <v>5.20033181517418</v>
      </c>
      <c r="AC94">
        <f t="shared" si="8"/>
        <v>10661</v>
      </c>
      <c r="AD94">
        <f t="shared" si="9"/>
        <v>16</v>
      </c>
      <c r="AE94">
        <f t="shared" si="10"/>
        <v>2.1</v>
      </c>
      <c r="AF94">
        <f>'TP Factors'!$D$7</f>
        <v>1.0291758621024898</v>
      </c>
      <c r="AG94">
        <f t="shared" si="11"/>
        <v>2.2000000000000002</v>
      </c>
    </row>
    <row r="95" spans="1:33">
      <c r="A95" s="51" t="s">
        <v>246</v>
      </c>
      <c r="B95" s="51">
        <v>10</v>
      </c>
      <c r="C95" s="51" t="s">
        <v>247</v>
      </c>
      <c r="D95" s="52">
        <v>37.82</v>
      </c>
      <c r="E95" s="51" t="s">
        <v>248</v>
      </c>
      <c r="F95" s="51">
        <v>3456</v>
      </c>
      <c r="G95" s="53">
        <v>3</v>
      </c>
      <c r="H95" s="51" t="s">
        <v>249</v>
      </c>
      <c r="I95" s="51" t="s">
        <v>250</v>
      </c>
      <c r="J95" s="51">
        <v>257</v>
      </c>
      <c r="K95" s="54">
        <v>161.13736931</v>
      </c>
      <c r="L95" s="54">
        <v>827.20172269600005</v>
      </c>
      <c r="M95" s="52">
        <v>0.18</v>
      </c>
      <c r="N95" s="52">
        <v>0.02</v>
      </c>
      <c r="O95" s="51">
        <v>61867</v>
      </c>
      <c r="P95" s="51">
        <v>60169</v>
      </c>
      <c r="Q95" s="55">
        <v>61867</v>
      </c>
      <c r="R95" s="55">
        <v>4110</v>
      </c>
      <c r="S95" s="51" t="s">
        <v>258</v>
      </c>
      <c r="T95" s="51" t="s">
        <v>305</v>
      </c>
      <c r="U95" s="55">
        <v>48.29</v>
      </c>
      <c r="V95" s="55">
        <v>1</v>
      </c>
      <c r="W95" s="55">
        <v>0.7</v>
      </c>
      <c r="X95" s="55">
        <v>0.09</v>
      </c>
      <c r="Y95" s="55">
        <f t="shared" si="6"/>
        <v>0.7</v>
      </c>
      <c r="Z95" s="55">
        <f t="shared" si="7"/>
        <v>0.09</v>
      </c>
      <c r="AA95" s="55">
        <v>0.41299999999999998</v>
      </c>
      <c r="AB95" s="56">
        <v>0.20440517962079599</v>
      </c>
      <c r="AC95">
        <f t="shared" si="8"/>
        <v>419</v>
      </c>
      <c r="AD95">
        <f t="shared" si="9"/>
        <v>1</v>
      </c>
      <c r="AE95">
        <f t="shared" si="10"/>
        <v>0.1</v>
      </c>
      <c r="AF95">
        <f>'TP Factors'!$D$7</f>
        <v>1.0291758621024898</v>
      </c>
      <c r="AG95">
        <f t="shared" si="11"/>
        <v>0.1</v>
      </c>
    </row>
    <row r="96" spans="1:33">
      <c r="A96" s="51" t="s">
        <v>246</v>
      </c>
      <c r="B96" s="51">
        <v>10</v>
      </c>
      <c r="C96" s="51" t="s">
        <v>247</v>
      </c>
      <c r="D96" s="52">
        <v>37.82</v>
      </c>
      <c r="E96" s="51" t="s">
        <v>248</v>
      </c>
      <c r="F96" s="51">
        <v>3456</v>
      </c>
      <c r="G96" s="53">
        <v>3</v>
      </c>
      <c r="H96" s="51" t="s">
        <v>249</v>
      </c>
      <c r="I96" s="51" t="s">
        <v>250</v>
      </c>
      <c r="J96" s="51">
        <v>65</v>
      </c>
      <c r="K96" s="54">
        <v>59.707606482700001</v>
      </c>
      <c r="L96" s="54">
        <v>210.33102487400001</v>
      </c>
      <c r="M96" s="52">
        <v>0.05</v>
      </c>
      <c r="N96" s="52">
        <v>0.01</v>
      </c>
      <c r="O96" s="51">
        <v>61868</v>
      </c>
      <c r="P96" s="51">
        <v>60170</v>
      </c>
      <c r="Q96" s="55">
        <v>61868</v>
      </c>
      <c r="R96" s="55">
        <v>4110</v>
      </c>
      <c r="S96" s="51" t="s">
        <v>258</v>
      </c>
      <c r="T96" s="51" t="s">
        <v>305</v>
      </c>
      <c r="U96" s="55">
        <v>48.29</v>
      </c>
      <c r="V96" s="55">
        <v>1</v>
      </c>
      <c r="W96" s="55">
        <v>0.7</v>
      </c>
      <c r="X96" s="55">
        <v>0.09</v>
      </c>
      <c r="Y96" s="55">
        <f t="shared" si="6"/>
        <v>0.7</v>
      </c>
      <c r="Z96" s="55">
        <f t="shared" si="7"/>
        <v>0.09</v>
      </c>
      <c r="AA96" s="55">
        <v>0.41299999999999998</v>
      </c>
      <c r="AB96" s="56">
        <v>5.1973720240057697E-2</v>
      </c>
      <c r="AC96">
        <f t="shared" si="8"/>
        <v>107</v>
      </c>
      <c r="AD96">
        <f t="shared" si="9"/>
        <v>0</v>
      </c>
      <c r="AE96">
        <f t="shared" si="10"/>
        <v>0</v>
      </c>
      <c r="AF96">
        <f>'TP Factors'!$D$7</f>
        <v>1.0291758621024898</v>
      </c>
      <c r="AG96">
        <f t="shared" si="11"/>
        <v>0</v>
      </c>
    </row>
    <row r="97" spans="1:33">
      <c r="A97" s="51" t="s">
        <v>246</v>
      </c>
      <c r="B97" s="51">
        <v>10</v>
      </c>
      <c r="C97" s="51" t="s">
        <v>247</v>
      </c>
      <c r="D97" s="52">
        <v>37.82</v>
      </c>
      <c r="E97" s="51" t="s">
        <v>248</v>
      </c>
      <c r="F97" s="51">
        <v>3456</v>
      </c>
      <c r="G97" s="53">
        <v>11.1</v>
      </c>
      <c r="H97" s="51" t="s">
        <v>249</v>
      </c>
      <c r="I97" s="51" t="s">
        <v>250</v>
      </c>
      <c r="J97" s="51">
        <v>11</v>
      </c>
      <c r="K97" s="54">
        <v>37.137682835699998</v>
      </c>
      <c r="L97" s="54">
        <v>60.598139827799997</v>
      </c>
      <c r="M97" s="52">
        <v>0.01</v>
      </c>
      <c r="N97" s="52">
        <v>0</v>
      </c>
      <c r="O97" s="51">
        <v>61891</v>
      </c>
      <c r="P97" s="51">
        <v>60190</v>
      </c>
      <c r="Q97" s="55">
        <v>61891</v>
      </c>
      <c r="R97" s="55">
        <v>1900</v>
      </c>
      <c r="S97" s="51" t="s">
        <v>253</v>
      </c>
      <c r="T97" s="51" t="s">
        <v>338</v>
      </c>
      <c r="U97" s="55">
        <v>48.29</v>
      </c>
      <c r="V97" s="55">
        <v>1</v>
      </c>
      <c r="W97" s="55">
        <v>1.2</v>
      </c>
      <c r="X97" s="55">
        <v>7.5999999999999998E-2</v>
      </c>
      <c r="Y97" s="55">
        <f t="shared" si="6"/>
        <v>1.2</v>
      </c>
      <c r="Z97" s="55">
        <f t="shared" si="7"/>
        <v>7.5999999999999998E-2</v>
      </c>
      <c r="AA97" s="55">
        <v>0.23400000000000001</v>
      </c>
      <c r="AB97" s="56">
        <v>1.4974066559730799E-2</v>
      </c>
      <c r="AC97">
        <f t="shared" si="8"/>
        <v>17</v>
      </c>
      <c r="AD97">
        <f t="shared" si="9"/>
        <v>0</v>
      </c>
      <c r="AE97">
        <f t="shared" si="10"/>
        <v>0</v>
      </c>
      <c r="AF97">
        <f>'TP Factors'!$D$7</f>
        <v>1.0291758621024898</v>
      </c>
      <c r="AG97">
        <f t="shared" si="11"/>
        <v>0</v>
      </c>
    </row>
    <row r="98" spans="1:33">
      <c r="A98" s="51" t="s">
        <v>246</v>
      </c>
      <c r="B98" s="51">
        <v>10</v>
      </c>
      <c r="C98" s="51" t="s">
        <v>247</v>
      </c>
      <c r="D98" s="52">
        <v>37.82</v>
      </c>
      <c r="E98" s="51" t="s">
        <v>248</v>
      </c>
      <c r="F98" s="51">
        <v>3456</v>
      </c>
      <c r="G98" s="53">
        <v>11.1</v>
      </c>
      <c r="H98" s="51" t="s">
        <v>249</v>
      </c>
      <c r="I98" s="51" t="s">
        <v>250</v>
      </c>
      <c r="J98" s="51">
        <v>4777</v>
      </c>
      <c r="K98" s="54">
        <v>737.20687299999997</v>
      </c>
      <c r="L98" s="54">
        <v>32901.575389899997</v>
      </c>
      <c r="M98" s="52">
        <v>5.73</v>
      </c>
      <c r="N98" s="52">
        <v>0.36</v>
      </c>
      <c r="O98" s="51">
        <v>61893</v>
      </c>
      <c r="P98" s="51">
        <v>60192</v>
      </c>
      <c r="Q98" s="55">
        <v>61893</v>
      </c>
      <c r="R98" s="55">
        <v>1900</v>
      </c>
      <c r="S98" s="51" t="s">
        <v>258</v>
      </c>
      <c r="T98" s="51" t="s">
        <v>335</v>
      </c>
      <c r="U98" s="55">
        <v>48.29</v>
      </c>
      <c r="V98" s="55">
        <v>1</v>
      </c>
      <c r="W98" s="55">
        <v>1.2</v>
      </c>
      <c r="X98" s="55">
        <v>7.5999999999999998E-2</v>
      </c>
      <c r="Y98" s="55">
        <f t="shared" si="6"/>
        <v>1.2</v>
      </c>
      <c r="Z98" s="55">
        <f t="shared" si="7"/>
        <v>7.5999999999999998E-2</v>
      </c>
      <c r="AA98" s="55">
        <v>0.193</v>
      </c>
      <c r="AB98" s="56">
        <v>8.130123816987</v>
      </c>
      <c r="AC98">
        <f t="shared" si="8"/>
        <v>7789</v>
      </c>
      <c r="AD98">
        <f t="shared" si="9"/>
        <v>21</v>
      </c>
      <c r="AE98">
        <f t="shared" si="10"/>
        <v>1.3</v>
      </c>
      <c r="AF98">
        <f>'TP Factors'!$D$7</f>
        <v>1.0291758621024898</v>
      </c>
      <c r="AG98">
        <f t="shared" si="11"/>
        <v>1.3</v>
      </c>
    </row>
    <row r="99" spans="1:33">
      <c r="A99" s="51" t="s">
        <v>246</v>
      </c>
      <c r="B99" s="51">
        <v>10</v>
      </c>
      <c r="C99" s="51" t="s">
        <v>247</v>
      </c>
      <c r="D99" s="52">
        <v>37.82</v>
      </c>
      <c r="E99" s="51" t="s">
        <v>248</v>
      </c>
      <c r="F99" s="51">
        <v>3456</v>
      </c>
      <c r="G99" s="53">
        <v>11.1</v>
      </c>
      <c r="H99" s="51" t="s">
        <v>249</v>
      </c>
      <c r="I99" s="51" t="s">
        <v>250</v>
      </c>
      <c r="J99" s="51">
        <v>870</v>
      </c>
      <c r="K99" s="54">
        <v>467.38719772600001</v>
      </c>
      <c r="L99" s="54">
        <v>4942.0689935399996</v>
      </c>
      <c r="M99" s="52">
        <v>1.04</v>
      </c>
      <c r="N99" s="52">
        <v>7.0000000000000007E-2</v>
      </c>
      <c r="O99" s="51">
        <v>61894</v>
      </c>
      <c r="P99" s="51">
        <v>60193</v>
      </c>
      <c r="Q99" s="55">
        <v>61894</v>
      </c>
      <c r="R99" s="55">
        <v>1900</v>
      </c>
      <c r="S99" s="51" t="s">
        <v>253</v>
      </c>
      <c r="T99" s="51" t="s">
        <v>338</v>
      </c>
      <c r="U99" s="55">
        <v>48.29</v>
      </c>
      <c r="V99" s="55">
        <v>1</v>
      </c>
      <c r="W99" s="55">
        <v>1.2</v>
      </c>
      <c r="X99" s="55">
        <v>7.5999999999999998E-2</v>
      </c>
      <c r="Y99" s="55">
        <f t="shared" si="6"/>
        <v>1.2</v>
      </c>
      <c r="Z99" s="55">
        <f t="shared" si="7"/>
        <v>7.5999999999999998E-2</v>
      </c>
      <c r="AA99" s="55">
        <v>0.23400000000000001</v>
      </c>
      <c r="AB99" s="56">
        <v>1.2212069590471299</v>
      </c>
      <c r="AC99">
        <f t="shared" si="8"/>
        <v>1418</v>
      </c>
      <c r="AD99">
        <f t="shared" si="9"/>
        <v>4</v>
      </c>
      <c r="AE99">
        <f t="shared" si="10"/>
        <v>0.2</v>
      </c>
      <c r="AF99">
        <f>'TP Factors'!$D$7</f>
        <v>1.0291758621024898</v>
      </c>
      <c r="AG99">
        <f t="shared" si="11"/>
        <v>0.2</v>
      </c>
    </row>
    <row r="100" spans="1:33">
      <c r="A100" s="51" t="s">
        <v>246</v>
      </c>
      <c r="B100" s="51">
        <v>10</v>
      </c>
      <c r="C100" s="51" t="s">
        <v>247</v>
      </c>
      <c r="D100" s="52">
        <v>37.82</v>
      </c>
      <c r="E100" s="51" t="s">
        <v>248</v>
      </c>
      <c r="F100" s="51">
        <v>1234</v>
      </c>
      <c r="G100" s="53">
        <v>45</v>
      </c>
      <c r="H100" s="51" t="s">
        <v>249</v>
      </c>
      <c r="I100" s="51" t="s">
        <v>250</v>
      </c>
      <c r="J100" s="51">
        <v>1753</v>
      </c>
      <c r="K100" s="54">
        <v>860.16086422199999</v>
      </c>
      <c r="L100" s="54">
        <v>2998.8698659699999</v>
      </c>
      <c r="M100" s="52">
        <v>2.1</v>
      </c>
      <c r="N100" s="52">
        <v>0.84</v>
      </c>
      <c r="O100" s="51">
        <v>61895</v>
      </c>
      <c r="P100" s="51">
        <v>60194</v>
      </c>
      <c r="Q100" s="55">
        <v>61895</v>
      </c>
      <c r="R100" s="55">
        <v>8140</v>
      </c>
      <c r="S100" s="51" t="s">
        <v>253</v>
      </c>
      <c r="T100" s="51" t="s">
        <v>295</v>
      </c>
      <c r="U100" s="55">
        <v>48.29</v>
      </c>
      <c r="V100" s="55">
        <v>1</v>
      </c>
      <c r="W100" s="55">
        <v>1.2</v>
      </c>
      <c r="X100" s="55">
        <v>0.48</v>
      </c>
      <c r="Y100" s="55">
        <f t="shared" si="6"/>
        <v>1.2</v>
      </c>
      <c r="Z100" s="55">
        <f t="shared" si="7"/>
        <v>0.48</v>
      </c>
      <c r="AA100" s="55">
        <v>0.77700000000000002</v>
      </c>
      <c r="AB100" s="56">
        <v>0.74103391805278696</v>
      </c>
      <c r="AC100">
        <f t="shared" si="8"/>
        <v>2858</v>
      </c>
      <c r="AD100">
        <f t="shared" si="9"/>
        <v>8</v>
      </c>
      <c r="AE100">
        <f t="shared" si="10"/>
        <v>3</v>
      </c>
      <c r="AF100">
        <f>'TP Factors'!$D$7</f>
        <v>1.0291758621024898</v>
      </c>
      <c r="AG100">
        <f t="shared" si="11"/>
        <v>3.1</v>
      </c>
    </row>
    <row r="101" spans="1:33">
      <c r="A101" s="51" t="s">
        <v>246</v>
      </c>
      <c r="B101" s="51">
        <v>10</v>
      </c>
      <c r="C101" s="51" t="s">
        <v>247</v>
      </c>
      <c r="D101" s="52">
        <v>37.82</v>
      </c>
      <c r="E101" s="51" t="s">
        <v>248</v>
      </c>
      <c r="F101" s="51">
        <v>1234</v>
      </c>
      <c r="G101" s="53">
        <v>19.100000000000001</v>
      </c>
      <c r="H101" s="51" t="s">
        <v>249</v>
      </c>
      <c r="I101" s="51" t="s">
        <v>250</v>
      </c>
      <c r="J101" s="51">
        <v>338</v>
      </c>
      <c r="K101" s="54">
        <v>174.863944659</v>
      </c>
      <c r="L101" s="54">
        <v>1951.3224383199999</v>
      </c>
      <c r="M101" s="52">
        <v>0.6</v>
      </c>
      <c r="N101" s="52">
        <v>0.06</v>
      </c>
      <c r="O101" s="51">
        <v>61896</v>
      </c>
      <c r="P101" s="51">
        <v>60195</v>
      </c>
      <c r="Q101" s="55">
        <v>61896</v>
      </c>
      <c r="R101" s="55">
        <v>8330</v>
      </c>
      <c r="S101" s="51" t="s">
        <v>258</v>
      </c>
      <c r="T101" s="51" t="s">
        <v>337</v>
      </c>
      <c r="U101" s="55">
        <v>48.29</v>
      </c>
      <c r="V101" s="55">
        <v>1</v>
      </c>
      <c r="W101" s="55">
        <v>1.77</v>
      </c>
      <c r="X101" s="55">
        <v>0.17699999999999999</v>
      </c>
      <c r="Y101" s="55">
        <f t="shared" si="6"/>
        <v>1.77</v>
      </c>
      <c r="Z101" s="55">
        <f t="shared" si="7"/>
        <v>0.17699999999999999</v>
      </c>
      <c r="AA101" s="55">
        <v>0.23</v>
      </c>
      <c r="AB101" s="56">
        <v>0.43443221630962398</v>
      </c>
      <c r="AC101">
        <f t="shared" si="8"/>
        <v>496</v>
      </c>
      <c r="AD101">
        <f t="shared" si="9"/>
        <v>2</v>
      </c>
      <c r="AE101">
        <f t="shared" si="10"/>
        <v>0.2</v>
      </c>
      <c r="AF101">
        <f>'TP Factors'!$D$7</f>
        <v>1.0291758621024898</v>
      </c>
      <c r="AG101">
        <f t="shared" si="11"/>
        <v>0.2</v>
      </c>
    </row>
    <row r="102" spans="1:33">
      <c r="A102" s="51" t="s">
        <v>246</v>
      </c>
      <c r="B102" s="51">
        <v>10</v>
      </c>
      <c r="C102" s="51" t="s">
        <v>247</v>
      </c>
      <c r="D102" s="52">
        <v>37.82</v>
      </c>
      <c r="E102" s="51" t="s">
        <v>248</v>
      </c>
      <c r="F102" s="51">
        <v>3456</v>
      </c>
      <c r="G102" s="53">
        <v>3</v>
      </c>
      <c r="H102" s="51" t="s">
        <v>249</v>
      </c>
      <c r="I102" s="51" t="s">
        <v>250</v>
      </c>
      <c r="J102" s="51">
        <v>348</v>
      </c>
      <c r="K102" s="54">
        <v>167.57871241199999</v>
      </c>
      <c r="L102" s="54">
        <v>1120.8648689300001</v>
      </c>
      <c r="M102" s="52">
        <v>0.24</v>
      </c>
      <c r="N102" s="52">
        <v>0.03</v>
      </c>
      <c r="O102" s="51">
        <v>61898</v>
      </c>
      <c r="P102" s="51">
        <v>60197</v>
      </c>
      <c r="Q102" s="55">
        <v>61898</v>
      </c>
      <c r="R102" s="55">
        <v>4110</v>
      </c>
      <c r="S102" s="51" t="s">
        <v>258</v>
      </c>
      <c r="T102" s="51" t="s">
        <v>305</v>
      </c>
      <c r="U102" s="55">
        <v>48.29</v>
      </c>
      <c r="V102" s="55">
        <v>1</v>
      </c>
      <c r="W102" s="55">
        <v>0.7</v>
      </c>
      <c r="X102" s="55">
        <v>0.09</v>
      </c>
      <c r="Y102" s="55">
        <f t="shared" si="6"/>
        <v>0.7</v>
      </c>
      <c r="Z102" s="55">
        <f t="shared" si="7"/>
        <v>0.09</v>
      </c>
      <c r="AA102" s="55">
        <v>0.41299999999999998</v>
      </c>
      <c r="AB102" s="56">
        <v>0.27697063310238401</v>
      </c>
      <c r="AC102">
        <f t="shared" si="8"/>
        <v>568</v>
      </c>
      <c r="AD102">
        <f t="shared" si="9"/>
        <v>1</v>
      </c>
      <c r="AE102">
        <f t="shared" si="10"/>
        <v>0.1</v>
      </c>
      <c r="AF102">
        <f>'TP Factors'!$D$7</f>
        <v>1.0291758621024898</v>
      </c>
      <c r="AG102">
        <f t="shared" si="11"/>
        <v>0.1</v>
      </c>
    </row>
    <row r="103" spans="1:33">
      <c r="A103" s="51" t="s">
        <v>246</v>
      </c>
      <c r="B103" s="51">
        <v>10</v>
      </c>
      <c r="C103" s="51" t="s">
        <v>247</v>
      </c>
      <c r="D103" s="52">
        <v>37.82</v>
      </c>
      <c r="E103" s="51" t="s">
        <v>248</v>
      </c>
      <c r="F103" s="51">
        <v>1234</v>
      </c>
      <c r="G103" s="53">
        <v>98</v>
      </c>
      <c r="H103" s="51" t="s">
        <v>249</v>
      </c>
      <c r="I103" s="51" t="s">
        <v>250</v>
      </c>
      <c r="J103" s="51">
        <v>74714</v>
      </c>
      <c r="K103" s="54">
        <v>4205.4877478400003</v>
      </c>
      <c r="L103" s="54">
        <v>134017.161513</v>
      </c>
      <c r="M103" s="52">
        <v>134.49</v>
      </c>
      <c r="N103" s="52">
        <v>35.71</v>
      </c>
      <c r="O103" s="51">
        <v>61899</v>
      </c>
      <c r="P103" s="51">
        <v>60198</v>
      </c>
      <c r="Q103" s="55">
        <v>61899</v>
      </c>
      <c r="R103" s="55">
        <v>1700</v>
      </c>
      <c r="S103" s="51" t="s">
        <v>258</v>
      </c>
      <c r="T103" s="51" t="s">
        <v>307</v>
      </c>
      <c r="U103" s="55">
        <v>48.29</v>
      </c>
      <c r="V103" s="55">
        <v>1</v>
      </c>
      <c r="W103" s="55">
        <v>1.8</v>
      </c>
      <c r="X103" s="55">
        <v>0.47799999999999998</v>
      </c>
      <c r="Y103" s="55">
        <f t="shared" si="6"/>
        <v>1.8</v>
      </c>
      <c r="Z103" s="55">
        <f t="shared" si="7"/>
        <v>0.47799999999999998</v>
      </c>
      <c r="AA103" s="55">
        <v>0.74099999999999999</v>
      </c>
      <c r="AB103" s="56">
        <v>33.1162293537</v>
      </c>
      <c r="AC103">
        <f t="shared" si="8"/>
        <v>121806</v>
      </c>
      <c r="AD103">
        <f t="shared" si="9"/>
        <v>483</v>
      </c>
      <c r="AE103">
        <f t="shared" si="10"/>
        <v>128.4</v>
      </c>
      <c r="AF103">
        <f>'TP Factors'!$D$7</f>
        <v>1.0291758621024898</v>
      </c>
      <c r="AG103">
        <f t="shared" si="11"/>
        <v>132.1</v>
      </c>
    </row>
    <row r="104" spans="1:33">
      <c r="A104" s="51" t="s">
        <v>246</v>
      </c>
      <c r="B104" s="51">
        <v>10</v>
      </c>
      <c r="C104" s="51" t="s">
        <v>247</v>
      </c>
      <c r="D104" s="52">
        <v>37.82</v>
      </c>
      <c r="E104" s="51" t="s">
        <v>248</v>
      </c>
      <c r="F104" s="51">
        <v>3456</v>
      </c>
      <c r="G104" s="53">
        <v>0</v>
      </c>
      <c r="H104" s="51" t="s">
        <v>249</v>
      </c>
      <c r="I104" s="51" t="s">
        <v>250</v>
      </c>
      <c r="J104" s="51">
        <v>122</v>
      </c>
      <c r="K104" s="54">
        <v>116.414785538</v>
      </c>
      <c r="L104" s="54">
        <v>532.86154608300001</v>
      </c>
      <c r="M104" s="52">
        <v>0</v>
      </c>
      <c r="N104" s="52">
        <v>0</v>
      </c>
      <c r="O104" s="51">
        <v>61951</v>
      </c>
      <c r="P104" s="51">
        <v>60244</v>
      </c>
      <c r="Q104" s="55">
        <v>61951</v>
      </c>
      <c r="R104" s="55">
        <v>6430</v>
      </c>
      <c r="S104" s="51" t="s">
        <v>258</v>
      </c>
      <c r="T104" s="51" t="s">
        <v>339</v>
      </c>
      <c r="U104" s="55">
        <v>48.29</v>
      </c>
      <c r="V104" s="55">
        <v>1</v>
      </c>
      <c r="W104" s="55">
        <v>0</v>
      </c>
      <c r="X104" s="55">
        <v>0</v>
      </c>
      <c r="Y104" s="55">
        <f t="shared" si="6"/>
        <v>0</v>
      </c>
      <c r="Z104" s="55">
        <f t="shared" si="7"/>
        <v>0</v>
      </c>
      <c r="AA104" s="55">
        <v>0.30299999999999999</v>
      </c>
      <c r="AB104" s="56">
        <v>0.13167242892174999</v>
      </c>
      <c r="AC104">
        <f t="shared" si="8"/>
        <v>198</v>
      </c>
      <c r="AD104">
        <f t="shared" si="9"/>
        <v>0</v>
      </c>
      <c r="AE104">
        <f t="shared" si="10"/>
        <v>0</v>
      </c>
      <c r="AF104">
        <f>'TP Factors'!$D$7</f>
        <v>1.0291758621024898</v>
      </c>
      <c r="AG104">
        <f t="shared" si="11"/>
        <v>0</v>
      </c>
    </row>
    <row r="105" spans="1:33">
      <c r="A105" s="51" t="s">
        <v>246</v>
      </c>
      <c r="B105" s="51">
        <v>10</v>
      </c>
      <c r="C105" s="51" t="s">
        <v>247</v>
      </c>
      <c r="D105" s="52">
        <v>37.82</v>
      </c>
      <c r="E105" s="51" t="s">
        <v>248</v>
      </c>
      <c r="F105" s="51">
        <v>3456</v>
      </c>
      <c r="G105" s="53">
        <v>3</v>
      </c>
      <c r="H105" s="51" t="s">
        <v>249</v>
      </c>
      <c r="I105" s="51" t="s">
        <v>250</v>
      </c>
      <c r="J105" s="51">
        <v>40962</v>
      </c>
      <c r="K105" s="54">
        <v>3964.7972947100002</v>
      </c>
      <c r="L105" s="54">
        <v>131827.68447499999</v>
      </c>
      <c r="M105" s="52">
        <v>28.67</v>
      </c>
      <c r="N105" s="52">
        <v>3.69</v>
      </c>
      <c r="O105" s="51">
        <v>61952</v>
      </c>
      <c r="P105" s="51">
        <v>60245</v>
      </c>
      <c r="Q105" s="55">
        <v>61952</v>
      </c>
      <c r="R105" s="55">
        <v>4110</v>
      </c>
      <c r="S105" s="51" t="s">
        <v>258</v>
      </c>
      <c r="T105" s="51" t="s">
        <v>305</v>
      </c>
      <c r="U105" s="55">
        <v>48.29</v>
      </c>
      <c r="V105" s="55">
        <v>1</v>
      </c>
      <c r="W105" s="55">
        <v>0.7</v>
      </c>
      <c r="X105" s="55">
        <v>0.09</v>
      </c>
      <c r="Y105" s="55">
        <f t="shared" si="6"/>
        <v>0.7</v>
      </c>
      <c r="Z105" s="55">
        <f t="shared" si="7"/>
        <v>0.09</v>
      </c>
      <c r="AA105" s="55">
        <v>0.41299999999999998</v>
      </c>
      <c r="AB105" s="56">
        <v>32.414699990700001</v>
      </c>
      <c r="AC105">
        <f t="shared" si="8"/>
        <v>66451</v>
      </c>
      <c r="AD105">
        <f t="shared" si="9"/>
        <v>103</v>
      </c>
      <c r="AE105">
        <f t="shared" si="10"/>
        <v>13.2</v>
      </c>
      <c r="AF105">
        <f>'TP Factors'!$D$7</f>
        <v>1.0291758621024898</v>
      </c>
      <c r="AG105">
        <f t="shared" si="11"/>
        <v>13.6</v>
      </c>
    </row>
    <row r="106" spans="1:33">
      <c r="A106" s="51" t="s">
        <v>246</v>
      </c>
      <c r="B106" s="51">
        <v>10</v>
      </c>
      <c r="C106" s="51" t="s">
        <v>247</v>
      </c>
      <c r="D106" s="52">
        <v>37.82</v>
      </c>
      <c r="E106" s="51" t="s">
        <v>248</v>
      </c>
      <c r="F106" s="51">
        <v>3456</v>
      </c>
      <c r="G106" s="53">
        <v>0</v>
      </c>
      <c r="H106" s="51" t="s">
        <v>249</v>
      </c>
      <c r="I106" s="51" t="s">
        <v>250</v>
      </c>
      <c r="J106" s="51">
        <v>22</v>
      </c>
      <c r="K106" s="54">
        <v>62.641712986800002</v>
      </c>
      <c r="L106" s="54">
        <v>94.147038700400003</v>
      </c>
      <c r="M106" s="52">
        <v>0</v>
      </c>
      <c r="N106" s="52">
        <v>0</v>
      </c>
      <c r="O106" s="51">
        <v>61964</v>
      </c>
      <c r="P106" s="51">
        <v>60256</v>
      </c>
      <c r="Q106" s="55">
        <v>61964</v>
      </c>
      <c r="R106" s="55">
        <v>6430</v>
      </c>
      <c r="S106" s="51" t="s">
        <v>258</v>
      </c>
      <c r="T106" s="51" t="s">
        <v>339</v>
      </c>
      <c r="U106" s="55">
        <v>48.29</v>
      </c>
      <c r="V106" s="55">
        <v>1</v>
      </c>
      <c r="W106" s="55">
        <v>0</v>
      </c>
      <c r="X106" s="55">
        <v>0</v>
      </c>
      <c r="Y106" s="55">
        <f t="shared" si="6"/>
        <v>0</v>
      </c>
      <c r="Z106" s="55">
        <f t="shared" si="7"/>
        <v>0</v>
      </c>
      <c r="AA106" s="55">
        <v>0.30299999999999999</v>
      </c>
      <c r="AB106" s="56">
        <v>2.32641468552903E-2</v>
      </c>
      <c r="AC106">
        <f t="shared" si="8"/>
        <v>35</v>
      </c>
      <c r="AD106">
        <f t="shared" si="9"/>
        <v>0</v>
      </c>
      <c r="AE106">
        <f t="shared" si="10"/>
        <v>0</v>
      </c>
      <c r="AF106">
        <f>'TP Factors'!$D$7</f>
        <v>1.0291758621024898</v>
      </c>
      <c r="AG106">
        <f t="shared" si="11"/>
        <v>0</v>
      </c>
    </row>
    <row r="107" spans="1:33">
      <c r="A107" s="51" t="s">
        <v>246</v>
      </c>
      <c r="B107" s="51">
        <v>10</v>
      </c>
      <c r="C107" s="51" t="s">
        <v>247</v>
      </c>
      <c r="D107" s="52">
        <v>37.82</v>
      </c>
      <c r="E107" s="51" t="s">
        <v>248</v>
      </c>
      <c r="F107" s="51">
        <v>3456</v>
      </c>
      <c r="G107" s="53">
        <v>0</v>
      </c>
      <c r="H107" s="51" t="s">
        <v>249</v>
      </c>
      <c r="I107" s="51" t="s">
        <v>250</v>
      </c>
      <c r="J107" s="51">
        <v>2003</v>
      </c>
      <c r="K107" s="54">
        <v>397.69246300600003</v>
      </c>
      <c r="L107" s="54">
        <v>8787.5935497099999</v>
      </c>
      <c r="M107" s="52">
        <v>0</v>
      </c>
      <c r="N107" s="52">
        <v>0</v>
      </c>
      <c r="O107" s="51">
        <v>61965</v>
      </c>
      <c r="P107" s="51">
        <v>60257</v>
      </c>
      <c r="Q107" s="55">
        <v>61965</v>
      </c>
      <c r="R107" s="55">
        <v>6430</v>
      </c>
      <c r="S107" s="51" t="s">
        <v>251</v>
      </c>
      <c r="T107" s="51" t="s">
        <v>340</v>
      </c>
      <c r="U107" s="55">
        <v>48.29</v>
      </c>
      <c r="V107" s="55">
        <v>1</v>
      </c>
      <c r="W107" s="55">
        <v>0</v>
      </c>
      <c r="X107" s="55">
        <v>0</v>
      </c>
      <c r="Y107" s="55">
        <f t="shared" si="6"/>
        <v>0</v>
      </c>
      <c r="Z107" s="55">
        <f t="shared" si="7"/>
        <v>0</v>
      </c>
      <c r="AA107" s="55">
        <v>0.30299999999999999</v>
      </c>
      <c r="AB107" s="56">
        <v>2.1714529704292098</v>
      </c>
      <c r="AC107">
        <f t="shared" si="8"/>
        <v>3266</v>
      </c>
      <c r="AD107">
        <f t="shared" si="9"/>
        <v>0</v>
      </c>
      <c r="AE107">
        <f t="shared" si="10"/>
        <v>0</v>
      </c>
      <c r="AF107">
        <f>'TP Factors'!$D$7</f>
        <v>1.0291758621024898</v>
      </c>
      <c r="AG107">
        <f t="shared" si="11"/>
        <v>0</v>
      </c>
    </row>
    <row r="108" spans="1:33">
      <c r="A108" s="51" t="s">
        <v>246</v>
      </c>
      <c r="B108" s="51">
        <v>10</v>
      </c>
      <c r="C108" s="51" t="s">
        <v>247</v>
      </c>
      <c r="D108" s="52">
        <v>37.82</v>
      </c>
      <c r="E108" s="51" t="s">
        <v>248</v>
      </c>
      <c r="F108" s="51">
        <v>3456</v>
      </c>
      <c r="G108" s="53">
        <v>0</v>
      </c>
      <c r="H108" s="51" t="s">
        <v>249</v>
      </c>
      <c r="I108" s="51" t="s">
        <v>250</v>
      </c>
      <c r="J108" s="51">
        <v>128</v>
      </c>
      <c r="K108" s="54">
        <v>268.96210188999999</v>
      </c>
      <c r="L108" s="54">
        <v>559.74375635199999</v>
      </c>
      <c r="M108" s="52">
        <v>0</v>
      </c>
      <c r="N108" s="52">
        <v>0</v>
      </c>
      <c r="O108" s="51">
        <v>61977</v>
      </c>
      <c r="P108" s="51">
        <v>60269</v>
      </c>
      <c r="Q108" s="55">
        <v>61977</v>
      </c>
      <c r="R108" s="55">
        <v>6430</v>
      </c>
      <c r="S108" s="51" t="s">
        <v>258</v>
      </c>
      <c r="T108" s="51" t="s">
        <v>339</v>
      </c>
      <c r="U108" s="55">
        <v>48.29</v>
      </c>
      <c r="V108" s="55">
        <v>1</v>
      </c>
      <c r="W108" s="55">
        <v>0</v>
      </c>
      <c r="X108" s="55">
        <v>0</v>
      </c>
      <c r="Y108" s="55">
        <f t="shared" si="6"/>
        <v>0</v>
      </c>
      <c r="Z108" s="55">
        <f t="shared" si="7"/>
        <v>0</v>
      </c>
      <c r="AA108" s="55">
        <v>0.30299999999999999</v>
      </c>
      <c r="AB108" s="56">
        <v>0.13831514118525001</v>
      </c>
      <c r="AC108">
        <f t="shared" si="8"/>
        <v>208</v>
      </c>
      <c r="AD108">
        <f t="shared" si="9"/>
        <v>0</v>
      </c>
      <c r="AE108">
        <f t="shared" si="10"/>
        <v>0</v>
      </c>
      <c r="AF108">
        <f>'TP Factors'!$D$7</f>
        <v>1.0291758621024898</v>
      </c>
      <c r="AG108">
        <f t="shared" si="11"/>
        <v>0</v>
      </c>
    </row>
    <row r="109" spans="1:33">
      <c r="A109" s="51" t="s">
        <v>246</v>
      </c>
      <c r="B109" s="51">
        <v>10</v>
      </c>
      <c r="C109" s="51" t="s">
        <v>247</v>
      </c>
      <c r="D109" s="52">
        <v>37.82</v>
      </c>
      <c r="E109" s="51" t="s">
        <v>248</v>
      </c>
      <c r="F109" s="51">
        <v>3456</v>
      </c>
      <c r="G109" s="53">
        <v>3</v>
      </c>
      <c r="H109" s="51" t="s">
        <v>249</v>
      </c>
      <c r="I109" s="51" t="s">
        <v>250</v>
      </c>
      <c r="J109" s="51">
        <v>275</v>
      </c>
      <c r="K109" s="54">
        <v>191.35699928400001</v>
      </c>
      <c r="L109" s="54">
        <v>883.76770422100003</v>
      </c>
      <c r="M109" s="52">
        <v>0.19</v>
      </c>
      <c r="N109" s="52">
        <v>0.02</v>
      </c>
      <c r="O109" s="51">
        <v>61980</v>
      </c>
      <c r="P109" s="51">
        <v>60272</v>
      </c>
      <c r="Q109" s="55">
        <v>61980</v>
      </c>
      <c r="R109" s="55">
        <v>4110</v>
      </c>
      <c r="S109" s="51" t="s">
        <v>258</v>
      </c>
      <c r="T109" s="51" t="s">
        <v>305</v>
      </c>
      <c r="U109" s="55">
        <v>48.29</v>
      </c>
      <c r="V109" s="55">
        <v>1</v>
      </c>
      <c r="W109" s="55">
        <v>0.7</v>
      </c>
      <c r="X109" s="55">
        <v>0.09</v>
      </c>
      <c r="Y109" s="55">
        <f t="shared" si="6"/>
        <v>0.7</v>
      </c>
      <c r="Z109" s="55">
        <f t="shared" si="7"/>
        <v>0.09</v>
      </c>
      <c r="AA109" s="55">
        <v>0.41299999999999998</v>
      </c>
      <c r="AB109" s="56">
        <v>0.21838288218230201</v>
      </c>
      <c r="AC109">
        <f t="shared" si="8"/>
        <v>448</v>
      </c>
      <c r="AD109">
        <f t="shared" si="9"/>
        <v>1</v>
      </c>
      <c r="AE109">
        <f t="shared" si="10"/>
        <v>0.1</v>
      </c>
      <c r="AF109">
        <f>'TP Factors'!$D$7</f>
        <v>1.0291758621024898</v>
      </c>
      <c r="AG109">
        <f t="shared" si="11"/>
        <v>0.1</v>
      </c>
    </row>
    <row r="110" spans="1:33">
      <c r="A110" s="51" t="s">
        <v>246</v>
      </c>
      <c r="B110" s="51">
        <v>10</v>
      </c>
      <c r="C110" s="51" t="s">
        <v>247</v>
      </c>
      <c r="D110" s="52">
        <v>37.82</v>
      </c>
      <c r="E110" s="51" t="s">
        <v>248</v>
      </c>
      <c r="F110" s="51">
        <v>3456</v>
      </c>
      <c r="G110" s="53">
        <v>3</v>
      </c>
      <c r="H110" s="51" t="s">
        <v>249</v>
      </c>
      <c r="I110" s="51" t="s">
        <v>250</v>
      </c>
      <c r="J110" s="51">
        <v>585</v>
      </c>
      <c r="K110" s="54">
        <v>374.71021146700002</v>
      </c>
      <c r="L110" s="54">
        <v>1884.0148895899999</v>
      </c>
      <c r="M110" s="52">
        <v>0.41</v>
      </c>
      <c r="N110" s="52">
        <v>0.05</v>
      </c>
      <c r="O110" s="51">
        <v>61987</v>
      </c>
      <c r="P110" s="51">
        <v>60277</v>
      </c>
      <c r="Q110" s="55">
        <v>61987</v>
      </c>
      <c r="R110" s="55">
        <v>4110</v>
      </c>
      <c r="S110" s="51" t="s">
        <v>251</v>
      </c>
      <c r="T110" s="51" t="s">
        <v>318</v>
      </c>
      <c r="U110" s="55">
        <v>48.29</v>
      </c>
      <c r="V110" s="55">
        <v>1</v>
      </c>
      <c r="W110" s="55">
        <v>0.7</v>
      </c>
      <c r="X110" s="55">
        <v>0.09</v>
      </c>
      <c r="Y110" s="55">
        <f t="shared" si="6"/>
        <v>0.7</v>
      </c>
      <c r="Z110" s="55">
        <f t="shared" si="7"/>
        <v>0.09</v>
      </c>
      <c r="AA110" s="55">
        <v>0.41299999999999998</v>
      </c>
      <c r="AB110" s="56">
        <v>0.46554835579425502</v>
      </c>
      <c r="AC110">
        <f t="shared" si="8"/>
        <v>954</v>
      </c>
      <c r="AD110">
        <f t="shared" si="9"/>
        <v>1</v>
      </c>
      <c r="AE110">
        <f t="shared" si="10"/>
        <v>0.2</v>
      </c>
      <c r="AF110">
        <f>'TP Factors'!$D$7</f>
        <v>1.0291758621024898</v>
      </c>
      <c r="AG110">
        <f t="shared" si="11"/>
        <v>0.2</v>
      </c>
    </row>
    <row r="111" spans="1:33">
      <c r="A111" s="51" t="s">
        <v>246</v>
      </c>
      <c r="B111" s="51">
        <v>10</v>
      </c>
      <c r="C111" s="51" t="s">
        <v>247</v>
      </c>
      <c r="D111" s="52">
        <v>37.82</v>
      </c>
      <c r="E111" s="51" t="s">
        <v>248</v>
      </c>
      <c r="F111" s="51">
        <v>3456</v>
      </c>
      <c r="G111" s="53">
        <v>11.1</v>
      </c>
      <c r="H111" s="51" t="s">
        <v>249</v>
      </c>
      <c r="I111" s="51" t="s">
        <v>250</v>
      </c>
      <c r="J111" s="51">
        <v>163</v>
      </c>
      <c r="K111" s="54">
        <v>298.21761454400001</v>
      </c>
      <c r="L111" s="54">
        <v>1124.4524856099999</v>
      </c>
      <c r="M111" s="52">
        <v>0.2</v>
      </c>
      <c r="N111" s="52">
        <v>0.01</v>
      </c>
      <c r="O111" s="51">
        <v>61988</v>
      </c>
      <c r="P111" s="51">
        <v>60278</v>
      </c>
      <c r="Q111" s="55">
        <v>61988</v>
      </c>
      <c r="R111" s="55">
        <v>1900</v>
      </c>
      <c r="S111" s="51" t="s">
        <v>258</v>
      </c>
      <c r="T111" s="51" t="s">
        <v>335</v>
      </c>
      <c r="U111" s="55">
        <v>48.29</v>
      </c>
      <c r="V111" s="55">
        <v>1</v>
      </c>
      <c r="W111" s="55">
        <v>1.2</v>
      </c>
      <c r="X111" s="55">
        <v>7.5999999999999998E-2</v>
      </c>
      <c r="Y111" s="55">
        <f t="shared" si="6"/>
        <v>1.2</v>
      </c>
      <c r="Z111" s="55">
        <f t="shared" si="7"/>
        <v>7.5999999999999998E-2</v>
      </c>
      <c r="AA111" s="55">
        <v>0.193</v>
      </c>
      <c r="AB111" s="56">
        <v>0.277857148951483</v>
      </c>
      <c r="AC111">
        <f t="shared" si="8"/>
        <v>266</v>
      </c>
      <c r="AD111">
        <f t="shared" si="9"/>
        <v>1</v>
      </c>
      <c r="AE111">
        <f t="shared" si="10"/>
        <v>0</v>
      </c>
      <c r="AF111">
        <f>'TP Factors'!$D$7</f>
        <v>1.0291758621024898</v>
      </c>
      <c r="AG111">
        <f t="shared" si="11"/>
        <v>0</v>
      </c>
    </row>
    <row r="112" spans="1:33">
      <c r="A112" s="51" t="s">
        <v>246</v>
      </c>
      <c r="B112" s="51">
        <v>10</v>
      </c>
      <c r="C112" s="51" t="s">
        <v>247</v>
      </c>
      <c r="D112" s="52">
        <v>37.82</v>
      </c>
      <c r="E112" s="51" t="s">
        <v>248</v>
      </c>
      <c r="F112" s="51">
        <v>1234</v>
      </c>
      <c r="G112" s="53">
        <v>98</v>
      </c>
      <c r="H112" s="51" t="s">
        <v>249</v>
      </c>
      <c r="I112" s="51" t="s">
        <v>250</v>
      </c>
      <c r="J112" s="51">
        <v>8902</v>
      </c>
      <c r="K112" s="54">
        <v>524.45506627500004</v>
      </c>
      <c r="L112" s="54">
        <v>15967.3290244</v>
      </c>
      <c r="M112" s="52">
        <v>16.02</v>
      </c>
      <c r="N112" s="52">
        <v>4.26</v>
      </c>
      <c r="O112" s="51">
        <v>61991</v>
      </c>
      <c r="P112" s="51">
        <v>60281</v>
      </c>
      <c r="Q112" s="55">
        <v>61991</v>
      </c>
      <c r="R112" s="55">
        <v>1700</v>
      </c>
      <c r="S112" s="51" t="s">
        <v>258</v>
      </c>
      <c r="T112" s="51" t="s">
        <v>307</v>
      </c>
      <c r="U112" s="55">
        <v>48.29</v>
      </c>
      <c r="V112" s="55">
        <v>1</v>
      </c>
      <c r="W112" s="55">
        <v>1.8</v>
      </c>
      <c r="X112" s="55">
        <v>0.47799999999999998</v>
      </c>
      <c r="Y112" s="55">
        <f t="shared" si="6"/>
        <v>1.8</v>
      </c>
      <c r="Z112" s="55">
        <f t="shared" si="7"/>
        <v>0.47799999999999998</v>
      </c>
      <c r="AA112" s="55">
        <v>0.74099999999999999</v>
      </c>
      <c r="AB112" s="56">
        <v>3.9455971471483902</v>
      </c>
      <c r="AC112">
        <f t="shared" si="8"/>
        <v>14512</v>
      </c>
      <c r="AD112">
        <f t="shared" si="9"/>
        <v>58</v>
      </c>
      <c r="AE112">
        <f t="shared" si="10"/>
        <v>15.3</v>
      </c>
      <c r="AF112">
        <f>'TP Factors'!$D$7</f>
        <v>1.0291758621024898</v>
      </c>
      <c r="AG112">
        <f t="shared" si="11"/>
        <v>15.7</v>
      </c>
    </row>
    <row r="113" spans="1:33">
      <c r="A113" s="51" t="s">
        <v>246</v>
      </c>
      <c r="B113" s="51">
        <v>10</v>
      </c>
      <c r="C113" s="51" t="s">
        <v>247</v>
      </c>
      <c r="D113" s="52">
        <v>37.82</v>
      </c>
      <c r="E113" s="51" t="s">
        <v>248</v>
      </c>
      <c r="F113" s="51">
        <v>3456</v>
      </c>
      <c r="G113" s="53">
        <v>0</v>
      </c>
      <c r="H113" s="51" t="s">
        <v>249</v>
      </c>
      <c r="I113" s="51" t="s">
        <v>250</v>
      </c>
      <c r="J113" s="51">
        <v>4041</v>
      </c>
      <c r="K113" s="54">
        <v>804.43226579500003</v>
      </c>
      <c r="L113" s="54">
        <v>17725.903292999999</v>
      </c>
      <c r="M113" s="52">
        <v>0</v>
      </c>
      <c r="N113" s="52">
        <v>0</v>
      </c>
      <c r="O113" s="51">
        <v>61996</v>
      </c>
      <c r="P113" s="51">
        <v>60285</v>
      </c>
      <c r="Q113" s="55">
        <v>61996</v>
      </c>
      <c r="R113" s="55">
        <v>6460</v>
      </c>
      <c r="S113" s="51" t="s">
        <v>258</v>
      </c>
      <c r="T113" s="51" t="s">
        <v>280</v>
      </c>
      <c r="U113" s="55">
        <v>48.29</v>
      </c>
      <c r="V113" s="55">
        <v>1</v>
      </c>
      <c r="W113" s="55">
        <v>0</v>
      </c>
      <c r="X113" s="55">
        <v>0</v>
      </c>
      <c r="Y113" s="55">
        <f t="shared" si="6"/>
        <v>0</v>
      </c>
      <c r="Z113" s="55">
        <f t="shared" si="7"/>
        <v>0</v>
      </c>
      <c r="AA113" s="55">
        <v>0.30299999999999999</v>
      </c>
      <c r="AB113" s="56">
        <v>4.3801485744221802</v>
      </c>
      <c r="AC113">
        <f t="shared" si="8"/>
        <v>6588</v>
      </c>
      <c r="AD113">
        <f t="shared" si="9"/>
        <v>0</v>
      </c>
      <c r="AE113">
        <f t="shared" si="10"/>
        <v>0</v>
      </c>
      <c r="AF113">
        <f>'TP Factors'!$D$7</f>
        <v>1.0291758621024898</v>
      </c>
      <c r="AG113">
        <f t="shared" si="11"/>
        <v>0</v>
      </c>
    </row>
    <row r="114" spans="1:33">
      <c r="A114" s="51" t="s">
        <v>246</v>
      </c>
      <c r="B114" s="51">
        <v>10</v>
      </c>
      <c r="C114" s="51" t="s">
        <v>247</v>
      </c>
      <c r="D114" s="52">
        <v>37.82</v>
      </c>
      <c r="E114" s="51" t="s">
        <v>248</v>
      </c>
      <c r="F114" s="51">
        <v>1234</v>
      </c>
      <c r="G114" s="53">
        <v>0</v>
      </c>
      <c r="H114" s="51" t="s">
        <v>249</v>
      </c>
      <c r="I114" s="51" t="s">
        <v>250</v>
      </c>
      <c r="J114" s="51">
        <v>1088</v>
      </c>
      <c r="K114" s="54">
        <v>243.014817083</v>
      </c>
      <c r="L114" s="54">
        <v>2891.2977153000002</v>
      </c>
      <c r="M114" s="52">
        <v>0.65</v>
      </c>
      <c r="N114" s="52">
        <v>0.15</v>
      </c>
      <c r="O114" s="51">
        <v>62157</v>
      </c>
      <c r="P114" s="51">
        <v>60438</v>
      </c>
      <c r="Q114" s="55">
        <v>62157</v>
      </c>
      <c r="R114" s="55">
        <v>5300</v>
      </c>
      <c r="S114" s="51" t="s">
        <v>258</v>
      </c>
      <c r="T114" s="51" t="s">
        <v>291</v>
      </c>
      <c r="U114" s="55">
        <v>48.29</v>
      </c>
      <c r="V114" s="55">
        <v>1</v>
      </c>
      <c r="W114" s="55">
        <v>0.6</v>
      </c>
      <c r="X114" s="55">
        <v>0.13500000000000001</v>
      </c>
      <c r="Y114" s="55">
        <f t="shared" si="6"/>
        <v>0.6</v>
      </c>
      <c r="Z114" s="55">
        <f t="shared" si="7"/>
        <v>0.13500000000000001</v>
      </c>
      <c r="AA114" s="55">
        <v>0.5</v>
      </c>
      <c r="AB114" s="56">
        <v>0.71445236706967497</v>
      </c>
      <c r="AC114">
        <f t="shared" si="8"/>
        <v>1773</v>
      </c>
      <c r="AD114">
        <f t="shared" si="9"/>
        <v>2</v>
      </c>
      <c r="AE114">
        <f t="shared" si="10"/>
        <v>0.5</v>
      </c>
      <c r="AF114">
        <f>'TP Factors'!$D$7</f>
        <v>1.0291758621024898</v>
      </c>
      <c r="AG114">
        <f t="shared" si="11"/>
        <v>0.5</v>
      </c>
    </row>
    <row r="115" spans="1:33">
      <c r="A115" s="51" t="s">
        <v>246</v>
      </c>
      <c r="B115" s="51">
        <v>10</v>
      </c>
      <c r="C115" s="51" t="s">
        <v>247</v>
      </c>
      <c r="D115" s="52">
        <v>37.82</v>
      </c>
      <c r="E115" s="51" t="s">
        <v>248</v>
      </c>
      <c r="F115" s="51">
        <v>1234</v>
      </c>
      <c r="G115" s="53">
        <v>0</v>
      </c>
      <c r="H115" s="51" t="s">
        <v>249</v>
      </c>
      <c r="I115" s="51" t="s">
        <v>250</v>
      </c>
      <c r="J115" s="51">
        <v>394</v>
      </c>
      <c r="K115" s="54">
        <v>129.54203754599999</v>
      </c>
      <c r="L115" s="54">
        <v>1047.4462591900001</v>
      </c>
      <c r="M115" s="52">
        <v>0.24</v>
      </c>
      <c r="N115" s="52">
        <v>0.05</v>
      </c>
      <c r="O115" s="51">
        <v>62158</v>
      </c>
      <c r="P115" s="51">
        <v>60439</v>
      </c>
      <c r="Q115" s="55">
        <v>62158</v>
      </c>
      <c r="R115" s="55">
        <v>5300</v>
      </c>
      <c r="S115" s="51" t="s">
        <v>258</v>
      </c>
      <c r="T115" s="51" t="s">
        <v>291</v>
      </c>
      <c r="U115" s="55">
        <v>48.29</v>
      </c>
      <c r="V115" s="55">
        <v>1</v>
      </c>
      <c r="W115" s="55">
        <v>0.6</v>
      </c>
      <c r="X115" s="55">
        <v>0.13500000000000001</v>
      </c>
      <c r="Y115" s="55">
        <f t="shared" si="6"/>
        <v>0.6</v>
      </c>
      <c r="Z115" s="55">
        <f t="shared" si="7"/>
        <v>0.13500000000000001</v>
      </c>
      <c r="AA115" s="55">
        <v>0.5</v>
      </c>
      <c r="AB115" s="56">
        <v>0.25882857212141203</v>
      </c>
      <c r="AC115">
        <f t="shared" si="8"/>
        <v>642</v>
      </c>
      <c r="AD115">
        <f t="shared" si="9"/>
        <v>1</v>
      </c>
      <c r="AE115">
        <f t="shared" si="10"/>
        <v>0.2</v>
      </c>
      <c r="AF115">
        <f>'TP Factors'!$D$7</f>
        <v>1.0291758621024898</v>
      </c>
      <c r="AG115">
        <f t="shared" si="11"/>
        <v>0.2</v>
      </c>
    </row>
    <row r="116" spans="1:33">
      <c r="A116" s="51" t="s">
        <v>246</v>
      </c>
      <c r="B116" s="51">
        <v>10</v>
      </c>
      <c r="C116" s="51" t="s">
        <v>247</v>
      </c>
      <c r="D116" s="52">
        <v>37.82</v>
      </c>
      <c r="E116" s="51" t="s">
        <v>248</v>
      </c>
      <c r="F116" s="51">
        <v>1234</v>
      </c>
      <c r="G116" s="53">
        <v>102.5</v>
      </c>
      <c r="H116" s="51" t="s">
        <v>249</v>
      </c>
      <c r="I116" s="51" t="s">
        <v>250</v>
      </c>
      <c r="J116" s="51">
        <v>89</v>
      </c>
      <c r="K116" s="54">
        <v>57.948345851200003</v>
      </c>
      <c r="L116" s="54">
        <v>178.49665261300001</v>
      </c>
      <c r="M116" s="52">
        <v>0.19</v>
      </c>
      <c r="N116" s="52">
        <v>0.05</v>
      </c>
      <c r="O116" s="51">
        <v>62163</v>
      </c>
      <c r="P116" s="51">
        <v>60444</v>
      </c>
      <c r="Q116" s="55">
        <v>62163</v>
      </c>
      <c r="R116" s="55">
        <v>1300</v>
      </c>
      <c r="S116" s="51" t="s">
        <v>258</v>
      </c>
      <c r="T116" s="51" t="s">
        <v>311</v>
      </c>
      <c r="U116" s="55">
        <v>48.29</v>
      </c>
      <c r="V116" s="55">
        <v>1</v>
      </c>
      <c r="W116" s="55">
        <v>2.1</v>
      </c>
      <c r="X116" s="55">
        <v>0.51600000000000001</v>
      </c>
      <c r="Y116" s="55">
        <f t="shared" si="6"/>
        <v>2.1</v>
      </c>
      <c r="Z116" s="55">
        <f t="shared" si="7"/>
        <v>0.51600000000000001</v>
      </c>
      <c r="AA116" s="55">
        <v>0.66200000000000003</v>
      </c>
      <c r="AB116" s="56">
        <v>4.4107307001608503E-2</v>
      </c>
      <c r="AC116">
        <f t="shared" si="8"/>
        <v>145</v>
      </c>
      <c r="AD116">
        <f t="shared" si="9"/>
        <v>1</v>
      </c>
      <c r="AE116">
        <f t="shared" si="10"/>
        <v>0.2</v>
      </c>
      <c r="AF116">
        <f>'TP Factors'!$D$7</f>
        <v>1.0291758621024898</v>
      </c>
      <c r="AG116">
        <f t="shared" si="11"/>
        <v>0.2</v>
      </c>
    </row>
    <row r="117" spans="1:33">
      <c r="A117" s="51" t="s">
        <v>246</v>
      </c>
      <c r="B117" s="51">
        <v>10</v>
      </c>
      <c r="C117" s="51" t="s">
        <v>247</v>
      </c>
      <c r="D117" s="52">
        <v>37.82</v>
      </c>
      <c r="E117" s="51" t="s">
        <v>248</v>
      </c>
      <c r="F117" s="51">
        <v>1234</v>
      </c>
      <c r="G117" s="53">
        <v>102.5</v>
      </c>
      <c r="H117" s="51" t="s">
        <v>249</v>
      </c>
      <c r="I117" s="51" t="s">
        <v>250</v>
      </c>
      <c r="J117" s="51">
        <v>7</v>
      </c>
      <c r="K117" s="54">
        <v>18.6616982643</v>
      </c>
      <c r="L117" s="54">
        <v>14.5107909208</v>
      </c>
      <c r="M117" s="52">
        <v>0.01</v>
      </c>
      <c r="N117" s="52">
        <v>0</v>
      </c>
      <c r="O117" s="51">
        <v>62167</v>
      </c>
      <c r="P117" s="51">
        <v>60448</v>
      </c>
      <c r="Q117" s="55">
        <v>62167</v>
      </c>
      <c r="R117" s="55">
        <v>1300</v>
      </c>
      <c r="S117" s="51" t="s">
        <v>258</v>
      </c>
      <c r="T117" s="51" t="s">
        <v>311</v>
      </c>
      <c r="U117" s="55">
        <v>48.29</v>
      </c>
      <c r="V117" s="55">
        <v>1</v>
      </c>
      <c r="W117" s="55">
        <v>2.1</v>
      </c>
      <c r="X117" s="55">
        <v>0.51600000000000001</v>
      </c>
      <c r="Y117" s="55">
        <f t="shared" si="6"/>
        <v>2.1</v>
      </c>
      <c r="Z117" s="55">
        <f t="shared" si="7"/>
        <v>0.51600000000000001</v>
      </c>
      <c r="AA117" s="55">
        <v>0.66200000000000003</v>
      </c>
      <c r="AB117" s="56">
        <v>3.5856801826633102E-3</v>
      </c>
      <c r="AC117">
        <f t="shared" si="8"/>
        <v>12</v>
      </c>
      <c r="AD117">
        <f t="shared" si="9"/>
        <v>0</v>
      </c>
      <c r="AE117">
        <f t="shared" si="10"/>
        <v>0</v>
      </c>
      <c r="AF117">
        <f>'TP Factors'!$D$7</f>
        <v>1.0291758621024898</v>
      </c>
      <c r="AG117">
        <f t="shared" si="11"/>
        <v>0</v>
      </c>
    </row>
    <row r="118" spans="1:33">
      <c r="A118" s="51" t="s">
        <v>246</v>
      </c>
      <c r="B118" s="51">
        <v>10</v>
      </c>
      <c r="C118" s="51" t="s">
        <v>247</v>
      </c>
      <c r="D118" s="52">
        <v>37.82</v>
      </c>
      <c r="E118" s="51" t="s">
        <v>248</v>
      </c>
      <c r="F118" s="51">
        <v>3456</v>
      </c>
      <c r="G118" s="53">
        <v>11.1</v>
      </c>
      <c r="H118" s="51" t="s">
        <v>249</v>
      </c>
      <c r="I118" s="51" t="s">
        <v>250</v>
      </c>
      <c r="J118" s="51">
        <v>82</v>
      </c>
      <c r="K118" s="54">
        <v>300.31498304500002</v>
      </c>
      <c r="L118" s="54">
        <v>564.37744658999998</v>
      </c>
      <c r="M118" s="52">
        <v>0.1</v>
      </c>
      <c r="N118" s="52">
        <v>0.01</v>
      </c>
      <c r="O118" s="51">
        <v>62169</v>
      </c>
      <c r="P118" s="51">
        <v>60450</v>
      </c>
      <c r="Q118" s="55">
        <v>62169</v>
      </c>
      <c r="R118" s="55">
        <v>1900</v>
      </c>
      <c r="S118" s="51" t="s">
        <v>258</v>
      </c>
      <c r="T118" s="51" t="s">
        <v>335</v>
      </c>
      <c r="U118" s="55">
        <v>48.29</v>
      </c>
      <c r="V118" s="55">
        <v>1</v>
      </c>
      <c r="W118" s="55">
        <v>1.2</v>
      </c>
      <c r="X118" s="55">
        <v>7.5999999999999998E-2</v>
      </c>
      <c r="Y118" s="55">
        <f t="shared" si="6"/>
        <v>1.2</v>
      </c>
      <c r="Z118" s="55">
        <f t="shared" si="7"/>
        <v>7.5999999999999998E-2</v>
      </c>
      <c r="AA118" s="55">
        <v>0.193</v>
      </c>
      <c r="AB118" s="56">
        <v>0.13946014640937099</v>
      </c>
      <c r="AC118">
        <f t="shared" si="8"/>
        <v>134</v>
      </c>
      <c r="AD118">
        <f t="shared" si="9"/>
        <v>0</v>
      </c>
      <c r="AE118">
        <f t="shared" si="10"/>
        <v>0</v>
      </c>
      <c r="AF118">
        <f>'TP Factors'!$D$7</f>
        <v>1.0291758621024898</v>
      </c>
      <c r="AG118">
        <f t="shared" si="11"/>
        <v>0</v>
      </c>
    </row>
    <row r="119" spans="1:33">
      <c r="A119" s="51" t="s">
        <v>246</v>
      </c>
      <c r="B119" s="51">
        <v>10</v>
      </c>
      <c r="C119" s="51" t="s">
        <v>247</v>
      </c>
      <c r="D119" s="52">
        <v>37.82</v>
      </c>
      <c r="E119" s="51" t="s">
        <v>248</v>
      </c>
      <c r="F119" s="51">
        <v>3456</v>
      </c>
      <c r="G119" s="53">
        <v>11.1</v>
      </c>
      <c r="H119" s="51" t="s">
        <v>249</v>
      </c>
      <c r="I119" s="51" t="s">
        <v>250</v>
      </c>
      <c r="J119" s="51">
        <v>8</v>
      </c>
      <c r="K119" s="54">
        <v>53.073652951299998</v>
      </c>
      <c r="L119" s="54">
        <v>48.258652939800001</v>
      </c>
      <c r="M119" s="52">
        <v>0.01</v>
      </c>
      <c r="N119" s="52">
        <v>0</v>
      </c>
      <c r="O119" s="51">
        <v>62170</v>
      </c>
      <c r="P119" s="51">
        <v>60451</v>
      </c>
      <c r="Q119" s="55">
        <v>62170</v>
      </c>
      <c r="R119" s="55">
        <v>1900</v>
      </c>
      <c r="S119" s="51" t="s">
        <v>253</v>
      </c>
      <c r="T119" s="51" t="s">
        <v>338</v>
      </c>
      <c r="U119" s="55">
        <v>48.29</v>
      </c>
      <c r="V119" s="55">
        <v>1</v>
      </c>
      <c r="W119" s="55">
        <v>1.2</v>
      </c>
      <c r="X119" s="55">
        <v>7.5999999999999998E-2</v>
      </c>
      <c r="Y119" s="55">
        <f t="shared" si="6"/>
        <v>1.2</v>
      </c>
      <c r="Z119" s="55">
        <f t="shared" si="7"/>
        <v>7.5999999999999998E-2</v>
      </c>
      <c r="AA119" s="55">
        <v>0.23400000000000001</v>
      </c>
      <c r="AB119" s="56">
        <v>1.19249251445703E-2</v>
      </c>
      <c r="AC119">
        <f t="shared" si="8"/>
        <v>14</v>
      </c>
      <c r="AD119">
        <f t="shared" si="9"/>
        <v>0</v>
      </c>
      <c r="AE119">
        <f t="shared" si="10"/>
        <v>0</v>
      </c>
      <c r="AF119">
        <f>'TP Factors'!$D$7</f>
        <v>1.0291758621024898</v>
      </c>
      <c r="AG119">
        <f t="shared" si="11"/>
        <v>0</v>
      </c>
    </row>
    <row r="120" spans="1:33">
      <c r="A120" s="51" t="s">
        <v>246</v>
      </c>
      <c r="B120" s="51">
        <v>10</v>
      </c>
      <c r="C120" s="51" t="s">
        <v>247</v>
      </c>
      <c r="D120" s="52">
        <v>37.82</v>
      </c>
      <c r="E120" s="51" t="s">
        <v>248</v>
      </c>
      <c r="F120" s="51">
        <v>3456</v>
      </c>
      <c r="G120" s="53">
        <v>3</v>
      </c>
      <c r="H120" s="51" t="s">
        <v>249</v>
      </c>
      <c r="I120" s="51" t="s">
        <v>250</v>
      </c>
      <c r="J120" s="51">
        <v>76182</v>
      </c>
      <c r="K120" s="54">
        <v>3542.3156697099998</v>
      </c>
      <c r="L120" s="54">
        <v>245178.667701</v>
      </c>
      <c r="M120" s="52">
        <v>53.33</v>
      </c>
      <c r="N120" s="52">
        <v>6.86</v>
      </c>
      <c r="O120" s="51">
        <v>62304</v>
      </c>
      <c r="P120" s="51">
        <v>60580</v>
      </c>
      <c r="Q120" s="55">
        <v>62304</v>
      </c>
      <c r="R120" s="55">
        <v>4110</v>
      </c>
      <c r="S120" s="51" t="s">
        <v>258</v>
      </c>
      <c r="T120" s="51" t="s">
        <v>305</v>
      </c>
      <c r="U120" s="55">
        <v>48.29</v>
      </c>
      <c r="V120" s="55">
        <v>1</v>
      </c>
      <c r="W120" s="55">
        <v>0.7</v>
      </c>
      <c r="X120" s="55">
        <v>0.09</v>
      </c>
      <c r="Y120" s="55">
        <f t="shared" si="6"/>
        <v>0.7</v>
      </c>
      <c r="Z120" s="55">
        <f t="shared" si="7"/>
        <v>0.09</v>
      </c>
      <c r="AA120" s="55">
        <v>0.41299999999999998</v>
      </c>
      <c r="AB120" s="56">
        <v>8.2849299425665E-4</v>
      </c>
      <c r="AC120">
        <f t="shared" si="8"/>
        <v>2</v>
      </c>
      <c r="AD120">
        <f t="shared" si="9"/>
        <v>0</v>
      </c>
      <c r="AE120">
        <f t="shared" si="10"/>
        <v>0</v>
      </c>
      <c r="AF120">
        <f>'TP Factors'!$D$7</f>
        <v>1.0291758621024898</v>
      </c>
      <c r="AG120">
        <f t="shared" si="11"/>
        <v>0</v>
      </c>
    </row>
    <row r="121" spans="1:33">
      <c r="A121" s="51" t="s">
        <v>246</v>
      </c>
      <c r="B121" s="51">
        <v>10</v>
      </c>
      <c r="C121" s="51" t="s">
        <v>247</v>
      </c>
      <c r="D121" s="52">
        <v>37.82</v>
      </c>
      <c r="E121" s="51" t="s">
        <v>248</v>
      </c>
      <c r="F121" s="51">
        <v>3456</v>
      </c>
      <c r="G121" s="53">
        <v>0</v>
      </c>
      <c r="H121" s="51" t="s">
        <v>249</v>
      </c>
      <c r="I121" s="51" t="s">
        <v>250</v>
      </c>
      <c r="J121" s="51">
        <v>164</v>
      </c>
      <c r="K121" s="54">
        <v>111.470433016</v>
      </c>
      <c r="L121" s="54">
        <v>718.42077758899995</v>
      </c>
      <c r="M121" s="52">
        <v>0</v>
      </c>
      <c r="N121" s="52">
        <v>0</v>
      </c>
      <c r="O121" s="51">
        <v>62329</v>
      </c>
      <c r="P121" s="51">
        <v>60605</v>
      </c>
      <c r="Q121" s="55">
        <v>62329</v>
      </c>
      <c r="R121" s="55">
        <v>6460</v>
      </c>
      <c r="S121" s="51" t="s">
        <v>258</v>
      </c>
      <c r="T121" s="51" t="s">
        <v>280</v>
      </c>
      <c r="U121" s="55">
        <v>48.29</v>
      </c>
      <c r="V121" s="55">
        <v>1</v>
      </c>
      <c r="W121" s="55">
        <v>0</v>
      </c>
      <c r="X121" s="55">
        <v>0</v>
      </c>
      <c r="Y121" s="55">
        <f t="shared" si="6"/>
        <v>0</v>
      </c>
      <c r="Z121" s="55">
        <f t="shared" si="7"/>
        <v>0</v>
      </c>
      <c r="AA121" s="55">
        <v>0.30299999999999999</v>
      </c>
      <c r="AB121" s="56">
        <v>6.1764877589225199E-2</v>
      </c>
      <c r="AC121">
        <f t="shared" si="8"/>
        <v>93</v>
      </c>
      <c r="AD121">
        <f t="shared" si="9"/>
        <v>0</v>
      </c>
      <c r="AE121">
        <f t="shared" si="10"/>
        <v>0</v>
      </c>
      <c r="AF121">
        <f>'TP Factors'!$D$7</f>
        <v>1.0291758621024898</v>
      </c>
      <c r="AG121">
        <f t="shared" si="11"/>
        <v>0</v>
      </c>
    </row>
    <row r="122" spans="1:33">
      <c r="A122" s="51" t="s">
        <v>246</v>
      </c>
      <c r="B122" s="51">
        <v>10</v>
      </c>
      <c r="C122" s="51" t="s">
        <v>247</v>
      </c>
      <c r="D122" s="52">
        <v>37.82</v>
      </c>
      <c r="E122" s="51" t="s">
        <v>248</v>
      </c>
      <c r="F122" s="51">
        <v>1234</v>
      </c>
      <c r="G122" s="53">
        <v>98</v>
      </c>
      <c r="H122" s="51" t="s">
        <v>249</v>
      </c>
      <c r="I122" s="51" t="s">
        <v>250</v>
      </c>
      <c r="J122" s="51">
        <v>1661</v>
      </c>
      <c r="K122" s="54">
        <v>314.67395911400001</v>
      </c>
      <c r="L122" s="54">
        <v>2809.3570250799999</v>
      </c>
      <c r="M122" s="52">
        <v>2.99</v>
      </c>
      <c r="N122" s="52">
        <v>0.79</v>
      </c>
      <c r="O122" s="51">
        <v>62346</v>
      </c>
      <c r="P122" s="51">
        <v>60622</v>
      </c>
      <c r="Q122" s="55">
        <v>62346</v>
      </c>
      <c r="R122" s="55">
        <v>1700</v>
      </c>
      <c r="S122" s="51" t="s">
        <v>253</v>
      </c>
      <c r="T122" s="51" t="s">
        <v>322</v>
      </c>
      <c r="U122" s="55">
        <v>48.29</v>
      </c>
      <c r="V122" s="55">
        <v>1</v>
      </c>
      <c r="W122" s="55">
        <v>1.8</v>
      </c>
      <c r="X122" s="55">
        <v>0.47799999999999998</v>
      </c>
      <c r="Y122" s="55">
        <f t="shared" si="6"/>
        <v>1.8</v>
      </c>
      <c r="Z122" s="55">
        <f t="shared" si="7"/>
        <v>0.47799999999999998</v>
      </c>
      <c r="AA122" s="55">
        <v>0.78600000000000003</v>
      </c>
      <c r="AB122" s="56">
        <v>0.37693308193612801</v>
      </c>
      <c r="AC122">
        <f t="shared" si="8"/>
        <v>1471</v>
      </c>
      <c r="AD122">
        <f t="shared" si="9"/>
        <v>6</v>
      </c>
      <c r="AE122">
        <f t="shared" si="10"/>
        <v>1.6</v>
      </c>
      <c r="AF122">
        <f>'TP Factors'!$D$7</f>
        <v>1.0291758621024898</v>
      </c>
      <c r="AG122">
        <f t="shared" si="11"/>
        <v>1.6</v>
      </c>
    </row>
    <row r="123" spans="1:33">
      <c r="A123" s="51" t="s">
        <v>246</v>
      </c>
      <c r="B123" s="51">
        <v>10</v>
      </c>
      <c r="C123" s="51" t="s">
        <v>247</v>
      </c>
      <c r="D123" s="52">
        <v>37.82</v>
      </c>
      <c r="E123" s="51" t="s">
        <v>248</v>
      </c>
      <c r="F123" s="51">
        <v>1234</v>
      </c>
      <c r="G123" s="53">
        <v>98</v>
      </c>
      <c r="H123" s="51" t="s">
        <v>249</v>
      </c>
      <c r="I123" s="51" t="s">
        <v>250</v>
      </c>
      <c r="J123" s="51">
        <v>4892</v>
      </c>
      <c r="K123" s="54">
        <v>376.67454641900002</v>
      </c>
      <c r="L123" s="54">
        <v>8775.3555931999999</v>
      </c>
      <c r="M123" s="52">
        <v>8.81</v>
      </c>
      <c r="N123" s="52">
        <v>2.34</v>
      </c>
      <c r="O123" s="51">
        <v>62347</v>
      </c>
      <c r="P123" s="51">
        <v>60623</v>
      </c>
      <c r="Q123" s="55">
        <v>62347</v>
      </c>
      <c r="R123" s="55">
        <v>1700</v>
      </c>
      <c r="S123" s="51" t="s">
        <v>258</v>
      </c>
      <c r="T123" s="51" t="s">
        <v>307</v>
      </c>
      <c r="U123" s="55">
        <v>48.29</v>
      </c>
      <c r="V123" s="55">
        <v>1</v>
      </c>
      <c r="W123" s="55">
        <v>1.8</v>
      </c>
      <c r="X123" s="55">
        <v>0.47799999999999998</v>
      </c>
      <c r="Y123" s="55">
        <f t="shared" si="6"/>
        <v>1.8</v>
      </c>
      <c r="Z123" s="55">
        <f t="shared" si="7"/>
        <v>0.47799999999999998</v>
      </c>
      <c r="AA123" s="55">
        <v>0.74099999999999999</v>
      </c>
      <c r="AB123" s="56">
        <v>0.36683727715745001</v>
      </c>
      <c r="AC123">
        <f t="shared" si="8"/>
        <v>1349</v>
      </c>
      <c r="AD123">
        <f t="shared" si="9"/>
        <v>5</v>
      </c>
      <c r="AE123">
        <f t="shared" si="10"/>
        <v>1.4</v>
      </c>
      <c r="AF123">
        <f>'TP Factors'!$D$7</f>
        <v>1.0291758621024898</v>
      </c>
      <c r="AG123">
        <f t="shared" si="11"/>
        <v>1.4</v>
      </c>
    </row>
    <row r="124" spans="1:33">
      <c r="A124" s="51" t="s">
        <v>246</v>
      </c>
      <c r="B124" s="51">
        <v>10</v>
      </c>
      <c r="C124" s="51" t="s">
        <v>247</v>
      </c>
      <c r="D124" s="52">
        <v>37.82</v>
      </c>
      <c r="E124" s="51" t="s">
        <v>248</v>
      </c>
      <c r="F124" s="51">
        <v>1234</v>
      </c>
      <c r="G124" s="53">
        <v>73.5</v>
      </c>
      <c r="H124" s="51" t="s">
        <v>249</v>
      </c>
      <c r="I124" s="51" t="s">
        <v>250</v>
      </c>
      <c r="J124" s="51">
        <v>3785</v>
      </c>
      <c r="K124" s="54">
        <v>555.32328050700005</v>
      </c>
      <c r="L124" s="54">
        <v>8719.1780692200009</v>
      </c>
      <c r="M124" s="52">
        <v>5.87</v>
      </c>
      <c r="N124" s="52">
        <v>0.56999999999999995</v>
      </c>
      <c r="O124" s="51">
        <v>62359</v>
      </c>
      <c r="P124" s="51">
        <v>60635</v>
      </c>
      <c r="Q124" s="55">
        <v>62359</v>
      </c>
      <c r="R124" s="55">
        <v>1550</v>
      </c>
      <c r="S124" s="51" t="s">
        <v>258</v>
      </c>
      <c r="T124" s="51" t="s">
        <v>327</v>
      </c>
      <c r="U124" s="55">
        <v>48.29</v>
      </c>
      <c r="V124" s="55">
        <v>1</v>
      </c>
      <c r="W124" s="55">
        <v>1.55</v>
      </c>
      <c r="X124" s="55">
        <v>0.15</v>
      </c>
      <c r="Y124" s="55">
        <f t="shared" si="6"/>
        <v>1.55</v>
      </c>
      <c r="Z124" s="55">
        <f t="shared" si="7"/>
        <v>0.15</v>
      </c>
      <c r="AA124" s="55">
        <v>0.57699999999999996</v>
      </c>
      <c r="AB124" s="56">
        <v>2.15454720466838</v>
      </c>
      <c r="AC124">
        <f t="shared" si="8"/>
        <v>6171</v>
      </c>
      <c r="AD124">
        <f t="shared" si="9"/>
        <v>21</v>
      </c>
      <c r="AE124">
        <f t="shared" si="10"/>
        <v>2</v>
      </c>
      <c r="AF124">
        <f>'TP Factors'!$D$7</f>
        <v>1.0291758621024898</v>
      </c>
      <c r="AG124">
        <f t="shared" si="11"/>
        <v>2.1</v>
      </c>
    </row>
    <row r="125" spans="1:33">
      <c r="A125" s="51" t="s">
        <v>246</v>
      </c>
      <c r="B125" s="51">
        <v>10</v>
      </c>
      <c r="C125" s="51" t="s">
        <v>247</v>
      </c>
      <c r="D125" s="52">
        <v>37.82</v>
      </c>
      <c r="E125" s="51" t="s">
        <v>248</v>
      </c>
      <c r="F125" s="51">
        <v>3456</v>
      </c>
      <c r="G125" s="53">
        <v>3</v>
      </c>
      <c r="H125" s="51" t="s">
        <v>249</v>
      </c>
      <c r="I125" s="51" t="s">
        <v>250</v>
      </c>
      <c r="J125" s="51">
        <v>0</v>
      </c>
      <c r="K125" s="54">
        <v>11.8369765116</v>
      </c>
      <c r="L125" s="54">
        <v>0.824473348735</v>
      </c>
      <c r="M125" s="52">
        <v>0</v>
      </c>
      <c r="N125" s="52">
        <v>0</v>
      </c>
      <c r="O125" s="51">
        <v>62371</v>
      </c>
      <c r="P125" s="51">
        <v>60647</v>
      </c>
      <c r="Q125" s="55">
        <v>62371</v>
      </c>
      <c r="R125" s="55">
        <v>4110</v>
      </c>
      <c r="S125" s="51" t="s">
        <v>261</v>
      </c>
      <c r="T125" s="51" t="s">
        <v>265</v>
      </c>
      <c r="U125" s="55">
        <v>48.29</v>
      </c>
      <c r="V125" s="55">
        <v>1</v>
      </c>
      <c r="W125" s="55">
        <v>0.7</v>
      </c>
      <c r="X125" s="55">
        <v>0.09</v>
      </c>
      <c r="Y125" s="55">
        <f t="shared" si="6"/>
        <v>0.7</v>
      </c>
      <c r="Z125" s="55">
        <f t="shared" si="7"/>
        <v>0.09</v>
      </c>
      <c r="AA125" s="55">
        <v>0.10199999999999999</v>
      </c>
      <c r="AB125" s="56">
        <v>2.0373098748936001E-4</v>
      </c>
      <c r="AC125">
        <f t="shared" si="8"/>
        <v>0</v>
      </c>
      <c r="AD125">
        <f t="shared" si="9"/>
        <v>0</v>
      </c>
      <c r="AE125">
        <f t="shared" si="10"/>
        <v>0</v>
      </c>
      <c r="AF125">
        <f>'TP Factors'!$D$7</f>
        <v>1.0291758621024898</v>
      </c>
      <c r="AG125">
        <f t="shared" si="11"/>
        <v>0</v>
      </c>
    </row>
    <row r="126" spans="1:33">
      <c r="A126" s="51" t="s">
        <v>246</v>
      </c>
      <c r="B126" s="51">
        <v>10</v>
      </c>
      <c r="C126" s="51" t="s">
        <v>247</v>
      </c>
      <c r="D126" s="52">
        <v>37.82</v>
      </c>
      <c r="E126" s="51" t="s">
        <v>248</v>
      </c>
      <c r="F126" s="51">
        <v>3456</v>
      </c>
      <c r="G126" s="53">
        <v>3</v>
      </c>
      <c r="H126" s="51" t="s">
        <v>249</v>
      </c>
      <c r="I126" s="51" t="s">
        <v>250</v>
      </c>
      <c r="J126" s="51">
        <v>0</v>
      </c>
      <c r="K126" s="54">
        <v>12.4150859539</v>
      </c>
      <c r="L126" s="54">
        <v>4.3762121517399999</v>
      </c>
      <c r="M126" s="52">
        <v>0</v>
      </c>
      <c r="N126" s="52">
        <v>0</v>
      </c>
      <c r="O126" s="51">
        <v>62372</v>
      </c>
      <c r="P126" s="51">
        <v>60648</v>
      </c>
      <c r="Q126" s="55">
        <v>62372</v>
      </c>
      <c r="R126" s="55">
        <v>4110</v>
      </c>
      <c r="S126" s="51" t="s">
        <v>261</v>
      </c>
      <c r="T126" s="51" t="s">
        <v>265</v>
      </c>
      <c r="U126" s="55">
        <v>48.29</v>
      </c>
      <c r="V126" s="55">
        <v>1</v>
      </c>
      <c r="W126" s="55">
        <v>0.7</v>
      </c>
      <c r="X126" s="55">
        <v>0.09</v>
      </c>
      <c r="Y126" s="55">
        <f t="shared" si="6"/>
        <v>0.7</v>
      </c>
      <c r="Z126" s="55">
        <f t="shared" si="7"/>
        <v>0.09</v>
      </c>
      <c r="AA126" s="55">
        <v>0.10199999999999999</v>
      </c>
      <c r="AB126" s="56">
        <v>1.08138124781546E-3</v>
      </c>
      <c r="AC126">
        <f t="shared" si="8"/>
        <v>1</v>
      </c>
      <c r="AD126">
        <f t="shared" si="9"/>
        <v>0</v>
      </c>
      <c r="AE126">
        <f t="shared" si="10"/>
        <v>0</v>
      </c>
      <c r="AF126">
        <f>'TP Factors'!$D$7</f>
        <v>1.0291758621024898</v>
      </c>
      <c r="AG126">
        <f t="shared" si="11"/>
        <v>0</v>
      </c>
    </row>
    <row r="127" spans="1:33">
      <c r="A127" s="51" t="s">
        <v>246</v>
      </c>
      <c r="B127" s="51">
        <v>10</v>
      </c>
      <c r="C127" s="51" t="s">
        <v>247</v>
      </c>
      <c r="D127" s="52">
        <v>37.82</v>
      </c>
      <c r="E127" s="51" t="s">
        <v>248</v>
      </c>
      <c r="F127" s="51">
        <v>3456</v>
      </c>
      <c r="G127" s="53">
        <v>11.1</v>
      </c>
      <c r="H127" s="51" t="s">
        <v>249</v>
      </c>
      <c r="I127" s="51" t="s">
        <v>250</v>
      </c>
      <c r="J127" s="51">
        <v>39</v>
      </c>
      <c r="K127" s="54">
        <v>89.714841673500004</v>
      </c>
      <c r="L127" s="54">
        <v>284.89733228799997</v>
      </c>
      <c r="M127" s="52">
        <v>0.05</v>
      </c>
      <c r="N127" s="52">
        <v>0</v>
      </c>
      <c r="O127" s="51">
        <v>62374</v>
      </c>
      <c r="P127" s="51">
        <v>60650</v>
      </c>
      <c r="Q127" s="55">
        <v>62374</v>
      </c>
      <c r="R127" s="55">
        <v>1800</v>
      </c>
      <c r="S127" s="51" t="s">
        <v>258</v>
      </c>
      <c r="T127" s="51" t="s">
        <v>341</v>
      </c>
      <c r="U127" s="55">
        <v>48.29</v>
      </c>
      <c r="V127" s="55">
        <v>1</v>
      </c>
      <c r="W127" s="55">
        <v>1.25</v>
      </c>
      <c r="X127" s="55">
        <v>7.5999999999999998E-2</v>
      </c>
      <c r="Y127" s="55">
        <f t="shared" si="6"/>
        <v>1.25</v>
      </c>
      <c r="Z127" s="55">
        <f t="shared" si="7"/>
        <v>7.5999999999999998E-2</v>
      </c>
      <c r="AA127" s="55">
        <v>0.183</v>
      </c>
      <c r="AB127" s="56">
        <v>7.0399382371549094E-2</v>
      </c>
      <c r="AC127">
        <f t="shared" si="8"/>
        <v>64</v>
      </c>
      <c r="AD127">
        <f t="shared" si="9"/>
        <v>0</v>
      </c>
      <c r="AE127">
        <f t="shared" si="10"/>
        <v>0</v>
      </c>
      <c r="AF127">
        <f>'TP Factors'!$D$7</f>
        <v>1.0291758621024898</v>
      </c>
      <c r="AG127">
        <f t="shared" si="11"/>
        <v>0</v>
      </c>
    </row>
    <row r="128" spans="1:33">
      <c r="A128" s="51" t="s">
        <v>246</v>
      </c>
      <c r="B128" s="51">
        <v>10</v>
      </c>
      <c r="C128" s="51" t="s">
        <v>247</v>
      </c>
      <c r="D128" s="52">
        <v>37.82</v>
      </c>
      <c r="E128" s="51" t="s">
        <v>248</v>
      </c>
      <c r="F128" s="51">
        <v>3456</v>
      </c>
      <c r="G128" s="53">
        <v>3</v>
      </c>
      <c r="H128" s="51" t="s">
        <v>249</v>
      </c>
      <c r="I128" s="51" t="s">
        <v>250</v>
      </c>
      <c r="J128" s="51">
        <v>0</v>
      </c>
      <c r="K128" s="54">
        <v>0.92373685954700002</v>
      </c>
      <c r="L128" s="54">
        <v>5.8349745601400001E-3</v>
      </c>
      <c r="M128" s="52">
        <v>0</v>
      </c>
      <c r="N128" s="52">
        <v>0</v>
      </c>
      <c r="O128" s="51">
        <v>62378</v>
      </c>
      <c r="P128" s="51">
        <v>60654</v>
      </c>
      <c r="Q128" s="55">
        <v>62378</v>
      </c>
      <c r="R128" s="55">
        <v>4110</v>
      </c>
      <c r="S128" s="51" t="s">
        <v>253</v>
      </c>
      <c r="T128" s="51" t="s">
        <v>320</v>
      </c>
      <c r="U128" s="55">
        <v>48.29</v>
      </c>
      <c r="V128" s="55">
        <v>1</v>
      </c>
      <c r="W128" s="55">
        <v>0.7</v>
      </c>
      <c r="X128" s="55">
        <v>0.09</v>
      </c>
      <c r="Y128" s="55">
        <f t="shared" si="6"/>
        <v>0.7</v>
      </c>
      <c r="Z128" s="55">
        <f t="shared" si="7"/>
        <v>0.09</v>
      </c>
      <c r="AA128" s="55">
        <v>0.309</v>
      </c>
      <c r="AB128" s="56">
        <v>1.4418477727099999E-6</v>
      </c>
      <c r="AC128">
        <f t="shared" si="8"/>
        <v>0</v>
      </c>
      <c r="AD128">
        <f t="shared" si="9"/>
        <v>0</v>
      </c>
      <c r="AE128">
        <f t="shared" si="10"/>
        <v>0</v>
      </c>
      <c r="AF128">
        <f>'TP Factors'!$D$7</f>
        <v>1.0291758621024898</v>
      </c>
      <c r="AG128">
        <f t="shared" si="11"/>
        <v>0</v>
      </c>
    </row>
    <row r="129" spans="1:33">
      <c r="A129" s="51" t="s">
        <v>246</v>
      </c>
      <c r="B129" s="51">
        <v>10</v>
      </c>
      <c r="C129" s="51" t="s">
        <v>247</v>
      </c>
      <c r="D129" s="52">
        <v>37.82</v>
      </c>
      <c r="E129" s="51" t="s">
        <v>248</v>
      </c>
      <c r="F129" s="51">
        <v>3456</v>
      </c>
      <c r="G129" s="53">
        <v>3</v>
      </c>
      <c r="H129" s="51" t="s">
        <v>249</v>
      </c>
      <c r="I129" s="51" t="s">
        <v>250</v>
      </c>
      <c r="J129" s="51">
        <v>5</v>
      </c>
      <c r="K129" s="54">
        <v>20.306033149899999</v>
      </c>
      <c r="L129" s="54">
        <v>17.341340462600002</v>
      </c>
      <c r="M129" s="52">
        <v>0.01</v>
      </c>
      <c r="N129" s="52">
        <v>0</v>
      </c>
      <c r="O129" s="51">
        <v>62379</v>
      </c>
      <c r="P129" s="51">
        <v>60655</v>
      </c>
      <c r="Q129" s="55">
        <v>62379</v>
      </c>
      <c r="R129" s="55">
        <v>3200</v>
      </c>
      <c r="S129" s="51" t="s">
        <v>258</v>
      </c>
      <c r="T129" s="51" t="s">
        <v>300</v>
      </c>
      <c r="U129" s="55">
        <v>48.29</v>
      </c>
      <c r="V129" s="55">
        <v>1</v>
      </c>
      <c r="W129" s="55">
        <v>1.2</v>
      </c>
      <c r="X129" s="55">
        <v>6.4000000000000001E-2</v>
      </c>
      <c r="Y129" s="55">
        <f t="shared" si="6"/>
        <v>1.2</v>
      </c>
      <c r="Z129" s="55">
        <f t="shared" si="7"/>
        <v>6.4000000000000001E-2</v>
      </c>
      <c r="AA129" s="55">
        <v>0.4</v>
      </c>
      <c r="AB129" s="56">
        <v>4.2851214094625899E-3</v>
      </c>
      <c r="AC129">
        <f t="shared" si="8"/>
        <v>9</v>
      </c>
      <c r="AD129">
        <f t="shared" si="9"/>
        <v>0</v>
      </c>
      <c r="AE129">
        <f t="shared" si="10"/>
        <v>0</v>
      </c>
      <c r="AF129">
        <f>'TP Factors'!$D$7</f>
        <v>1.0291758621024898</v>
      </c>
      <c r="AG129">
        <f t="shared" si="11"/>
        <v>0</v>
      </c>
    </row>
    <row r="130" spans="1:33">
      <c r="A130" s="51" t="s">
        <v>246</v>
      </c>
      <c r="B130" s="51">
        <v>10</v>
      </c>
      <c r="C130" s="51" t="s">
        <v>247</v>
      </c>
      <c r="D130" s="52">
        <v>37.82</v>
      </c>
      <c r="E130" s="51" t="s">
        <v>248</v>
      </c>
      <c r="F130" s="51">
        <v>3456</v>
      </c>
      <c r="G130" s="53">
        <v>11.1</v>
      </c>
      <c r="H130" s="51" t="s">
        <v>249</v>
      </c>
      <c r="I130" s="51" t="s">
        <v>250</v>
      </c>
      <c r="J130" s="51">
        <v>53</v>
      </c>
      <c r="K130" s="54">
        <v>231.48426359300001</v>
      </c>
      <c r="L130" s="54">
        <v>384.75474696600003</v>
      </c>
      <c r="M130" s="52">
        <v>7.0000000000000007E-2</v>
      </c>
      <c r="N130" s="52">
        <v>0</v>
      </c>
      <c r="O130" s="51">
        <v>62380</v>
      </c>
      <c r="P130" s="51">
        <v>60656</v>
      </c>
      <c r="Q130" s="55">
        <v>62380</v>
      </c>
      <c r="R130" s="55">
        <v>1800</v>
      </c>
      <c r="S130" s="51" t="s">
        <v>258</v>
      </c>
      <c r="T130" s="51" t="s">
        <v>341</v>
      </c>
      <c r="U130" s="55">
        <v>48.29</v>
      </c>
      <c r="V130" s="55">
        <v>1</v>
      </c>
      <c r="W130" s="55">
        <v>1.25</v>
      </c>
      <c r="X130" s="55">
        <v>7.5999999999999998E-2</v>
      </c>
      <c r="Y130" s="55">
        <f t="shared" si="6"/>
        <v>1.25</v>
      </c>
      <c r="Z130" s="55">
        <f t="shared" si="7"/>
        <v>7.5999999999999998E-2</v>
      </c>
      <c r="AA130" s="55">
        <v>0.183</v>
      </c>
      <c r="AB130" s="56">
        <v>9.5074588213115097E-2</v>
      </c>
      <c r="AC130">
        <f t="shared" si="8"/>
        <v>86</v>
      </c>
      <c r="AD130">
        <f t="shared" si="9"/>
        <v>0</v>
      </c>
      <c r="AE130">
        <f t="shared" si="10"/>
        <v>0</v>
      </c>
      <c r="AF130">
        <f>'TP Factors'!$D$7</f>
        <v>1.0291758621024898</v>
      </c>
      <c r="AG130">
        <f t="shared" si="11"/>
        <v>0</v>
      </c>
    </row>
    <row r="131" spans="1:33">
      <c r="A131" s="51" t="s">
        <v>246</v>
      </c>
      <c r="B131" s="51">
        <v>10</v>
      </c>
      <c r="C131" s="51" t="s">
        <v>247</v>
      </c>
      <c r="D131" s="52">
        <v>37.82</v>
      </c>
      <c r="E131" s="51" t="s">
        <v>248</v>
      </c>
      <c r="F131" s="51">
        <v>3456</v>
      </c>
      <c r="G131" s="53">
        <v>11.1</v>
      </c>
      <c r="H131" s="51" t="s">
        <v>249</v>
      </c>
      <c r="I131" s="51" t="s">
        <v>250</v>
      </c>
      <c r="J131" s="51">
        <v>3</v>
      </c>
      <c r="K131" s="54">
        <v>23.463238261299999</v>
      </c>
      <c r="L131" s="54">
        <v>20.4985935168</v>
      </c>
      <c r="M131" s="52">
        <v>0</v>
      </c>
      <c r="N131" s="52">
        <v>0</v>
      </c>
      <c r="O131" s="51">
        <v>62381</v>
      </c>
      <c r="P131" s="51">
        <v>60657</v>
      </c>
      <c r="Q131" s="55">
        <v>62381</v>
      </c>
      <c r="R131" s="55">
        <v>1800</v>
      </c>
      <c r="S131" s="51" t="s">
        <v>253</v>
      </c>
      <c r="T131" s="51" t="s">
        <v>342</v>
      </c>
      <c r="U131" s="55">
        <v>48.29</v>
      </c>
      <c r="V131" s="55">
        <v>1</v>
      </c>
      <c r="W131" s="55">
        <v>1.25</v>
      </c>
      <c r="X131" s="55">
        <v>7.5999999999999998E-2</v>
      </c>
      <c r="Y131" s="55">
        <f t="shared" ref="Y131:Y194" si="12">W131</f>
        <v>1.25</v>
      </c>
      <c r="Z131" s="55">
        <f t="shared" ref="Z131:Z194" si="13">X131</f>
        <v>7.5999999999999998E-2</v>
      </c>
      <c r="AA131" s="55">
        <v>0.182</v>
      </c>
      <c r="AB131" s="56">
        <v>5.0652925080755303E-3</v>
      </c>
      <c r="AC131">
        <f t="shared" ref="AC131:AC194" si="14">ROUND(AB131*AA131*U131*102.79,0)</f>
        <v>5</v>
      </c>
      <c r="AD131">
        <f t="shared" ref="AD131:AD194" si="15">ROUND(Y131*AC131*0.002205,0)</f>
        <v>0</v>
      </c>
      <c r="AE131">
        <f t="shared" ref="AE131:AE194" si="16">ROUND(Z131*AC131*0.002205,1)</f>
        <v>0</v>
      </c>
      <c r="AF131">
        <f>'TP Factors'!$D$7</f>
        <v>1.0291758621024898</v>
      </c>
      <c r="AG131">
        <f t="shared" ref="AG131:AG194" si="17">ROUND(AE131*AF131,1)</f>
        <v>0</v>
      </c>
    </row>
    <row r="132" spans="1:33">
      <c r="A132" s="51" t="s">
        <v>246</v>
      </c>
      <c r="B132" s="51">
        <v>10</v>
      </c>
      <c r="C132" s="51" t="s">
        <v>247</v>
      </c>
      <c r="D132" s="52">
        <v>37.82</v>
      </c>
      <c r="E132" s="51" t="s">
        <v>248</v>
      </c>
      <c r="F132" s="51">
        <v>3456</v>
      </c>
      <c r="G132" s="53">
        <v>3</v>
      </c>
      <c r="H132" s="51" t="s">
        <v>249</v>
      </c>
      <c r="I132" s="51" t="s">
        <v>250</v>
      </c>
      <c r="J132" s="51">
        <v>44</v>
      </c>
      <c r="K132" s="54">
        <v>71.820883734700004</v>
      </c>
      <c r="L132" s="54">
        <v>144.85546720900001</v>
      </c>
      <c r="M132" s="52">
        <v>0.05</v>
      </c>
      <c r="N132" s="52">
        <v>0</v>
      </c>
      <c r="O132" s="51">
        <v>62388</v>
      </c>
      <c r="P132" s="51">
        <v>60664</v>
      </c>
      <c r="Q132" s="55">
        <v>62388</v>
      </c>
      <c r="R132" s="55">
        <v>3200</v>
      </c>
      <c r="S132" s="51" t="s">
        <v>251</v>
      </c>
      <c r="T132" s="51" t="s">
        <v>252</v>
      </c>
      <c r="U132" s="55">
        <v>48.29</v>
      </c>
      <c r="V132" s="55">
        <v>1</v>
      </c>
      <c r="W132" s="55">
        <v>1.2</v>
      </c>
      <c r="X132" s="55">
        <v>6.4000000000000001E-2</v>
      </c>
      <c r="Y132" s="55">
        <f t="shared" si="12"/>
        <v>1.2</v>
      </c>
      <c r="Z132" s="55">
        <f t="shared" si="13"/>
        <v>6.4000000000000001E-2</v>
      </c>
      <c r="AA132" s="55">
        <v>0.4</v>
      </c>
      <c r="AB132" s="56">
        <v>3.5794422300317902E-2</v>
      </c>
      <c r="AC132">
        <f t="shared" si="14"/>
        <v>71</v>
      </c>
      <c r="AD132">
        <f t="shared" si="15"/>
        <v>0</v>
      </c>
      <c r="AE132">
        <f t="shared" si="16"/>
        <v>0</v>
      </c>
      <c r="AF132">
        <f>'TP Factors'!$D$7</f>
        <v>1.0291758621024898</v>
      </c>
      <c r="AG132">
        <f t="shared" si="17"/>
        <v>0</v>
      </c>
    </row>
    <row r="133" spans="1:33">
      <c r="A133" s="51" t="s">
        <v>246</v>
      </c>
      <c r="B133" s="51">
        <v>10</v>
      </c>
      <c r="C133" s="51" t="s">
        <v>247</v>
      </c>
      <c r="D133" s="52">
        <v>37.82</v>
      </c>
      <c r="E133" s="51" t="s">
        <v>248</v>
      </c>
      <c r="F133" s="51">
        <v>1234</v>
      </c>
      <c r="G133" s="53">
        <v>102.5</v>
      </c>
      <c r="H133" s="51" t="s">
        <v>249</v>
      </c>
      <c r="I133" s="51" t="s">
        <v>250</v>
      </c>
      <c r="J133" s="51">
        <v>3</v>
      </c>
      <c r="K133" s="54">
        <v>11.941799105099999</v>
      </c>
      <c r="L133" s="54">
        <v>4.6938100147500004</v>
      </c>
      <c r="M133" s="52">
        <v>0.01</v>
      </c>
      <c r="N133" s="52">
        <v>0</v>
      </c>
      <c r="O133" s="51">
        <v>62392</v>
      </c>
      <c r="P133" s="51">
        <v>60668</v>
      </c>
      <c r="Q133" s="55">
        <v>62392</v>
      </c>
      <c r="R133" s="55">
        <v>1300</v>
      </c>
      <c r="S133" s="51" t="s">
        <v>251</v>
      </c>
      <c r="T133" s="51" t="s">
        <v>315</v>
      </c>
      <c r="U133" s="55">
        <v>48.29</v>
      </c>
      <c r="V133" s="55">
        <v>1</v>
      </c>
      <c r="W133" s="55">
        <v>2.1</v>
      </c>
      <c r="X133" s="55">
        <v>0.51600000000000001</v>
      </c>
      <c r="Y133" s="55">
        <f t="shared" si="12"/>
        <v>2.1</v>
      </c>
      <c r="Z133" s="55">
        <f t="shared" si="13"/>
        <v>0.51600000000000001</v>
      </c>
      <c r="AA133" s="55">
        <v>0.73299999999999998</v>
      </c>
      <c r="AB133" s="56">
        <v>1.1598610731760599E-3</v>
      </c>
      <c r="AC133">
        <f t="shared" si="14"/>
        <v>4</v>
      </c>
      <c r="AD133">
        <f t="shared" si="15"/>
        <v>0</v>
      </c>
      <c r="AE133">
        <f t="shared" si="16"/>
        <v>0</v>
      </c>
      <c r="AF133">
        <f>'TP Factors'!$D$7</f>
        <v>1.0291758621024898</v>
      </c>
      <c r="AG133">
        <f t="shared" si="17"/>
        <v>0</v>
      </c>
    </row>
    <row r="134" spans="1:33">
      <c r="A134" s="51" t="s">
        <v>246</v>
      </c>
      <c r="B134" s="51">
        <v>10</v>
      </c>
      <c r="C134" s="51" t="s">
        <v>247</v>
      </c>
      <c r="D134" s="52">
        <v>37.82</v>
      </c>
      <c r="E134" s="51" t="s">
        <v>248</v>
      </c>
      <c r="F134" s="51">
        <v>3456</v>
      </c>
      <c r="G134" s="53">
        <v>0</v>
      </c>
      <c r="H134" s="51" t="s">
        <v>249</v>
      </c>
      <c r="I134" s="51" t="s">
        <v>250</v>
      </c>
      <c r="J134" s="51">
        <v>46</v>
      </c>
      <c r="K134" s="54">
        <v>64.868175281800006</v>
      </c>
      <c r="L134" s="54">
        <v>201.53759291099999</v>
      </c>
      <c r="M134" s="52">
        <v>0</v>
      </c>
      <c r="N134" s="52">
        <v>0</v>
      </c>
      <c r="O134" s="51">
        <v>62395</v>
      </c>
      <c r="P134" s="51">
        <v>60671</v>
      </c>
      <c r="Q134" s="55">
        <v>62395</v>
      </c>
      <c r="R134" s="55">
        <v>6410</v>
      </c>
      <c r="S134" s="51" t="s">
        <v>251</v>
      </c>
      <c r="T134" s="51" t="s">
        <v>321</v>
      </c>
      <c r="U134" s="55">
        <v>48.29</v>
      </c>
      <c r="V134" s="55">
        <v>1</v>
      </c>
      <c r="W134" s="55">
        <v>0</v>
      </c>
      <c r="X134" s="55">
        <v>0</v>
      </c>
      <c r="Y134" s="55">
        <f t="shared" si="12"/>
        <v>0</v>
      </c>
      <c r="Z134" s="55">
        <f t="shared" si="13"/>
        <v>0</v>
      </c>
      <c r="AA134" s="55">
        <v>0.30299999999999999</v>
      </c>
      <c r="AB134" s="56">
        <v>4.9800824589283303E-2</v>
      </c>
      <c r="AC134">
        <f t="shared" si="14"/>
        <v>75</v>
      </c>
      <c r="AD134">
        <f t="shared" si="15"/>
        <v>0</v>
      </c>
      <c r="AE134">
        <f t="shared" si="16"/>
        <v>0</v>
      </c>
      <c r="AF134">
        <f>'TP Factors'!$D$7</f>
        <v>1.0291758621024898</v>
      </c>
      <c r="AG134">
        <f t="shared" si="17"/>
        <v>0</v>
      </c>
    </row>
    <row r="135" spans="1:33">
      <c r="A135" s="51" t="s">
        <v>246</v>
      </c>
      <c r="B135" s="51">
        <v>10</v>
      </c>
      <c r="C135" s="51" t="s">
        <v>247</v>
      </c>
      <c r="D135" s="52">
        <v>37.82</v>
      </c>
      <c r="E135" s="51" t="s">
        <v>248</v>
      </c>
      <c r="F135" s="51">
        <v>3456</v>
      </c>
      <c r="G135" s="53">
        <v>0</v>
      </c>
      <c r="H135" s="51" t="s">
        <v>249</v>
      </c>
      <c r="I135" s="51" t="s">
        <v>250</v>
      </c>
      <c r="J135" s="51">
        <v>36</v>
      </c>
      <c r="K135" s="54">
        <v>59.6848577134</v>
      </c>
      <c r="L135" s="54">
        <v>155.75982214199999</v>
      </c>
      <c r="M135" s="52">
        <v>0</v>
      </c>
      <c r="N135" s="52">
        <v>0</v>
      </c>
      <c r="O135" s="51">
        <v>62396</v>
      </c>
      <c r="P135" s="51">
        <v>60672</v>
      </c>
      <c r="Q135" s="55">
        <v>62396</v>
      </c>
      <c r="R135" s="55">
        <v>6410</v>
      </c>
      <c r="S135" s="51" t="s">
        <v>251</v>
      </c>
      <c r="T135" s="51" t="s">
        <v>321</v>
      </c>
      <c r="U135" s="55">
        <v>48.29</v>
      </c>
      <c r="V135" s="55">
        <v>1</v>
      </c>
      <c r="W135" s="55">
        <v>0</v>
      </c>
      <c r="X135" s="55">
        <v>0</v>
      </c>
      <c r="Y135" s="55">
        <f t="shared" si="12"/>
        <v>0</v>
      </c>
      <c r="Z135" s="55">
        <f t="shared" si="13"/>
        <v>0</v>
      </c>
      <c r="AA135" s="55">
        <v>0.30299999999999999</v>
      </c>
      <c r="AB135" s="56">
        <v>3.8488936322239597E-2</v>
      </c>
      <c r="AC135">
        <f t="shared" si="14"/>
        <v>58</v>
      </c>
      <c r="AD135">
        <f t="shared" si="15"/>
        <v>0</v>
      </c>
      <c r="AE135">
        <f t="shared" si="16"/>
        <v>0</v>
      </c>
      <c r="AF135">
        <f>'TP Factors'!$D$7</f>
        <v>1.0291758621024898</v>
      </c>
      <c r="AG135">
        <f t="shared" si="17"/>
        <v>0</v>
      </c>
    </row>
    <row r="136" spans="1:33">
      <c r="A136" s="51" t="s">
        <v>246</v>
      </c>
      <c r="B136" s="51">
        <v>10</v>
      </c>
      <c r="C136" s="51" t="s">
        <v>247</v>
      </c>
      <c r="D136" s="52">
        <v>37.82</v>
      </c>
      <c r="E136" s="51" t="s">
        <v>248</v>
      </c>
      <c r="F136" s="51">
        <v>3456</v>
      </c>
      <c r="G136" s="53">
        <v>3</v>
      </c>
      <c r="H136" s="51" t="s">
        <v>249</v>
      </c>
      <c r="I136" s="51" t="s">
        <v>250</v>
      </c>
      <c r="J136" s="51">
        <v>110</v>
      </c>
      <c r="K136" s="54">
        <v>238.988767158</v>
      </c>
      <c r="L136" s="54">
        <v>473.08495214700002</v>
      </c>
      <c r="M136" s="52">
        <v>0.08</v>
      </c>
      <c r="N136" s="52">
        <v>0.01</v>
      </c>
      <c r="O136" s="51">
        <v>62592</v>
      </c>
      <c r="P136" s="51">
        <v>60859</v>
      </c>
      <c r="Q136" s="55">
        <v>62592</v>
      </c>
      <c r="R136" s="55">
        <v>4340</v>
      </c>
      <c r="S136" s="51" t="s">
        <v>253</v>
      </c>
      <c r="T136" s="51" t="s">
        <v>344</v>
      </c>
      <c r="U136" s="55">
        <v>48.29</v>
      </c>
      <c r="V136" s="55">
        <v>1</v>
      </c>
      <c r="W136" s="55">
        <v>0.7</v>
      </c>
      <c r="X136" s="55">
        <v>0.09</v>
      </c>
      <c r="Y136" s="55">
        <f t="shared" si="12"/>
        <v>0.7</v>
      </c>
      <c r="Z136" s="55">
        <f t="shared" si="13"/>
        <v>0.09</v>
      </c>
      <c r="AA136" s="55">
        <v>0.309</v>
      </c>
      <c r="AB136" s="56">
        <v>0.116901369981807</v>
      </c>
      <c r="AC136">
        <f t="shared" si="14"/>
        <v>179</v>
      </c>
      <c r="AD136">
        <f t="shared" si="15"/>
        <v>0</v>
      </c>
      <c r="AE136">
        <f t="shared" si="16"/>
        <v>0</v>
      </c>
      <c r="AF136">
        <f>'TP Factors'!$D$7</f>
        <v>1.0291758621024898</v>
      </c>
      <c r="AG136">
        <f t="shared" si="17"/>
        <v>0</v>
      </c>
    </row>
    <row r="137" spans="1:33">
      <c r="A137" s="51" t="s">
        <v>246</v>
      </c>
      <c r="B137" s="51">
        <v>10</v>
      </c>
      <c r="C137" s="51" t="s">
        <v>247</v>
      </c>
      <c r="D137" s="52">
        <v>37.82</v>
      </c>
      <c r="E137" s="51" t="s">
        <v>248</v>
      </c>
      <c r="F137" s="51">
        <v>3456</v>
      </c>
      <c r="G137" s="53">
        <v>62.5</v>
      </c>
      <c r="H137" s="51" t="s">
        <v>249</v>
      </c>
      <c r="I137" s="51" t="s">
        <v>250</v>
      </c>
      <c r="J137" s="51">
        <v>224</v>
      </c>
      <c r="K137" s="54">
        <v>265.32627823399997</v>
      </c>
      <c r="L137" s="54">
        <v>1759.18696441</v>
      </c>
      <c r="M137" s="52">
        <v>0.28000000000000003</v>
      </c>
      <c r="N137" s="52">
        <v>0.05</v>
      </c>
      <c r="O137" s="51">
        <v>62602</v>
      </c>
      <c r="P137" s="51">
        <v>60868</v>
      </c>
      <c r="Q137" s="55">
        <v>62602</v>
      </c>
      <c r="R137" s="55">
        <v>7430</v>
      </c>
      <c r="S137" s="51" t="s">
        <v>253</v>
      </c>
      <c r="T137" s="51" t="s">
        <v>324</v>
      </c>
      <c r="U137" s="55">
        <v>48.29</v>
      </c>
      <c r="V137" s="55">
        <v>1</v>
      </c>
      <c r="W137" s="55">
        <v>1.25</v>
      </c>
      <c r="X137" s="55">
        <v>0.20200000000000001</v>
      </c>
      <c r="Y137" s="55">
        <f t="shared" si="12"/>
        <v>1.25</v>
      </c>
      <c r="Z137" s="55">
        <f t="shared" si="13"/>
        <v>0.20200000000000001</v>
      </c>
      <c r="AA137" s="55">
        <v>0.16900000000000001</v>
      </c>
      <c r="AB137" s="56">
        <v>0.43470282709574698</v>
      </c>
      <c r="AC137">
        <f t="shared" si="14"/>
        <v>365</v>
      </c>
      <c r="AD137">
        <f t="shared" si="15"/>
        <v>1</v>
      </c>
      <c r="AE137">
        <f t="shared" si="16"/>
        <v>0.2</v>
      </c>
      <c r="AF137">
        <f>'TP Factors'!$D$7</f>
        <v>1.0291758621024898</v>
      </c>
      <c r="AG137">
        <f t="shared" si="17"/>
        <v>0.2</v>
      </c>
    </row>
    <row r="138" spans="1:33">
      <c r="A138" s="51" t="s">
        <v>246</v>
      </c>
      <c r="B138" s="51">
        <v>10</v>
      </c>
      <c r="C138" s="51" t="s">
        <v>247</v>
      </c>
      <c r="D138" s="52">
        <v>37.82</v>
      </c>
      <c r="E138" s="51" t="s">
        <v>248</v>
      </c>
      <c r="F138" s="51">
        <v>3456</v>
      </c>
      <c r="G138" s="53">
        <v>62.5</v>
      </c>
      <c r="H138" s="51" t="s">
        <v>249</v>
      </c>
      <c r="I138" s="51" t="s">
        <v>250</v>
      </c>
      <c r="J138" s="51">
        <v>136</v>
      </c>
      <c r="K138" s="54">
        <v>293.18812129200001</v>
      </c>
      <c r="L138" s="54">
        <v>1071.0863076400001</v>
      </c>
      <c r="M138" s="52">
        <v>0.17</v>
      </c>
      <c r="N138" s="52">
        <v>0.03</v>
      </c>
      <c r="O138" s="51">
        <v>62603</v>
      </c>
      <c r="P138" s="51">
        <v>60869</v>
      </c>
      <c r="Q138" s="55">
        <v>62603</v>
      </c>
      <c r="R138" s="55">
        <v>7430</v>
      </c>
      <c r="S138" s="51" t="s">
        <v>258</v>
      </c>
      <c r="T138" s="51" t="s">
        <v>325</v>
      </c>
      <c r="U138" s="55">
        <v>48.29</v>
      </c>
      <c r="V138" s="55">
        <v>1</v>
      </c>
      <c r="W138" s="55">
        <v>1.25</v>
      </c>
      <c r="X138" s="55">
        <v>0.20200000000000001</v>
      </c>
      <c r="Y138" s="55">
        <f t="shared" si="12"/>
        <v>1.25</v>
      </c>
      <c r="Z138" s="55">
        <f t="shared" si="13"/>
        <v>0.20200000000000001</v>
      </c>
      <c r="AA138" s="55">
        <v>0.16900000000000001</v>
      </c>
      <c r="AB138" s="56">
        <v>0.26467013193437999</v>
      </c>
      <c r="AC138">
        <f t="shared" si="14"/>
        <v>222</v>
      </c>
      <c r="AD138">
        <f t="shared" si="15"/>
        <v>1</v>
      </c>
      <c r="AE138">
        <f t="shared" si="16"/>
        <v>0.1</v>
      </c>
      <c r="AF138">
        <f>'TP Factors'!$D$7</f>
        <v>1.0291758621024898</v>
      </c>
      <c r="AG138">
        <f t="shared" si="17"/>
        <v>0.1</v>
      </c>
    </row>
    <row r="139" spans="1:33">
      <c r="A139" s="51" t="s">
        <v>246</v>
      </c>
      <c r="B139" s="51">
        <v>10</v>
      </c>
      <c r="C139" s="51" t="s">
        <v>247</v>
      </c>
      <c r="D139" s="52">
        <v>37.82</v>
      </c>
      <c r="E139" s="51" t="s">
        <v>248</v>
      </c>
      <c r="F139" s="51">
        <v>1234</v>
      </c>
      <c r="G139" s="53">
        <v>0</v>
      </c>
      <c r="H139" s="51" t="s">
        <v>249</v>
      </c>
      <c r="I139" s="51" t="s">
        <v>250</v>
      </c>
      <c r="J139" s="51">
        <v>38</v>
      </c>
      <c r="K139" s="54">
        <v>64.953970429400002</v>
      </c>
      <c r="L139" s="54">
        <v>99.623878632599997</v>
      </c>
      <c r="M139" s="52">
        <v>0.02</v>
      </c>
      <c r="N139" s="52">
        <v>0.01</v>
      </c>
      <c r="O139" s="51">
        <v>62604</v>
      </c>
      <c r="P139" s="51">
        <v>60870</v>
      </c>
      <c r="Q139" s="55">
        <v>62604</v>
      </c>
      <c r="R139" s="55">
        <v>5300</v>
      </c>
      <c r="S139" s="51" t="s">
        <v>253</v>
      </c>
      <c r="T139" s="51" t="s">
        <v>316</v>
      </c>
      <c r="U139" s="55">
        <v>48.29</v>
      </c>
      <c r="V139" s="55">
        <v>1</v>
      </c>
      <c r="W139" s="55">
        <v>0.6</v>
      </c>
      <c r="X139" s="55">
        <v>0.13500000000000001</v>
      </c>
      <c r="Y139" s="55">
        <f t="shared" si="12"/>
        <v>0.6</v>
      </c>
      <c r="Z139" s="55">
        <f t="shared" si="13"/>
        <v>0.13500000000000001</v>
      </c>
      <c r="AA139" s="55">
        <v>0.5</v>
      </c>
      <c r="AB139" s="56">
        <v>2.4617498067639298E-2</v>
      </c>
      <c r="AC139">
        <f t="shared" si="14"/>
        <v>61</v>
      </c>
      <c r="AD139">
        <f t="shared" si="15"/>
        <v>0</v>
      </c>
      <c r="AE139">
        <f t="shared" si="16"/>
        <v>0</v>
      </c>
      <c r="AF139">
        <f>'TP Factors'!$D$7</f>
        <v>1.0291758621024898</v>
      </c>
      <c r="AG139">
        <f t="shared" si="17"/>
        <v>0</v>
      </c>
    </row>
    <row r="140" spans="1:33">
      <c r="A140" s="51" t="s">
        <v>246</v>
      </c>
      <c r="B140" s="51">
        <v>10</v>
      </c>
      <c r="C140" s="51" t="s">
        <v>247</v>
      </c>
      <c r="D140" s="52">
        <v>37.82</v>
      </c>
      <c r="E140" s="51" t="s">
        <v>248</v>
      </c>
      <c r="F140" s="51">
        <v>1234</v>
      </c>
      <c r="G140" s="53">
        <v>0</v>
      </c>
      <c r="H140" s="51" t="s">
        <v>249</v>
      </c>
      <c r="I140" s="51" t="s">
        <v>250</v>
      </c>
      <c r="J140" s="51">
        <v>92</v>
      </c>
      <c r="K140" s="54">
        <v>108.901469569</v>
      </c>
      <c r="L140" s="54">
        <v>245.764922746</v>
      </c>
      <c r="M140" s="52">
        <v>0.06</v>
      </c>
      <c r="N140" s="52">
        <v>0.01</v>
      </c>
      <c r="O140" s="51">
        <v>62605</v>
      </c>
      <c r="P140" s="51">
        <v>60871</v>
      </c>
      <c r="Q140" s="55">
        <v>62605</v>
      </c>
      <c r="R140" s="55">
        <v>5300</v>
      </c>
      <c r="S140" s="51" t="s">
        <v>253</v>
      </c>
      <c r="T140" s="51" t="s">
        <v>316</v>
      </c>
      <c r="U140" s="55">
        <v>48.29</v>
      </c>
      <c r="V140" s="55">
        <v>1</v>
      </c>
      <c r="W140" s="55">
        <v>0.6</v>
      </c>
      <c r="X140" s="55">
        <v>0.13500000000000001</v>
      </c>
      <c r="Y140" s="55">
        <f t="shared" si="12"/>
        <v>0.6</v>
      </c>
      <c r="Z140" s="55">
        <f t="shared" si="13"/>
        <v>0.13500000000000001</v>
      </c>
      <c r="AA140" s="55">
        <v>0.5</v>
      </c>
      <c r="AB140" s="56">
        <v>6.0729592059687199E-2</v>
      </c>
      <c r="AC140">
        <f t="shared" si="14"/>
        <v>151</v>
      </c>
      <c r="AD140">
        <f t="shared" si="15"/>
        <v>0</v>
      </c>
      <c r="AE140">
        <f t="shared" si="16"/>
        <v>0</v>
      </c>
      <c r="AF140">
        <f>'TP Factors'!$D$7</f>
        <v>1.0291758621024898</v>
      </c>
      <c r="AG140">
        <f t="shared" si="17"/>
        <v>0</v>
      </c>
    </row>
    <row r="141" spans="1:33">
      <c r="A141" s="51" t="s">
        <v>246</v>
      </c>
      <c r="B141" s="51">
        <v>10</v>
      </c>
      <c r="C141" s="51" t="s">
        <v>247</v>
      </c>
      <c r="D141" s="52">
        <v>37.82</v>
      </c>
      <c r="E141" s="51" t="s">
        <v>248</v>
      </c>
      <c r="F141" s="51">
        <v>1234</v>
      </c>
      <c r="G141" s="53">
        <v>0</v>
      </c>
      <c r="H141" s="51" t="s">
        <v>249</v>
      </c>
      <c r="I141" s="51" t="s">
        <v>250</v>
      </c>
      <c r="J141" s="51">
        <v>97</v>
      </c>
      <c r="K141" s="54">
        <v>112.754785555</v>
      </c>
      <c r="L141" s="54">
        <v>257.27837827500002</v>
      </c>
      <c r="M141" s="52">
        <v>0.06</v>
      </c>
      <c r="N141" s="52">
        <v>0.01</v>
      </c>
      <c r="O141" s="51">
        <v>62606</v>
      </c>
      <c r="P141" s="51">
        <v>60872</v>
      </c>
      <c r="Q141" s="55">
        <v>62606</v>
      </c>
      <c r="R141" s="55">
        <v>5300</v>
      </c>
      <c r="S141" s="51" t="s">
        <v>258</v>
      </c>
      <c r="T141" s="51" t="s">
        <v>291</v>
      </c>
      <c r="U141" s="55">
        <v>48.29</v>
      </c>
      <c r="V141" s="55">
        <v>1</v>
      </c>
      <c r="W141" s="55">
        <v>0.6</v>
      </c>
      <c r="X141" s="55">
        <v>0.13500000000000001</v>
      </c>
      <c r="Y141" s="55">
        <f t="shared" si="12"/>
        <v>0.6</v>
      </c>
      <c r="Z141" s="55">
        <f t="shared" si="13"/>
        <v>0.13500000000000001</v>
      </c>
      <c r="AA141" s="55">
        <v>0.5</v>
      </c>
      <c r="AB141" s="56">
        <v>6.3574617516209297E-2</v>
      </c>
      <c r="AC141">
        <f t="shared" si="14"/>
        <v>158</v>
      </c>
      <c r="AD141">
        <f t="shared" si="15"/>
        <v>0</v>
      </c>
      <c r="AE141">
        <f t="shared" si="16"/>
        <v>0</v>
      </c>
      <c r="AF141">
        <f>'TP Factors'!$D$7</f>
        <v>1.0291758621024898</v>
      </c>
      <c r="AG141">
        <f t="shared" si="17"/>
        <v>0</v>
      </c>
    </row>
    <row r="142" spans="1:33">
      <c r="A142" s="51" t="s">
        <v>246</v>
      </c>
      <c r="B142" s="51">
        <v>10</v>
      </c>
      <c r="C142" s="51" t="s">
        <v>247</v>
      </c>
      <c r="D142" s="52">
        <v>37.82</v>
      </c>
      <c r="E142" s="51" t="s">
        <v>248</v>
      </c>
      <c r="F142" s="51">
        <v>3456</v>
      </c>
      <c r="G142" s="53">
        <v>62.5</v>
      </c>
      <c r="H142" s="51" t="s">
        <v>249</v>
      </c>
      <c r="I142" s="51" t="s">
        <v>250</v>
      </c>
      <c r="J142" s="51">
        <v>99</v>
      </c>
      <c r="K142" s="54">
        <v>184.35880589999999</v>
      </c>
      <c r="L142" s="54">
        <v>776.05810772899997</v>
      </c>
      <c r="M142" s="52">
        <v>0.12</v>
      </c>
      <c r="N142" s="52">
        <v>0.02</v>
      </c>
      <c r="O142" s="51">
        <v>62609</v>
      </c>
      <c r="P142" s="51">
        <v>60875</v>
      </c>
      <c r="Q142" s="55">
        <v>62609</v>
      </c>
      <c r="R142" s="55">
        <v>7430</v>
      </c>
      <c r="S142" s="51" t="s">
        <v>258</v>
      </c>
      <c r="T142" s="51" t="s">
        <v>325</v>
      </c>
      <c r="U142" s="55">
        <v>48.29</v>
      </c>
      <c r="V142" s="55">
        <v>1</v>
      </c>
      <c r="W142" s="55">
        <v>1.25</v>
      </c>
      <c r="X142" s="55">
        <v>0.20200000000000001</v>
      </c>
      <c r="Y142" s="55">
        <f t="shared" si="12"/>
        <v>1.25</v>
      </c>
      <c r="Z142" s="55">
        <f t="shared" si="13"/>
        <v>0.20200000000000001</v>
      </c>
      <c r="AA142" s="55">
        <v>0.16900000000000001</v>
      </c>
      <c r="AB142" s="56">
        <v>0.19176736766697799</v>
      </c>
      <c r="AC142">
        <f t="shared" si="14"/>
        <v>161</v>
      </c>
      <c r="AD142">
        <f t="shared" si="15"/>
        <v>0</v>
      </c>
      <c r="AE142">
        <f t="shared" si="16"/>
        <v>0.1</v>
      </c>
      <c r="AF142">
        <f>'TP Factors'!$D$7</f>
        <v>1.0291758621024898</v>
      </c>
      <c r="AG142">
        <f t="shared" si="17"/>
        <v>0.1</v>
      </c>
    </row>
    <row r="143" spans="1:33">
      <c r="A143" s="51" t="s">
        <v>246</v>
      </c>
      <c r="B143" s="51">
        <v>10</v>
      </c>
      <c r="C143" s="51" t="s">
        <v>247</v>
      </c>
      <c r="D143" s="52">
        <v>37.82</v>
      </c>
      <c r="E143" s="51" t="s">
        <v>248</v>
      </c>
      <c r="F143" s="51">
        <v>3456</v>
      </c>
      <c r="G143" s="53">
        <v>62.5</v>
      </c>
      <c r="H143" s="51" t="s">
        <v>249</v>
      </c>
      <c r="I143" s="51" t="s">
        <v>250</v>
      </c>
      <c r="J143" s="51">
        <v>53</v>
      </c>
      <c r="K143" s="54">
        <v>111.334327129</v>
      </c>
      <c r="L143" s="54">
        <v>416.34306978799998</v>
      </c>
      <c r="M143" s="52">
        <v>7.0000000000000007E-2</v>
      </c>
      <c r="N143" s="52">
        <v>0.01</v>
      </c>
      <c r="O143" s="51">
        <v>62610</v>
      </c>
      <c r="P143" s="51">
        <v>60876</v>
      </c>
      <c r="Q143" s="55">
        <v>62610</v>
      </c>
      <c r="R143" s="55">
        <v>7430</v>
      </c>
      <c r="S143" s="51" t="s">
        <v>253</v>
      </c>
      <c r="T143" s="51" t="s">
        <v>324</v>
      </c>
      <c r="U143" s="55">
        <v>48.29</v>
      </c>
      <c r="V143" s="55">
        <v>1</v>
      </c>
      <c r="W143" s="55">
        <v>1.25</v>
      </c>
      <c r="X143" s="55">
        <v>0.20200000000000001</v>
      </c>
      <c r="Y143" s="55">
        <f t="shared" si="12"/>
        <v>1.25</v>
      </c>
      <c r="Z143" s="55">
        <f t="shared" si="13"/>
        <v>0.20200000000000001</v>
      </c>
      <c r="AA143" s="55">
        <v>0.16900000000000001</v>
      </c>
      <c r="AB143" s="56">
        <v>0.102880201563357</v>
      </c>
      <c r="AC143">
        <f t="shared" si="14"/>
        <v>86</v>
      </c>
      <c r="AD143">
        <f t="shared" si="15"/>
        <v>0</v>
      </c>
      <c r="AE143">
        <f t="shared" si="16"/>
        <v>0</v>
      </c>
      <c r="AF143">
        <f>'TP Factors'!$D$7</f>
        <v>1.0291758621024898</v>
      </c>
      <c r="AG143">
        <f t="shared" si="17"/>
        <v>0</v>
      </c>
    </row>
    <row r="144" spans="1:33">
      <c r="A144" s="51" t="s">
        <v>246</v>
      </c>
      <c r="B144" s="51">
        <v>10</v>
      </c>
      <c r="C144" s="51" t="s">
        <v>247</v>
      </c>
      <c r="D144" s="52">
        <v>37.82</v>
      </c>
      <c r="E144" s="51" t="s">
        <v>248</v>
      </c>
      <c r="F144" s="51">
        <v>1234</v>
      </c>
      <c r="G144" s="53">
        <v>0</v>
      </c>
      <c r="H144" s="51" t="s">
        <v>249</v>
      </c>
      <c r="I144" s="51" t="s">
        <v>250</v>
      </c>
      <c r="J144" s="51">
        <v>24</v>
      </c>
      <c r="K144" s="54">
        <v>40.1940624171</v>
      </c>
      <c r="L144" s="54">
        <v>62.766994356700003</v>
      </c>
      <c r="M144" s="52">
        <v>0.01</v>
      </c>
      <c r="N144" s="52">
        <v>0</v>
      </c>
      <c r="O144" s="51">
        <v>62615</v>
      </c>
      <c r="P144" s="51">
        <v>60880</v>
      </c>
      <c r="Q144" s="55">
        <v>62615</v>
      </c>
      <c r="R144" s="55">
        <v>5300</v>
      </c>
      <c r="S144" s="51" t="s">
        <v>253</v>
      </c>
      <c r="T144" s="51" t="s">
        <v>316</v>
      </c>
      <c r="U144" s="55">
        <v>48.29</v>
      </c>
      <c r="V144" s="55">
        <v>1</v>
      </c>
      <c r="W144" s="55">
        <v>0.6</v>
      </c>
      <c r="X144" s="55">
        <v>0.13500000000000001</v>
      </c>
      <c r="Y144" s="55">
        <f t="shared" si="12"/>
        <v>0.6</v>
      </c>
      <c r="Z144" s="55">
        <f t="shared" si="13"/>
        <v>0.13500000000000001</v>
      </c>
      <c r="AA144" s="55">
        <v>0.5</v>
      </c>
      <c r="AB144" s="56">
        <v>1.5510000043287999E-2</v>
      </c>
      <c r="AC144">
        <f t="shared" si="14"/>
        <v>38</v>
      </c>
      <c r="AD144">
        <f t="shared" si="15"/>
        <v>0</v>
      </c>
      <c r="AE144">
        <f t="shared" si="16"/>
        <v>0</v>
      </c>
      <c r="AF144">
        <f>'TP Factors'!$D$7</f>
        <v>1.0291758621024898</v>
      </c>
      <c r="AG144">
        <f t="shared" si="17"/>
        <v>0</v>
      </c>
    </row>
    <row r="145" spans="1:33">
      <c r="A145" s="51" t="s">
        <v>246</v>
      </c>
      <c r="B145" s="51">
        <v>10</v>
      </c>
      <c r="C145" s="51" t="s">
        <v>247</v>
      </c>
      <c r="D145" s="52">
        <v>37.82</v>
      </c>
      <c r="E145" s="51" t="s">
        <v>248</v>
      </c>
      <c r="F145" s="51">
        <v>1234</v>
      </c>
      <c r="G145" s="53">
        <v>45</v>
      </c>
      <c r="H145" s="51" t="s">
        <v>249</v>
      </c>
      <c r="I145" s="51" t="s">
        <v>250</v>
      </c>
      <c r="J145" s="51">
        <v>2777</v>
      </c>
      <c r="K145" s="54">
        <v>442.43481457600001</v>
      </c>
      <c r="L145" s="54">
        <v>5249.8523493800003</v>
      </c>
      <c r="M145" s="52">
        <v>3.33</v>
      </c>
      <c r="N145" s="52">
        <v>1.33</v>
      </c>
      <c r="O145" s="51">
        <v>62623</v>
      </c>
      <c r="P145" s="51">
        <v>60888</v>
      </c>
      <c r="Q145" s="55">
        <v>62623</v>
      </c>
      <c r="R145" s="55">
        <v>8140</v>
      </c>
      <c r="S145" s="51" t="s">
        <v>258</v>
      </c>
      <c r="T145" s="51" t="s">
        <v>301</v>
      </c>
      <c r="U145" s="55">
        <v>48.29</v>
      </c>
      <c r="V145" s="55">
        <v>1</v>
      </c>
      <c r="W145" s="55">
        <v>1.2</v>
      </c>
      <c r="X145" s="55">
        <v>0.48</v>
      </c>
      <c r="Y145" s="55">
        <f t="shared" si="12"/>
        <v>1.2</v>
      </c>
      <c r="Z145" s="55">
        <f t="shared" si="13"/>
        <v>0.48</v>
      </c>
      <c r="AA145" s="55">
        <v>0.70299999999999996</v>
      </c>
      <c r="AB145" s="56">
        <v>1.29726157840011</v>
      </c>
      <c r="AC145">
        <f t="shared" si="14"/>
        <v>4527</v>
      </c>
      <c r="AD145">
        <f t="shared" si="15"/>
        <v>12</v>
      </c>
      <c r="AE145">
        <f t="shared" si="16"/>
        <v>4.8</v>
      </c>
      <c r="AF145">
        <f>'TP Factors'!$D$7</f>
        <v>1.0291758621024898</v>
      </c>
      <c r="AG145">
        <f t="shared" si="17"/>
        <v>4.9000000000000004</v>
      </c>
    </row>
    <row r="146" spans="1:33">
      <c r="A146" s="51" t="s">
        <v>246</v>
      </c>
      <c r="B146" s="51">
        <v>10</v>
      </c>
      <c r="C146" s="51" t="s">
        <v>247</v>
      </c>
      <c r="D146" s="52">
        <v>37.82</v>
      </c>
      <c r="E146" s="51" t="s">
        <v>248</v>
      </c>
      <c r="F146" s="51">
        <v>3456</v>
      </c>
      <c r="G146" s="53">
        <v>0</v>
      </c>
      <c r="H146" s="51" t="s">
        <v>249</v>
      </c>
      <c r="I146" s="51" t="s">
        <v>250</v>
      </c>
      <c r="J146" s="51">
        <v>78</v>
      </c>
      <c r="K146" s="54">
        <v>103.949872253</v>
      </c>
      <c r="L146" s="54">
        <v>343.26682579200002</v>
      </c>
      <c r="M146" s="52">
        <v>0</v>
      </c>
      <c r="N146" s="52">
        <v>0</v>
      </c>
      <c r="O146" s="51">
        <v>62628</v>
      </c>
      <c r="P146" s="51">
        <v>60893</v>
      </c>
      <c r="Q146" s="55">
        <v>62628</v>
      </c>
      <c r="R146" s="55">
        <v>6460</v>
      </c>
      <c r="S146" s="51" t="s">
        <v>258</v>
      </c>
      <c r="T146" s="51" t="s">
        <v>280</v>
      </c>
      <c r="U146" s="55">
        <v>48.29</v>
      </c>
      <c r="V146" s="55">
        <v>1</v>
      </c>
      <c r="W146" s="55">
        <v>0</v>
      </c>
      <c r="X146" s="55">
        <v>0</v>
      </c>
      <c r="Y146" s="55">
        <f t="shared" si="12"/>
        <v>0</v>
      </c>
      <c r="Z146" s="55">
        <f t="shared" si="13"/>
        <v>0</v>
      </c>
      <c r="AA146" s="55">
        <v>0.30299999999999999</v>
      </c>
      <c r="AB146" s="56">
        <v>8.4822740646055994E-2</v>
      </c>
      <c r="AC146">
        <f t="shared" si="14"/>
        <v>128</v>
      </c>
      <c r="AD146">
        <f t="shared" si="15"/>
        <v>0</v>
      </c>
      <c r="AE146">
        <f t="shared" si="16"/>
        <v>0</v>
      </c>
      <c r="AF146">
        <f>'TP Factors'!$D$7</f>
        <v>1.0291758621024898</v>
      </c>
      <c r="AG146">
        <f t="shared" si="17"/>
        <v>0</v>
      </c>
    </row>
    <row r="147" spans="1:33">
      <c r="A147" s="51" t="s">
        <v>246</v>
      </c>
      <c r="B147" s="51">
        <v>10</v>
      </c>
      <c r="C147" s="51" t="s">
        <v>247</v>
      </c>
      <c r="D147" s="52">
        <v>37.82</v>
      </c>
      <c r="E147" s="51" t="s">
        <v>248</v>
      </c>
      <c r="F147" s="51">
        <v>1234</v>
      </c>
      <c r="G147" s="53">
        <v>105</v>
      </c>
      <c r="H147" s="51" t="s">
        <v>249</v>
      </c>
      <c r="I147" s="51" t="s">
        <v>250</v>
      </c>
      <c r="J147" s="51">
        <v>1173</v>
      </c>
      <c r="K147" s="54">
        <v>194.66434112799999</v>
      </c>
      <c r="L147" s="54">
        <v>1757.3377038799999</v>
      </c>
      <c r="M147" s="52">
        <v>2.2599999999999998</v>
      </c>
      <c r="N147" s="52">
        <v>0.57999999999999996</v>
      </c>
      <c r="O147" s="51">
        <v>62641</v>
      </c>
      <c r="P147" s="51">
        <v>60904</v>
      </c>
      <c r="Q147" s="55">
        <v>62641</v>
      </c>
      <c r="R147" s="55">
        <v>1400</v>
      </c>
      <c r="S147" s="51" t="s">
        <v>258</v>
      </c>
      <c r="T147" s="51" t="s">
        <v>330</v>
      </c>
      <c r="U147" s="55">
        <v>48.29</v>
      </c>
      <c r="V147" s="55">
        <v>1</v>
      </c>
      <c r="W147" s="55">
        <v>1.93</v>
      </c>
      <c r="X147" s="55">
        <v>0.497</v>
      </c>
      <c r="Y147" s="55">
        <f t="shared" si="12"/>
        <v>1.93</v>
      </c>
      <c r="Z147" s="55">
        <f t="shared" si="13"/>
        <v>0.497</v>
      </c>
      <c r="AA147" s="55">
        <v>0.88700000000000001</v>
      </c>
      <c r="AB147" s="56">
        <v>0.43424586668595599</v>
      </c>
      <c r="AC147">
        <f t="shared" si="14"/>
        <v>1912</v>
      </c>
      <c r="AD147">
        <f t="shared" si="15"/>
        <v>8</v>
      </c>
      <c r="AE147">
        <f t="shared" si="16"/>
        <v>2.1</v>
      </c>
      <c r="AF147">
        <f>'TP Factors'!$D$7</f>
        <v>1.0291758621024898</v>
      </c>
      <c r="AG147">
        <f t="shared" si="17"/>
        <v>2.2000000000000002</v>
      </c>
    </row>
    <row r="148" spans="1:33">
      <c r="A148" s="51" t="s">
        <v>246</v>
      </c>
      <c r="B148" s="51">
        <v>10</v>
      </c>
      <c r="C148" s="51" t="s">
        <v>247</v>
      </c>
      <c r="D148" s="52">
        <v>37.82</v>
      </c>
      <c r="E148" s="51" t="s">
        <v>248</v>
      </c>
      <c r="F148" s="51">
        <v>1234</v>
      </c>
      <c r="G148" s="53">
        <v>45</v>
      </c>
      <c r="H148" s="51" t="s">
        <v>249</v>
      </c>
      <c r="I148" s="51" t="s">
        <v>250</v>
      </c>
      <c r="J148" s="51">
        <v>4018</v>
      </c>
      <c r="K148" s="54">
        <v>670.367721749</v>
      </c>
      <c r="L148" s="54">
        <v>6283.7789468299998</v>
      </c>
      <c r="M148" s="52">
        <v>4.82</v>
      </c>
      <c r="N148" s="52">
        <v>1.93</v>
      </c>
      <c r="O148" s="51">
        <v>62647</v>
      </c>
      <c r="P148" s="51">
        <v>60908</v>
      </c>
      <c r="Q148" s="55">
        <v>62647</v>
      </c>
      <c r="R148" s="55">
        <v>8140</v>
      </c>
      <c r="S148" s="51" t="s">
        <v>251</v>
      </c>
      <c r="T148" s="51" t="s">
        <v>332</v>
      </c>
      <c r="U148" s="55">
        <v>48.29</v>
      </c>
      <c r="V148" s="55">
        <v>1</v>
      </c>
      <c r="W148" s="55">
        <v>1.2</v>
      </c>
      <c r="X148" s="55">
        <v>0.48</v>
      </c>
      <c r="Y148" s="55">
        <f t="shared" si="12"/>
        <v>1.2</v>
      </c>
      <c r="Z148" s="55">
        <f t="shared" si="13"/>
        <v>0.48</v>
      </c>
      <c r="AA148" s="55">
        <v>0.85</v>
      </c>
      <c r="AB148" s="56">
        <v>1.1892259191546</v>
      </c>
      <c r="AC148">
        <f t="shared" si="14"/>
        <v>5018</v>
      </c>
      <c r="AD148">
        <f t="shared" si="15"/>
        <v>13</v>
      </c>
      <c r="AE148">
        <f t="shared" si="16"/>
        <v>5.3</v>
      </c>
      <c r="AF148">
        <f>'TP Factors'!$D$7</f>
        <v>1.0291758621024898</v>
      </c>
      <c r="AG148">
        <f t="shared" si="17"/>
        <v>5.5</v>
      </c>
    </row>
    <row r="149" spans="1:33">
      <c r="A149" s="51" t="s">
        <v>246</v>
      </c>
      <c r="B149" s="51">
        <v>10</v>
      </c>
      <c r="C149" s="51" t="s">
        <v>247</v>
      </c>
      <c r="D149" s="52">
        <v>37.82</v>
      </c>
      <c r="E149" s="51" t="s">
        <v>248</v>
      </c>
      <c r="F149" s="51">
        <v>3456</v>
      </c>
      <c r="G149" s="53">
        <v>11.1</v>
      </c>
      <c r="H149" s="51" t="s">
        <v>249</v>
      </c>
      <c r="I149" s="51" t="s">
        <v>250</v>
      </c>
      <c r="J149" s="51">
        <v>6</v>
      </c>
      <c r="K149" s="54">
        <v>36.172728913199997</v>
      </c>
      <c r="L149" s="54">
        <v>42.668379498599997</v>
      </c>
      <c r="M149" s="52">
        <v>0.01</v>
      </c>
      <c r="N149" s="52">
        <v>0</v>
      </c>
      <c r="O149" s="51">
        <v>62651</v>
      </c>
      <c r="P149" s="51">
        <v>60912</v>
      </c>
      <c r="Q149" s="55">
        <v>62651</v>
      </c>
      <c r="R149" s="55">
        <v>1800</v>
      </c>
      <c r="S149" s="51" t="s">
        <v>258</v>
      </c>
      <c r="T149" s="51" t="s">
        <v>341</v>
      </c>
      <c r="U149" s="55">
        <v>48.29</v>
      </c>
      <c r="V149" s="55">
        <v>1</v>
      </c>
      <c r="W149" s="55">
        <v>1.25</v>
      </c>
      <c r="X149" s="55">
        <v>7.5999999999999998E-2</v>
      </c>
      <c r="Y149" s="55">
        <f t="shared" si="12"/>
        <v>1.25</v>
      </c>
      <c r="Z149" s="55">
        <f t="shared" si="13"/>
        <v>7.5999999999999998E-2</v>
      </c>
      <c r="AA149" s="55">
        <v>0.183</v>
      </c>
      <c r="AB149" s="56">
        <v>1.0543544020055201E-2</v>
      </c>
      <c r="AC149">
        <f t="shared" si="14"/>
        <v>10</v>
      </c>
      <c r="AD149">
        <f t="shared" si="15"/>
        <v>0</v>
      </c>
      <c r="AE149">
        <f t="shared" si="16"/>
        <v>0</v>
      </c>
      <c r="AF149">
        <f>'TP Factors'!$D$7</f>
        <v>1.0291758621024898</v>
      </c>
      <c r="AG149">
        <f t="shared" si="17"/>
        <v>0</v>
      </c>
    </row>
    <row r="150" spans="1:33">
      <c r="A150" s="51" t="s">
        <v>246</v>
      </c>
      <c r="B150" s="51">
        <v>10</v>
      </c>
      <c r="C150" s="51" t="s">
        <v>247</v>
      </c>
      <c r="D150" s="52">
        <v>37.82</v>
      </c>
      <c r="E150" s="51" t="s">
        <v>248</v>
      </c>
      <c r="F150" s="51">
        <v>1234</v>
      </c>
      <c r="G150" s="53">
        <v>98</v>
      </c>
      <c r="H150" s="51" t="s">
        <v>249</v>
      </c>
      <c r="I150" s="51" t="s">
        <v>250</v>
      </c>
      <c r="J150" s="51">
        <v>4030</v>
      </c>
      <c r="K150" s="54">
        <v>391.879140108</v>
      </c>
      <c r="L150" s="54">
        <v>7228.0923358099999</v>
      </c>
      <c r="M150" s="52">
        <v>7.25</v>
      </c>
      <c r="N150" s="52">
        <v>1.93</v>
      </c>
      <c r="O150" s="51">
        <v>62653</v>
      </c>
      <c r="P150" s="51">
        <v>60914</v>
      </c>
      <c r="Q150" s="55">
        <v>62653</v>
      </c>
      <c r="R150" s="55">
        <v>1700</v>
      </c>
      <c r="S150" s="51" t="s">
        <v>258</v>
      </c>
      <c r="T150" s="51" t="s">
        <v>307</v>
      </c>
      <c r="U150" s="55">
        <v>48.29</v>
      </c>
      <c r="V150" s="55">
        <v>1</v>
      </c>
      <c r="W150" s="55">
        <v>1.8</v>
      </c>
      <c r="X150" s="55">
        <v>0.47799999999999998</v>
      </c>
      <c r="Y150" s="55">
        <f t="shared" si="12"/>
        <v>1.8</v>
      </c>
      <c r="Z150" s="55">
        <f t="shared" si="13"/>
        <v>0.47799999999999998</v>
      </c>
      <c r="AA150" s="55">
        <v>0.74099999999999999</v>
      </c>
      <c r="AB150" s="56">
        <v>1.7860933695057499</v>
      </c>
      <c r="AC150">
        <f t="shared" si="14"/>
        <v>6569</v>
      </c>
      <c r="AD150">
        <f t="shared" si="15"/>
        <v>26</v>
      </c>
      <c r="AE150">
        <f t="shared" si="16"/>
        <v>6.9</v>
      </c>
      <c r="AF150">
        <f>'TP Factors'!$D$7</f>
        <v>1.0291758621024898</v>
      </c>
      <c r="AG150">
        <f t="shared" si="17"/>
        <v>7.1</v>
      </c>
    </row>
    <row r="151" spans="1:33">
      <c r="A151" s="51" t="s">
        <v>246</v>
      </c>
      <c r="B151" s="51">
        <v>10</v>
      </c>
      <c r="C151" s="51" t="s">
        <v>247</v>
      </c>
      <c r="D151" s="52">
        <v>37.82</v>
      </c>
      <c r="E151" s="51" t="s">
        <v>248</v>
      </c>
      <c r="F151" s="51">
        <v>3456</v>
      </c>
      <c r="G151" s="53">
        <v>3</v>
      </c>
      <c r="H151" s="51" t="s">
        <v>249</v>
      </c>
      <c r="I151" s="51" t="s">
        <v>250</v>
      </c>
      <c r="J151" s="51">
        <v>8</v>
      </c>
      <c r="K151" s="54">
        <v>28.749978548200001</v>
      </c>
      <c r="L151" s="54">
        <v>26.9441481679</v>
      </c>
      <c r="M151" s="52">
        <v>0.01</v>
      </c>
      <c r="N151" s="52">
        <v>0</v>
      </c>
      <c r="O151" s="51">
        <v>62655</v>
      </c>
      <c r="P151" s="51">
        <v>60916</v>
      </c>
      <c r="Q151" s="55">
        <v>62655</v>
      </c>
      <c r="R151" s="55">
        <v>4110</v>
      </c>
      <c r="S151" s="51" t="s">
        <v>258</v>
      </c>
      <c r="T151" s="51" t="s">
        <v>305</v>
      </c>
      <c r="U151" s="55">
        <v>48.29</v>
      </c>
      <c r="V151" s="55">
        <v>1</v>
      </c>
      <c r="W151" s="55">
        <v>0.7</v>
      </c>
      <c r="X151" s="55">
        <v>0.09</v>
      </c>
      <c r="Y151" s="55">
        <f t="shared" si="12"/>
        <v>0.7</v>
      </c>
      <c r="Z151" s="55">
        <f t="shared" si="13"/>
        <v>0.09</v>
      </c>
      <c r="AA151" s="55">
        <v>0.41299999999999998</v>
      </c>
      <c r="AB151" s="56">
        <v>6.6580173789875701E-3</v>
      </c>
      <c r="AC151">
        <f t="shared" si="14"/>
        <v>14</v>
      </c>
      <c r="AD151">
        <f t="shared" si="15"/>
        <v>0</v>
      </c>
      <c r="AE151">
        <f t="shared" si="16"/>
        <v>0</v>
      </c>
      <c r="AF151">
        <f>'TP Factors'!$D$7</f>
        <v>1.0291758621024898</v>
      </c>
      <c r="AG151">
        <f t="shared" si="17"/>
        <v>0</v>
      </c>
    </row>
    <row r="152" spans="1:33">
      <c r="A152" s="51" t="s">
        <v>246</v>
      </c>
      <c r="B152" s="51">
        <v>10</v>
      </c>
      <c r="C152" s="51" t="s">
        <v>247</v>
      </c>
      <c r="D152" s="52">
        <v>37.82</v>
      </c>
      <c r="E152" s="51" t="s">
        <v>248</v>
      </c>
      <c r="F152" s="51">
        <v>3456</v>
      </c>
      <c r="G152" s="53">
        <v>3</v>
      </c>
      <c r="H152" s="51" t="s">
        <v>249</v>
      </c>
      <c r="I152" s="51" t="s">
        <v>250</v>
      </c>
      <c r="J152" s="51">
        <v>7046</v>
      </c>
      <c r="K152" s="54">
        <v>928.12048566500005</v>
      </c>
      <c r="L152" s="54">
        <v>30307.677513499999</v>
      </c>
      <c r="M152" s="52">
        <v>4.93</v>
      </c>
      <c r="N152" s="52">
        <v>0.63</v>
      </c>
      <c r="O152" s="51">
        <v>62656</v>
      </c>
      <c r="P152" s="51">
        <v>60917</v>
      </c>
      <c r="Q152" s="55">
        <v>62656</v>
      </c>
      <c r="R152" s="55">
        <v>4110</v>
      </c>
      <c r="S152" s="51" t="s">
        <v>253</v>
      </c>
      <c r="T152" s="51" t="s">
        <v>320</v>
      </c>
      <c r="U152" s="55">
        <v>48.29</v>
      </c>
      <c r="V152" s="55">
        <v>1</v>
      </c>
      <c r="W152" s="55">
        <v>0.7</v>
      </c>
      <c r="X152" s="55">
        <v>0.09</v>
      </c>
      <c r="Y152" s="55">
        <f t="shared" si="12"/>
        <v>0.7</v>
      </c>
      <c r="Z152" s="55">
        <f t="shared" si="13"/>
        <v>0.09</v>
      </c>
      <c r="AA152" s="55">
        <v>0.309</v>
      </c>
      <c r="AB152" s="56">
        <v>7.4891602565927604</v>
      </c>
      <c r="AC152">
        <f t="shared" si="14"/>
        <v>11487</v>
      </c>
      <c r="AD152">
        <f t="shared" si="15"/>
        <v>18</v>
      </c>
      <c r="AE152">
        <f t="shared" si="16"/>
        <v>2.2999999999999998</v>
      </c>
      <c r="AF152">
        <f>'TP Factors'!$D$7</f>
        <v>1.0291758621024898</v>
      </c>
      <c r="AG152">
        <f t="shared" si="17"/>
        <v>2.4</v>
      </c>
    </row>
    <row r="153" spans="1:33">
      <c r="A153" s="51" t="s">
        <v>246</v>
      </c>
      <c r="B153" s="51">
        <v>10</v>
      </c>
      <c r="C153" s="51" t="s">
        <v>247</v>
      </c>
      <c r="D153" s="52">
        <v>37.82</v>
      </c>
      <c r="E153" s="51" t="s">
        <v>248</v>
      </c>
      <c r="F153" s="51">
        <v>3456</v>
      </c>
      <c r="G153" s="53">
        <v>3</v>
      </c>
      <c r="H153" s="51" t="s">
        <v>249</v>
      </c>
      <c r="I153" s="51" t="s">
        <v>250</v>
      </c>
      <c r="J153" s="51">
        <v>10151</v>
      </c>
      <c r="K153" s="54">
        <v>1376.14981956</v>
      </c>
      <c r="L153" s="54">
        <v>33730.714106300002</v>
      </c>
      <c r="M153" s="52">
        <v>12.18</v>
      </c>
      <c r="N153" s="52">
        <v>0.65</v>
      </c>
      <c r="O153" s="51">
        <v>63259</v>
      </c>
      <c r="P153" s="51">
        <v>61480</v>
      </c>
      <c r="Q153" s="55">
        <v>63259</v>
      </c>
      <c r="R153" s="55">
        <v>3200</v>
      </c>
      <c r="S153" s="51" t="s">
        <v>258</v>
      </c>
      <c r="T153" s="51" t="s">
        <v>300</v>
      </c>
      <c r="U153" s="55">
        <v>48.29</v>
      </c>
      <c r="V153" s="55">
        <v>1</v>
      </c>
      <c r="W153" s="55">
        <v>1.2</v>
      </c>
      <c r="X153" s="55">
        <v>6.4000000000000001E-2</v>
      </c>
      <c r="Y153" s="55">
        <f t="shared" si="12"/>
        <v>1.2</v>
      </c>
      <c r="Z153" s="55">
        <f t="shared" si="13"/>
        <v>6.4000000000000001E-2</v>
      </c>
      <c r="AA153" s="55">
        <v>0.4</v>
      </c>
      <c r="AB153" s="56">
        <v>8.3350076362227004</v>
      </c>
      <c r="AC153">
        <f t="shared" si="14"/>
        <v>16549</v>
      </c>
      <c r="AD153">
        <f t="shared" si="15"/>
        <v>44</v>
      </c>
      <c r="AE153">
        <f t="shared" si="16"/>
        <v>2.2999999999999998</v>
      </c>
      <c r="AF153">
        <f>'TP Factors'!$D$7</f>
        <v>1.0291758621024898</v>
      </c>
      <c r="AG153">
        <f t="shared" si="17"/>
        <v>2.4</v>
      </c>
    </row>
    <row r="154" spans="1:33">
      <c r="A154" s="51" t="s">
        <v>246</v>
      </c>
      <c r="B154" s="51">
        <v>10</v>
      </c>
      <c r="C154" s="51" t="s">
        <v>247</v>
      </c>
      <c r="D154" s="52">
        <v>37.82</v>
      </c>
      <c r="E154" s="51" t="s">
        <v>248</v>
      </c>
      <c r="F154" s="51">
        <v>1234</v>
      </c>
      <c r="G154" s="53">
        <v>98</v>
      </c>
      <c r="H154" s="51" t="s">
        <v>249</v>
      </c>
      <c r="I154" s="51" t="s">
        <v>250</v>
      </c>
      <c r="J154" s="51">
        <v>26</v>
      </c>
      <c r="K154" s="54">
        <v>62.159039805399999</v>
      </c>
      <c r="L154" s="54">
        <v>46.885799752899999</v>
      </c>
      <c r="M154" s="52">
        <v>0.05</v>
      </c>
      <c r="N154" s="52">
        <v>0.01</v>
      </c>
      <c r="O154" s="51">
        <v>63285</v>
      </c>
      <c r="P154" s="51">
        <v>61506</v>
      </c>
      <c r="Q154" s="55">
        <v>63285</v>
      </c>
      <c r="R154" s="55">
        <v>1700</v>
      </c>
      <c r="S154" s="51" t="s">
        <v>258</v>
      </c>
      <c r="T154" s="51" t="s">
        <v>307</v>
      </c>
      <c r="U154" s="55">
        <v>48.29</v>
      </c>
      <c r="V154" s="55">
        <v>1</v>
      </c>
      <c r="W154" s="55">
        <v>1.8</v>
      </c>
      <c r="X154" s="55">
        <v>0.47799999999999998</v>
      </c>
      <c r="Y154" s="55">
        <f t="shared" si="12"/>
        <v>1.8</v>
      </c>
      <c r="Z154" s="55">
        <f t="shared" si="13"/>
        <v>0.47799999999999998</v>
      </c>
      <c r="AA154" s="55">
        <v>0.74099999999999999</v>
      </c>
      <c r="AB154" s="56">
        <v>1.1585687090986899E-2</v>
      </c>
      <c r="AC154">
        <f t="shared" si="14"/>
        <v>43</v>
      </c>
      <c r="AD154">
        <f t="shared" si="15"/>
        <v>0</v>
      </c>
      <c r="AE154">
        <f t="shared" si="16"/>
        <v>0</v>
      </c>
      <c r="AF154">
        <f>'TP Factors'!$D$7</f>
        <v>1.0291758621024898</v>
      </c>
      <c r="AG154">
        <f t="shared" si="17"/>
        <v>0</v>
      </c>
    </row>
    <row r="155" spans="1:33">
      <c r="A155" s="51" t="s">
        <v>246</v>
      </c>
      <c r="B155" s="51">
        <v>10</v>
      </c>
      <c r="C155" s="51" t="s">
        <v>247</v>
      </c>
      <c r="D155" s="52">
        <v>37.82</v>
      </c>
      <c r="E155" s="51" t="s">
        <v>248</v>
      </c>
      <c r="F155" s="51">
        <v>1234</v>
      </c>
      <c r="G155" s="53">
        <v>0</v>
      </c>
      <c r="H155" s="51" t="s">
        <v>249</v>
      </c>
      <c r="I155" s="51" t="s">
        <v>250</v>
      </c>
      <c r="J155" s="51">
        <v>89</v>
      </c>
      <c r="K155" s="54">
        <v>85.436783350799999</v>
      </c>
      <c r="L155" s="54">
        <v>235.41743475800001</v>
      </c>
      <c r="M155" s="52">
        <v>0.05</v>
      </c>
      <c r="N155" s="52">
        <v>0.01</v>
      </c>
      <c r="O155" s="51">
        <v>63287</v>
      </c>
      <c r="P155" s="51">
        <v>61508</v>
      </c>
      <c r="Q155" s="55">
        <v>63287</v>
      </c>
      <c r="R155" s="55">
        <v>5300</v>
      </c>
      <c r="S155" s="51" t="s">
        <v>258</v>
      </c>
      <c r="T155" s="51" t="s">
        <v>291</v>
      </c>
      <c r="U155" s="55">
        <v>48.29</v>
      </c>
      <c r="V155" s="55">
        <v>1</v>
      </c>
      <c r="W155" s="55">
        <v>0.6</v>
      </c>
      <c r="X155" s="55">
        <v>0.13500000000000001</v>
      </c>
      <c r="Y155" s="55">
        <f t="shared" si="12"/>
        <v>0.6</v>
      </c>
      <c r="Z155" s="55">
        <f t="shared" si="13"/>
        <v>0.13500000000000001</v>
      </c>
      <c r="AA155" s="55">
        <v>0.5</v>
      </c>
      <c r="AB155" s="56">
        <v>5.8172682327157298E-2</v>
      </c>
      <c r="AC155">
        <f t="shared" si="14"/>
        <v>144</v>
      </c>
      <c r="AD155">
        <f t="shared" si="15"/>
        <v>0</v>
      </c>
      <c r="AE155">
        <f t="shared" si="16"/>
        <v>0</v>
      </c>
      <c r="AF155">
        <f>'TP Factors'!$D$7</f>
        <v>1.0291758621024898</v>
      </c>
      <c r="AG155">
        <f t="shared" si="17"/>
        <v>0</v>
      </c>
    </row>
    <row r="156" spans="1:33">
      <c r="A156" s="51" t="s">
        <v>246</v>
      </c>
      <c r="B156" s="51">
        <v>10</v>
      </c>
      <c r="C156" s="51" t="s">
        <v>247</v>
      </c>
      <c r="D156" s="52">
        <v>37.82</v>
      </c>
      <c r="E156" s="51" t="s">
        <v>248</v>
      </c>
      <c r="F156" s="51">
        <v>1234</v>
      </c>
      <c r="G156" s="53">
        <v>0</v>
      </c>
      <c r="H156" s="51" t="s">
        <v>249</v>
      </c>
      <c r="I156" s="51" t="s">
        <v>250</v>
      </c>
      <c r="J156" s="51">
        <v>788</v>
      </c>
      <c r="K156" s="54">
        <v>275.32299063300002</v>
      </c>
      <c r="L156" s="54">
        <v>2093.4623041499999</v>
      </c>
      <c r="M156" s="52">
        <v>0.47</v>
      </c>
      <c r="N156" s="52">
        <v>0.11</v>
      </c>
      <c r="O156" s="51">
        <v>63288</v>
      </c>
      <c r="P156" s="51">
        <v>61509</v>
      </c>
      <c r="Q156" s="55">
        <v>63288</v>
      </c>
      <c r="R156" s="55">
        <v>5300</v>
      </c>
      <c r="S156" s="51" t="s">
        <v>258</v>
      </c>
      <c r="T156" s="51" t="s">
        <v>291</v>
      </c>
      <c r="U156" s="55">
        <v>48.29</v>
      </c>
      <c r="V156" s="55">
        <v>1</v>
      </c>
      <c r="W156" s="55">
        <v>0.6</v>
      </c>
      <c r="X156" s="55">
        <v>0.13500000000000001</v>
      </c>
      <c r="Y156" s="55">
        <f t="shared" si="12"/>
        <v>0.6</v>
      </c>
      <c r="Z156" s="55">
        <f t="shared" si="13"/>
        <v>0.13500000000000001</v>
      </c>
      <c r="AA156" s="55">
        <v>0.5</v>
      </c>
      <c r="AB156" s="56">
        <v>0.51730373202873703</v>
      </c>
      <c r="AC156">
        <f t="shared" si="14"/>
        <v>1284</v>
      </c>
      <c r="AD156">
        <f t="shared" si="15"/>
        <v>2</v>
      </c>
      <c r="AE156">
        <f t="shared" si="16"/>
        <v>0.4</v>
      </c>
      <c r="AF156">
        <f>'TP Factors'!$D$7</f>
        <v>1.0291758621024898</v>
      </c>
      <c r="AG156">
        <f t="shared" si="17"/>
        <v>0.4</v>
      </c>
    </row>
    <row r="157" spans="1:33">
      <c r="A157" s="51" t="s">
        <v>246</v>
      </c>
      <c r="B157" s="51">
        <v>10</v>
      </c>
      <c r="C157" s="51" t="s">
        <v>247</v>
      </c>
      <c r="D157" s="52">
        <v>37.82</v>
      </c>
      <c r="E157" s="51" t="s">
        <v>248</v>
      </c>
      <c r="F157" s="51">
        <v>1234</v>
      </c>
      <c r="G157" s="53">
        <v>0</v>
      </c>
      <c r="H157" s="51" t="s">
        <v>249</v>
      </c>
      <c r="I157" s="51" t="s">
        <v>250</v>
      </c>
      <c r="J157" s="51">
        <v>699</v>
      </c>
      <c r="K157" s="54">
        <v>207.71417938499999</v>
      </c>
      <c r="L157" s="54">
        <v>1857.92655681</v>
      </c>
      <c r="M157" s="52">
        <v>0.42</v>
      </c>
      <c r="N157" s="52">
        <v>0.09</v>
      </c>
      <c r="O157" s="51">
        <v>63289</v>
      </c>
      <c r="P157" s="51">
        <v>61510</v>
      </c>
      <c r="Q157" s="55">
        <v>63289</v>
      </c>
      <c r="R157" s="55">
        <v>5300</v>
      </c>
      <c r="S157" s="51" t="s">
        <v>258</v>
      </c>
      <c r="T157" s="51" t="s">
        <v>291</v>
      </c>
      <c r="U157" s="55">
        <v>48.29</v>
      </c>
      <c r="V157" s="55">
        <v>1</v>
      </c>
      <c r="W157" s="55">
        <v>0.6</v>
      </c>
      <c r="X157" s="55">
        <v>0.13500000000000001</v>
      </c>
      <c r="Y157" s="55">
        <f t="shared" si="12"/>
        <v>0.6</v>
      </c>
      <c r="Z157" s="55">
        <f t="shared" si="13"/>
        <v>0.13500000000000001</v>
      </c>
      <c r="AA157" s="55">
        <v>0.5</v>
      </c>
      <c r="AB157" s="56">
        <v>0.45910181412322598</v>
      </c>
      <c r="AC157">
        <f t="shared" si="14"/>
        <v>1139</v>
      </c>
      <c r="AD157">
        <f t="shared" si="15"/>
        <v>2</v>
      </c>
      <c r="AE157">
        <f t="shared" si="16"/>
        <v>0.3</v>
      </c>
      <c r="AF157">
        <f>'TP Factors'!$D$7</f>
        <v>1.0291758621024898</v>
      </c>
      <c r="AG157">
        <f t="shared" si="17"/>
        <v>0.3</v>
      </c>
    </row>
    <row r="158" spans="1:33">
      <c r="A158" s="51" t="s">
        <v>246</v>
      </c>
      <c r="B158" s="51">
        <v>10</v>
      </c>
      <c r="C158" s="51" t="s">
        <v>247</v>
      </c>
      <c r="D158" s="52">
        <v>37.82</v>
      </c>
      <c r="E158" s="51" t="s">
        <v>248</v>
      </c>
      <c r="F158" s="51">
        <v>1234</v>
      </c>
      <c r="G158" s="53">
        <v>0</v>
      </c>
      <c r="H158" s="51" t="s">
        <v>249</v>
      </c>
      <c r="I158" s="51" t="s">
        <v>250</v>
      </c>
      <c r="J158" s="51">
        <v>290</v>
      </c>
      <c r="K158" s="54">
        <v>159.326077881</v>
      </c>
      <c r="L158" s="54">
        <v>770.25645967900005</v>
      </c>
      <c r="M158" s="52">
        <v>0.17</v>
      </c>
      <c r="N158" s="52">
        <v>0.04</v>
      </c>
      <c r="O158" s="51">
        <v>63290</v>
      </c>
      <c r="P158" s="51">
        <v>61511</v>
      </c>
      <c r="Q158" s="55">
        <v>63290</v>
      </c>
      <c r="R158" s="55">
        <v>5300</v>
      </c>
      <c r="S158" s="51" t="s">
        <v>258</v>
      </c>
      <c r="T158" s="51" t="s">
        <v>291</v>
      </c>
      <c r="U158" s="55">
        <v>48.29</v>
      </c>
      <c r="V158" s="55">
        <v>1</v>
      </c>
      <c r="W158" s="55">
        <v>0.6</v>
      </c>
      <c r="X158" s="55">
        <v>0.13500000000000001</v>
      </c>
      <c r="Y158" s="55">
        <f t="shared" si="12"/>
        <v>0.6</v>
      </c>
      <c r="Z158" s="55">
        <f t="shared" si="13"/>
        <v>0.13500000000000001</v>
      </c>
      <c r="AA158" s="55">
        <v>0.5</v>
      </c>
      <c r="AB158" s="56">
        <v>0.19033375495156299</v>
      </c>
      <c r="AC158">
        <f t="shared" si="14"/>
        <v>472</v>
      </c>
      <c r="AD158">
        <f t="shared" si="15"/>
        <v>1</v>
      </c>
      <c r="AE158">
        <f t="shared" si="16"/>
        <v>0.1</v>
      </c>
      <c r="AF158">
        <f>'TP Factors'!$D$7</f>
        <v>1.0291758621024898</v>
      </c>
      <c r="AG158">
        <f t="shared" si="17"/>
        <v>0.1</v>
      </c>
    </row>
    <row r="159" spans="1:33">
      <c r="A159" s="51" t="s">
        <v>246</v>
      </c>
      <c r="B159" s="51">
        <v>10</v>
      </c>
      <c r="C159" s="51" t="s">
        <v>247</v>
      </c>
      <c r="D159" s="52">
        <v>37.82</v>
      </c>
      <c r="E159" s="51" t="s">
        <v>248</v>
      </c>
      <c r="F159" s="51">
        <v>3456</v>
      </c>
      <c r="G159" s="53">
        <v>0</v>
      </c>
      <c r="H159" s="51" t="s">
        <v>249</v>
      </c>
      <c r="I159" s="51" t="s">
        <v>250</v>
      </c>
      <c r="J159" s="51">
        <v>276</v>
      </c>
      <c r="K159" s="54">
        <v>197.297819387</v>
      </c>
      <c r="L159" s="54">
        <v>1376.6344629</v>
      </c>
      <c r="M159" s="52">
        <v>0</v>
      </c>
      <c r="N159" s="52">
        <v>0</v>
      </c>
      <c r="O159" s="51">
        <v>63301</v>
      </c>
      <c r="P159" s="51">
        <v>61522</v>
      </c>
      <c r="Q159" s="55">
        <v>63301</v>
      </c>
      <c r="R159" s="55">
        <v>6460</v>
      </c>
      <c r="S159" s="51" t="s">
        <v>253</v>
      </c>
      <c r="T159" s="51" t="s">
        <v>281</v>
      </c>
      <c r="U159" s="55">
        <v>48.29</v>
      </c>
      <c r="V159" s="55">
        <v>1</v>
      </c>
      <c r="W159" s="55">
        <v>0</v>
      </c>
      <c r="X159" s="55">
        <v>0</v>
      </c>
      <c r="Y159" s="55">
        <f t="shared" si="12"/>
        <v>0</v>
      </c>
      <c r="Z159" s="55">
        <f t="shared" si="13"/>
        <v>0</v>
      </c>
      <c r="AA159" s="55">
        <v>0.26600000000000001</v>
      </c>
      <c r="AB159" s="56">
        <v>0.34017242341173898</v>
      </c>
      <c r="AC159">
        <f t="shared" si="14"/>
        <v>449</v>
      </c>
      <c r="AD159">
        <f t="shared" si="15"/>
        <v>0</v>
      </c>
      <c r="AE159">
        <f t="shared" si="16"/>
        <v>0</v>
      </c>
      <c r="AF159">
        <f>'TP Factors'!$D$7</f>
        <v>1.0291758621024898</v>
      </c>
      <c r="AG159">
        <f t="shared" si="17"/>
        <v>0</v>
      </c>
    </row>
    <row r="160" spans="1:33">
      <c r="A160" s="51" t="s">
        <v>246</v>
      </c>
      <c r="B160" s="51">
        <v>10</v>
      </c>
      <c r="C160" s="51" t="s">
        <v>247</v>
      </c>
      <c r="D160" s="52">
        <v>37.82</v>
      </c>
      <c r="E160" s="51" t="s">
        <v>248</v>
      </c>
      <c r="F160" s="51">
        <v>3456</v>
      </c>
      <c r="G160" s="53">
        <v>3</v>
      </c>
      <c r="H160" s="51" t="s">
        <v>249</v>
      </c>
      <c r="I160" s="51" t="s">
        <v>250</v>
      </c>
      <c r="J160" s="51">
        <v>1404</v>
      </c>
      <c r="K160" s="54">
        <v>429.03570062400001</v>
      </c>
      <c r="L160" s="54">
        <v>4518.03762147</v>
      </c>
      <c r="M160" s="52">
        <v>0.98</v>
      </c>
      <c r="N160" s="52">
        <v>0.13</v>
      </c>
      <c r="O160" s="51">
        <v>63302</v>
      </c>
      <c r="P160" s="51">
        <v>61523</v>
      </c>
      <c r="Q160" s="55">
        <v>63302</v>
      </c>
      <c r="R160" s="55">
        <v>4110</v>
      </c>
      <c r="S160" s="51" t="s">
        <v>258</v>
      </c>
      <c r="T160" s="51" t="s">
        <v>305</v>
      </c>
      <c r="U160" s="55">
        <v>48.29</v>
      </c>
      <c r="V160" s="55">
        <v>1</v>
      </c>
      <c r="W160" s="55">
        <v>0.7</v>
      </c>
      <c r="X160" s="55">
        <v>0.09</v>
      </c>
      <c r="Y160" s="55">
        <f t="shared" si="12"/>
        <v>0.7</v>
      </c>
      <c r="Z160" s="55">
        <f t="shared" si="13"/>
        <v>0.09</v>
      </c>
      <c r="AA160" s="55">
        <v>0.41299999999999998</v>
      </c>
      <c r="AB160" s="56">
        <v>0.98866699296542304</v>
      </c>
      <c r="AC160">
        <f t="shared" si="14"/>
        <v>2027</v>
      </c>
      <c r="AD160">
        <f t="shared" si="15"/>
        <v>3</v>
      </c>
      <c r="AE160">
        <f t="shared" si="16"/>
        <v>0.4</v>
      </c>
      <c r="AF160">
        <f>'TP Factors'!$D$7</f>
        <v>1.0291758621024898</v>
      </c>
      <c r="AG160">
        <f t="shared" si="17"/>
        <v>0.4</v>
      </c>
    </row>
    <row r="161" spans="1:33">
      <c r="A161" s="51" t="s">
        <v>246</v>
      </c>
      <c r="B161" s="51">
        <v>10</v>
      </c>
      <c r="C161" s="51" t="s">
        <v>247</v>
      </c>
      <c r="D161" s="52">
        <v>37.82</v>
      </c>
      <c r="E161" s="51" t="s">
        <v>248</v>
      </c>
      <c r="F161" s="51">
        <v>3456</v>
      </c>
      <c r="G161" s="53">
        <v>0</v>
      </c>
      <c r="H161" s="51" t="s">
        <v>249</v>
      </c>
      <c r="I161" s="51" t="s">
        <v>250</v>
      </c>
      <c r="J161" s="51">
        <v>358</v>
      </c>
      <c r="K161" s="54">
        <v>239.93460658800001</v>
      </c>
      <c r="L161" s="54">
        <v>1570.57470696</v>
      </c>
      <c r="M161" s="52">
        <v>0</v>
      </c>
      <c r="N161" s="52">
        <v>0</v>
      </c>
      <c r="O161" s="51">
        <v>63769</v>
      </c>
      <c r="P161" s="51">
        <v>61958</v>
      </c>
      <c r="Q161" s="55">
        <v>63769</v>
      </c>
      <c r="R161" s="55">
        <v>6460</v>
      </c>
      <c r="S161" s="51" t="s">
        <v>251</v>
      </c>
      <c r="T161" s="51" t="s">
        <v>282</v>
      </c>
      <c r="U161" s="55">
        <v>48.29</v>
      </c>
      <c r="V161" s="55">
        <v>1</v>
      </c>
      <c r="W161" s="55">
        <v>0</v>
      </c>
      <c r="X161" s="55">
        <v>0</v>
      </c>
      <c r="Y161" s="55">
        <f t="shared" si="12"/>
        <v>0</v>
      </c>
      <c r="Z161" s="55">
        <f t="shared" si="13"/>
        <v>0</v>
      </c>
      <c r="AA161" s="55">
        <v>0.30299999999999999</v>
      </c>
      <c r="AB161" s="56">
        <v>3.1172476295344202E-2</v>
      </c>
      <c r="AC161">
        <f t="shared" si="14"/>
        <v>47</v>
      </c>
      <c r="AD161">
        <f t="shared" si="15"/>
        <v>0</v>
      </c>
      <c r="AE161">
        <f t="shared" si="16"/>
        <v>0</v>
      </c>
      <c r="AF161">
        <f>'TP Factors'!$D$7</f>
        <v>1.0291758621024898</v>
      </c>
      <c r="AG161">
        <f t="shared" si="17"/>
        <v>0</v>
      </c>
    </row>
    <row r="162" spans="1:33">
      <c r="A162" s="51" t="s">
        <v>246</v>
      </c>
      <c r="B162" s="51">
        <v>10</v>
      </c>
      <c r="C162" s="51" t="s">
        <v>247</v>
      </c>
      <c r="D162" s="52">
        <v>37.82</v>
      </c>
      <c r="E162" s="51" t="s">
        <v>248</v>
      </c>
      <c r="F162" s="51">
        <v>3456</v>
      </c>
      <c r="G162" s="53">
        <v>0</v>
      </c>
      <c r="H162" s="51" t="s">
        <v>249</v>
      </c>
      <c r="I162" s="51" t="s">
        <v>250</v>
      </c>
      <c r="J162" s="51">
        <v>12</v>
      </c>
      <c r="K162" s="54">
        <v>53.702848078400002</v>
      </c>
      <c r="L162" s="54">
        <v>52.969338800800003</v>
      </c>
      <c r="M162" s="52">
        <v>0</v>
      </c>
      <c r="N162" s="52">
        <v>0</v>
      </c>
      <c r="O162" s="51">
        <v>63778</v>
      </c>
      <c r="P162" s="51">
        <v>61967</v>
      </c>
      <c r="Q162" s="55">
        <v>63778</v>
      </c>
      <c r="R162" s="55">
        <v>6460</v>
      </c>
      <c r="S162" s="51" t="s">
        <v>251</v>
      </c>
      <c r="T162" s="51" t="s">
        <v>282</v>
      </c>
      <c r="U162" s="55">
        <v>48.29</v>
      </c>
      <c r="V162" s="55">
        <v>1</v>
      </c>
      <c r="W162" s="55">
        <v>0</v>
      </c>
      <c r="X162" s="55">
        <v>0</v>
      </c>
      <c r="Y162" s="55">
        <f t="shared" si="12"/>
        <v>0</v>
      </c>
      <c r="Z162" s="55">
        <f t="shared" si="13"/>
        <v>0</v>
      </c>
      <c r="AA162" s="55">
        <v>0.30299999999999999</v>
      </c>
      <c r="AB162" s="56">
        <v>1.2851713707743399E-2</v>
      </c>
      <c r="AC162">
        <f t="shared" si="14"/>
        <v>19</v>
      </c>
      <c r="AD162">
        <f t="shared" si="15"/>
        <v>0</v>
      </c>
      <c r="AE162">
        <f t="shared" si="16"/>
        <v>0</v>
      </c>
      <c r="AF162">
        <f>'TP Factors'!$D$7</f>
        <v>1.0291758621024898</v>
      </c>
      <c r="AG162">
        <f t="shared" si="17"/>
        <v>0</v>
      </c>
    </row>
    <row r="163" spans="1:33">
      <c r="A163" s="51" t="s">
        <v>246</v>
      </c>
      <c r="B163" s="51">
        <v>10</v>
      </c>
      <c r="C163" s="51" t="s">
        <v>247</v>
      </c>
      <c r="D163" s="52">
        <v>37.82</v>
      </c>
      <c r="E163" s="51" t="s">
        <v>248</v>
      </c>
      <c r="F163" s="51">
        <v>3456</v>
      </c>
      <c r="G163" s="53">
        <v>0</v>
      </c>
      <c r="H163" s="51" t="s">
        <v>249</v>
      </c>
      <c r="I163" s="51" t="s">
        <v>250</v>
      </c>
      <c r="J163" s="51">
        <v>2516</v>
      </c>
      <c r="K163" s="54">
        <v>903.735101558</v>
      </c>
      <c r="L163" s="54">
        <v>11038.4731684</v>
      </c>
      <c r="M163" s="52">
        <v>0</v>
      </c>
      <c r="N163" s="52">
        <v>0</v>
      </c>
      <c r="O163" s="51">
        <v>63820</v>
      </c>
      <c r="P163" s="51">
        <v>62008</v>
      </c>
      <c r="Q163" s="55">
        <v>63820</v>
      </c>
      <c r="R163" s="55">
        <v>6460</v>
      </c>
      <c r="S163" s="51" t="s">
        <v>258</v>
      </c>
      <c r="T163" s="51" t="s">
        <v>280</v>
      </c>
      <c r="U163" s="55">
        <v>48.29</v>
      </c>
      <c r="V163" s="55">
        <v>1</v>
      </c>
      <c r="W163" s="55">
        <v>0</v>
      </c>
      <c r="X163" s="55">
        <v>0</v>
      </c>
      <c r="Y163" s="55">
        <f t="shared" si="12"/>
        <v>0</v>
      </c>
      <c r="Z163" s="55">
        <f t="shared" si="13"/>
        <v>0</v>
      </c>
      <c r="AA163" s="55">
        <v>0.30299999999999999</v>
      </c>
      <c r="AB163" s="56">
        <v>0.73796658408987303</v>
      </c>
      <c r="AC163">
        <f t="shared" si="14"/>
        <v>1110</v>
      </c>
      <c r="AD163">
        <f t="shared" si="15"/>
        <v>0</v>
      </c>
      <c r="AE163">
        <f t="shared" si="16"/>
        <v>0</v>
      </c>
      <c r="AF163">
        <f>'TP Factors'!$D$7</f>
        <v>1.0291758621024898</v>
      </c>
      <c r="AG163">
        <f t="shared" si="17"/>
        <v>0</v>
      </c>
    </row>
    <row r="164" spans="1:33">
      <c r="A164" s="51" t="s">
        <v>246</v>
      </c>
      <c r="B164" s="51">
        <v>10</v>
      </c>
      <c r="C164" s="51" t="s">
        <v>247</v>
      </c>
      <c r="D164" s="52">
        <v>37.82</v>
      </c>
      <c r="E164" s="51" t="s">
        <v>248</v>
      </c>
      <c r="F164" s="51">
        <v>3456</v>
      </c>
      <c r="G164" s="53">
        <v>0</v>
      </c>
      <c r="H164" s="51" t="s">
        <v>249</v>
      </c>
      <c r="I164" s="51" t="s">
        <v>250</v>
      </c>
      <c r="J164" s="51">
        <v>1210</v>
      </c>
      <c r="K164" s="54">
        <v>412.605433323</v>
      </c>
      <c r="L164" s="54">
        <v>5307.2652421000003</v>
      </c>
      <c r="M164" s="52">
        <v>0</v>
      </c>
      <c r="N164" s="52">
        <v>0</v>
      </c>
      <c r="O164" s="51">
        <v>63839</v>
      </c>
      <c r="P164" s="51">
        <v>62027</v>
      </c>
      <c r="Q164" s="55">
        <v>63839</v>
      </c>
      <c r="R164" s="55">
        <v>6460</v>
      </c>
      <c r="S164" s="51" t="s">
        <v>258</v>
      </c>
      <c r="T164" s="51" t="s">
        <v>280</v>
      </c>
      <c r="U164" s="55">
        <v>48.29</v>
      </c>
      <c r="V164" s="55">
        <v>1</v>
      </c>
      <c r="W164" s="55">
        <v>0</v>
      </c>
      <c r="X164" s="55">
        <v>0</v>
      </c>
      <c r="Y164" s="55">
        <f t="shared" si="12"/>
        <v>0</v>
      </c>
      <c r="Z164" s="55">
        <f t="shared" si="13"/>
        <v>0</v>
      </c>
      <c r="AA164" s="55">
        <v>0.30299999999999999</v>
      </c>
      <c r="AB164" s="56">
        <v>3.6351247690361597E-2</v>
      </c>
      <c r="AC164">
        <f t="shared" si="14"/>
        <v>55</v>
      </c>
      <c r="AD164">
        <f t="shared" si="15"/>
        <v>0</v>
      </c>
      <c r="AE164">
        <f t="shared" si="16"/>
        <v>0</v>
      </c>
      <c r="AF164">
        <f>'TP Factors'!$D$7</f>
        <v>1.0291758621024898</v>
      </c>
      <c r="AG164">
        <f t="shared" si="17"/>
        <v>0</v>
      </c>
    </row>
    <row r="165" spans="1:33">
      <c r="A165" s="51" t="s">
        <v>246</v>
      </c>
      <c r="B165" s="51">
        <v>10</v>
      </c>
      <c r="C165" s="51" t="s">
        <v>247</v>
      </c>
      <c r="D165" s="52">
        <v>37.82</v>
      </c>
      <c r="E165" s="51" t="s">
        <v>248</v>
      </c>
      <c r="F165" s="51">
        <v>3456</v>
      </c>
      <c r="G165" s="53">
        <v>3</v>
      </c>
      <c r="H165" s="51" t="s">
        <v>249</v>
      </c>
      <c r="I165" s="51" t="s">
        <v>250</v>
      </c>
      <c r="J165" s="51">
        <v>576</v>
      </c>
      <c r="K165" s="54">
        <v>595.63099913500002</v>
      </c>
      <c r="L165" s="54">
        <v>1853.1430140499999</v>
      </c>
      <c r="M165" s="52">
        <v>0.4</v>
      </c>
      <c r="N165" s="52">
        <v>0.05</v>
      </c>
      <c r="O165" s="51">
        <v>63842</v>
      </c>
      <c r="P165" s="51">
        <v>62030</v>
      </c>
      <c r="Q165" s="55">
        <v>63842</v>
      </c>
      <c r="R165" s="55">
        <v>4110</v>
      </c>
      <c r="S165" s="51" t="s">
        <v>258</v>
      </c>
      <c r="T165" s="51" t="s">
        <v>305</v>
      </c>
      <c r="U165" s="55">
        <v>48.29</v>
      </c>
      <c r="V165" s="55">
        <v>1</v>
      </c>
      <c r="W165" s="55">
        <v>0.7</v>
      </c>
      <c r="X165" s="55">
        <v>0.09</v>
      </c>
      <c r="Y165" s="55">
        <f t="shared" si="12"/>
        <v>0.7</v>
      </c>
      <c r="Z165" s="55">
        <f t="shared" si="13"/>
        <v>0.09</v>
      </c>
      <c r="AA165" s="55">
        <v>0.41299999999999998</v>
      </c>
      <c r="AB165" s="56">
        <v>8.33205430180428E-2</v>
      </c>
      <c r="AC165">
        <f t="shared" si="14"/>
        <v>171</v>
      </c>
      <c r="AD165">
        <f t="shared" si="15"/>
        <v>0</v>
      </c>
      <c r="AE165">
        <f t="shared" si="16"/>
        <v>0</v>
      </c>
      <c r="AF165">
        <f>'TP Factors'!$D$7</f>
        <v>1.0291758621024898</v>
      </c>
      <c r="AG165">
        <f t="shared" si="17"/>
        <v>0</v>
      </c>
    </row>
    <row r="166" spans="1:33">
      <c r="A166" s="51" t="s">
        <v>246</v>
      </c>
      <c r="B166" s="51">
        <v>10</v>
      </c>
      <c r="C166" s="51" t="s">
        <v>247</v>
      </c>
      <c r="D166" s="52">
        <v>37.82</v>
      </c>
      <c r="E166" s="51" t="s">
        <v>248</v>
      </c>
      <c r="F166" s="51">
        <v>3456</v>
      </c>
      <c r="G166" s="53">
        <v>3</v>
      </c>
      <c r="H166" s="51" t="s">
        <v>249</v>
      </c>
      <c r="I166" s="51" t="s">
        <v>250</v>
      </c>
      <c r="J166" s="51">
        <v>62</v>
      </c>
      <c r="K166" s="54">
        <v>94.132753440499997</v>
      </c>
      <c r="L166" s="54">
        <v>199.47587536699999</v>
      </c>
      <c r="M166" s="52">
        <v>0.04</v>
      </c>
      <c r="N166" s="52">
        <v>0.01</v>
      </c>
      <c r="O166" s="51">
        <v>63843</v>
      </c>
      <c r="P166" s="51">
        <v>62031</v>
      </c>
      <c r="Q166" s="55">
        <v>63843</v>
      </c>
      <c r="R166" s="55">
        <v>4110</v>
      </c>
      <c r="S166" s="51" t="s">
        <v>251</v>
      </c>
      <c r="T166" s="51" t="s">
        <v>318</v>
      </c>
      <c r="U166" s="55">
        <v>48.29</v>
      </c>
      <c r="V166" s="55">
        <v>1</v>
      </c>
      <c r="W166" s="55">
        <v>0.7</v>
      </c>
      <c r="X166" s="55">
        <v>0.09</v>
      </c>
      <c r="Y166" s="55">
        <f t="shared" si="12"/>
        <v>0.7</v>
      </c>
      <c r="Z166" s="55">
        <f t="shared" si="13"/>
        <v>0.09</v>
      </c>
      <c r="AA166" s="55">
        <v>0.41299999999999998</v>
      </c>
      <c r="AB166" s="56">
        <v>9.3685868090399997E-6</v>
      </c>
      <c r="AC166">
        <f t="shared" si="14"/>
        <v>0</v>
      </c>
      <c r="AD166">
        <f t="shared" si="15"/>
        <v>0</v>
      </c>
      <c r="AE166">
        <f t="shared" si="16"/>
        <v>0</v>
      </c>
      <c r="AF166">
        <f>'TP Factors'!$D$7</f>
        <v>1.0291758621024898</v>
      </c>
      <c r="AG166">
        <f t="shared" si="17"/>
        <v>0</v>
      </c>
    </row>
    <row r="167" spans="1:33">
      <c r="A167" s="51" t="s">
        <v>246</v>
      </c>
      <c r="B167" s="51">
        <v>10</v>
      </c>
      <c r="C167" s="51" t="s">
        <v>247</v>
      </c>
      <c r="D167" s="52">
        <v>37.82</v>
      </c>
      <c r="E167" s="51" t="s">
        <v>248</v>
      </c>
      <c r="F167" s="51">
        <v>3456</v>
      </c>
      <c r="G167" s="53">
        <v>3</v>
      </c>
      <c r="H167" s="51" t="s">
        <v>249</v>
      </c>
      <c r="I167" s="51" t="s">
        <v>250</v>
      </c>
      <c r="J167" s="51">
        <v>157</v>
      </c>
      <c r="K167" s="54">
        <v>210.57424446600001</v>
      </c>
      <c r="L167" s="54">
        <v>505.80944094</v>
      </c>
      <c r="M167" s="52">
        <v>0.11</v>
      </c>
      <c r="N167" s="52">
        <v>0.01</v>
      </c>
      <c r="O167" s="51">
        <v>63844</v>
      </c>
      <c r="P167" s="51">
        <v>62032</v>
      </c>
      <c r="Q167" s="55">
        <v>63844</v>
      </c>
      <c r="R167" s="55">
        <v>4110</v>
      </c>
      <c r="S167" s="51" t="s">
        <v>258</v>
      </c>
      <c r="T167" s="51" t="s">
        <v>305</v>
      </c>
      <c r="U167" s="55">
        <v>48.29</v>
      </c>
      <c r="V167" s="55">
        <v>1</v>
      </c>
      <c r="W167" s="55">
        <v>0.7</v>
      </c>
      <c r="X167" s="55">
        <v>0.09</v>
      </c>
      <c r="Y167" s="55">
        <f t="shared" si="12"/>
        <v>0.7</v>
      </c>
      <c r="Z167" s="55">
        <f t="shared" si="13"/>
        <v>0.09</v>
      </c>
      <c r="AA167" s="55">
        <v>0.41299999999999998</v>
      </c>
      <c r="AB167" s="56">
        <v>1.2516472829540101E-2</v>
      </c>
      <c r="AC167">
        <f t="shared" si="14"/>
        <v>26</v>
      </c>
      <c r="AD167">
        <f t="shared" si="15"/>
        <v>0</v>
      </c>
      <c r="AE167">
        <f t="shared" si="16"/>
        <v>0</v>
      </c>
      <c r="AF167">
        <f>'TP Factors'!$D$7</f>
        <v>1.0291758621024898</v>
      </c>
      <c r="AG167">
        <f t="shared" si="17"/>
        <v>0</v>
      </c>
    </row>
    <row r="168" spans="1:33">
      <c r="A168" s="51" t="s">
        <v>246</v>
      </c>
      <c r="B168" s="51">
        <v>10</v>
      </c>
      <c r="C168" s="51" t="s">
        <v>247</v>
      </c>
      <c r="D168" s="52">
        <v>37.82</v>
      </c>
      <c r="E168" s="51" t="s">
        <v>248</v>
      </c>
      <c r="F168" s="51">
        <v>3456</v>
      </c>
      <c r="G168" s="53">
        <v>0</v>
      </c>
      <c r="H168" s="51" t="s">
        <v>249</v>
      </c>
      <c r="I168" s="51" t="s">
        <v>250</v>
      </c>
      <c r="J168" s="51">
        <v>31</v>
      </c>
      <c r="K168" s="54">
        <v>59.2441994689</v>
      </c>
      <c r="L168" s="54">
        <v>136.29191051399999</v>
      </c>
      <c r="M168" s="52">
        <v>0</v>
      </c>
      <c r="N168" s="52">
        <v>0</v>
      </c>
      <c r="O168" s="51">
        <v>63851</v>
      </c>
      <c r="P168" s="51">
        <v>62039</v>
      </c>
      <c r="Q168" s="55">
        <v>63851</v>
      </c>
      <c r="R168" s="55">
        <v>6460</v>
      </c>
      <c r="S168" s="51" t="s">
        <v>258</v>
      </c>
      <c r="T168" s="51" t="s">
        <v>280</v>
      </c>
      <c r="U168" s="55">
        <v>48.29</v>
      </c>
      <c r="V168" s="55">
        <v>1</v>
      </c>
      <c r="W168" s="55">
        <v>0</v>
      </c>
      <c r="X168" s="55">
        <v>0</v>
      </c>
      <c r="Y168" s="55">
        <f t="shared" si="12"/>
        <v>0</v>
      </c>
      <c r="Z168" s="55">
        <f t="shared" si="13"/>
        <v>0</v>
      </c>
      <c r="AA168" s="55">
        <v>0.30299999999999999</v>
      </c>
      <c r="AB168" s="56">
        <v>3.3678329825166602E-2</v>
      </c>
      <c r="AC168">
        <f t="shared" si="14"/>
        <v>51</v>
      </c>
      <c r="AD168">
        <f t="shared" si="15"/>
        <v>0</v>
      </c>
      <c r="AE168">
        <f t="shared" si="16"/>
        <v>0</v>
      </c>
      <c r="AF168">
        <f>'TP Factors'!$D$7</f>
        <v>1.0291758621024898</v>
      </c>
      <c r="AG168">
        <f t="shared" si="17"/>
        <v>0</v>
      </c>
    </row>
    <row r="169" spans="1:33">
      <c r="A169" s="51" t="s">
        <v>246</v>
      </c>
      <c r="B169" s="51">
        <v>10</v>
      </c>
      <c r="C169" s="51" t="s">
        <v>247</v>
      </c>
      <c r="D169" s="52">
        <v>37.82</v>
      </c>
      <c r="E169" s="51" t="s">
        <v>248</v>
      </c>
      <c r="F169" s="51">
        <v>1234</v>
      </c>
      <c r="G169" s="53">
        <v>102.5</v>
      </c>
      <c r="H169" s="51" t="s">
        <v>249</v>
      </c>
      <c r="I169" s="51" t="s">
        <v>250</v>
      </c>
      <c r="J169" s="51">
        <v>318</v>
      </c>
      <c r="K169" s="54">
        <v>141.682957767</v>
      </c>
      <c r="L169" s="54">
        <v>575.71586691599998</v>
      </c>
      <c r="M169" s="52">
        <v>0.67</v>
      </c>
      <c r="N169" s="52">
        <v>0.16</v>
      </c>
      <c r="O169" s="51">
        <v>63853</v>
      </c>
      <c r="P169" s="51">
        <v>62041</v>
      </c>
      <c r="Q169" s="55">
        <v>63853</v>
      </c>
      <c r="R169" s="55">
        <v>1300</v>
      </c>
      <c r="S169" s="51" t="s">
        <v>251</v>
      </c>
      <c r="T169" s="51" t="s">
        <v>315</v>
      </c>
      <c r="U169" s="55">
        <v>48.29</v>
      </c>
      <c r="V169" s="55">
        <v>1</v>
      </c>
      <c r="W169" s="55">
        <v>2.1</v>
      </c>
      <c r="X169" s="55">
        <v>0.51600000000000001</v>
      </c>
      <c r="Y169" s="55">
        <f t="shared" si="12"/>
        <v>2.1</v>
      </c>
      <c r="Z169" s="55">
        <f t="shared" si="13"/>
        <v>0.51600000000000001</v>
      </c>
      <c r="AA169" s="55">
        <v>0.73299999999999998</v>
      </c>
      <c r="AB169" s="56">
        <v>0.14226191983801401</v>
      </c>
      <c r="AC169">
        <f t="shared" si="14"/>
        <v>518</v>
      </c>
      <c r="AD169">
        <f t="shared" si="15"/>
        <v>2</v>
      </c>
      <c r="AE169">
        <f t="shared" si="16"/>
        <v>0.6</v>
      </c>
      <c r="AF169">
        <f>'TP Factors'!$D$7</f>
        <v>1.0291758621024898</v>
      </c>
      <c r="AG169">
        <f t="shared" si="17"/>
        <v>0.6</v>
      </c>
    </row>
    <row r="170" spans="1:33">
      <c r="A170" s="51" t="s">
        <v>246</v>
      </c>
      <c r="B170" s="51">
        <v>10</v>
      </c>
      <c r="C170" s="51" t="s">
        <v>247</v>
      </c>
      <c r="D170" s="52">
        <v>37.82</v>
      </c>
      <c r="E170" s="51" t="s">
        <v>248</v>
      </c>
      <c r="F170" s="51">
        <v>1234</v>
      </c>
      <c r="G170" s="53">
        <v>102.5</v>
      </c>
      <c r="H170" s="51" t="s">
        <v>249</v>
      </c>
      <c r="I170" s="51" t="s">
        <v>250</v>
      </c>
      <c r="J170" s="51">
        <v>136</v>
      </c>
      <c r="K170" s="54">
        <v>98.864145069499997</v>
      </c>
      <c r="L170" s="54">
        <v>273.98958365499999</v>
      </c>
      <c r="M170" s="52">
        <v>0.28999999999999998</v>
      </c>
      <c r="N170" s="52">
        <v>7.0000000000000007E-2</v>
      </c>
      <c r="O170" s="51">
        <v>63854</v>
      </c>
      <c r="P170" s="51">
        <v>62042</v>
      </c>
      <c r="Q170" s="55">
        <v>63854</v>
      </c>
      <c r="R170" s="55">
        <v>1300</v>
      </c>
      <c r="S170" s="51" t="s">
        <v>258</v>
      </c>
      <c r="T170" s="51" t="s">
        <v>311</v>
      </c>
      <c r="U170" s="55">
        <v>48.29</v>
      </c>
      <c r="V170" s="55">
        <v>1</v>
      </c>
      <c r="W170" s="55">
        <v>2.1</v>
      </c>
      <c r="X170" s="55">
        <v>0.51600000000000001</v>
      </c>
      <c r="Y170" s="55">
        <f t="shared" si="12"/>
        <v>2.1</v>
      </c>
      <c r="Z170" s="55">
        <f t="shared" si="13"/>
        <v>0.51600000000000001</v>
      </c>
      <c r="AA170" s="55">
        <v>0.66200000000000003</v>
      </c>
      <c r="AB170" s="56">
        <v>6.7704029743498401E-2</v>
      </c>
      <c r="AC170">
        <f t="shared" si="14"/>
        <v>222</v>
      </c>
      <c r="AD170">
        <f t="shared" si="15"/>
        <v>1</v>
      </c>
      <c r="AE170">
        <f t="shared" si="16"/>
        <v>0.3</v>
      </c>
      <c r="AF170">
        <f>'TP Factors'!$D$7</f>
        <v>1.0291758621024898</v>
      </c>
      <c r="AG170">
        <f t="shared" si="17"/>
        <v>0.3</v>
      </c>
    </row>
    <row r="171" spans="1:33">
      <c r="A171" s="51" t="s">
        <v>246</v>
      </c>
      <c r="B171" s="51">
        <v>10</v>
      </c>
      <c r="C171" s="51" t="s">
        <v>247</v>
      </c>
      <c r="D171" s="52">
        <v>37.82</v>
      </c>
      <c r="E171" s="51" t="s">
        <v>248</v>
      </c>
      <c r="F171" s="51">
        <v>3456</v>
      </c>
      <c r="G171" s="53">
        <v>0</v>
      </c>
      <c r="H171" s="51" t="s">
        <v>249</v>
      </c>
      <c r="I171" s="51" t="s">
        <v>250</v>
      </c>
      <c r="J171" s="51">
        <v>2034</v>
      </c>
      <c r="K171" s="54">
        <v>470.30745475999998</v>
      </c>
      <c r="L171" s="54">
        <v>8924.2950177900002</v>
      </c>
      <c r="M171" s="52">
        <v>0</v>
      </c>
      <c r="N171" s="52">
        <v>0</v>
      </c>
      <c r="O171" s="51">
        <v>63871</v>
      </c>
      <c r="P171" s="51">
        <v>62058</v>
      </c>
      <c r="Q171" s="55">
        <v>63871</v>
      </c>
      <c r="R171" s="55">
        <v>6410</v>
      </c>
      <c r="S171" s="51" t="s">
        <v>251</v>
      </c>
      <c r="T171" s="51" t="s">
        <v>321</v>
      </c>
      <c r="U171" s="55">
        <v>48.29</v>
      </c>
      <c r="V171" s="55">
        <v>1</v>
      </c>
      <c r="W171" s="55">
        <v>0</v>
      </c>
      <c r="X171" s="55">
        <v>0</v>
      </c>
      <c r="Y171" s="55">
        <f t="shared" si="12"/>
        <v>0</v>
      </c>
      <c r="Z171" s="55">
        <f t="shared" si="13"/>
        <v>0</v>
      </c>
      <c r="AA171" s="55">
        <v>0.30299999999999999</v>
      </c>
      <c r="AB171" s="56">
        <v>2.2052325037574798</v>
      </c>
      <c r="AC171">
        <f t="shared" si="14"/>
        <v>3317</v>
      </c>
      <c r="AD171">
        <f t="shared" si="15"/>
        <v>0</v>
      </c>
      <c r="AE171">
        <f t="shared" si="16"/>
        <v>0</v>
      </c>
      <c r="AF171">
        <f>'TP Factors'!$D$7</f>
        <v>1.0291758621024898</v>
      </c>
      <c r="AG171">
        <f t="shared" si="17"/>
        <v>0</v>
      </c>
    </row>
    <row r="172" spans="1:33">
      <c r="A172" s="51" t="s">
        <v>246</v>
      </c>
      <c r="B172" s="51">
        <v>10</v>
      </c>
      <c r="C172" s="51" t="s">
        <v>247</v>
      </c>
      <c r="D172" s="52">
        <v>37.82</v>
      </c>
      <c r="E172" s="51" t="s">
        <v>248</v>
      </c>
      <c r="F172" s="51">
        <v>3456</v>
      </c>
      <c r="G172" s="53">
        <v>0</v>
      </c>
      <c r="H172" s="51" t="s">
        <v>249</v>
      </c>
      <c r="I172" s="51" t="s">
        <v>250</v>
      </c>
      <c r="J172" s="51">
        <v>402</v>
      </c>
      <c r="K172" s="54">
        <v>320.73133667299999</v>
      </c>
      <c r="L172" s="54">
        <v>1763.1882575100001</v>
      </c>
      <c r="M172" s="52">
        <v>0</v>
      </c>
      <c r="N172" s="52">
        <v>0</v>
      </c>
      <c r="O172" s="51">
        <v>63872</v>
      </c>
      <c r="P172" s="51">
        <v>62059</v>
      </c>
      <c r="Q172" s="55">
        <v>63872</v>
      </c>
      <c r="R172" s="55">
        <v>6410</v>
      </c>
      <c r="S172" s="51" t="s">
        <v>258</v>
      </c>
      <c r="T172" s="51" t="s">
        <v>314</v>
      </c>
      <c r="U172" s="55">
        <v>48.29</v>
      </c>
      <c r="V172" s="55">
        <v>1</v>
      </c>
      <c r="W172" s="55">
        <v>0</v>
      </c>
      <c r="X172" s="55">
        <v>0</v>
      </c>
      <c r="Y172" s="55">
        <f t="shared" si="12"/>
        <v>0</v>
      </c>
      <c r="Z172" s="55">
        <f t="shared" si="13"/>
        <v>0</v>
      </c>
      <c r="AA172" s="55">
        <v>0.30299999999999999</v>
      </c>
      <c r="AB172" s="56">
        <v>0.43569156419666799</v>
      </c>
      <c r="AC172">
        <f t="shared" si="14"/>
        <v>655</v>
      </c>
      <c r="AD172">
        <f t="shared" si="15"/>
        <v>0</v>
      </c>
      <c r="AE172">
        <f t="shared" si="16"/>
        <v>0</v>
      </c>
      <c r="AF172">
        <f>'TP Factors'!$D$7</f>
        <v>1.0291758621024898</v>
      </c>
      <c r="AG172">
        <f t="shared" si="17"/>
        <v>0</v>
      </c>
    </row>
    <row r="173" spans="1:33">
      <c r="A173" s="51" t="s">
        <v>246</v>
      </c>
      <c r="B173" s="51">
        <v>10</v>
      </c>
      <c r="C173" s="51" t="s">
        <v>247</v>
      </c>
      <c r="D173" s="52">
        <v>37.82</v>
      </c>
      <c r="E173" s="51" t="s">
        <v>248</v>
      </c>
      <c r="F173" s="51">
        <v>1234</v>
      </c>
      <c r="G173" s="53">
        <v>102.5</v>
      </c>
      <c r="H173" s="51" t="s">
        <v>249</v>
      </c>
      <c r="I173" s="51" t="s">
        <v>250</v>
      </c>
      <c r="J173" s="51">
        <v>8</v>
      </c>
      <c r="K173" s="54">
        <v>27.617232021700001</v>
      </c>
      <c r="L173" s="54">
        <v>16.868589207700001</v>
      </c>
      <c r="M173" s="52">
        <v>0.02</v>
      </c>
      <c r="N173" s="52">
        <v>0</v>
      </c>
      <c r="O173" s="51">
        <v>63874</v>
      </c>
      <c r="P173" s="51">
        <v>62061</v>
      </c>
      <c r="Q173" s="55">
        <v>63874</v>
      </c>
      <c r="R173" s="55">
        <v>1300</v>
      </c>
      <c r="S173" s="51" t="s">
        <v>258</v>
      </c>
      <c r="T173" s="51" t="s">
        <v>311</v>
      </c>
      <c r="U173" s="55">
        <v>48.29</v>
      </c>
      <c r="V173" s="55">
        <v>1</v>
      </c>
      <c r="W173" s="55">
        <v>2.1</v>
      </c>
      <c r="X173" s="55">
        <v>0.51600000000000001</v>
      </c>
      <c r="Y173" s="55">
        <f t="shared" si="12"/>
        <v>2.1</v>
      </c>
      <c r="Z173" s="55">
        <f t="shared" si="13"/>
        <v>0.51600000000000001</v>
      </c>
      <c r="AA173" s="55">
        <v>0.66200000000000003</v>
      </c>
      <c r="AB173" s="56">
        <v>4.1683024979206201E-3</v>
      </c>
      <c r="AC173">
        <f t="shared" si="14"/>
        <v>14</v>
      </c>
      <c r="AD173">
        <f t="shared" si="15"/>
        <v>0</v>
      </c>
      <c r="AE173">
        <f t="shared" si="16"/>
        <v>0</v>
      </c>
      <c r="AF173">
        <f>'TP Factors'!$D$7</f>
        <v>1.0291758621024898</v>
      </c>
      <c r="AG173">
        <f t="shared" si="17"/>
        <v>0</v>
      </c>
    </row>
    <row r="174" spans="1:33">
      <c r="A174" s="51" t="s">
        <v>246</v>
      </c>
      <c r="B174" s="51">
        <v>10</v>
      </c>
      <c r="C174" s="51" t="s">
        <v>247</v>
      </c>
      <c r="D174" s="52">
        <v>37.82</v>
      </c>
      <c r="E174" s="51" t="s">
        <v>248</v>
      </c>
      <c r="F174" s="51">
        <v>3456</v>
      </c>
      <c r="G174" s="53">
        <v>0</v>
      </c>
      <c r="H174" s="51" t="s">
        <v>249</v>
      </c>
      <c r="I174" s="51" t="s">
        <v>250</v>
      </c>
      <c r="J174" s="51">
        <v>67</v>
      </c>
      <c r="K174" s="54">
        <v>85.373541764300001</v>
      </c>
      <c r="L174" s="54">
        <v>295.26607849700002</v>
      </c>
      <c r="M174" s="52">
        <v>0</v>
      </c>
      <c r="N174" s="52">
        <v>0</v>
      </c>
      <c r="O174" s="51">
        <v>63876</v>
      </c>
      <c r="P174" s="51">
        <v>62063</v>
      </c>
      <c r="Q174" s="55">
        <v>63876</v>
      </c>
      <c r="R174" s="55">
        <v>6410</v>
      </c>
      <c r="S174" s="51" t="s">
        <v>258</v>
      </c>
      <c r="T174" s="51" t="s">
        <v>314</v>
      </c>
      <c r="U174" s="55">
        <v>48.29</v>
      </c>
      <c r="V174" s="55">
        <v>1</v>
      </c>
      <c r="W174" s="55">
        <v>0</v>
      </c>
      <c r="X174" s="55">
        <v>0</v>
      </c>
      <c r="Y174" s="55">
        <f t="shared" si="12"/>
        <v>0</v>
      </c>
      <c r="Z174" s="55">
        <f t="shared" si="13"/>
        <v>0</v>
      </c>
      <c r="AA174" s="55">
        <v>0.30299999999999999</v>
      </c>
      <c r="AB174" s="56">
        <v>7.2961545120651797E-2</v>
      </c>
      <c r="AC174">
        <f t="shared" si="14"/>
        <v>110</v>
      </c>
      <c r="AD174">
        <f t="shared" si="15"/>
        <v>0</v>
      </c>
      <c r="AE174">
        <f t="shared" si="16"/>
        <v>0</v>
      </c>
      <c r="AF174">
        <f>'TP Factors'!$D$7</f>
        <v>1.0291758621024898</v>
      </c>
      <c r="AG174">
        <f t="shared" si="17"/>
        <v>0</v>
      </c>
    </row>
    <row r="175" spans="1:33">
      <c r="A175" s="51" t="s">
        <v>246</v>
      </c>
      <c r="B175" s="51">
        <v>10</v>
      </c>
      <c r="C175" s="51" t="s">
        <v>247</v>
      </c>
      <c r="D175" s="52">
        <v>37.82</v>
      </c>
      <c r="E175" s="51" t="s">
        <v>248</v>
      </c>
      <c r="F175" s="51">
        <v>1234</v>
      </c>
      <c r="G175" s="53">
        <v>102.5</v>
      </c>
      <c r="H175" s="51" t="s">
        <v>249</v>
      </c>
      <c r="I175" s="51" t="s">
        <v>250</v>
      </c>
      <c r="J175" s="51">
        <v>337</v>
      </c>
      <c r="K175" s="54">
        <v>137.92563907100001</v>
      </c>
      <c r="L175" s="54">
        <v>676.554148897</v>
      </c>
      <c r="M175" s="52">
        <v>0.71</v>
      </c>
      <c r="N175" s="52">
        <v>0.17</v>
      </c>
      <c r="O175" s="51">
        <v>63877</v>
      </c>
      <c r="P175" s="51">
        <v>62064</v>
      </c>
      <c r="Q175" s="55">
        <v>63877</v>
      </c>
      <c r="R175" s="55">
        <v>1300</v>
      </c>
      <c r="S175" s="51" t="s">
        <v>258</v>
      </c>
      <c r="T175" s="51" t="s">
        <v>311</v>
      </c>
      <c r="U175" s="55">
        <v>48.29</v>
      </c>
      <c r="V175" s="55">
        <v>1</v>
      </c>
      <c r="W175" s="55">
        <v>2.1</v>
      </c>
      <c r="X175" s="55">
        <v>0.51600000000000001</v>
      </c>
      <c r="Y175" s="55">
        <f t="shared" si="12"/>
        <v>2.1</v>
      </c>
      <c r="Z175" s="55">
        <f t="shared" si="13"/>
        <v>0.51600000000000001</v>
      </c>
      <c r="AA175" s="55">
        <v>0.66200000000000003</v>
      </c>
      <c r="AB175" s="56">
        <v>0.16717950232328099</v>
      </c>
      <c r="AC175">
        <f t="shared" si="14"/>
        <v>549</v>
      </c>
      <c r="AD175">
        <f t="shared" si="15"/>
        <v>3</v>
      </c>
      <c r="AE175">
        <f t="shared" si="16"/>
        <v>0.6</v>
      </c>
      <c r="AF175">
        <f>'TP Factors'!$D$7</f>
        <v>1.0291758621024898</v>
      </c>
      <c r="AG175">
        <f t="shared" si="17"/>
        <v>0.6</v>
      </c>
    </row>
    <row r="176" spans="1:33">
      <c r="A176" s="51" t="s">
        <v>246</v>
      </c>
      <c r="B176" s="51">
        <v>10</v>
      </c>
      <c r="C176" s="51" t="s">
        <v>247</v>
      </c>
      <c r="D176" s="52">
        <v>37.82</v>
      </c>
      <c r="E176" s="51" t="s">
        <v>248</v>
      </c>
      <c r="F176" s="51">
        <v>3456</v>
      </c>
      <c r="G176" s="53">
        <v>0</v>
      </c>
      <c r="H176" s="51" t="s">
        <v>249</v>
      </c>
      <c r="I176" s="51" t="s">
        <v>250</v>
      </c>
      <c r="J176" s="51">
        <v>145</v>
      </c>
      <c r="K176" s="54">
        <v>133.282857673</v>
      </c>
      <c r="L176" s="54">
        <v>635.89958181700001</v>
      </c>
      <c r="M176" s="52">
        <v>0</v>
      </c>
      <c r="N176" s="52">
        <v>0</v>
      </c>
      <c r="O176" s="51">
        <v>63882</v>
      </c>
      <c r="P176" s="51">
        <v>62068</v>
      </c>
      <c r="Q176" s="55">
        <v>63882</v>
      </c>
      <c r="R176" s="55">
        <v>6410</v>
      </c>
      <c r="S176" s="51" t="s">
        <v>258</v>
      </c>
      <c r="T176" s="51" t="s">
        <v>314</v>
      </c>
      <c r="U176" s="55">
        <v>48.29</v>
      </c>
      <c r="V176" s="55">
        <v>1</v>
      </c>
      <c r="W176" s="55">
        <v>0</v>
      </c>
      <c r="X176" s="55">
        <v>0</v>
      </c>
      <c r="Y176" s="55">
        <f t="shared" si="12"/>
        <v>0</v>
      </c>
      <c r="Z176" s="55">
        <f t="shared" si="13"/>
        <v>0</v>
      </c>
      <c r="AA176" s="55">
        <v>0.30299999999999999</v>
      </c>
      <c r="AB176" s="56">
        <v>0.15713358020228099</v>
      </c>
      <c r="AC176">
        <f t="shared" si="14"/>
        <v>236</v>
      </c>
      <c r="AD176">
        <f t="shared" si="15"/>
        <v>0</v>
      </c>
      <c r="AE176">
        <f t="shared" si="16"/>
        <v>0</v>
      </c>
      <c r="AF176">
        <f>'TP Factors'!$D$7</f>
        <v>1.0291758621024898</v>
      </c>
      <c r="AG176">
        <f t="shared" si="17"/>
        <v>0</v>
      </c>
    </row>
    <row r="177" spans="1:33">
      <c r="A177" s="51" t="s">
        <v>246</v>
      </c>
      <c r="B177" s="51">
        <v>10</v>
      </c>
      <c r="C177" s="51" t="s">
        <v>247</v>
      </c>
      <c r="D177" s="52">
        <v>37.82</v>
      </c>
      <c r="E177" s="51" t="s">
        <v>248</v>
      </c>
      <c r="F177" s="51">
        <v>3456</v>
      </c>
      <c r="G177" s="53">
        <v>0</v>
      </c>
      <c r="H177" s="51" t="s">
        <v>249</v>
      </c>
      <c r="I177" s="51" t="s">
        <v>250</v>
      </c>
      <c r="J177" s="51">
        <v>6</v>
      </c>
      <c r="K177" s="54">
        <v>25.857977494899998</v>
      </c>
      <c r="L177" s="54">
        <v>24.3864425489</v>
      </c>
      <c r="M177" s="52">
        <v>0</v>
      </c>
      <c r="N177" s="52">
        <v>0</v>
      </c>
      <c r="O177" s="51">
        <v>63885</v>
      </c>
      <c r="P177" s="51">
        <v>62071</v>
      </c>
      <c r="Q177" s="55">
        <v>63885</v>
      </c>
      <c r="R177" s="55">
        <v>6410</v>
      </c>
      <c r="S177" s="51" t="s">
        <v>258</v>
      </c>
      <c r="T177" s="51" t="s">
        <v>314</v>
      </c>
      <c r="U177" s="55">
        <v>48.29</v>
      </c>
      <c r="V177" s="55">
        <v>1</v>
      </c>
      <c r="W177" s="55">
        <v>0</v>
      </c>
      <c r="X177" s="55">
        <v>0</v>
      </c>
      <c r="Y177" s="55">
        <f t="shared" si="12"/>
        <v>0</v>
      </c>
      <c r="Z177" s="55">
        <f t="shared" si="13"/>
        <v>0</v>
      </c>
      <c r="AA177" s="55">
        <v>0.30299999999999999</v>
      </c>
      <c r="AB177" s="56">
        <v>6.0259970849069998E-3</v>
      </c>
      <c r="AC177">
        <f t="shared" si="14"/>
        <v>9</v>
      </c>
      <c r="AD177">
        <f t="shared" si="15"/>
        <v>0</v>
      </c>
      <c r="AE177">
        <f t="shared" si="16"/>
        <v>0</v>
      </c>
      <c r="AF177">
        <f>'TP Factors'!$D$7</f>
        <v>1.0291758621024898</v>
      </c>
      <c r="AG177">
        <f t="shared" si="17"/>
        <v>0</v>
      </c>
    </row>
    <row r="178" spans="1:33">
      <c r="A178" s="51" t="s">
        <v>246</v>
      </c>
      <c r="B178" s="51">
        <v>10</v>
      </c>
      <c r="C178" s="51" t="s">
        <v>247</v>
      </c>
      <c r="D178" s="52">
        <v>37.82</v>
      </c>
      <c r="E178" s="51" t="s">
        <v>248</v>
      </c>
      <c r="F178" s="51">
        <v>3456</v>
      </c>
      <c r="G178" s="53">
        <v>3</v>
      </c>
      <c r="H178" s="51" t="s">
        <v>249</v>
      </c>
      <c r="I178" s="51" t="s">
        <v>250</v>
      </c>
      <c r="J178" s="51">
        <v>24</v>
      </c>
      <c r="K178" s="54">
        <v>63.949461266299998</v>
      </c>
      <c r="L178" s="54">
        <v>78.484097438199996</v>
      </c>
      <c r="M178" s="52">
        <v>0.02</v>
      </c>
      <c r="N178" s="52">
        <v>0</v>
      </c>
      <c r="O178" s="51">
        <v>63889</v>
      </c>
      <c r="P178" s="51">
        <v>62075</v>
      </c>
      <c r="Q178" s="55">
        <v>63889</v>
      </c>
      <c r="R178" s="55">
        <v>4110</v>
      </c>
      <c r="S178" s="51" t="s">
        <v>258</v>
      </c>
      <c r="T178" s="51" t="s">
        <v>305</v>
      </c>
      <c r="U178" s="55">
        <v>48.29</v>
      </c>
      <c r="V178" s="55">
        <v>1</v>
      </c>
      <c r="W178" s="55">
        <v>0.7</v>
      </c>
      <c r="X178" s="55">
        <v>0.09</v>
      </c>
      <c r="Y178" s="55">
        <f t="shared" si="12"/>
        <v>0.7</v>
      </c>
      <c r="Z178" s="55">
        <f t="shared" si="13"/>
        <v>0.09</v>
      </c>
      <c r="AA178" s="55">
        <v>0.41299999999999998</v>
      </c>
      <c r="AB178" s="56">
        <v>1.9393765263883998E-2</v>
      </c>
      <c r="AC178">
        <f t="shared" si="14"/>
        <v>40</v>
      </c>
      <c r="AD178">
        <f t="shared" si="15"/>
        <v>0</v>
      </c>
      <c r="AE178">
        <f t="shared" si="16"/>
        <v>0</v>
      </c>
      <c r="AF178">
        <f>'TP Factors'!$D$7</f>
        <v>1.0291758621024898</v>
      </c>
      <c r="AG178">
        <f t="shared" si="17"/>
        <v>0</v>
      </c>
    </row>
    <row r="179" spans="1:33">
      <c r="A179" s="51" t="s">
        <v>246</v>
      </c>
      <c r="B179" s="51">
        <v>10</v>
      </c>
      <c r="C179" s="51" t="s">
        <v>247</v>
      </c>
      <c r="D179" s="52">
        <v>37.82</v>
      </c>
      <c r="E179" s="51" t="s">
        <v>248</v>
      </c>
      <c r="F179" s="51">
        <v>3456</v>
      </c>
      <c r="G179" s="53">
        <v>3</v>
      </c>
      <c r="H179" s="51" t="s">
        <v>249</v>
      </c>
      <c r="I179" s="51" t="s">
        <v>250</v>
      </c>
      <c r="J179" s="51">
        <v>163</v>
      </c>
      <c r="K179" s="54">
        <v>203.378219527</v>
      </c>
      <c r="L179" s="54">
        <v>524.465858841</v>
      </c>
      <c r="M179" s="52">
        <v>0.11</v>
      </c>
      <c r="N179" s="52">
        <v>0.01</v>
      </c>
      <c r="O179" s="51">
        <v>63891</v>
      </c>
      <c r="P179" s="51">
        <v>62077</v>
      </c>
      <c r="Q179" s="55">
        <v>63891</v>
      </c>
      <c r="R179" s="55">
        <v>4110</v>
      </c>
      <c r="S179" s="51" t="s">
        <v>258</v>
      </c>
      <c r="T179" s="51" t="s">
        <v>305</v>
      </c>
      <c r="U179" s="55">
        <v>48.29</v>
      </c>
      <c r="V179" s="55">
        <v>1</v>
      </c>
      <c r="W179" s="55">
        <v>0.7</v>
      </c>
      <c r="X179" s="55">
        <v>0.09</v>
      </c>
      <c r="Y179" s="55">
        <f t="shared" si="12"/>
        <v>0.7</v>
      </c>
      <c r="Z179" s="55">
        <f t="shared" si="13"/>
        <v>0.09</v>
      </c>
      <c r="AA179" s="55">
        <v>0.41299999999999998</v>
      </c>
      <c r="AB179" s="56">
        <v>0.12959781772978199</v>
      </c>
      <c r="AC179">
        <f t="shared" si="14"/>
        <v>266</v>
      </c>
      <c r="AD179">
        <f t="shared" si="15"/>
        <v>0</v>
      </c>
      <c r="AE179">
        <f t="shared" si="16"/>
        <v>0.1</v>
      </c>
      <c r="AF179">
        <f>'TP Factors'!$D$7</f>
        <v>1.0291758621024898</v>
      </c>
      <c r="AG179">
        <f t="shared" si="17"/>
        <v>0.1</v>
      </c>
    </row>
    <row r="180" spans="1:33">
      <c r="A180" s="51" t="s">
        <v>246</v>
      </c>
      <c r="B180" s="51">
        <v>10</v>
      </c>
      <c r="C180" s="51" t="s">
        <v>247</v>
      </c>
      <c r="D180" s="52">
        <v>37.82</v>
      </c>
      <c r="E180" s="51" t="s">
        <v>248</v>
      </c>
      <c r="F180" s="51">
        <v>1234</v>
      </c>
      <c r="G180" s="53">
        <v>102.5</v>
      </c>
      <c r="H180" s="51" t="s">
        <v>249</v>
      </c>
      <c r="I180" s="51" t="s">
        <v>250</v>
      </c>
      <c r="J180" s="51">
        <v>52</v>
      </c>
      <c r="K180" s="54">
        <v>49.424543572099999</v>
      </c>
      <c r="L180" s="54">
        <v>100.036192626</v>
      </c>
      <c r="M180" s="52">
        <v>0.11</v>
      </c>
      <c r="N180" s="52">
        <v>0.03</v>
      </c>
      <c r="O180" s="51">
        <v>63892</v>
      </c>
      <c r="P180" s="51">
        <v>62078</v>
      </c>
      <c r="Q180" s="55">
        <v>63892</v>
      </c>
      <c r="R180" s="55">
        <v>1300</v>
      </c>
      <c r="S180" s="51" t="s">
        <v>253</v>
      </c>
      <c r="T180" s="51" t="s">
        <v>319</v>
      </c>
      <c r="U180" s="55">
        <v>48.29</v>
      </c>
      <c r="V180" s="55">
        <v>1</v>
      </c>
      <c r="W180" s="55">
        <v>2.1</v>
      </c>
      <c r="X180" s="55">
        <v>0.51600000000000001</v>
      </c>
      <c r="Y180" s="55">
        <f t="shared" si="12"/>
        <v>2.1</v>
      </c>
      <c r="Z180" s="55">
        <f t="shared" si="13"/>
        <v>0.51600000000000001</v>
      </c>
      <c r="AA180" s="55">
        <v>0.69199999999999995</v>
      </c>
      <c r="AB180" s="56">
        <v>2.47193826602044E-2</v>
      </c>
      <c r="AC180">
        <f t="shared" si="14"/>
        <v>85</v>
      </c>
      <c r="AD180">
        <f t="shared" si="15"/>
        <v>0</v>
      </c>
      <c r="AE180">
        <f t="shared" si="16"/>
        <v>0.1</v>
      </c>
      <c r="AF180">
        <f>'TP Factors'!$D$7</f>
        <v>1.0291758621024898</v>
      </c>
      <c r="AG180">
        <f t="shared" si="17"/>
        <v>0.1</v>
      </c>
    </row>
    <row r="181" spans="1:33">
      <c r="A181" s="51" t="s">
        <v>246</v>
      </c>
      <c r="B181" s="51">
        <v>10</v>
      </c>
      <c r="C181" s="51" t="s">
        <v>247</v>
      </c>
      <c r="D181" s="52">
        <v>37.82</v>
      </c>
      <c r="E181" s="51" t="s">
        <v>248</v>
      </c>
      <c r="F181" s="51">
        <v>1234</v>
      </c>
      <c r="G181" s="53">
        <v>102.5</v>
      </c>
      <c r="H181" s="51" t="s">
        <v>249</v>
      </c>
      <c r="I181" s="51" t="s">
        <v>250</v>
      </c>
      <c r="J181" s="51">
        <v>464</v>
      </c>
      <c r="K181" s="54">
        <v>325.044306044</v>
      </c>
      <c r="L181" s="54">
        <v>931.99438016900001</v>
      </c>
      <c r="M181" s="52">
        <v>0.97</v>
      </c>
      <c r="N181" s="52">
        <v>0.24</v>
      </c>
      <c r="O181" s="51">
        <v>63893</v>
      </c>
      <c r="P181" s="51">
        <v>62079</v>
      </c>
      <c r="Q181" s="55">
        <v>63893</v>
      </c>
      <c r="R181" s="55">
        <v>1300</v>
      </c>
      <c r="S181" s="51" t="s">
        <v>258</v>
      </c>
      <c r="T181" s="51" t="s">
        <v>311</v>
      </c>
      <c r="U181" s="55">
        <v>48.29</v>
      </c>
      <c r="V181" s="55">
        <v>1</v>
      </c>
      <c r="W181" s="55">
        <v>2.1</v>
      </c>
      <c r="X181" s="55">
        <v>0.51600000000000001</v>
      </c>
      <c r="Y181" s="55">
        <f t="shared" si="12"/>
        <v>2.1</v>
      </c>
      <c r="Z181" s="55">
        <f t="shared" si="13"/>
        <v>0.51600000000000001</v>
      </c>
      <c r="AA181" s="55">
        <v>0.66200000000000003</v>
      </c>
      <c r="AB181" s="56">
        <v>0.23029990561188499</v>
      </c>
      <c r="AC181">
        <f t="shared" si="14"/>
        <v>757</v>
      </c>
      <c r="AD181">
        <f t="shared" si="15"/>
        <v>4</v>
      </c>
      <c r="AE181">
        <f t="shared" si="16"/>
        <v>0.9</v>
      </c>
      <c r="AF181">
        <f>'TP Factors'!$D$7</f>
        <v>1.0291758621024898</v>
      </c>
      <c r="AG181">
        <f t="shared" si="17"/>
        <v>0.9</v>
      </c>
    </row>
    <row r="182" spans="1:33">
      <c r="A182" s="51" t="s">
        <v>246</v>
      </c>
      <c r="B182" s="51">
        <v>10</v>
      </c>
      <c r="C182" s="51" t="s">
        <v>247</v>
      </c>
      <c r="D182" s="52">
        <v>37.82</v>
      </c>
      <c r="E182" s="51" t="s">
        <v>248</v>
      </c>
      <c r="F182" s="51">
        <v>1234</v>
      </c>
      <c r="G182" s="53">
        <v>102.5</v>
      </c>
      <c r="H182" s="51" t="s">
        <v>249</v>
      </c>
      <c r="I182" s="51" t="s">
        <v>250</v>
      </c>
      <c r="J182" s="51">
        <v>120</v>
      </c>
      <c r="K182" s="54">
        <v>71.022032003899994</v>
      </c>
      <c r="L182" s="54">
        <v>239.887948354</v>
      </c>
      <c r="M182" s="52">
        <v>0.25</v>
      </c>
      <c r="N182" s="52">
        <v>0.06</v>
      </c>
      <c r="O182" s="51">
        <v>63894</v>
      </c>
      <c r="P182" s="51">
        <v>62080</v>
      </c>
      <c r="Q182" s="55">
        <v>63894</v>
      </c>
      <c r="R182" s="55">
        <v>1300</v>
      </c>
      <c r="S182" s="51" t="s">
        <v>258</v>
      </c>
      <c r="T182" s="51" t="s">
        <v>311</v>
      </c>
      <c r="U182" s="55">
        <v>48.29</v>
      </c>
      <c r="V182" s="55">
        <v>1</v>
      </c>
      <c r="W182" s="55">
        <v>2.1</v>
      </c>
      <c r="X182" s="55">
        <v>0.51600000000000001</v>
      </c>
      <c r="Y182" s="55">
        <f t="shared" si="12"/>
        <v>2.1</v>
      </c>
      <c r="Z182" s="55">
        <f t="shared" si="13"/>
        <v>0.51600000000000001</v>
      </c>
      <c r="AA182" s="55">
        <v>0.66200000000000003</v>
      </c>
      <c r="AB182" s="56">
        <v>5.9277365871509002E-2</v>
      </c>
      <c r="AC182">
        <f t="shared" si="14"/>
        <v>195</v>
      </c>
      <c r="AD182">
        <f t="shared" si="15"/>
        <v>1</v>
      </c>
      <c r="AE182">
        <f t="shared" si="16"/>
        <v>0.2</v>
      </c>
      <c r="AF182">
        <f>'TP Factors'!$D$7</f>
        <v>1.0291758621024898</v>
      </c>
      <c r="AG182">
        <f t="shared" si="17"/>
        <v>0.2</v>
      </c>
    </row>
    <row r="183" spans="1:33">
      <c r="A183" s="51" t="s">
        <v>246</v>
      </c>
      <c r="B183" s="51">
        <v>10</v>
      </c>
      <c r="C183" s="51" t="s">
        <v>247</v>
      </c>
      <c r="D183" s="52">
        <v>37.82</v>
      </c>
      <c r="E183" s="51" t="s">
        <v>248</v>
      </c>
      <c r="F183" s="51">
        <v>3456</v>
      </c>
      <c r="G183" s="53">
        <v>0</v>
      </c>
      <c r="H183" s="51" t="s">
        <v>249</v>
      </c>
      <c r="I183" s="51" t="s">
        <v>250</v>
      </c>
      <c r="J183" s="51">
        <v>1080</v>
      </c>
      <c r="K183" s="54">
        <v>263.19413494299999</v>
      </c>
      <c r="L183" s="54">
        <v>4737.7426623700003</v>
      </c>
      <c r="M183" s="52">
        <v>0</v>
      </c>
      <c r="N183" s="52">
        <v>0</v>
      </c>
      <c r="O183" s="51">
        <v>63901</v>
      </c>
      <c r="P183" s="51">
        <v>62086</v>
      </c>
      <c r="Q183" s="55">
        <v>63901</v>
      </c>
      <c r="R183" s="55">
        <v>6410</v>
      </c>
      <c r="S183" s="51" t="s">
        <v>258</v>
      </c>
      <c r="T183" s="51" t="s">
        <v>314</v>
      </c>
      <c r="U183" s="55">
        <v>48.29</v>
      </c>
      <c r="V183" s="55">
        <v>1</v>
      </c>
      <c r="W183" s="55">
        <v>0</v>
      </c>
      <c r="X183" s="55">
        <v>0</v>
      </c>
      <c r="Y183" s="55">
        <f t="shared" si="12"/>
        <v>0</v>
      </c>
      <c r="Z183" s="55">
        <f t="shared" si="13"/>
        <v>0</v>
      </c>
      <c r="AA183" s="55">
        <v>0.30299999999999999</v>
      </c>
      <c r="AB183" s="56">
        <v>1.17071702498373</v>
      </c>
      <c r="AC183">
        <f t="shared" si="14"/>
        <v>1761</v>
      </c>
      <c r="AD183">
        <f t="shared" si="15"/>
        <v>0</v>
      </c>
      <c r="AE183">
        <f t="shared" si="16"/>
        <v>0</v>
      </c>
      <c r="AF183">
        <f>'TP Factors'!$D$7</f>
        <v>1.0291758621024898</v>
      </c>
      <c r="AG183">
        <f t="shared" si="17"/>
        <v>0</v>
      </c>
    </row>
    <row r="184" spans="1:33">
      <c r="A184" s="51" t="s">
        <v>246</v>
      </c>
      <c r="B184" s="51">
        <v>10</v>
      </c>
      <c r="C184" s="51" t="s">
        <v>247</v>
      </c>
      <c r="D184" s="52">
        <v>37.82</v>
      </c>
      <c r="E184" s="51" t="s">
        <v>248</v>
      </c>
      <c r="F184" s="51">
        <v>3456</v>
      </c>
      <c r="G184" s="53">
        <v>3</v>
      </c>
      <c r="H184" s="51" t="s">
        <v>249</v>
      </c>
      <c r="I184" s="51" t="s">
        <v>250</v>
      </c>
      <c r="J184" s="51">
        <v>263</v>
      </c>
      <c r="K184" s="54">
        <v>144.47968535699999</v>
      </c>
      <c r="L184" s="54">
        <v>846.98948724700006</v>
      </c>
      <c r="M184" s="52">
        <v>0.18</v>
      </c>
      <c r="N184" s="52">
        <v>0.02</v>
      </c>
      <c r="O184" s="51">
        <v>63903</v>
      </c>
      <c r="P184" s="51">
        <v>62088</v>
      </c>
      <c r="Q184" s="55">
        <v>63903</v>
      </c>
      <c r="R184" s="55">
        <v>4110</v>
      </c>
      <c r="S184" s="51" t="s">
        <v>258</v>
      </c>
      <c r="T184" s="51" t="s">
        <v>305</v>
      </c>
      <c r="U184" s="55">
        <v>48.29</v>
      </c>
      <c r="V184" s="55">
        <v>1</v>
      </c>
      <c r="W184" s="55">
        <v>0.7</v>
      </c>
      <c r="X184" s="55">
        <v>0.09</v>
      </c>
      <c r="Y184" s="55">
        <f t="shared" si="12"/>
        <v>0.7</v>
      </c>
      <c r="Z184" s="55">
        <f t="shared" si="13"/>
        <v>0.09</v>
      </c>
      <c r="AA184" s="55">
        <v>0.41299999999999998</v>
      </c>
      <c r="AB184" s="56">
        <v>0.20929482315631101</v>
      </c>
      <c r="AC184">
        <f t="shared" si="14"/>
        <v>429</v>
      </c>
      <c r="AD184">
        <f t="shared" si="15"/>
        <v>1</v>
      </c>
      <c r="AE184">
        <f t="shared" si="16"/>
        <v>0.1</v>
      </c>
      <c r="AF184">
        <f>'TP Factors'!$D$7</f>
        <v>1.0291758621024898</v>
      </c>
      <c r="AG184">
        <f t="shared" si="17"/>
        <v>0.1</v>
      </c>
    </row>
    <row r="185" spans="1:33">
      <c r="A185" s="51" t="s">
        <v>246</v>
      </c>
      <c r="B185" s="51">
        <v>10</v>
      </c>
      <c r="C185" s="51" t="s">
        <v>247</v>
      </c>
      <c r="D185" s="52">
        <v>37.82</v>
      </c>
      <c r="E185" s="51" t="s">
        <v>248</v>
      </c>
      <c r="F185" s="51">
        <v>1234</v>
      </c>
      <c r="G185" s="53">
        <v>102.5</v>
      </c>
      <c r="H185" s="51" t="s">
        <v>249</v>
      </c>
      <c r="I185" s="51" t="s">
        <v>250</v>
      </c>
      <c r="J185" s="51">
        <v>95</v>
      </c>
      <c r="K185" s="54">
        <v>58.962612964199998</v>
      </c>
      <c r="L185" s="54">
        <v>190.84367191499999</v>
      </c>
      <c r="M185" s="52">
        <v>0.2</v>
      </c>
      <c r="N185" s="52">
        <v>0.05</v>
      </c>
      <c r="O185" s="51">
        <v>63906</v>
      </c>
      <c r="P185" s="51">
        <v>62091</v>
      </c>
      <c r="Q185" s="55">
        <v>63906</v>
      </c>
      <c r="R185" s="55">
        <v>1300</v>
      </c>
      <c r="S185" s="51" t="s">
        <v>258</v>
      </c>
      <c r="T185" s="51" t="s">
        <v>311</v>
      </c>
      <c r="U185" s="55">
        <v>48.29</v>
      </c>
      <c r="V185" s="55">
        <v>1</v>
      </c>
      <c r="W185" s="55">
        <v>2.1</v>
      </c>
      <c r="X185" s="55">
        <v>0.51600000000000001</v>
      </c>
      <c r="Y185" s="55">
        <f t="shared" si="12"/>
        <v>2.1</v>
      </c>
      <c r="Z185" s="55">
        <f t="shared" si="13"/>
        <v>0.51600000000000001</v>
      </c>
      <c r="AA185" s="55">
        <v>0.66200000000000003</v>
      </c>
      <c r="AB185" s="56">
        <v>4.7158309716928103E-2</v>
      </c>
      <c r="AC185">
        <f t="shared" si="14"/>
        <v>155</v>
      </c>
      <c r="AD185">
        <f t="shared" si="15"/>
        <v>1</v>
      </c>
      <c r="AE185">
        <f t="shared" si="16"/>
        <v>0.2</v>
      </c>
      <c r="AF185">
        <f>'TP Factors'!$D$7</f>
        <v>1.0291758621024898</v>
      </c>
      <c r="AG185">
        <f t="shared" si="17"/>
        <v>0.2</v>
      </c>
    </row>
    <row r="186" spans="1:33">
      <c r="A186" s="51" t="s">
        <v>246</v>
      </c>
      <c r="B186" s="51">
        <v>10</v>
      </c>
      <c r="C186" s="51" t="s">
        <v>247</v>
      </c>
      <c r="D186" s="52">
        <v>37.82</v>
      </c>
      <c r="E186" s="51" t="s">
        <v>248</v>
      </c>
      <c r="F186" s="51">
        <v>3456</v>
      </c>
      <c r="G186" s="53">
        <v>0</v>
      </c>
      <c r="H186" s="51" t="s">
        <v>249</v>
      </c>
      <c r="I186" s="51" t="s">
        <v>250</v>
      </c>
      <c r="J186" s="51">
        <v>77</v>
      </c>
      <c r="K186" s="54">
        <v>85.905639521799998</v>
      </c>
      <c r="L186" s="54">
        <v>339.52992583499997</v>
      </c>
      <c r="M186" s="52">
        <v>0</v>
      </c>
      <c r="N186" s="52">
        <v>0</v>
      </c>
      <c r="O186" s="51">
        <v>63907</v>
      </c>
      <c r="P186" s="51">
        <v>62092</v>
      </c>
      <c r="Q186" s="55">
        <v>63907</v>
      </c>
      <c r="R186" s="55">
        <v>6410</v>
      </c>
      <c r="S186" s="51" t="s">
        <v>258</v>
      </c>
      <c r="T186" s="51" t="s">
        <v>314</v>
      </c>
      <c r="U186" s="55">
        <v>48.29</v>
      </c>
      <c r="V186" s="55">
        <v>1</v>
      </c>
      <c r="W186" s="55">
        <v>0</v>
      </c>
      <c r="X186" s="55">
        <v>0</v>
      </c>
      <c r="Y186" s="55">
        <f t="shared" si="12"/>
        <v>0</v>
      </c>
      <c r="Z186" s="55">
        <f t="shared" si="13"/>
        <v>0</v>
      </c>
      <c r="AA186" s="55">
        <v>0.30299999999999999</v>
      </c>
      <c r="AB186" s="56">
        <v>8.3899336251391607E-2</v>
      </c>
      <c r="AC186">
        <f t="shared" si="14"/>
        <v>126</v>
      </c>
      <c r="AD186">
        <f t="shared" si="15"/>
        <v>0</v>
      </c>
      <c r="AE186">
        <f t="shared" si="16"/>
        <v>0</v>
      </c>
      <c r="AF186">
        <f>'TP Factors'!$D$7</f>
        <v>1.0291758621024898</v>
      </c>
      <c r="AG186">
        <f t="shared" si="17"/>
        <v>0</v>
      </c>
    </row>
    <row r="187" spans="1:33">
      <c r="A187" s="51" t="s">
        <v>246</v>
      </c>
      <c r="B187" s="51">
        <v>10</v>
      </c>
      <c r="C187" s="51" t="s">
        <v>247</v>
      </c>
      <c r="D187" s="52">
        <v>37.82</v>
      </c>
      <c r="E187" s="51" t="s">
        <v>248</v>
      </c>
      <c r="F187" s="51">
        <v>3456</v>
      </c>
      <c r="G187" s="53">
        <v>3</v>
      </c>
      <c r="H187" s="51" t="s">
        <v>249</v>
      </c>
      <c r="I187" s="51" t="s">
        <v>250</v>
      </c>
      <c r="J187" s="51">
        <v>2</v>
      </c>
      <c r="K187" s="54">
        <v>11.4986431179</v>
      </c>
      <c r="L187" s="54">
        <v>5.7545383316200001</v>
      </c>
      <c r="M187" s="52">
        <v>0</v>
      </c>
      <c r="N187" s="52">
        <v>0</v>
      </c>
      <c r="O187" s="51">
        <v>63909</v>
      </c>
      <c r="P187" s="51">
        <v>62094</v>
      </c>
      <c r="Q187" s="55">
        <v>63909</v>
      </c>
      <c r="R187" s="55">
        <v>4110</v>
      </c>
      <c r="S187" s="51" t="s">
        <v>258</v>
      </c>
      <c r="T187" s="51" t="s">
        <v>305</v>
      </c>
      <c r="U187" s="55">
        <v>48.29</v>
      </c>
      <c r="V187" s="55">
        <v>1</v>
      </c>
      <c r="W187" s="55">
        <v>0.7</v>
      </c>
      <c r="X187" s="55">
        <v>0.09</v>
      </c>
      <c r="Y187" s="55">
        <f t="shared" si="12"/>
        <v>0.7</v>
      </c>
      <c r="Z187" s="55">
        <f t="shared" si="13"/>
        <v>0.09</v>
      </c>
      <c r="AA187" s="55">
        <v>0.41299999999999998</v>
      </c>
      <c r="AB187" s="56">
        <v>1.4219717015385501E-3</v>
      </c>
      <c r="AC187">
        <f t="shared" si="14"/>
        <v>3</v>
      </c>
      <c r="AD187">
        <f t="shared" si="15"/>
        <v>0</v>
      </c>
      <c r="AE187">
        <f t="shared" si="16"/>
        <v>0</v>
      </c>
      <c r="AF187">
        <f>'TP Factors'!$D$7</f>
        <v>1.0291758621024898</v>
      </c>
      <c r="AG187">
        <f t="shared" si="17"/>
        <v>0</v>
      </c>
    </row>
    <row r="188" spans="1:33">
      <c r="A188" s="51" t="s">
        <v>246</v>
      </c>
      <c r="B188" s="51">
        <v>10</v>
      </c>
      <c r="C188" s="51" t="s">
        <v>247</v>
      </c>
      <c r="D188" s="52">
        <v>37.82</v>
      </c>
      <c r="E188" s="51" t="s">
        <v>248</v>
      </c>
      <c r="F188" s="51">
        <v>1234</v>
      </c>
      <c r="G188" s="53">
        <v>0</v>
      </c>
      <c r="H188" s="51" t="s">
        <v>249</v>
      </c>
      <c r="I188" s="51" t="s">
        <v>250</v>
      </c>
      <c r="J188" s="51">
        <v>141</v>
      </c>
      <c r="K188" s="54">
        <v>110.291250469</v>
      </c>
      <c r="L188" s="54">
        <v>375.05875772399997</v>
      </c>
      <c r="M188" s="52">
        <v>0.08</v>
      </c>
      <c r="N188" s="52">
        <v>0.02</v>
      </c>
      <c r="O188" s="51">
        <v>63912</v>
      </c>
      <c r="P188" s="51">
        <v>62097</v>
      </c>
      <c r="Q188" s="55">
        <v>63912</v>
      </c>
      <c r="R188" s="55">
        <v>5300</v>
      </c>
      <c r="S188" s="51" t="s">
        <v>258</v>
      </c>
      <c r="T188" s="51" t="s">
        <v>291</v>
      </c>
      <c r="U188" s="55">
        <v>48.29</v>
      </c>
      <c r="V188" s="55">
        <v>1</v>
      </c>
      <c r="W188" s="55">
        <v>0.6</v>
      </c>
      <c r="X188" s="55">
        <v>0.13500000000000001</v>
      </c>
      <c r="Y188" s="55">
        <f t="shared" si="12"/>
        <v>0.6</v>
      </c>
      <c r="Z188" s="55">
        <f t="shared" si="13"/>
        <v>0.13500000000000001</v>
      </c>
      <c r="AA188" s="55">
        <v>0.5</v>
      </c>
      <c r="AB188" s="56">
        <v>9.2678666690104494E-2</v>
      </c>
      <c r="AC188">
        <f t="shared" si="14"/>
        <v>230</v>
      </c>
      <c r="AD188">
        <f t="shared" si="15"/>
        <v>0</v>
      </c>
      <c r="AE188">
        <f t="shared" si="16"/>
        <v>0.1</v>
      </c>
      <c r="AF188">
        <f>'TP Factors'!$D$7</f>
        <v>1.0291758621024898</v>
      </c>
      <c r="AG188">
        <f t="shared" si="17"/>
        <v>0.1</v>
      </c>
    </row>
    <row r="189" spans="1:33">
      <c r="A189" s="51" t="s">
        <v>246</v>
      </c>
      <c r="B189" s="51">
        <v>10</v>
      </c>
      <c r="C189" s="51" t="s">
        <v>247</v>
      </c>
      <c r="D189" s="52">
        <v>37.82</v>
      </c>
      <c r="E189" s="51" t="s">
        <v>248</v>
      </c>
      <c r="F189" s="51">
        <v>1234</v>
      </c>
      <c r="G189" s="53">
        <v>102.5</v>
      </c>
      <c r="H189" s="51" t="s">
        <v>249</v>
      </c>
      <c r="I189" s="51" t="s">
        <v>250</v>
      </c>
      <c r="J189" s="51">
        <v>0</v>
      </c>
      <c r="K189" s="54">
        <v>3.86066736704</v>
      </c>
      <c r="L189" s="54">
        <v>0.51727207316900004</v>
      </c>
      <c r="M189" s="52">
        <v>0</v>
      </c>
      <c r="N189" s="52">
        <v>0</v>
      </c>
      <c r="O189" s="51">
        <v>63920</v>
      </c>
      <c r="P189" s="51">
        <v>62105</v>
      </c>
      <c r="Q189" s="55">
        <v>63920</v>
      </c>
      <c r="R189" s="55">
        <v>1300</v>
      </c>
      <c r="S189" s="51" t="s">
        <v>258</v>
      </c>
      <c r="T189" s="51" t="s">
        <v>311</v>
      </c>
      <c r="U189" s="55">
        <v>48.29</v>
      </c>
      <c r="V189" s="55">
        <v>1</v>
      </c>
      <c r="W189" s="55">
        <v>2.1</v>
      </c>
      <c r="X189" s="55">
        <v>0.51600000000000001</v>
      </c>
      <c r="Y189" s="55">
        <f t="shared" si="12"/>
        <v>2.1</v>
      </c>
      <c r="Z189" s="55">
        <f t="shared" si="13"/>
        <v>0.51600000000000001</v>
      </c>
      <c r="AA189" s="55">
        <v>0.66200000000000003</v>
      </c>
      <c r="AB189" s="56">
        <v>1.2782020158841001E-4</v>
      </c>
      <c r="AC189">
        <f t="shared" si="14"/>
        <v>0</v>
      </c>
      <c r="AD189">
        <f t="shared" si="15"/>
        <v>0</v>
      </c>
      <c r="AE189">
        <f t="shared" si="16"/>
        <v>0</v>
      </c>
      <c r="AF189">
        <f>'TP Factors'!$D$7</f>
        <v>1.0291758621024898</v>
      </c>
      <c r="AG189">
        <f t="shared" si="17"/>
        <v>0</v>
      </c>
    </row>
    <row r="190" spans="1:33">
      <c r="A190" s="51" t="s">
        <v>246</v>
      </c>
      <c r="B190" s="51">
        <v>10</v>
      </c>
      <c r="C190" s="51" t="s">
        <v>247</v>
      </c>
      <c r="D190" s="52">
        <v>37.82</v>
      </c>
      <c r="E190" s="51" t="s">
        <v>248</v>
      </c>
      <c r="F190" s="51">
        <v>3456</v>
      </c>
      <c r="G190" s="53">
        <v>3</v>
      </c>
      <c r="H190" s="51" t="s">
        <v>249</v>
      </c>
      <c r="I190" s="51" t="s">
        <v>250</v>
      </c>
      <c r="J190" s="51">
        <v>6</v>
      </c>
      <c r="K190" s="54">
        <v>22.030342118099998</v>
      </c>
      <c r="L190" s="54">
        <v>19.028701230599999</v>
      </c>
      <c r="M190" s="52">
        <v>0</v>
      </c>
      <c r="N190" s="52">
        <v>0</v>
      </c>
      <c r="O190" s="51">
        <v>63926</v>
      </c>
      <c r="P190" s="51">
        <v>62111</v>
      </c>
      <c r="Q190" s="55">
        <v>63926</v>
      </c>
      <c r="R190" s="55">
        <v>4110</v>
      </c>
      <c r="S190" s="51" t="s">
        <v>258</v>
      </c>
      <c r="T190" s="51" t="s">
        <v>305</v>
      </c>
      <c r="U190" s="55">
        <v>48.29</v>
      </c>
      <c r="V190" s="55">
        <v>1</v>
      </c>
      <c r="W190" s="55">
        <v>0.7</v>
      </c>
      <c r="X190" s="55">
        <v>0.09</v>
      </c>
      <c r="Y190" s="55">
        <f t="shared" si="12"/>
        <v>0.7</v>
      </c>
      <c r="Z190" s="55">
        <f t="shared" si="13"/>
        <v>0.09</v>
      </c>
      <c r="AA190" s="55">
        <v>0.41299999999999998</v>
      </c>
      <c r="AB190" s="56">
        <v>4.7020756693182397E-3</v>
      </c>
      <c r="AC190">
        <f t="shared" si="14"/>
        <v>10</v>
      </c>
      <c r="AD190">
        <f t="shared" si="15"/>
        <v>0</v>
      </c>
      <c r="AE190">
        <f t="shared" si="16"/>
        <v>0</v>
      </c>
      <c r="AF190">
        <f>'TP Factors'!$D$7</f>
        <v>1.0291758621024898</v>
      </c>
      <c r="AG190">
        <f t="shared" si="17"/>
        <v>0</v>
      </c>
    </row>
    <row r="191" spans="1:33">
      <c r="A191" s="51" t="s">
        <v>246</v>
      </c>
      <c r="B191" s="51">
        <v>10</v>
      </c>
      <c r="C191" s="51" t="s">
        <v>247</v>
      </c>
      <c r="D191" s="52">
        <v>37.82</v>
      </c>
      <c r="E191" s="51" t="s">
        <v>248</v>
      </c>
      <c r="F191" s="51">
        <v>3456</v>
      </c>
      <c r="G191" s="53">
        <v>3</v>
      </c>
      <c r="H191" s="51" t="s">
        <v>249</v>
      </c>
      <c r="I191" s="51" t="s">
        <v>250</v>
      </c>
      <c r="J191" s="51">
        <v>70</v>
      </c>
      <c r="K191" s="54">
        <v>74.334499717499995</v>
      </c>
      <c r="L191" s="54">
        <v>224.769455553</v>
      </c>
      <c r="M191" s="52">
        <v>0.05</v>
      </c>
      <c r="N191" s="52">
        <v>0.01</v>
      </c>
      <c r="O191" s="51">
        <v>63927</v>
      </c>
      <c r="P191" s="51">
        <v>62112</v>
      </c>
      <c r="Q191" s="55">
        <v>63927</v>
      </c>
      <c r="R191" s="55">
        <v>4110</v>
      </c>
      <c r="S191" s="51" t="s">
        <v>258</v>
      </c>
      <c r="T191" s="51" t="s">
        <v>305</v>
      </c>
      <c r="U191" s="55">
        <v>48.29</v>
      </c>
      <c r="V191" s="55">
        <v>1</v>
      </c>
      <c r="W191" s="55">
        <v>0.7</v>
      </c>
      <c r="X191" s="55">
        <v>0.09</v>
      </c>
      <c r="Y191" s="55">
        <f t="shared" si="12"/>
        <v>0.7</v>
      </c>
      <c r="Z191" s="55">
        <f t="shared" si="13"/>
        <v>0.09</v>
      </c>
      <c r="AA191" s="55">
        <v>0.41299999999999998</v>
      </c>
      <c r="AB191" s="56">
        <v>5.5541519890117699E-2</v>
      </c>
      <c r="AC191">
        <f t="shared" si="14"/>
        <v>114</v>
      </c>
      <c r="AD191">
        <f t="shared" si="15"/>
        <v>0</v>
      </c>
      <c r="AE191">
        <f t="shared" si="16"/>
        <v>0</v>
      </c>
      <c r="AF191">
        <f>'TP Factors'!$D$7</f>
        <v>1.0291758621024898</v>
      </c>
      <c r="AG191">
        <f t="shared" si="17"/>
        <v>0</v>
      </c>
    </row>
    <row r="192" spans="1:33">
      <c r="A192" s="51" t="s">
        <v>246</v>
      </c>
      <c r="B192" s="51">
        <v>10</v>
      </c>
      <c r="C192" s="51" t="s">
        <v>247</v>
      </c>
      <c r="D192" s="52">
        <v>37.82</v>
      </c>
      <c r="E192" s="51" t="s">
        <v>248</v>
      </c>
      <c r="F192" s="51">
        <v>3456</v>
      </c>
      <c r="G192" s="53">
        <v>3</v>
      </c>
      <c r="H192" s="51" t="s">
        <v>249</v>
      </c>
      <c r="I192" s="51" t="s">
        <v>250</v>
      </c>
      <c r="J192" s="51">
        <v>102</v>
      </c>
      <c r="K192" s="54">
        <v>74.295247842400002</v>
      </c>
      <c r="L192" s="54">
        <v>328.41709443000002</v>
      </c>
      <c r="M192" s="52">
        <v>7.0000000000000007E-2</v>
      </c>
      <c r="N192" s="52">
        <v>0.01</v>
      </c>
      <c r="O192" s="51">
        <v>63928</v>
      </c>
      <c r="P192" s="51">
        <v>62113</v>
      </c>
      <c r="Q192" s="55">
        <v>63928</v>
      </c>
      <c r="R192" s="55">
        <v>4110</v>
      </c>
      <c r="S192" s="51" t="s">
        <v>258</v>
      </c>
      <c r="T192" s="51" t="s">
        <v>305</v>
      </c>
      <c r="U192" s="55">
        <v>48.29</v>
      </c>
      <c r="V192" s="55">
        <v>1</v>
      </c>
      <c r="W192" s="55">
        <v>0.7</v>
      </c>
      <c r="X192" s="55">
        <v>0.09</v>
      </c>
      <c r="Y192" s="55">
        <f t="shared" si="12"/>
        <v>0.7</v>
      </c>
      <c r="Z192" s="55">
        <f t="shared" si="13"/>
        <v>0.09</v>
      </c>
      <c r="AA192" s="55">
        <v>0.41299999999999998</v>
      </c>
      <c r="AB192" s="56">
        <v>8.1153306787868099E-2</v>
      </c>
      <c r="AC192">
        <f t="shared" si="14"/>
        <v>166</v>
      </c>
      <c r="AD192">
        <f t="shared" si="15"/>
        <v>0</v>
      </c>
      <c r="AE192">
        <f t="shared" si="16"/>
        <v>0</v>
      </c>
      <c r="AF192">
        <f>'TP Factors'!$D$7</f>
        <v>1.0291758621024898</v>
      </c>
      <c r="AG192">
        <f t="shared" si="17"/>
        <v>0</v>
      </c>
    </row>
    <row r="193" spans="1:33">
      <c r="A193" s="51" t="s">
        <v>246</v>
      </c>
      <c r="B193" s="51">
        <v>10</v>
      </c>
      <c r="C193" s="51" t="s">
        <v>247</v>
      </c>
      <c r="D193" s="52">
        <v>37.82</v>
      </c>
      <c r="E193" s="51" t="s">
        <v>248</v>
      </c>
      <c r="F193" s="51">
        <v>3456</v>
      </c>
      <c r="G193" s="53">
        <v>0</v>
      </c>
      <c r="H193" s="51" t="s">
        <v>249</v>
      </c>
      <c r="I193" s="51" t="s">
        <v>250</v>
      </c>
      <c r="J193" s="51">
        <v>21</v>
      </c>
      <c r="K193" s="54">
        <v>73.416698867099996</v>
      </c>
      <c r="L193" s="54">
        <v>93.960461264299994</v>
      </c>
      <c r="M193" s="52">
        <v>0</v>
      </c>
      <c r="N193" s="52">
        <v>0</v>
      </c>
      <c r="O193" s="51">
        <v>63929</v>
      </c>
      <c r="P193" s="51">
        <v>62114</v>
      </c>
      <c r="Q193" s="55">
        <v>63929</v>
      </c>
      <c r="R193" s="55">
        <v>6460</v>
      </c>
      <c r="S193" s="51" t="s">
        <v>258</v>
      </c>
      <c r="T193" s="51" t="s">
        <v>280</v>
      </c>
      <c r="U193" s="55">
        <v>48.29</v>
      </c>
      <c r="V193" s="55">
        <v>1</v>
      </c>
      <c r="W193" s="55">
        <v>0</v>
      </c>
      <c r="X193" s="55">
        <v>0</v>
      </c>
      <c r="Y193" s="55">
        <f t="shared" si="12"/>
        <v>0</v>
      </c>
      <c r="Z193" s="55">
        <f t="shared" si="13"/>
        <v>0</v>
      </c>
      <c r="AA193" s="55">
        <v>0.30299999999999999</v>
      </c>
      <c r="AB193" s="56">
        <v>2.3218042757992101E-2</v>
      </c>
      <c r="AC193">
        <f t="shared" si="14"/>
        <v>35</v>
      </c>
      <c r="AD193">
        <f t="shared" si="15"/>
        <v>0</v>
      </c>
      <c r="AE193">
        <f t="shared" si="16"/>
        <v>0</v>
      </c>
      <c r="AF193">
        <f>'TP Factors'!$D$7</f>
        <v>1.0291758621024898</v>
      </c>
      <c r="AG193">
        <f t="shared" si="17"/>
        <v>0</v>
      </c>
    </row>
    <row r="194" spans="1:33">
      <c r="A194" s="51" t="s">
        <v>246</v>
      </c>
      <c r="B194" s="51">
        <v>10</v>
      </c>
      <c r="C194" s="51" t="s">
        <v>247</v>
      </c>
      <c r="D194" s="52">
        <v>37.82</v>
      </c>
      <c r="E194" s="51" t="s">
        <v>248</v>
      </c>
      <c r="F194" s="51">
        <v>1234</v>
      </c>
      <c r="G194" s="53">
        <v>102.5</v>
      </c>
      <c r="H194" s="51" t="s">
        <v>249</v>
      </c>
      <c r="I194" s="51" t="s">
        <v>250</v>
      </c>
      <c r="J194" s="51">
        <v>173</v>
      </c>
      <c r="K194" s="54">
        <v>86.624500099900004</v>
      </c>
      <c r="L194" s="54">
        <v>346.716796364</v>
      </c>
      <c r="M194" s="52">
        <v>0.36</v>
      </c>
      <c r="N194" s="52">
        <v>0.09</v>
      </c>
      <c r="O194" s="51">
        <v>63931</v>
      </c>
      <c r="P194" s="51">
        <v>62116</v>
      </c>
      <c r="Q194" s="55">
        <v>63931</v>
      </c>
      <c r="R194" s="55">
        <v>1300</v>
      </c>
      <c r="S194" s="51" t="s">
        <v>258</v>
      </c>
      <c r="T194" s="51" t="s">
        <v>311</v>
      </c>
      <c r="U194" s="55">
        <v>48.29</v>
      </c>
      <c r="V194" s="55">
        <v>1</v>
      </c>
      <c r="W194" s="55">
        <v>2.1</v>
      </c>
      <c r="X194" s="55">
        <v>0.51600000000000001</v>
      </c>
      <c r="Y194" s="55">
        <f t="shared" si="12"/>
        <v>2.1</v>
      </c>
      <c r="Z194" s="55">
        <f t="shared" si="13"/>
        <v>0.51600000000000001</v>
      </c>
      <c r="AA194" s="55">
        <v>0.66200000000000003</v>
      </c>
      <c r="AB194" s="56">
        <v>8.5675243519326094E-2</v>
      </c>
      <c r="AC194">
        <f t="shared" si="14"/>
        <v>282</v>
      </c>
      <c r="AD194">
        <f t="shared" si="15"/>
        <v>1</v>
      </c>
      <c r="AE194">
        <f t="shared" si="16"/>
        <v>0.3</v>
      </c>
      <c r="AF194">
        <f>'TP Factors'!$D$7</f>
        <v>1.0291758621024898</v>
      </c>
      <c r="AG194">
        <f t="shared" si="17"/>
        <v>0.3</v>
      </c>
    </row>
    <row r="195" spans="1:33">
      <c r="A195" s="51" t="s">
        <v>246</v>
      </c>
      <c r="B195" s="51">
        <v>10</v>
      </c>
      <c r="C195" s="51" t="s">
        <v>247</v>
      </c>
      <c r="D195" s="52">
        <v>37.82</v>
      </c>
      <c r="E195" s="51" t="s">
        <v>248</v>
      </c>
      <c r="F195" s="51">
        <v>3456</v>
      </c>
      <c r="G195" s="53">
        <v>0</v>
      </c>
      <c r="H195" s="51" t="s">
        <v>249</v>
      </c>
      <c r="I195" s="51" t="s">
        <v>250</v>
      </c>
      <c r="J195" s="51">
        <v>995</v>
      </c>
      <c r="K195" s="54">
        <v>274.13051704200001</v>
      </c>
      <c r="L195" s="54">
        <v>4363.9903157099998</v>
      </c>
      <c r="M195" s="52">
        <v>0</v>
      </c>
      <c r="N195" s="52">
        <v>0</v>
      </c>
      <c r="O195" s="51">
        <v>63938</v>
      </c>
      <c r="P195" s="51">
        <v>62122</v>
      </c>
      <c r="Q195" s="55">
        <v>63938</v>
      </c>
      <c r="R195" s="55">
        <v>6460</v>
      </c>
      <c r="S195" s="51" t="s">
        <v>251</v>
      </c>
      <c r="T195" s="51" t="s">
        <v>282</v>
      </c>
      <c r="U195" s="55">
        <v>48.29</v>
      </c>
      <c r="V195" s="55">
        <v>1</v>
      </c>
      <c r="W195" s="55">
        <v>0</v>
      </c>
      <c r="X195" s="55">
        <v>0</v>
      </c>
      <c r="Y195" s="55">
        <f t="shared" ref="Y195:Y258" si="18">W195</f>
        <v>0</v>
      </c>
      <c r="Z195" s="55">
        <f t="shared" ref="Z195:Z258" si="19">X195</f>
        <v>0</v>
      </c>
      <c r="AA195" s="55">
        <v>0.30299999999999999</v>
      </c>
      <c r="AB195" s="56">
        <v>1.0783611782173199</v>
      </c>
      <c r="AC195">
        <f t="shared" ref="AC195:AC258" si="20">ROUND(AB195*AA195*U195*102.79,0)</f>
        <v>1622</v>
      </c>
      <c r="AD195">
        <f t="shared" ref="AD195:AD258" si="21">ROUND(Y195*AC195*0.002205,0)</f>
        <v>0</v>
      </c>
      <c r="AE195">
        <f t="shared" ref="AE195:AE258" si="22">ROUND(Z195*AC195*0.002205,1)</f>
        <v>0</v>
      </c>
      <c r="AF195">
        <f>'TP Factors'!$D$7</f>
        <v>1.0291758621024898</v>
      </c>
      <c r="AG195">
        <f t="shared" ref="AG195:AG258" si="23">ROUND(AE195*AF195,1)</f>
        <v>0</v>
      </c>
    </row>
    <row r="196" spans="1:33">
      <c r="A196" s="51" t="s">
        <v>246</v>
      </c>
      <c r="B196" s="51">
        <v>10</v>
      </c>
      <c r="C196" s="51" t="s">
        <v>247</v>
      </c>
      <c r="D196" s="52">
        <v>37.82</v>
      </c>
      <c r="E196" s="51" t="s">
        <v>248</v>
      </c>
      <c r="F196" s="51">
        <v>1234</v>
      </c>
      <c r="G196" s="53">
        <v>0</v>
      </c>
      <c r="H196" s="51" t="s">
        <v>249</v>
      </c>
      <c r="I196" s="51" t="s">
        <v>250</v>
      </c>
      <c r="J196" s="51">
        <v>113</v>
      </c>
      <c r="K196" s="54">
        <v>93.100520909099998</v>
      </c>
      <c r="L196" s="54">
        <v>299.82467783200002</v>
      </c>
      <c r="M196" s="52">
        <v>7.0000000000000007E-2</v>
      </c>
      <c r="N196" s="52">
        <v>0.02</v>
      </c>
      <c r="O196" s="51">
        <v>63942</v>
      </c>
      <c r="P196" s="51">
        <v>62126</v>
      </c>
      <c r="Q196" s="55">
        <v>63942</v>
      </c>
      <c r="R196" s="55">
        <v>5300</v>
      </c>
      <c r="S196" s="51" t="s">
        <v>258</v>
      </c>
      <c r="T196" s="51" t="s">
        <v>291</v>
      </c>
      <c r="U196" s="55">
        <v>48.29</v>
      </c>
      <c r="V196" s="55">
        <v>1</v>
      </c>
      <c r="W196" s="55">
        <v>0.6</v>
      </c>
      <c r="X196" s="55">
        <v>0.13500000000000001</v>
      </c>
      <c r="Y196" s="55">
        <f t="shared" si="18"/>
        <v>0.6</v>
      </c>
      <c r="Z196" s="55">
        <f t="shared" si="19"/>
        <v>0.13500000000000001</v>
      </c>
      <c r="AA196" s="55">
        <v>0.5</v>
      </c>
      <c r="AB196" s="56">
        <v>7.4087995032055806E-2</v>
      </c>
      <c r="AC196">
        <f t="shared" si="20"/>
        <v>184</v>
      </c>
      <c r="AD196">
        <f t="shared" si="21"/>
        <v>0</v>
      </c>
      <c r="AE196">
        <f t="shared" si="22"/>
        <v>0.1</v>
      </c>
      <c r="AF196">
        <f>'TP Factors'!$D$7</f>
        <v>1.0291758621024898</v>
      </c>
      <c r="AG196">
        <f t="shared" si="23"/>
        <v>0.1</v>
      </c>
    </row>
    <row r="197" spans="1:33">
      <c r="A197" s="51" t="s">
        <v>246</v>
      </c>
      <c r="B197" s="51">
        <v>10</v>
      </c>
      <c r="C197" s="51" t="s">
        <v>247</v>
      </c>
      <c r="D197" s="52">
        <v>37.82</v>
      </c>
      <c r="E197" s="51" t="s">
        <v>248</v>
      </c>
      <c r="F197" s="51">
        <v>3456</v>
      </c>
      <c r="G197" s="53">
        <v>3</v>
      </c>
      <c r="H197" s="51" t="s">
        <v>249</v>
      </c>
      <c r="I197" s="51" t="s">
        <v>250</v>
      </c>
      <c r="J197" s="51">
        <v>1117</v>
      </c>
      <c r="K197" s="54">
        <v>386.52002096400003</v>
      </c>
      <c r="L197" s="54">
        <v>3595.4836467099999</v>
      </c>
      <c r="M197" s="52">
        <v>0.78</v>
      </c>
      <c r="N197" s="52">
        <v>0.1</v>
      </c>
      <c r="O197" s="51">
        <v>63943</v>
      </c>
      <c r="P197" s="51">
        <v>62127</v>
      </c>
      <c r="Q197" s="55">
        <v>63943</v>
      </c>
      <c r="R197" s="55">
        <v>4110</v>
      </c>
      <c r="S197" s="51" t="s">
        <v>251</v>
      </c>
      <c r="T197" s="51" t="s">
        <v>318</v>
      </c>
      <c r="U197" s="55">
        <v>48.29</v>
      </c>
      <c r="V197" s="55">
        <v>1</v>
      </c>
      <c r="W197" s="55">
        <v>0.7</v>
      </c>
      <c r="X197" s="55">
        <v>0.09</v>
      </c>
      <c r="Y197" s="55">
        <f t="shared" si="18"/>
        <v>0.7</v>
      </c>
      <c r="Z197" s="55">
        <f t="shared" si="19"/>
        <v>0.09</v>
      </c>
      <c r="AA197" s="55">
        <v>0.41299999999999998</v>
      </c>
      <c r="AB197" s="56">
        <v>0.88845980423931803</v>
      </c>
      <c r="AC197">
        <f t="shared" si="20"/>
        <v>1821</v>
      </c>
      <c r="AD197">
        <f t="shared" si="21"/>
        <v>3</v>
      </c>
      <c r="AE197">
        <f t="shared" si="22"/>
        <v>0.4</v>
      </c>
      <c r="AF197">
        <f>'TP Factors'!$D$7</f>
        <v>1.0291758621024898</v>
      </c>
      <c r="AG197">
        <f t="shared" si="23"/>
        <v>0.4</v>
      </c>
    </row>
    <row r="198" spans="1:33">
      <c r="A198" s="51" t="s">
        <v>246</v>
      </c>
      <c r="B198" s="51">
        <v>10</v>
      </c>
      <c r="C198" s="51" t="s">
        <v>247</v>
      </c>
      <c r="D198" s="52">
        <v>37.82</v>
      </c>
      <c r="E198" s="51" t="s">
        <v>248</v>
      </c>
      <c r="F198" s="51">
        <v>1234</v>
      </c>
      <c r="G198" s="53">
        <v>102.5</v>
      </c>
      <c r="H198" s="51" t="s">
        <v>249</v>
      </c>
      <c r="I198" s="51" t="s">
        <v>250</v>
      </c>
      <c r="J198" s="51">
        <v>166</v>
      </c>
      <c r="K198" s="54">
        <v>85.698833059899997</v>
      </c>
      <c r="L198" s="54">
        <v>332.45875906100002</v>
      </c>
      <c r="M198" s="52">
        <v>0.35</v>
      </c>
      <c r="N198" s="52">
        <v>0.09</v>
      </c>
      <c r="O198" s="51">
        <v>63945</v>
      </c>
      <c r="P198" s="51">
        <v>62129</v>
      </c>
      <c r="Q198" s="55">
        <v>63945</v>
      </c>
      <c r="R198" s="55">
        <v>1300</v>
      </c>
      <c r="S198" s="51" t="s">
        <v>258</v>
      </c>
      <c r="T198" s="51" t="s">
        <v>311</v>
      </c>
      <c r="U198" s="55">
        <v>48.29</v>
      </c>
      <c r="V198" s="55">
        <v>1</v>
      </c>
      <c r="W198" s="55">
        <v>2.1</v>
      </c>
      <c r="X198" s="55">
        <v>0.51600000000000001</v>
      </c>
      <c r="Y198" s="55">
        <f t="shared" si="18"/>
        <v>2.1</v>
      </c>
      <c r="Z198" s="55">
        <f t="shared" si="19"/>
        <v>0.51600000000000001</v>
      </c>
      <c r="AA198" s="55">
        <v>0.66200000000000003</v>
      </c>
      <c r="AB198" s="56">
        <v>8.2152019869277296E-2</v>
      </c>
      <c r="AC198">
        <f t="shared" si="20"/>
        <v>270</v>
      </c>
      <c r="AD198">
        <f t="shared" si="21"/>
        <v>1</v>
      </c>
      <c r="AE198">
        <f t="shared" si="22"/>
        <v>0.3</v>
      </c>
      <c r="AF198">
        <f>'TP Factors'!$D$7</f>
        <v>1.0291758621024898</v>
      </c>
      <c r="AG198">
        <f t="shared" si="23"/>
        <v>0.3</v>
      </c>
    </row>
    <row r="199" spans="1:33">
      <c r="A199" s="51" t="s">
        <v>246</v>
      </c>
      <c r="B199" s="51">
        <v>10</v>
      </c>
      <c r="C199" s="51" t="s">
        <v>247</v>
      </c>
      <c r="D199" s="52">
        <v>37.82</v>
      </c>
      <c r="E199" s="51" t="s">
        <v>248</v>
      </c>
      <c r="F199" s="51">
        <v>3456</v>
      </c>
      <c r="G199" s="53">
        <v>3</v>
      </c>
      <c r="H199" s="51" t="s">
        <v>249</v>
      </c>
      <c r="I199" s="51" t="s">
        <v>250</v>
      </c>
      <c r="J199" s="51">
        <v>11</v>
      </c>
      <c r="K199" s="54">
        <v>28.539020858099999</v>
      </c>
      <c r="L199" s="54">
        <v>34.9354849132</v>
      </c>
      <c r="M199" s="52">
        <v>0.01</v>
      </c>
      <c r="N199" s="52">
        <v>0</v>
      </c>
      <c r="O199" s="51">
        <v>63952</v>
      </c>
      <c r="P199" s="51">
        <v>62136</v>
      </c>
      <c r="Q199" s="55">
        <v>63952</v>
      </c>
      <c r="R199" s="55">
        <v>4110</v>
      </c>
      <c r="S199" s="51" t="s">
        <v>258</v>
      </c>
      <c r="T199" s="51" t="s">
        <v>305</v>
      </c>
      <c r="U199" s="55">
        <v>48.29</v>
      </c>
      <c r="V199" s="55">
        <v>1</v>
      </c>
      <c r="W199" s="55">
        <v>0.7</v>
      </c>
      <c r="X199" s="55">
        <v>0.09</v>
      </c>
      <c r="Y199" s="55">
        <f t="shared" si="18"/>
        <v>0.7</v>
      </c>
      <c r="Z199" s="55">
        <f t="shared" si="19"/>
        <v>0.09</v>
      </c>
      <c r="AA199" s="55">
        <v>0.41299999999999998</v>
      </c>
      <c r="AB199" s="56">
        <v>8.6327117925103902E-3</v>
      </c>
      <c r="AC199">
        <f t="shared" si="20"/>
        <v>18</v>
      </c>
      <c r="AD199">
        <f t="shared" si="21"/>
        <v>0</v>
      </c>
      <c r="AE199">
        <f t="shared" si="22"/>
        <v>0</v>
      </c>
      <c r="AF199">
        <f>'TP Factors'!$D$7</f>
        <v>1.0291758621024898</v>
      </c>
      <c r="AG199">
        <f t="shared" si="23"/>
        <v>0</v>
      </c>
    </row>
    <row r="200" spans="1:33">
      <c r="A200" s="51" t="s">
        <v>246</v>
      </c>
      <c r="B200" s="51">
        <v>10</v>
      </c>
      <c r="C200" s="51" t="s">
        <v>247</v>
      </c>
      <c r="D200" s="52">
        <v>37.82</v>
      </c>
      <c r="E200" s="51" t="s">
        <v>248</v>
      </c>
      <c r="F200" s="51">
        <v>3456</v>
      </c>
      <c r="G200" s="53">
        <v>0</v>
      </c>
      <c r="H200" s="51" t="s">
        <v>249</v>
      </c>
      <c r="I200" s="51" t="s">
        <v>250</v>
      </c>
      <c r="J200" s="51">
        <v>60</v>
      </c>
      <c r="K200" s="54">
        <v>91.897714292499998</v>
      </c>
      <c r="L200" s="54">
        <v>264.49959795699999</v>
      </c>
      <c r="M200" s="52">
        <v>0</v>
      </c>
      <c r="N200" s="52">
        <v>0</v>
      </c>
      <c r="O200" s="51">
        <v>63953</v>
      </c>
      <c r="P200" s="51">
        <v>62137</v>
      </c>
      <c r="Q200" s="55">
        <v>63953</v>
      </c>
      <c r="R200" s="55">
        <v>6410</v>
      </c>
      <c r="S200" s="51" t="s">
        <v>258</v>
      </c>
      <c r="T200" s="51" t="s">
        <v>314</v>
      </c>
      <c r="U200" s="55">
        <v>48.29</v>
      </c>
      <c r="V200" s="55">
        <v>1</v>
      </c>
      <c r="W200" s="55">
        <v>0</v>
      </c>
      <c r="X200" s="55">
        <v>0</v>
      </c>
      <c r="Y200" s="55">
        <f t="shared" si="18"/>
        <v>0</v>
      </c>
      <c r="Z200" s="55">
        <f t="shared" si="19"/>
        <v>0</v>
      </c>
      <c r="AA200" s="55">
        <v>0.30299999999999999</v>
      </c>
      <c r="AB200" s="56">
        <v>6.5359012612373604E-2</v>
      </c>
      <c r="AC200">
        <f t="shared" si="20"/>
        <v>98</v>
      </c>
      <c r="AD200">
        <f t="shared" si="21"/>
        <v>0</v>
      </c>
      <c r="AE200">
        <f t="shared" si="22"/>
        <v>0</v>
      </c>
      <c r="AF200">
        <f>'TP Factors'!$D$7</f>
        <v>1.0291758621024898</v>
      </c>
      <c r="AG200">
        <f t="shared" si="23"/>
        <v>0</v>
      </c>
    </row>
    <row r="201" spans="1:33">
      <c r="A201" s="51" t="s">
        <v>246</v>
      </c>
      <c r="B201" s="51">
        <v>10</v>
      </c>
      <c r="C201" s="51" t="s">
        <v>247</v>
      </c>
      <c r="D201" s="52">
        <v>37.82</v>
      </c>
      <c r="E201" s="51" t="s">
        <v>248</v>
      </c>
      <c r="F201" s="51">
        <v>3456</v>
      </c>
      <c r="G201" s="53">
        <v>3</v>
      </c>
      <c r="H201" s="51" t="s">
        <v>249</v>
      </c>
      <c r="I201" s="51" t="s">
        <v>250</v>
      </c>
      <c r="J201" s="51">
        <v>55</v>
      </c>
      <c r="K201" s="54">
        <v>88.020382377600001</v>
      </c>
      <c r="L201" s="54">
        <v>177.763533341</v>
      </c>
      <c r="M201" s="52">
        <v>0.04</v>
      </c>
      <c r="N201" s="52">
        <v>0</v>
      </c>
      <c r="O201" s="51">
        <v>63954</v>
      </c>
      <c r="P201" s="51">
        <v>62138</v>
      </c>
      <c r="Q201" s="55">
        <v>63954</v>
      </c>
      <c r="R201" s="55">
        <v>4110</v>
      </c>
      <c r="S201" s="51" t="s">
        <v>258</v>
      </c>
      <c r="T201" s="51" t="s">
        <v>305</v>
      </c>
      <c r="U201" s="55">
        <v>48.29</v>
      </c>
      <c r="V201" s="55">
        <v>1</v>
      </c>
      <c r="W201" s="55">
        <v>0.7</v>
      </c>
      <c r="X201" s="55">
        <v>0.09</v>
      </c>
      <c r="Y201" s="55">
        <f t="shared" si="18"/>
        <v>0.7</v>
      </c>
      <c r="Z201" s="55">
        <f t="shared" si="19"/>
        <v>0.09</v>
      </c>
      <c r="AA201" s="55">
        <v>0.41299999999999998</v>
      </c>
      <c r="AB201" s="56">
        <v>4.3926150012424198E-2</v>
      </c>
      <c r="AC201">
        <f t="shared" si="20"/>
        <v>90</v>
      </c>
      <c r="AD201">
        <f t="shared" si="21"/>
        <v>0</v>
      </c>
      <c r="AE201">
        <f t="shared" si="22"/>
        <v>0</v>
      </c>
      <c r="AF201">
        <f>'TP Factors'!$D$7</f>
        <v>1.0291758621024898</v>
      </c>
      <c r="AG201">
        <f t="shared" si="23"/>
        <v>0</v>
      </c>
    </row>
    <row r="202" spans="1:33">
      <c r="A202" s="51" t="s">
        <v>246</v>
      </c>
      <c r="B202" s="51">
        <v>10</v>
      </c>
      <c r="C202" s="51" t="s">
        <v>247</v>
      </c>
      <c r="D202" s="52">
        <v>37.82</v>
      </c>
      <c r="E202" s="51" t="s">
        <v>248</v>
      </c>
      <c r="F202" s="51">
        <v>3456</v>
      </c>
      <c r="G202" s="53">
        <v>3</v>
      </c>
      <c r="H202" s="51" t="s">
        <v>249</v>
      </c>
      <c r="I202" s="51" t="s">
        <v>250</v>
      </c>
      <c r="J202" s="51">
        <v>75</v>
      </c>
      <c r="K202" s="54">
        <v>68.238556943199995</v>
      </c>
      <c r="L202" s="54">
        <v>241.089415411</v>
      </c>
      <c r="M202" s="52">
        <v>0.05</v>
      </c>
      <c r="N202" s="52">
        <v>0.01</v>
      </c>
      <c r="O202" s="51">
        <v>63955</v>
      </c>
      <c r="P202" s="51">
        <v>62139</v>
      </c>
      <c r="Q202" s="55">
        <v>63955</v>
      </c>
      <c r="R202" s="55">
        <v>4110</v>
      </c>
      <c r="S202" s="51" t="s">
        <v>251</v>
      </c>
      <c r="T202" s="51" t="s">
        <v>318</v>
      </c>
      <c r="U202" s="55">
        <v>48.29</v>
      </c>
      <c r="V202" s="55">
        <v>1</v>
      </c>
      <c r="W202" s="55">
        <v>0.7</v>
      </c>
      <c r="X202" s="55">
        <v>0.09</v>
      </c>
      <c r="Y202" s="55">
        <f t="shared" si="18"/>
        <v>0.7</v>
      </c>
      <c r="Z202" s="55">
        <f t="shared" si="19"/>
        <v>0.09</v>
      </c>
      <c r="AA202" s="55">
        <v>0.41299999999999998</v>
      </c>
      <c r="AB202" s="56">
        <v>5.9574253660736501E-2</v>
      </c>
      <c r="AC202">
        <f t="shared" si="20"/>
        <v>122</v>
      </c>
      <c r="AD202">
        <f t="shared" si="21"/>
        <v>0</v>
      </c>
      <c r="AE202">
        <f t="shared" si="22"/>
        <v>0</v>
      </c>
      <c r="AF202">
        <f>'TP Factors'!$D$7</f>
        <v>1.0291758621024898</v>
      </c>
      <c r="AG202">
        <f t="shared" si="23"/>
        <v>0</v>
      </c>
    </row>
    <row r="203" spans="1:33">
      <c r="A203" s="51" t="s">
        <v>246</v>
      </c>
      <c r="B203" s="51">
        <v>10</v>
      </c>
      <c r="C203" s="51" t="s">
        <v>247</v>
      </c>
      <c r="D203" s="52">
        <v>37.82</v>
      </c>
      <c r="E203" s="51" t="s">
        <v>248</v>
      </c>
      <c r="F203" s="51">
        <v>3456</v>
      </c>
      <c r="G203" s="53">
        <v>0</v>
      </c>
      <c r="H203" s="51" t="s">
        <v>249</v>
      </c>
      <c r="I203" s="51" t="s">
        <v>250</v>
      </c>
      <c r="J203" s="51">
        <v>65</v>
      </c>
      <c r="K203" s="54">
        <v>146.60742426199999</v>
      </c>
      <c r="L203" s="54">
        <v>286.94530876900001</v>
      </c>
      <c r="M203" s="52">
        <v>0</v>
      </c>
      <c r="N203" s="52">
        <v>0</v>
      </c>
      <c r="O203" s="51">
        <v>63975</v>
      </c>
      <c r="P203" s="51">
        <v>62159</v>
      </c>
      <c r="Q203" s="55">
        <v>63975</v>
      </c>
      <c r="R203" s="55">
        <v>6460</v>
      </c>
      <c r="S203" s="51" t="s">
        <v>258</v>
      </c>
      <c r="T203" s="51" t="s">
        <v>280</v>
      </c>
      <c r="U203" s="55">
        <v>48.29</v>
      </c>
      <c r="V203" s="55">
        <v>1</v>
      </c>
      <c r="W203" s="55">
        <v>0</v>
      </c>
      <c r="X203" s="55">
        <v>0</v>
      </c>
      <c r="Y203" s="55">
        <f t="shared" si="18"/>
        <v>0</v>
      </c>
      <c r="Z203" s="55">
        <f t="shared" si="19"/>
        <v>0</v>
      </c>
      <c r="AA203" s="55">
        <v>0.30299999999999999</v>
      </c>
      <c r="AB203" s="56">
        <v>3.1186022255866901E-2</v>
      </c>
      <c r="AC203">
        <f t="shared" si="20"/>
        <v>47</v>
      </c>
      <c r="AD203">
        <f t="shared" si="21"/>
        <v>0</v>
      </c>
      <c r="AE203">
        <f t="shared" si="22"/>
        <v>0</v>
      </c>
      <c r="AF203">
        <f>'TP Factors'!$D$7</f>
        <v>1.0291758621024898</v>
      </c>
      <c r="AG203">
        <f t="shared" si="23"/>
        <v>0</v>
      </c>
    </row>
    <row r="204" spans="1:33">
      <c r="A204" s="51" t="s">
        <v>246</v>
      </c>
      <c r="B204" s="51">
        <v>10</v>
      </c>
      <c r="C204" s="51" t="s">
        <v>247</v>
      </c>
      <c r="D204" s="52">
        <v>37.82</v>
      </c>
      <c r="E204" s="51" t="s">
        <v>248</v>
      </c>
      <c r="F204" s="51">
        <v>1234</v>
      </c>
      <c r="G204" s="53">
        <v>0</v>
      </c>
      <c r="H204" s="51" t="s">
        <v>249</v>
      </c>
      <c r="I204" s="51" t="s">
        <v>250</v>
      </c>
      <c r="J204" s="51">
        <v>603</v>
      </c>
      <c r="K204" s="54">
        <v>445.30260178700001</v>
      </c>
      <c r="L204" s="54">
        <v>1602.48338403</v>
      </c>
      <c r="M204" s="52">
        <v>0.36</v>
      </c>
      <c r="N204" s="52">
        <v>0.08</v>
      </c>
      <c r="O204" s="51">
        <v>63980</v>
      </c>
      <c r="P204" s="51">
        <v>62164</v>
      </c>
      <c r="Q204" s="55">
        <v>63980</v>
      </c>
      <c r="R204" s="55">
        <v>5300</v>
      </c>
      <c r="S204" s="51" t="s">
        <v>253</v>
      </c>
      <c r="T204" s="51" t="s">
        <v>316</v>
      </c>
      <c r="U204" s="55">
        <v>48.29</v>
      </c>
      <c r="V204" s="55">
        <v>1</v>
      </c>
      <c r="W204" s="55">
        <v>0.6</v>
      </c>
      <c r="X204" s="55">
        <v>0.13500000000000001</v>
      </c>
      <c r="Y204" s="55">
        <f t="shared" si="18"/>
        <v>0.6</v>
      </c>
      <c r="Z204" s="55">
        <f t="shared" si="19"/>
        <v>0.13500000000000001</v>
      </c>
      <c r="AA204" s="55">
        <v>0.5</v>
      </c>
      <c r="AB204" s="56">
        <v>0.39598068399131098</v>
      </c>
      <c r="AC204">
        <f t="shared" si="20"/>
        <v>983</v>
      </c>
      <c r="AD204">
        <f t="shared" si="21"/>
        <v>1</v>
      </c>
      <c r="AE204">
        <f t="shared" si="22"/>
        <v>0.3</v>
      </c>
      <c r="AF204">
        <f>'TP Factors'!$D$7</f>
        <v>1.0291758621024898</v>
      </c>
      <c r="AG204">
        <f t="shared" si="23"/>
        <v>0.3</v>
      </c>
    </row>
    <row r="205" spans="1:33">
      <c r="A205" s="51" t="s">
        <v>246</v>
      </c>
      <c r="B205" s="51">
        <v>10</v>
      </c>
      <c r="C205" s="51" t="s">
        <v>247</v>
      </c>
      <c r="D205" s="52">
        <v>37.82</v>
      </c>
      <c r="E205" s="51" t="s">
        <v>248</v>
      </c>
      <c r="F205" s="51">
        <v>3456</v>
      </c>
      <c r="G205" s="53">
        <v>0</v>
      </c>
      <c r="H205" s="51" t="s">
        <v>249</v>
      </c>
      <c r="I205" s="51" t="s">
        <v>250</v>
      </c>
      <c r="J205" s="51">
        <v>358</v>
      </c>
      <c r="K205" s="54">
        <v>283.45244234299997</v>
      </c>
      <c r="L205" s="54">
        <v>1569.0285464799999</v>
      </c>
      <c r="M205" s="52">
        <v>0</v>
      </c>
      <c r="N205" s="52">
        <v>0</v>
      </c>
      <c r="O205" s="51">
        <v>64000</v>
      </c>
      <c r="P205" s="51">
        <v>62184</v>
      </c>
      <c r="Q205" s="55">
        <v>64000</v>
      </c>
      <c r="R205" s="55">
        <v>6410</v>
      </c>
      <c r="S205" s="51" t="s">
        <v>251</v>
      </c>
      <c r="T205" s="51" t="s">
        <v>321</v>
      </c>
      <c r="U205" s="55">
        <v>48.29</v>
      </c>
      <c r="V205" s="55">
        <v>1</v>
      </c>
      <c r="W205" s="55">
        <v>0</v>
      </c>
      <c r="X205" s="55">
        <v>0</v>
      </c>
      <c r="Y205" s="55">
        <f t="shared" si="18"/>
        <v>0</v>
      </c>
      <c r="Z205" s="55">
        <f t="shared" si="19"/>
        <v>0</v>
      </c>
      <c r="AA205" s="55">
        <v>0.30299999999999999</v>
      </c>
      <c r="AB205" s="56">
        <v>0.184048277190102</v>
      </c>
      <c r="AC205">
        <f t="shared" si="20"/>
        <v>277</v>
      </c>
      <c r="AD205">
        <f t="shared" si="21"/>
        <v>0</v>
      </c>
      <c r="AE205">
        <f t="shared" si="22"/>
        <v>0</v>
      </c>
      <c r="AF205">
        <f>'TP Factors'!$D$7</f>
        <v>1.0291758621024898</v>
      </c>
      <c r="AG205">
        <f t="shared" si="23"/>
        <v>0</v>
      </c>
    </row>
    <row r="206" spans="1:33">
      <c r="A206" s="51" t="s">
        <v>246</v>
      </c>
      <c r="B206" s="51">
        <v>10</v>
      </c>
      <c r="C206" s="51" t="s">
        <v>247</v>
      </c>
      <c r="D206" s="52">
        <v>37.82</v>
      </c>
      <c r="E206" s="51" t="s">
        <v>248</v>
      </c>
      <c r="F206" s="51">
        <v>1234</v>
      </c>
      <c r="G206" s="53">
        <v>102.5</v>
      </c>
      <c r="H206" s="51" t="s">
        <v>249</v>
      </c>
      <c r="I206" s="51" t="s">
        <v>250</v>
      </c>
      <c r="J206" s="51">
        <v>17</v>
      </c>
      <c r="K206" s="54">
        <v>27.6605812522</v>
      </c>
      <c r="L206" s="54">
        <v>30.7612148935</v>
      </c>
      <c r="M206" s="52">
        <v>0.04</v>
      </c>
      <c r="N206" s="52">
        <v>0.01</v>
      </c>
      <c r="O206" s="51">
        <v>64014</v>
      </c>
      <c r="P206" s="51">
        <v>62198</v>
      </c>
      <c r="Q206" s="55">
        <v>64014</v>
      </c>
      <c r="R206" s="55">
        <v>1300</v>
      </c>
      <c r="S206" s="51" t="s">
        <v>251</v>
      </c>
      <c r="T206" s="51" t="s">
        <v>315</v>
      </c>
      <c r="U206" s="55">
        <v>48.29</v>
      </c>
      <c r="V206" s="55">
        <v>1</v>
      </c>
      <c r="W206" s="55">
        <v>2.1</v>
      </c>
      <c r="X206" s="55">
        <v>0.51600000000000001</v>
      </c>
      <c r="Y206" s="55">
        <f t="shared" si="18"/>
        <v>2.1</v>
      </c>
      <c r="Z206" s="55">
        <f t="shared" si="19"/>
        <v>0.51600000000000001</v>
      </c>
      <c r="AA206" s="55">
        <v>0.73299999999999998</v>
      </c>
      <c r="AB206" s="56">
        <v>7.6012313366596602E-3</v>
      </c>
      <c r="AC206">
        <f t="shared" si="20"/>
        <v>28</v>
      </c>
      <c r="AD206">
        <f t="shared" si="21"/>
        <v>0</v>
      </c>
      <c r="AE206">
        <f t="shared" si="22"/>
        <v>0</v>
      </c>
      <c r="AF206">
        <f>'TP Factors'!$D$7</f>
        <v>1.0291758621024898</v>
      </c>
      <c r="AG206">
        <f t="shared" si="23"/>
        <v>0</v>
      </c>
    </row>
    <row r="207" spans="1:33">
      <c r="A207" s="51" t="s">
        <v>246</v>
      </c>
      <c r="B207" s="51">
        <v>10</v>
      </c>
      <c r="C207" s="51" t="s">
        <v>247</v>
      </c>
      <c r="D207" s="52">
        <v>37.82</v>
      </c>
      <c r="E207" s="51" t="s">
        <v>248</v>
      </c>
      <c r="F207" s="51">
        <v>1234</v>
      </c>
      <c r="G207" s="53">
        <v>0</v>
      </c>
      <c r="H207" s="51" t="s">
        <v>249</v>
      </c>
      <c r="I207" s="51" t="s">
        <v>250</v>
      </c>
      <c r="J207" s="51">
        <v>132</v>
      </c>
      <c r="K207" s="54">
        <v>85.838790783500002</v>
      </c>
      <c r="L207" s="54">
        <v>350.849696752</v>
      </c>
      <c r="M207" s="52">
        <v>0.08</v>
      </c>
      <c r="N207" s="52">
        <v>0.02</v>
      </c>
      <c r="O207" s="51">
        <v>64024</v>
      </c>
      <c r="P207" s="51">
        <v>62208</v>
      </c>
      <c r="Q207" s="55">
        <v>64024</v>
      </c>
      <c r="R207" s="55">
        <v>5300</v>
      </c>
      <c r="S207" s="51" t="s">
        <v>251</v>
      </c>
      <c r="T207" s="51" t="s">
        <v>323</v>
      </c>
      <c r="U207" s="55">
        <v>48.29</v>
      </c>
      <c r="V207" s="55">
        <v>1</v>
      </c>
      <c r="W207" s="55">
        <v>0.6</v>
      </c>
      <c r="X207" s="55">
        <v>0.13500000000000001</v>
      </c>
      <c r="Y207" s="55">
        <f t="shared" si="18"/>
        <v>0.6</v>
      </c>
      <c r="Z207" s="55">
        <f t="shared" si="19"/>
        <v>0.13500000000000001</v>
      </c>
      <c r="AA207" s="55">
        <v>0.5</v>
      </c>
      <c r="AB207" s="56">
        <v>7.3143387879160901E-2</v>
      </c>
      <c r="AC207">
        <f t="shared" si="20"/>
        <v>182</v>
      </c>
      <c r="AD207">
        <f t="shared" si="21"/>
        <v>0</v>
      </c>
      <c r="AE207">
        <f t="shared" si="22"/>
        <v>0.1</v>
      </c>
      <c r="AF207">
        <f>'TP Factors'!$D$7</f>
        <v>1.0291758621024898</v>
      </c>
      <c r="AG207">
        <f t="shared" si="23"/>
        <v>0.1</v>
      </c>
    </row>
    <row r="208" spans="1:33">
      <c r="A208" s="51" t="s">
        <v>246</v>
      </c>
      <c r="B208" s="51">
        <v>10</v>
      </c>
      <c r="C208" s="51" t="s">
        <v>247</v>
      </c>
      <c r="D208" s="52">
        <v>37.82</v>
      </c>
      <c r="E208" s="51" t="s">
        <v>248</v>
      </c>
      <c r="F208" s="51">
        <v>1234</v>
      </c>
      <c r="G208" s="53">
        <v>102.5</v>
      </c>
      <c r="H208" s="51" t="s">
        <v>249</v>
      </c>
      <c r="I208" s="51" t="s">
        <v>250</v>
      </c>
      <c r="J208" s="51">
        <v>760</v>
      </c>
      <c r="K208" s="54">
        <v>276.50827608399999</v>
      </c>
      <c r="L208" s="54">
        <v>1459.3425055600001</v>
      </c>
      <c r="M208" s="52">
        <v>1.6</v>
      </c>
      <c r="N208" s="52">
        <v>0.39</v>
      </c>
      <c r="O208" s="51">
        <v>64025</v>
      </c>
      <c r="P208" s="51">
        <v>62209</v>
      </c>
      <c r="Q208" s="55">
        <v>64025</v>
      </c>
      <c r="R208" s="55">
        <v>1300</v>
      </c>
      <c r="S208" s="51" t="s">
        <v>253</v>
      </c>
      <c r="T208" s="51" t="s">
        <v>319</v>
      </c>
      <c r="U208" s="55">
        <v>48.29</v>
      </c>
      <c r="V208" s="55">
        <v>1</v>
      </c>
      <c r="W208" s="55">
        <v>2.1</v>
      </c>
      <c r="X208" s="55">
        <v>0.51600000000000001</v>
      </c>
      <c r="Y208" s="55">
        <f t="shared" si="18"/>
        <v>2.1</v>
      </c>
      <c r="Z208" s="55">
        <f t="shared" si="19"/>
        <v>0.51600000000000001</v>
      </c>
      <c r="AA208" s="55">
        <v>0.69199999999999995</v>
      </c>
      <c r="AB208" s="56">
        <v>0.36060994409804498</v>
      </c>
      <c r="AC208">
        <f t="shared" si="20"/>
        <v>1239</v>
      </c>
      <c r="AD208">
        <f t="shared" si="21"/>
        <v>6</v>
      </c>
      <c r="AE208">
        <f t="shared" si="22"/>
        <v>1.4</v>
      </c>
      <c r="AF208">
        <f>'TP Factors'!$D$7</f>
        <v>1.0291758621024898</v>
      </c>
      <c r="AG208">
        <f t="shared" si="23"/>
        <v>1.4</v>
      </c>
    </row>
    <row r="209" spans="1:33">
      <c r="A209" s="51" t="s">
        <v>246</v>
      </c>
      <c r="B209" s="51">
        <v>10</v>
      </c>
      <c r="C209" s="51" t="s">
        <v>247</v>
      </c>
      <c r="D209" s="52">
        <v>37.82</v>
      </c>
      <c r="E209" s="51" t="s">
        <v>248</v>
      </c>
      <c r="F209" s="51">
        <v>1234</v>
      </c>
      <c r="G209" s="53">
        <v>98</v>
      </c>
      <c r="H209" s="51" t="s">
        <v>249</v>
      </c>
      <c r="I209" s="51" t="s">
        <v>250</v>
      </c>
      <c r="J209" s="51">
        <v>421</v>
      </c>
      <c r="K209" s="54">
        <v>191.07413740699999</v>
      </c>
      <c r="L209" s="54">
        <v>754.79203406600004</v>
      </c>
      <c r="M209" s="52">
        <v>0.76</v>
      </c>
      <c r="N209" s="52">
        <v>0.2</v>
      </c>
      <c r="O209" s="51">
        <v>64026</v>
      </c>
      <c r="P209" s="51">
        <v>62210</v>
      </c>
      <c r="Q209" s="55">
        <v>64026</v>
      </c>
      <c r="R209" s="55">
        <v>1700</v>
      </c>
      <c r="S209" s="51" t="s">
        <v>258</v>
      </c>
      <c r="T209" s="51" t="s">
        <v>307</v>
      </c>
      <c r="U209" s="55">
        <v>48.29</v>
      </c>
      <c r="V209" s="55">
        <v>1</v>
      </c>
      <c r="W209" s="55">
        <v>1.8</v>
      </c>
      <c r="X209" s="55">
        <v>0.47799999999999998</v>
      </c>
      <c r="Y209" s="55">
        <f t="shared" si="18"/>
        <v>1.8</v>
      </c>
      <c r="Z209" s="55">
        <f t="shared" si="19"/>
        <v>0.47799999999999998</v>
      </c>
      <c r="AA209" s="55">
        <v>0.74099999999999999</v>
      </c>
      <c r="AB209" s="56">
        <v>0.103813937804544</v>
      </c>
      <c r="AC209">
        <f t="shared" si="20"/>
        <v>382</v>
      </c>
      <c r="AD209">
        <f t="shared" si="21"/>
        <v>2</v>
      </c>
      <c r="AE209">
        <f t="shared" si="22"/>
        <v>0.4</v>
      </c>
      <c r="AF209">
        <f>'TP Factors'!$D$7</f>
        <v>1.0291758621024898</v>
      </c>
      <c r="AG209">
        <f t="shared" si="23"/>
        <v>0.4</v>
      </c>
    </row>
    <row r="210" spans="1:33">
      <c r="A210" s="51" t="s">
        <v>246</v>
      </c>
      <c r="B210" s="51">
        <v>10</v>
      </c>
      <c r="C210" s="51" t="s">
        <v>247</v>
      </c>
      <c r="D210" s="52">
        <v>37.82</v>
      </c>
      <c r="E210" s="51" t="s">
        <v>248</v>
      </c>
      <c r="F210" s="51">
        <v>1234</v>
      </c>
      <c r="G210" s="53">
        <v>0</v>
      </c>
      <c r="H210" s="51" t="s">
        <v>249</v>
      </c>
      <c r="I210" s="51" t="s">
        <v>250</v>
      </c>
      <c r="J210" s="51">
        <v>20</v>
      </c>
      <c r="K210" s="54">
        <v>40.990467838599997</v>
      </c>
      <c r="L210" s="54">
        <v>51.947985143099999</v>
      </c>
      <c r="M210" s="52">
        <v>0.01</v>
      </c>
      <c r="N210" s="52">
        <v>0</v>
      </c>
      <c r="O210" s="51">
        <v>64032</v>
      </c>
      <c r="P210" s="51">
        <v>62216</v>
      </c>
      <c r="Q210" s="55">
        <v>64032</v>
      </c>
      <c r="R210" s="55">
        <v>5300</v>
      </c>
      <c r="S210" s="51" t="s">
        <v>258</v>
      </c>
      <c r="T210" s="51" t="s">
        <v>291</v>
      </c>
      <c r="U210" s="55">
        <v>48.29</v>
      </c>
      <c r="V210" s="55">
        <v>1</v>
      </c>
      <c r="W210" s="55">
        <v>0.6</v>
      </c>
      <c r="X210" s="55">
        <v>0.13500000000000001</v>
      </c>
      <c r="Y210" s="55">
        <f t="shared" si="18"/>
        <v>0.6</v>
      </c>
      <c r="Z210" s="55">
        <f t="shared" si="19"/>
        <v>0.13500000000000001</v>
      </c>
      <c r="AA210" s="55">
        <v>0.5</v>
      </c>
      <c r="AB210" s="56">
        <v>1.28365753379694E-2</v>
      </c>
      <c r="AC210">
        <f t="shared" si="20"/>
        <v>32</v>
      </c>
      <c r="AD210">
        <f t="shared" si="21"/>
        <v>0</v>
      </c>
      <c r="AE210">
        <f t="shared" si="22"/>
        <v>0</v>
      </c>
      <c r="AF210">
        <f>'TP Factors'!$D$7</f>
        <v>1.0291758621024898</v>
      </c>
      <c r="AG210">
        <f t="shared" si="23"/>
        <v>0</v>
      </c>
    </row>
    <row r="211" spans="1:33">
      <c r="A211" s="51" t="s">
        <v>246</v>
      </c>
      <c r="B211" s="51">
        <v>10</v>
      </c>
      <c r="C211" s="51" t="s">
        <v>247</v>
      </c>
      <c r="D211" s="52">
        <v>37.82</v>
      </c>
      <c r="E211" s="51" t="s">
        <v>248</v>
      </c>
      <c r="F211" s="51">
        <v>1234</v>
      </c>
      <c r="G211" s="53">
        <v>0</v>
      </c>
      <c r="H211" s="51" t="s">
        <v>249</v>
      </c>
      <c r="I211" s="51" t="s">
        <v>250</v>
      </c>
      <c r="J211" s="51">
        <v>124</v>
      </c>
      <c r="K211" s="54">
        <v>79.171440695699999</v>
      </c>
      <c r="L211" s="54">
        <v>329.72082172199998</v>
      </c>
      <c r="M211" s="52">
        <v>7.0000000000000007E-2</v>
      </c>
      <c r="N211" s="52">
        <v>0.02</v>
      </c>
      <c r="O211" s="51">
        <v>64033</v>
      </c>
      <c r="P211" s="51">
        <v>62217</v>
      </c>
      <c r="Q211" s="55">
        <v>64033</v>
      </c>
      <c r="R211" s="55">
        <v>5300</v>
      </c>
      <c r="S211" s="51" t="s">
        <v>251</v>
      </c>
      <c r="T211" s="51" t="s">
        <v>323</v>
      </c>
      <c r="U211" s="55">
        <v>48.29</v>
      </c>
      <c r="V211" s="55">
        <v>1</v>
      </c>
      <c r="W211" s="55">
        <v>0.6</v>
      </c>
      <c r="X211" s="55">
        <v>0.13500000000000001</v>
      </c>
      <c r="Y211" s="55">
        <f t="shared" si="18"/>
        <v>0.6</v>
      </c>
      <c r="Z211" s="55">
        <f t="shared" si="19"/>
        <v>0.13500000000000001</v>
      </c>
      <c r="AA211" s="55">
        <v>0.5</v>
      </c>
      <c r="AB211" s="56">
        <v>8.1475463532759002E-2</v>
      </c>
      <c r="AC211">
        <f t="shared" si="20"/>
        <v>202</v>
      </c>
      <c r="AD211">
        <f t="shared" si="21"/>
        <v>0</v>
      </c>
      <c r="AE211">
        <f t="shared" si="22"/>
        <v>0.1</v>
      </c>
      <c r="AF211">
        <f>'TP Factors'!$D$7</f>
        <v>1.0291758621024898</v>
      </c>
      <c r="AG211">
        <f t="shared" si="23"/>
        <v>0.1</v>
      </c>
    </row>
    <row r="212" spans="1:33">
      <c r="A212" s="51" t="s">
        <v>246</v>
      </c>
      <c r="B212" s="51">
        <v>10</v>
      </c>
      <c r="C212" s="51" t="s">
        <v>247</v>
      </c>
      <c r="D212" s="52">
        <v>37.82</v>
      </c>
      <c r="E212" s="51" t="s">
        <v>248</v>
      </c>
      <c r="F212" s="51">
        <v>1234</v>
      </c>
      <c r="G212" s="53">
        <v>0</v>
      </c>
      <c r="H212" s="51" t="s">
        <v>249</v>
      </c>
      <c r="I212" s="51" t="s">
        <v>250</v>
      </c>
      <c r="J212" s="51">
        <v>11</v>
      </c>
      <c r="K212" s="54">
        <v>31.689660868299999</v>
      </c>
      <c r="L212" s="54">
        <v>29.128473985300001</v>
      </c>
      <c r="M212" s="52">
        <v>0.01</v>
      </c>
      <c r="N212" s="52">
        <v>0</v>
      </c>
      <c r="O212" s="51">
        <v>64034</v>
      </c>
      <c r="P212" s="51">
        <v>62218</v>
      </c>
      <c r="Q212" s="55">
        <v>64034</v>
      </c>
      <c r="R212" s="55">
        <v>5300</v>
      </c>
      <c r="S212" s="51" t="s">
        <v>253</v>
      </c>
      <c r="T212" s="51" t="s">
        <v>316</v>
      </c>
      <c r="U212" s="55">
        <v>48.29</v>
      </c>
      <c r="V212" s="55">
        <v>1</v>
      </c>
      <c r="W212" s="55">
        <v>0.6</v>
      </c>
      <c r="X212" s="55">
        <v>0.13500000000000001</v>
      </c>
      <c r="Y212" s="55">
        <f t="shared" si="18"/>
        <v>0.6</v>
      </c>
      <c r="Z212" s="55">
        <f t="shared" si="19"/>
        <v>0.13500000000000001</v>
      </c>
      <c r="AA212" s="55">
        <v>0.5</v>
      </c>
      <c r="AB212" s="56">
        <v>7.1977738847482098E-3</v>
      </c>
      <c r="AC212">
        <f t="shared" si="20"/>
        <v>18</v>
      </c>
      <c r="AD212">
        <f t="shared" si="21"/>
        <v>0</v>
      </c>
      <c r="AE212">
        <f t="shared" si="22"/>
        <v>0</v>
      </c>
      <c r="AF212">
        <f>'TP Factors'!$D$7</f>
        <v>1.0291758621024898</v>
      </c>
      <c r="AG212">
        <f t="shared" si="23"/>
        <v>0</v>
      </c>
    </row>
    <row r="213" spans="1:33">
      <c r="A213" s="51" t="s">
        <v>246</v>
      </c>
      <c r="B213" s="51">
        <v>10</v>
      </c>
      <c r="C213" s="51" t="s">
        <v>247</v>
      </c>
      <c r="D213" s="52">
        <v>37.82</v>
      </c>
      <c r="E213" s="51" t="s">
        <v>248</v>
      </c>
      <c r="F213" s="51">
        <v>1234</v>
      </c>
      <c r="G213" s="53">
        <v>102.5</v>
      </c>
      <c r="H213" s="51" t="s">
        <v>249</v>
      </c>
      <c r="I213" s="51" t="s">
        <v>250</v>
      </c>
      <c r="J213" s="51">
        <v>79</v>
      </c>
      <c r="K213" s="54">
        <v>59.622794527300002</v>
      </c>
      <c r="L213" s="54">
        <v>150.953598962</v>
      </c>
      <c r="M213" s="52">
        <v>0.17</v>
      </c>
      <c r="N213" s="52">
        <v>0.04</v>
      </c>
      <c r="O213" s="51">
        <v>64035</v>
      </c>
      <c r="P213" s="51">
        <v>62219</v>
      </c>
      <c r="Q213" s="55">
        <v>64035</v>
      </c>
      <c r="R213" s="55">
        <v>1300</v>
      </c>
      <c r="S213" s="51" t="s">
        <v>253</v>
      </c>
      <c r="T213" s="51" t="s">
        <v>319</v>
      </c>
      <c r="U213" s="55">
        <v>48.29</v>
      </c>
      <c r="V213" s="55">
        <v>1</v>
      </c>
      <c r="W213" s="55">
        <v>2.1</v>
      </c>
      <c r="X213" s="55">
        <v>0.51600000000000001</v>
      </c>
      <c r="Y213" s="55">
        <f t="shared" si="18"/>
        <v>2.1</v>
      </c>
      <c r="Z213" s="55">
        <f t="shared" si="19"/>
        <v>0.51600000000000001</v>
      </c>
      <c r="AA213" s="55">
        <v>0.69199999999999995</v>
      </c>
      <c r="AB213" s="56">
        <v>3.7301297449254603E-2</v>
      </c>
      <c r="AC213">
        <f t="shared" si="20"/>
        <v>128</v>
      </c>
      <c r="AD213">
        <f t="shared" si="21"/>
        <v>1</v>
      </c>
      <c r="AE213">
        <f t="shared" si="22"/>
        <v>0.1</v>
      </c>
      <c r="AF213">
        <f>'TP Factors'!$D$7</f>
        <v>1.0291758621024898</v>
      </c>
      <c r="AG213">
        <f t="shared" si="23"/>
        <v>0.1</v>
      </c>
    </row>
    <row r="214" spans="1:33">
      <c r="A214" s="51" t="s">
        <v>246</v>
      </c>
      <c r="B214" s="51">
        <v>10</v>
      </c>
      <c r="C214" s="51" t="s">
        <v>247</v>
      </c>
      <c r="D214" s="52">
        <v>37.82</v>
      </c>
      <c r="E214" s="51" t="s">
        <v>248</v>
      </c>
      <c r="F214" s="51">
        <v>3456</v>
      </c>
      <c r="G214" s="53">
        <v>3</v>
      </c>
      <c r="H214" s="51" t="s">
        <v>249</v>
      </c>
      <c r="I214" s="51" t="s">
        <v>250</v>
      </c>
      <c r="J214" s="51">
        <v>5211</v>
      </c>
      <c r="K214" s="54">
        <v>1390.5338111799999</v>
      </c>
      <c r="L214" s="54">
        <v>24135.088781099999</v>
      </c>
      <c r="M214" s="52">
        <v>6.25</v>
      </c>
      <c r="N214" s="52">
        <v>0.33</v>
      </c>
      <c r="O214" s="51">
        <v>64037</v>
      </c>
      <c r="P214" s="51">
        <v>62221</v>
      </c>
      <c r="Q214" s="55">
        <v>64037</v>
      </c>
      <c r="R214" s="55">
        <v>3200</v>
      </c>
      <c r="S214" s="51" t="s">
        <v>253</v>
      </c>
      <c r="T214" s="51" t="s">
        <v>329</v>
      </c>
      <c r="U214" s="55">
        <v>48.29</v>
      </c>
      <c r="V214" s="55">
        <v>1</v>
      </c>
      <c r="W214" s="55">
        <v>1.2</v>
      </c>
      <c r="X214" s="55">
        <v>6.4000000000000001E-2</v>
      </c>
      <c r="Y214" s="55">
        <f t="shared" si="18"/>
        <v>1.2</v>
      </c>
      <c r="Z214" s="55">
        <f t="shared" si="19"/>
        <v>6.4000000000000001E-2</v>
      </c>
      <c r="AA214" s="55">
        <v>0.28699999999999998</v>
      </c>
      <c r="AB214" s="56">
        <v>4.8658877523039301</v>
      </c>
      <c r="AC214">
        <f t="shared" si="20"/>
        <v>6932</v>
      </c>
      <c r="AD214">
        <f t="shared" si="21"/>
        <v>18</v>
      </c>
      <c r="AE214">
        <f t="shared" si="22"/>
        <v>1</v>
      </c>
      <c r="AF214">
        <f>'TP Factors'!$D$7</f>
        <v>1.0291758621024898</v>
      </c>
      <c r="AG214">
        <f t="shared" si="23"/>
        <v>1</v>
      </c>
    </row>
    <row r="215" spans="1:33">
      <c r="A215" s="51" t="s">
        <v>246</v>
      </c>
      <c r="B215" s="51">
        <v>10</v>
      </c>
      <c r="C215" s="51" t="s">
        <v>247</v>
      </c>
      <c r="D215" s="52">
        <v>37.82</v>
      </c>
      <c r="E215" s="51" t="s">
        <v>248</v>
      </c>
      <c r="F215" s="51">
        <v>3456</v>
      </c>
      <c r="G215" s="53">
        <v>3</v>
      </c>
      <c r="H215" s="51" t="s">
        <v>249</v>
      </c>
      <c r="I215" s="51" t="s">
        <v>250</v>
      </c>
      <c r="J215" s="51">
        <v>6689</v>
      </c>
      <c r="K215" s="54">
        <v>1194.2763980100001</v>
      </c>
      <c r="L215" s="54">
        <v>22226.920045499999</v>
      </c>
      <c r="M215" s="52">
        <v>8.0299999999999994</v>
      </c>
      <c r="N215" s="52">
        <v>0.43</v>
      </c>
      <c r="O215" s="51">
        <v>64039</v>
      </c>
      <c r="P215" s="51">
        <v>62223</v>
      </c>
      <c r="Q215" s="55">
        <v>64039</v>
      </c>
      <c r="R215" s="55">
        <v>3200</v>
      </c>
      <c r="S215" s="51" t="s">
        <v>258</v>
      </c>
      <c r="T215" s="51" t="s">
        <v>300</v>
      </c>
      <c r="U215" s="55">
        <v>48.29</v>
      </c>
      <c r="V215" s="55">
        <v>1</v>
      </c>
      <c r="W215" s="55">
        <v>1.2</v>
      </c>
      <c r="X215" s="55">
        <v>6.4000000000000001E-2</v>
      </c>
      <c r="Y215" s="55">
        <f t="shared" si="18"/>
        <v>1.2</v>
      </c>
      <c r="Z215" s="55">
        <f t="shared" si="19"/>
        <v>6.4000000000000001E-2</v>
      </c>
      <c r="AA215" s="55">
        <v>0.4</v>
      </c>
      <c r="AB215" s="56">
        <v>4.4653285799423301</v>
      </c>
      <c r="AC215">
        <f t="shared" si="20"/>
        <v>8866</v>
      </c>
      <c r="AD215">
        <f t="shared" si="21"/>
        <v>23</v>
      </c>
      <c r="AE215">
        <f t="shared" si="22"/>
        <v>1.3</v>
      </c>
      <c r="AF215">
        <f>'TP Factors'!$D$7</f>
        <v>1.0291758621024898</v>
      </c>
      <c r="AG215">
        <f t="shared" si="23"/>
        <v>1.3</v>
      </c>
    </row>
    <row r="216" spans="1:33">
      <c r="A216" s="51" t="s">
        <v>246</v>
      </c>
      <c r="B216" s="51">
        <v>10</v>
      </c>
      <c r="C216" s="51" t="s">
        <v>247</v>
      </c>
      <c r="D216" s="52">
        <v>37.82</v>
      </c>
      <c r="E216" s="51" t="s">
        <v>248</v>
      </c>
      <c r="F216" s="51">
        <v>3456</v>
      </c>
      <c r="G216" s="53">
        <v>0</v>
      </c>
      <c r="H216" s="51" t="s">
        <v>249</v>
      </c>
      <c r="I216" s="51" t="s">
        <v>250</v>
      </c>
      <c r="J216" s="51">
        <v>1574</v>
      </c>
      <c r="K216" s="54">
        <v>478.50116760399999</v>
      </c>
      <c r="L216" s="54">
        <v>6906.9271482800004</v>
      </c>
      <c r="M216" s="52">
        <v>0</v>
      </c>
      <c r="N216" s="52">
        <v>0</v>
      </c>
      <c r="O216" s="51">
        <v>64040</v>
      </c>
      <c r="P216" s="51">
        <v>62224</v>
      </c>
      <c r="Q216" s="55">
        <v>64040</v>
      </c>
      <c r="R216" s="55">
        <v>6460</v>
      </c>
      <c r="S216" s="51" t="s">
        <v>258</v>
      </c>
      <c r="T216" s="51" t="s">
        <v>280</v>
      </c>
      <c r="U216" s="55">
        <v>48.29</v>
      </c>
      <c r="V216" s="55">
        <v>1</v>
      </c>
      <c r="W216" s="55">
        <v>0</v>
      </c>
      <c r="X216" s="55">
        <v>0</v>
      </c>
      <c r="Y216" s="55">
        <f t="shared" si="18"/>
        <v>0</v>
      </c>
      <c r="Z216" s="55">
        <f t="shared" si="19"/>
        <v>0</v>
      </c>
      <c r="AA216" s="55">
        <v>0.30299999999999999</v>
      </c>
      <c r="AB216" s="56">
        <v>0.27022772516425397</v>
      </c>
      <c r="AC216">
        <f t="shared" si="20"/>
        <v>406</v>
      </c>
      <c r="AD216">
        <f t="shared" si="21"/>
        <v>0</v>
      </c>
      <c r="AE216">
        <f t="shared" si="22"/>
        <v>0</v>
      </c>
      <c r="AF216">
        <f>'TP Factors'!$D$7</f>
        <v>1.0291758621024898</v>
      </c>
      <c r="AG216">
        <f t="shared" si="23"/>
        <v>0</v>
      </c>
    </row>
    <row r="217" spans="1:33">
      <c r="A217" s="51" t="s">
        <v>246</v>
      </c>
      <c r="B217" s="51">
        <v>10</v>
      </c>
      <c r="C217" s="51" t="s">
        <v>247</v>
      </c>
      <c r="D217" s="52">
        <v>37.82</v>
      </c>
      <c r="E217" s="51" t="s">
        <v>248</v>
      </c>
      <c r="F217" s="51">
        <v>3456</v>
      </c>
      <c r="G217" s="53">
        <v>0</v>
      </c>
      <c r="H217" s="51" t="s">
        <v>249</v>
      </c>
      <c r="I217" s="51" t="s">
        <v>250</v>
      </c>
      <c r="J217" s="51">
        <v>7351</v>
      </c>
      <c r="K217" s="54">
        <v>904.47955844900002</v>
      </c>
      <c r="L217" s="54">
        <v>32246.055893100001</v>
      </c>
      <c r="M217" s="52">
        <v>0</v>
      </c>
      <c r="N217" s="52">
        <v>0</v>
      </c>
      <c r="O217" s="51">
        <v>64042</v>
      </c>
      <c r="P217" s="51">
        <v>62226</v>
      </c>
      <c r="Q217" s="55">
        <v>64042</v>
      </c>
      <c r="R217" s="55">
        <v>6460</v>
      </c>
      <c r="S217" s="51" t="s">
        <v>258</v>
      </c>
      <c r="T217" s="51" t="s">
        <v>280</v>
      </c>
      <c r="U217" s="55">
        <v>48.29</v>
      </c>
      <c r="V217" s="55">
        <v>1</v>
      </c>
      <c r="W217" s="55">
        <v>0</v>
      </c>
      <c r="X217" s="55">
        <v>0</v>
      </c>
      <c r="Y217" s="55">
        <f t="shared" si="18"/>
        <v>0</v>
      </c>
      <c r="Z217" s="55">
        <f t="shared" si="19"/>
        <v>0</v>
      </c>
      <c r="AA217" s="55">
        <v>0.30299999999999999</v>
      </c>
      <c r="AB217" s="56">
        <v>0.50624910221337105</v>
      </c>
      <c r="AC217">
        <f t="shared" si="20"/>
        <v>761</v>
      </c>
      <c r="AD217">
        <f t="shared" si="21"/>
        <v>0</v>
      </c>
      <c r="AE217">
        <f t="shared" si="22"/>
        <v>0</v>
      </c>
      <c r="AF217">
        <f>'TP Factors'!$D$7</f>
        <v>1.0291758621024898</v>
      </c>
      <c r="AG217">
        <f t="shared" si="23"/>
        <v>0</v>
      </c>
    </row>
    <row r="218" spans="1:33">
      <c r="A218" s="51" t="s">
        <v>246</v>
      </c>
      <c r="B218" s="51">
        <v>10</v>
      </c>
      <c r="C218" s="51" t="s">
        <v>247</v>
      </c>
      <c r="D218" s="52">
        <v>37.82</v>
      </c>
      <c r="E218" s="51" t="s">
        <v>248</v>
      </c>
      <c r="F218" s="51">
        <v>3456</v>
      </c>
      <c r="G218" s="53">
        <v>3</v>
      </c>
      <c r="H218" s="51" t="s">
        <v>249</v>
      </c>
      <c r="I218" s="51" t="s">
        <v>250</v>
      </c>
      <c r="J218" s="51">
        <v>311</v>
      </c>
      <c r="K218" s="54">
        <v>247.98001882299999</v>
      </c>
      <c r="L218" s="54">
        <v>1337.6749061099999</v>
      </c>
      <c r="M218" s="52">
        <v>0.22</v>
      </c>
      <c r="N218" s="52">
        <v>0.03</v>
      </c>
      <c r="O218" s="51">
        <v>64043</v>
      </c>
      <c r="P218" s="51">
        <v>62227</v>
      </c>
      <c r="Q218" s="55">
        <v>64043</v>
      </c>
      <c r="R218" s="55">
        <v>4110</v>
      </c>
      <c r="S218" s="51" t="s">
        <v>253</v>
      </c>
      <c r="T218" s="51" t="s">
        <v>320</v>
      </c>
      <c r="U218" s="55">
        <v>48.29</v>
      </c>
      <c r="V218" s="55">
        <v>1</v>
      </c>
      <c r="W218" s="55">
        <v>0.7</v>
      </c>
      <c r="X218" s="55">
        <v>0.09</v>
      </c>
      <c r="Y218" s="55">
        <f t="shared" si="18"/>
        <v>0.7</v>
      </c>
      <c r="Z218" s="55">
        <f t="shared" si="19"/>
        <v>0.09</v>
      </c>
      <c r="AA218" s="55">
        <v>0.309</v>
      </c>
      <c r="AB218" s="56">
        <v>0.33054534584022799</v>
      </c>
      <c r="AC218">
        <f t="shared" si="20"/>
        <v>507</v>
      </c>
      <c r="AD218">
        <f t="shared" si="21"/>
        <v>1</v>
      </c>
      <c r="AE218">
        <f t="shared" si="22"/>
        <v>0.1</v>
      </c>
      <c r="AF218">
        <f>'TP Factors'!$D$7</f>
        <v>1.0291758621024898</v>
      </c>
      <c r="AG218">
        <f t="shared" si="23"/>
        <v>0.1</v>
      </c>
    </row>
    <row r="219" spans="1:33">
      <c r="A219" s="51" t="s">
        <v>246</v>
      </c>
      <c r="B219" s="51">
        <v>10</v>
      </c>
      <c r="C219" s="51" t="s">
        <v>247</v>
      </c>
      <c r="D219" s="52">
        <v>37.82</v>
      </c>
      <c r="E219" s="51" t="s">
        <v>248</v>
      </c>
      <c r="F219" s="51">
        <v>3456</v>
      </c>
      <c r="G219" s="53">
        <v>3</v>
      </c>
      <c r="H219" s="51" t="s">
        <v>249</v>
      </c>
      <c r="I219" s="51" t="s">
        <v>250</v>
      </c>
      <c r="J219" s="51">
        <v>1204</v>
      </c>
      <c r="K219" s="54">
        <v>886.86132862700003</v>
      </c>
      <c r="L219" s="54">
        <v>3874.1810345099998</v>
      </c>
      <c r="M219" s="52">
        <v>0.84</v>
      </c>
      <c r="N219" s="52">
        <v>0.11</v>
      </c>
      <c r="O219" s="51">
        <v>64050</v>
      </c>
      <c r="P219" s="51">
        <v>62234</v>
      </c>
      <c r="Q219" s="55">
        <v>64050</v>
      </c>
      <c r="R219" s="55">
        <v>4110</v>
      </c>
      <c r="S219" s="51" t="s">
        <v>258</v>
      </c>
      <c r="T219" s="51" t="s">
        <v>305</v>
      </c>
      <c r="U219" s="55">
        <v>48.29</v>
      </c>
      <c r="V219" s="55">
        <v>1</v>
      </c>
      <c r="W219" s="55">
        <v>0.7</v>
      </c>
      <c r="X219" s="55">
        <v>0.09</v>
      </c>
      <c r="Y219" s="55">
        <f t="shared" si="18"/>
        <v>0.7</v>
      </c>
      <c r="Z219" s="55">
        <f t="shared" si="19"/>
        <v>0.09</v>
      </c>
      <c r="AA219" s="55">
        <v>0.41299999999999998</v>
      </c>
      <c r="AB219" s="56">
        <v>0.82150914438349598</v>
      </c>
      <c r="AC219">
        <f t="shared" si="20"/>
        <v>1684</v>
      </c>
      <c r="AD219">
        <f t="shared" si="21"/>
        <v>3</v>
      </c>
      <c r="AE219">
        <f t="shared" si="22"/>
        <v>0.3</v>
      </c>
      <c r="AF219">
        <f>'TP Factors'!$D$7</f>
        <v>1.0291758621024898</v>
      </c>
      <c r="AG219">
        <f t="shared" si="23"/>
        <v>0.3</v>
      </c>
    </row>
    <row r="220" spans="1:33">
      <c r="A220" s="51" t="s">
        <v>246</v>
      </c>
      <c r="B220" s="51">
        <v>10</v>
      </c>
      <c r="C220" s="51" t="s">
        <v>247</v>
      </c>
      <c r="D220" s="52">
        <v>37.82</v>
      </c>
      <c r="E220" s="51" t="s">
        <v>248</v>
      </c>
      <c r="F220" s="51">
        <v>3456</v>
      </c>
      <c r="G220" s="53">
        <v>3</v>
      </c>
      <c r="H220" s="51" t="s">
        <v>249</v>
      </c>
      <c r="I220" s="51" t="s">
        <v>250</v>
      </c>
      <c r="J220" s="51">
        <v>42</v>
      </c>
      <c r="K220" s="54">
        <v>326.85163429300002</v>
      </c>
      <c r="L220" s="54">
        <v>179.452105386</v>
      </c>
      <c r="M220" s="52">
        <v>0.03</v>
      </c>
      <c r="N220" s="52">
        <v>0</v>
      </c>
      <c r="O220" s="51">
        <v>64051</v>
      </c>
      <c r="P220" s="51">
        <v>62235</v>
      </c>
      <c r="Q220" s="55">
        <v>64051</v>
      </c>
      <c r="R220" s="55">
        <v>4110</v>
      </c>
      <c r="S220" s="51" t="s">
        <v>253</v>
      </c>
      <c r="T220" s="51" t="s">
        <v>320</v>
      </c>
      <c r="U220" s="55">
        <v>48.29</v>
      </c>
      <c r="V220" s="55">
        <v>1</v>
      </c>
      <c r="W220" s="55">
        <v>0.7</v>
      </c>
      <c r="X220" s="55">
        <v>0.09</v>
      </c>
      <c r="Y220" s="55">
        <f t="shared" si="18"/>
        <v>0.7</v>
      </c>
      <c r="Z220" s="55">
        <f t="shared" si="19"/>
        <v>0.09</v>
      </c>
      <c r="AA220" s="55">
        <v>0.309</v>
      </c>
      <c r="AB220" s="56">
        <v>4.4343403612815802E-2</v>
      </c>
      <c r="AC220">
        <f t="shared" si="20"/>
        <v>68</v>
      </c>
      <c r="AD220">
        <f t="shared" si="21"/>
        <v>0</v>
      </c>
      <c r="AE220">
        <f t="shared" si="22"/>
        <v>0</v>
      </c>
      <c r="AF220">
        <f>'TP Factors'!$D$7</f>
        <v>1.0291758621024898</v>
      </c>
      <c r="AG220">
        <f t="shared" si="23"/>
        <v>0</v>
      </c>
    </row>
    <row r="221" spans="1:33">
      <c r="A221" s="51" t="s">
        <v>246</v>
      </c>
      <c r="B221" s="51">
        <v>10</v>
      </c>
      <c r="C221" s="51" t="s">
        <v>247</v>
      </c>
      <c r="D221" s="52">
        <v>37.82</v>
      </c>
      <c r="E221" s="51" t="s">
        <v>248</v>
      </c>
      <c r="F221" s="51">
        <v>1234</v>
      </c>
      <c r="G221" s="53">
        <v>0</v>
      </c>
      <c r="H221" s="51" t="s">
        <v>249</v>
      </c>
      <c r="I221" s="51" t="s">
        <v>250</v>
      </c>
      <c r="J221" s="51">
        <v>2</v>
      </c>
      <c r="K221" s="54">
        <v>10.341454458599999</v>
      </c>
      <c r="L221" s="54">
        <v>3.9642331955299999</v>
      </c>
      <c r="M221" s="52">
        <v>0</v>
      </c>
      <c r="N221" s="52">
        <v>0</v>
      </c>
      <c r="O221" s="51">
        <v>64053</v>
      </c>
      <c r="P221" s="51">
        <v>62237</v>
      </c>
      <c r="Q221" s="55">
        <v>64053</v>
      </c>
      <c r="R221" s="55">
        <v>5300</v>
      </c>
      <c r="S221" s="51" t="s">
        <v>258</v>
      </c>
      <c r="T221" s="51" t="s">
        <v>291</v>
      </c>
      <c r="U221" s="55">
        <v>48.29</v>
      </c>
      <c r="V221" s="55">
        <v>1</v>
      </c>
      <c r="W221" s="55">
        <v>0.6</v>
      </c>
      <c r="X221" s="55">
        <v>0.13500000000000001</v>
      </c>
      <c r="Y221" s="55">
        <f t="shared" si="18"/>
        <v>0.6</v>
      </c>
      <c r="Z221" s="55">
        <f t="shared" si="19"/>
        <v>0.13500000000000001</v>
      </c>
      <c r="AA221" s="55">
        <v>0.5</v>
      </c>
      <c r="AB221" s="56">
        <v>5.7143636587083995E-4</v>
      </c>
      <c r="AC221">
        <f t="shared" si="20"/>
        <v>1</v>
      </c>
      <c r="AD221">
        <f t="shared" si="21"/>
        <v>0</v>
      </c>
      <c r="AE221">
        <f t="shared" si="22"/>
        <v>0</v>
      </c>
      <c r="AF221">
        <f>'TP Factors'!$D$7</f>
        <v>1.0291758621024898</v>
      </c>
      <c r="AG221">
        <f t="shared" si="23"/>
        <v>0</v>
      </c>
    </row>
    <row r="222" spans="1:33">
      <c r="A222" s="51" t="s">
        <v>246</v>
      </c>
      <c r="B222" s="51">
        <v>10</v>
      </c>
      <c r="C222" s="51" t="s">
        <v>247</v>
      </c>
      <c r="D222" s="52">
        <v>37.82</v>
      </c>
      <c r="E222" s="51" t="s">
        <v>248</v>
      </c>
      <c r="F222" s="51">
        <v>3456</v>
      </c>
      <c r="G222" s="53">
        <v>0</v>
      </c>
      <c r="H222" s="51" t="s">
        <v>249</v>
      </c>
      <c r="I222" s="51" t="s">
        <v>250</v>
      </c>
      <c r="J222" s="51">
        <v>84</v>
      </c>
      <c r="K222" s="54">
        <v>81.406798229100005</v>
      </c>
      <c r="L222" s="54">
        <v>369.192029972</v>
      </c>
      <c r="M222" s="52">
        <v>0</v>
      </c>
      <c r="N222" s="52">
        <v>0</v>
      </c>
      <c r="O222" s="51">
        <v>64074</v>
      </c>
      <c r="P222" s="51">
        <v>62258</v>
      </c>
      <c r="Q222" s="55">
        <v>64074</v>
      </c>
      <c r="R222" s="55">
        <v>6410</v>
      </c>
      <c r="S222" s="51" t="s">
        <v>251</v>
      </c>
      <c r="T222" s="51" t="s">
        <v>321</v>
      </c>
      <c r="U222" s="55">
        <v>48.29</v>
      </c>
      <c r="V222" s="55">
        <v>1</v>
      </c>
      <c r="W222" s="55">
        <v>0</v>
      </c>
      <c r="X222" s="55">
        <v>0</v>
      </c>
      <c r="Y222" s="55">
        <f t="shared" si="18"/>
        <v>0</v>
      </c>
      <c r="Z222" s="55">
        <f t="shared" si="19"/>
        <v>0</v>
      </c>
      <c r="AA222" s="55">
        <v>0.30299999999999999</v>
      </c>
      <c r="AB222" s="56">
        <v>9.1228972481079806E-2</v>
      </c>
      <c r="AC222">
        <f t="shared" si="20"/>
        <v>137</v>
      </c>
      <c r="AD222">
        <f t="shared" si="21"/>
        <v>0</v>
      </c>
      <c r="AE222">
        <f t="shared" si="22"/>
        <v>0</v>
      </c>
      <c r="AF222">
        <f>'TP Factors'!$D$7</f>
        <v>1.0291758621024898</v>
      </c>
      <c r="AG222">
        <f t="shared" si="23"/>
        <v>0</v>
      </c>
    </row>
    <row r="223" spans="1:33">
      <c r="A223" s="51" t="s">
        <v>246</v>
      </c>
      <c r="B223" s="51">
        <v>10</v>
      </c>
      <c r="C223" s="51" t="s">
        <v>247</v>
      </c>
      <c r="D223" s="52">
        <v>37.82</v>
      </c>
      <c r="E223" s="51" t="s">
        <v>248</v>
      </c>
      <c r="F223" s="51">
        <v>3456</v>
      </c>
      <c r="G223" s="53">
        <v>0</v>
      </c>
      <c r="H223" s="51" t="s">
        <v>249</v>
      </c>
      <c r="I223" s="51" t="s">
        <v>250</v>
      </c>
      <c r="J223" s="51">
        <v>34</v>
      </c>
      <c r="K223" s="54">
        <v>56.490118798300003</v>
      </c>
      <c r="L223" s="54">
        <v>148.044844832</v>
      </c>
      <c r="M223" s="52">
        <v>0</v>
      </c>
      <c r="N223" s="52">
        <v>0</v>
      </c>
      <c r="O223" s="51">
        <v>64075</v>
      </c>
      <c r="P223" s="51">
        <v>62259</v>
      </c>
      <c r="Q223" s="55">
        <v>64075</v>
      </c>
      <c r="R223" s="55">
        <v>6410</v>
      </c>
      <c r="S223" s="51" t="s">
        <v>251</v>
      </c>
      <c r="T223" s="51" t="s">
        <v>321</v>
      </c>
      <c r="U223" s="55">
        <v>48.29</v>
      </c>
      <c r="V223" s="55">
        <v>1</v>
      </c>
      <c r="W223" s="55">
        <v>0</v>
      </c>
      <c r="X223" s="55">
        <v>0</v>
      </c>
      <c r="Y223" s="55">
        <f t="shared" si="18"/>
        <v>0</v>
      </c>
      <c r="Z223" s="55">
        <f t="shared" si="19"/>
        <v>0</v>
      </c>
      <c r="AA223" s="55">
        <v>0.30299999999999999</v>
      </c>
      <c r="AB223" s="56">
        <v>3.6582531523956102E-2</v>
      </c>
      <c r="AC223">
        <f t="shared" si="20"/>
        <v>55</v>
      </c>
      <c r="AD223">
        <f t="shared" si="21"/>
        <v>0</v>
      </c>
      <c r="AE223">
        <f t="shared" si="22"/>
        <v>0</v>
      </c>
      <c r="AF223">
        <f>'TP Factors'!$D$7</f>
        <v>1.0291758621024898</v>
      </c>
      <c r="AG223">
        <f t="shared" si="23"/>
        <v>0</v>
      </c>
    </row>
    <row r="224" spans="1:33">
      <c r="A224" s="51" t="s">
        <v>246</v>
      </c>
      <c r="B224" s="51">
        <v>10</v>
      </c>
      <c r="C224" s="51" t="s">
        <v>247</v>
      </c>
      <c r="D224" s="52">
        <v>37.82</v>
      </c>
      <c r="E224" s="51" t="s">
        <v>248</v>
      </c>
      <c r="F224" s="51">
        <v>3456</v>
      </c>
      <c r="G224" s="53">
        <v>3</v>
      </c>
      <c r="H224" s="51" t="s">
        <v>249</v>
      </c>
      <c r="I224" s="51" t="s">
        <v>250</v>
      </c>
      <c r="J224" s="51">
        <v>1081</v>
      </c>
      <c r="K224" s="54">
        <v>246.45154906400001</v>
      </c>
      <c r="L224" s="54">
        <v>3592.55456095</v>
      </c>
      <c r="M224" s="52">
        <v>1.3</v>
      </c>
      <c r="N224" s="52">
        <v>7.0000000000000007E-2</v>
      </c>
      <c r="O224" s="51">
        <v>64173</v>
      </c>
      <c r="P224" s="51">
        <v>62352</v>
      </c>
      <c r="Q224" s="55">
        <v>64173</v>
      </c>
      <c r="R224" s="55">
        <v>3200</v>
      </c>
      <c r="S224" s="51" t="s">
        <v>258</v>
      </c>
      <c r="T224" s="51" t="s">
        <v>300</v>
      </c>
      <c r="U224" s="55">
        <v>48.29</v>
      </c>
      <c r="V224" s="55">
        <v>1</v>
      </c>
      <c r="W224" s="55">
        <v>1.2</v>
      </c>
      <c r="X224" s="55">
        <v>6.4000000000000001E-2</v>
      </c>
      <c r="Y224" s="55">
        <f t="shared" si="18"/>
        <v>1.2</v>
      </c>
      <c r="Z224" s="55">
        <f t="shared" si="19"/>
        <v>6.4000000000000001E-2</v>
      </c>
      <c r="AA224" s="55">
        <v>0.4</v>
      </c>
      <c r="AB224" s="56">
        <v>0.88480325024238504</v>
      </c>
      <c r="AC224">
        <f t="shared" si="20"/>
        <v>1757</v>
      </c>
      <c r="AD224">
        <f t="shared" si="21"/>
        <v>5</v>
      </c>
      <c r="AE224">
        <f t="shared" si="22"/>
        <v>0.2</v>
      </c>
      <c r="AF224">
        <f>'TP Factors'!$D$7</f>
        <v>1.0291758621024898</v>
      </c>
      <c r="AG224">
        <f t="shared" si="23"/>
        <v>0.2</v>
      </c>
    </row>
    <row r="225" spans="1:33">
      <c r="A225" s="51" t="s">
        <v>246</v>
      </c>
      <c r="B225" s="51">
        <v>10</v>
      </c>
      <c r="C225" s="51" t="s">
        <v>247</v>
      </c>
      <c r="D225" s="52">
        <v>37.82</v>
      </c>
      <c r="E225" s="51" t="s">
        <v>248</v>
      </c>
      <c r="F225" s="51">
        <v>3456</v>
      </c>
      <c r="G225" s="53">
        <v>0</v>
      </c>
      <c r="H225" s="51" t="s">
        <v>249</v>
      </c>
      <c r="I225" s="51" t="s">
        <v>250</v>
      </c>
      <c r="J225" s="51">
        <v>133</v>
      </c>
      <c r="K225" s="54">
        <v>202.94942179200001</v>
      </c>
      <c r="L225" s="54">
        <v>585.19307329900005</v>
      </c>
      <c r="M225" s="52">
        <v>0</v>
      </c>
      <c r="N225" s="52">
        <v>0</v>
      </c>
      <c r="O225" s="51">
        <v>64174</v>
      </c>
      <c r="P225" s="51">
        <v>62353</v>
      </c>
      <c r="Q225" s="55">
        <v>64174</v>
      </c>
      <c r="R225" s="55">
        <v>6460</v>
      </c>
      <c r="S225" s="51" t="s">
        <v>258</v>
      </c>
      <c r="T225" s="51" t="s">
        <v>280</v>
      </c>
      <c r="U225" s="55">
        <v>48.29</v>
      </c>
      <c r="V225" s="55">
        <v>1</v>
      </c>
      <c r="W225" s="55">
        <v>0</v>
      </c>
      <c r="X225" s="55">
        <v>0</v>
      </c>
      <c r="Y225" s="55">
        <f t="shared" si="18"/>
        <v>0</v>
      </c>
      <c r="Z225" s="55">
        <f t="shared" si="19"/>
        <v>0</v>
      </c>
      <c r="AA225" s="55">
        <v>0.30299999999999999</v>
      </c>
      <c r="AB225" s="56">
        <v>0.14460377921113299</v>
      </c>
      <c r="AC225">
        <f t="shared" si="20"/>
        <v>217</v>
      </c>
      <c r="AD225">
        <f t="shared" si="21"/>
        <v>0</v>
      </c>
      <c r="AE225">
        <f t="shared" si="22"/>
        <v>0</v>
      </c>
      <c r="AF225">
        <f>'TP Factors'!$D$7</f>
        <v>1.0291758621024898</v>
      </c>
      <c r="AG225">
        <f t="shared" si="23"/>
        <v>0</v>
      </c>
    </row>
    <row r="226" spans="1:33">
      <c r="A226" s="51" t="s">
        <v>246</v>
      </c>
      <c r="B226" s="51">
        <v>10</v>
      </c>
      <c r="C226" s="51" t="s">
        <v>247</v>
      </c>
      <c r="D226" s="52">
        <v>37.82</v>
      </c>
      <c r="E226" s="51" t="s">
        <v>248</v>
      </c>
      <c r="F226" s="51">
        <v>3456</v>
      </c>
      <c r="G226" s="53">
        <v>0</v>
      </c>
      <c r="H226" s="51" t="s">
        <v>249</v>
      </c>
      <c r="I226" s="51" t="s">
        <v>250</v>
      </c>
      <c r="J226" s="51">
        <v>459</v>
      </c>
      <c r="K226" s="54">
        <v>198.491683502</v>
      </c>
      <c r="L226" s="54">
        <v>2013.48371522</v>
      </c>
      <c r="M226" s="52">
        <v>0</v>
      </c>
      <c r="N226" s="52">
        <v>0</v>
      </c>
      <c r="O226" s="51">
        <v>64177</v>
      </c>
      <c r="P226" s="51">
        <v>62355</v>
      </c>
      <c r="Q226" s="55">
        <v>64177</v>
      </c>
      <c r="R226" s="55">
        <v>6460</v>
      </c>
      <c r="S226" s="51" t="s">
        <v>251</v>
      </c>
      <c r="T226" s="51" t="s">
        <v>282</v>
      </c>
      <c r="U226" s="55">
        <v>48.29</v>
      </c>
      <c r="V226" s="55">
        <v>1</v>
      </c>
      <c r="W226" s="55">
        <v>0</v>
      </c>
      <c r="X226" s="55">
        <v>0</v>
      </c>
      <c r="Y226" s="55">
        <f t="shared" si="18"/>
        <v>0</v>
      </c>
      <c r="Z226" s="55">
        <f t="shared" si="19"/>
        <v>0</v>
      </c>
      <c r="AA226" s="55">
        <v>0.30299999999999999</v>
      </c>
      <c r="AB226" s="56">
        <v>0.49754067132830299</v>
      </c>
      <c r="AC226">
        <f t="shared" si="20"/>
        <v>748</v>
      </c>
      <c r="AD226">
        <f t="shared" si="21"/>
        <v>0</v>
      </c>
      <c r="AE226">
        <f t="shared" si="22"/>
        <v>0</v>
      </c>
      <c r="AF226">
        <f>'TP Factors'!$D$7</f>
        <v>1.0291758621024898</v>
      </c>
      <c r="AG226">
        <f t="shared" si="23"/>
        <v>0</v>
      </c>
    </row>
    <row r="227" spans="1:33">
      <c r="A227" s="51" t="s">
        <v>246</v>
      </c>
      <c r="B227" s="51">
        <v>10</v>
      </c>
      <c r="C227" s="51" t="s">
        <v>247</v>
      </c>
      <c r="D227" s="52">
        <v>37.82</v>
      </c>
      <c r="E227" s="51" t="s">
        <v>248</v>
      </c>
      <c r="F227" s="51">
        <v>3456</v>
      </c>
      <c r="G227" s="53">
        <v>0</v>
      </c>
      <c r="H227" s="51" t="s">
        <v>249</v>
      </c>
      <c r="I227" s="51" t="s">
        <v>250</v>
      </c>
      <c r="J227" s="51">
        <v>97</v>
      </c>
      <c r="K227" s="54">
        <v>95.599911616399993</v>
      </c>
      <c r="L227" s="54">
        <v>483.74587701399997</v>
      </c>
      <c r="M227" s="52">
        <v>0</v>
      </c>
      <c r="N227" s="52">
        <v>0</v>
      </c>
      <c r="O227" s="51">
        <v>64178</v>
      </c>
      <c r="P227" s="51">
        <v>62356</v>
      </c>
      <c r="Q227" s="55">
        <v>64178</v>
      </c>
      <c r="R227" s="55">
        <v>6460</v>
      </c>
      <c r="S227" s="51" t="s">
        <v>253</v>
      </c>
      <c r="T227" s="51" t="s">
        <v>281</v>
      </c>
      <c r="U227" s="55">
        <v>48.29</v>
      </c>
      <c r="V227" s="55">
        <v>1</v>
      </c>
      <c r="W227" s="55">
        <v>0</v>
      </c>
      <c r="X227" s="55">
        <v>0</v>
      </c>
      <c r="Y227" s="55">
        <f t="shared" si="18"/>
        <v>0</v>
      </c>
      <c r="Z227" s="55">
        <f t="shared" si="19"/>
        <v>0</v>
      </c>
      <c r="AA227" s="55">
        <v>0.26600000000000001</v>
      </c>
      <c r="AB227" s="56">
        <v>0.119535731328919</v>
      </c>
      <c r="AC227">
        <f t="shared" si="20"/>
        <v>158</v>
      </c>
      <c r="AD227">
        <f t="shared" si="21"/>
        <v>0</v>
      </c>
      <c r="AE227">
        <f t="shared" si="22"/>
        <v>0</v>
      </c>
      <c r="AF227">
        <f>'TP Factors'!$D$7</f>
        <v>1.0291758621024898</v>
      </c>
      <c r="AG227">
        <f t="shared" si="23"/>
        <v>0</v>
      </c>
    </row>
    <row r="228" spans="1:33">
      <c r="A228" s="51" t="s">
        <v>246</v>
      </c>
      <c r="B228" s="51">
        <v>10</v>
      </c>
      <c r="C228" s="51" t="s">
        <v>247</v>
      </c>
      <c r="D228" s="52">
        <v>37.82</v>
      </c>
      <c r="E228" s="51" t="s">
        <v>248</v>
      </c>
      <c r="F228" s="51">
        <v>3456</v>
      </c>
      <c r="G228" s="53">
        <v>3</v>
      </c>
      <c r="H228" s="51" t="s">
        <v>249</v>
      </c>
      <c r="I228" s="51" t="s">
        <v>250</v>
      </c>
      <c r="J228" s="51">
        <v>29</v>
      </c>
      <c r="K228" s="54">
        <v>48.5080032746</v>
      </c>
      <c r="L228" s="54">
        <v>92.833766449199999</v>
      </c>
      <c r="M228" s="52">
        <v>0.02</v>
      </c>
      <c r="N228" s="52">
        <v>0</v>
      </c>
      <c r="O228" s="51">
        <v>64182</v>
      </c>
      <c r="P228" s="51">
        <v>62360</v>
      </c>
      <c r="Q228" s="55">
        <v>64182</v>
      </c>
      <c r="R228" s="55">
        <v>4110</v>
      </c>
      <c r="S228" s="51" t="s">
        <v>258</v>
      </c>
      <c r="T228" s="51" t="s">
        <v>305</v>
      </c>
      <c r="U228" s="55">
        <v>48.29</v>
      </c>
      <c r="V228" s="55">
        <v>1</v>
      </c>
      <c r="W228" s="55">
        <v>0.7</v>
      </c>
      <c r="X228" s="55">
        <v>0.09</v>
      </c>
      <c r="Y228" s="55">
        <f t="shared" si="18"/>
        <v>0.7</v>
      </c>
      <c r="Z228" s="55">
        <f t="shared" si="19"/>
        <v>0.09</v>
      </c>
      <c r="AA228" s="55">
        <v>0.41299999999999998</v>
      </c>
      <c r="AB228" s="56">
        <v>2.2939631512987699E-2</v>
      </c>
      <c r="AC228">
        <f t="shared" si="20"/>
        <v>47</v>
      </c>
      <c r="AD228">
        <f t="shared" si="21"/>
        <v>0</v>
      </c>
      <c r="AE228">
        <f t="shared" si="22"/>
        <v>0</v>
      </c>
      <c r="AF228">
        <f>'TP Factors'!$D$7</f>
        <v>1.0291758621024898</v>
      </c>
      <c r="AG228">
        <f t="shared" si="23"/>
        <v>0</v>
      </c>
    </row>
    <row r="229" spans="1:33">
      <c r="A229" s="51" t="s">
        <v>246</v>
      </c>
      <c r="B229" s="51">
        <v>10</v>
      </c>
      <c r="C229" s="51" t="s">
        <v>247</v>
      </c>
      <c r="D229" s="52">
        <v>37.82</v>
      </c>
      <c r="E229" s="51" t="s">
        <v>248</v>
      </c>
      <c r="F229" s="51">
        <v>3456</v>
      </c>
      <c r="G229" s="53">
        <v>3</v>
      </c>
      <c r="H229" s="51" t="s">
        <v>249</v>
      </c>
      <c r="I229" s="51" t="s">
        <v>250</v>
      </c>
      <c r="J229" s="51">
        <v>468</v>
      </c>
      <c r="K229" s="54">
        <v>502.20809420000001</v>
      </c>
      <c r="L229" s="54">
        <v>2012.6958776700001</v>
      </c>
      <c r="M229" s="52">
        <v>0.33</v>
      </c>
      <c r="N229" s="52">
        <v>0.04</v>
      </c>
      <c r="O229" s="51">
        <v>64183</v>
      </c>
      <c r="P229" s="51">
        <v>62361</v>
      </c>
      <c r="Q229" s="55">
        <v>64183</v>
      </c>
      <c r="R229" s="55">
        <v>4110</v>
      </c>
      <c r="S229" s="51" t="s">
        <v>253</v>
      </c>
      <c r="T229" s="51" t="s">
        <v>320</v>
      </c>
      <c r="U229" s="55">
        <v>48.29</v>
      </c>
      <c r="V229" s="55">
        <v>1</v>
      </c>
      <c r="W229" s="55">
        <v>0.7</v>
      </c>
      <c r="X229" s="55">
        <v>0.09</v>
      </c>
      <c r="Y229" s="55">
        <f t="shared" si="18"/>
        <v>0.7</v>
      </c>
      <c r="Z229" s="55">
        <f t="shared" si="19"/>
        <v>0.09</v>
      </c>
      <c r="AA229" s="55">
        <v>0.309</v>
      </c>
      <c r="AB229" s="56">
        <v>0.49734599325073497</v>
      </c>
      <c r="AC229">
        <f t="shared" si="20"/>
        <v>763</v>
      </c>
      <c r="AD229">
        <f t="shared" si="21"/>
        <v>1</v>
      </c>
      <c r="AE229">
        <f t="shared" si="22"/>
        <v>0.2</v>
      </c>
      <c r="AF229">
        <f>'TP Factors'!$D$7</f>
        <v>1.0291758621024898</v>
      </c>
      <c r="AG229">
        <f t="shared" si="23"/>
        <v>0.2</v>
      </c>
    </row>
    <row r="230" spans="1:33">
      <c r="A230" s="51" t="s">
        <v>246</v>
      </c>
      <c r="B230" s="51">
        <v>10</v>
      </c>
      <c r="C230" s="51" t="s">
        <v>247</v>
      </c>
      <c r="D230" s="52">
        <v>37.82</v>
      </c>
      <c r="E230" s="51" t="s">
        <v>248</v>
      </c>
      <c r="F230" s="51">
        <v>3456</v>
      </c>
      <c r="G230" s="53">
        <v>3</v>
      </c>
      <c r="H230" s="51" t="s">
        <v>249</v>
      </c>
      <c r="I230" s="51" t="s">
        <v>250</v>
      </c>
      <c r="J230" s="51">
        <v>3276</v>
      </c>
      <c r="K230" s="54">
        <v>420.83026288500002</v>
      </c>
      <c r="L230" s="54">
        <v>10543.339581300001</v>
      </c>
      <c r="M230" s="52">
        <v>2.29</v>
      </c>
      <c r="N230" s="52">
        <v>0.28999999999999998</v>
      </c>
      <c r="O230" s="51">
        <v>64196</v>
      </c>
      <c r="P230" s="51">
        <v>62373</v>
      </c>
      <c r="Q230" s="55">
        <v>64196</v>
      </c>
      <c r="R230" s="55">
        <v>4110</v>
      </c>
      <c r="S230" s="51" t="s">
        <v>258</v>
      </c>
      <c r="T230" s="51" t="s">
        <v>305</v>
      </c>
      <c r="U230" s="55">
        <v>48.29</v>
      </c>
      <c r="V230" s="55">
        <v>1</v>
      </c>
      <c r="W230" s="55">
        <v>0.7</v>
      </c>
      <c r="X230" s="55">
        <v>0.09</v>
      </c>
      <c r="Y230" s="55">
        <f t="shared" si="18"/>
        <v>0.7</v>
      </c>
      <c r="Z230" s="55">
        <f t="shared" si="19"/>
        <v>0.09</v>
      </c>
      <c r="AA230" s="55">
        <v>0.41299999999999998</v>
      </c>
      <c r="AB230" s="56">
        <v>2.6053055279264301</v>
      </c>
      <c r="AC230">
        <f t="shared" si="20"/>
        <v>5341</v>
      </c>
      <c r="AD230">
        <f t="shared" si="21"/>
        <v>8</v>
      </c>
      <c r="AE230">
        <f t="shared" si="22"/>
        <v>1.1000000000000001</v>
      </c>
      <c r="AF230">
        <f>'TP Factors'!$D$7</f>
        <v>1.0291758621024898</v>
      </c>
      <c r="AG230">
        <f t="shared" si="23"/>
        <v>1.1000000000000001</v>
      </c>
    </row>
    <row r="231" spans="1:33">
      <c r="A231" s="51" t="s">
        <v>246</v>
      </c>
      <c r="B231" s="51">
        <v>10</v>
      </c>
      <c r="C231" s="51" t="s">
        <v>247</v>
      </c>
      <c r="D231" s="52">
        <v>37.82</v>
      </c>
      <c r="E231" s="51" t="s">
        <v>248</v>
      </c>
      <c r="F231" s="51">
        <v>3456</v>
      </c>
      <c r="G231" s="53">
        <v>3</v>
      </c>
      <c r="H231" s="51" t="s">
        <v>249</v>
      </c>
      <c r="I231" s="51" t="s">
        <v>250</v>
      </c>
      <c r="J231" s="51">
        <v>113</v>
      </c>
      <c r="K231" s="54">
        <v>85.8644460151</v>
      </c>
      <c r="L231" s="54">
        <v>364.46974794099998</v>
      </c>
      <c r="M231" s="52">
        <v>0.08</v>
      </c>
      <c r="N231" s="52">
        <v>0.01</v>
      </c>
      <c r="O231" s="51">
        <v>64197</v>
      </c>
      <c r="P231" s="51">
        <v>62374</v>
      </c>
      <c r="Q231" s="55">
        <v>64197</v>
      </c>
      <c r="R231" s="55">
        <v>4110</v>
      </c>
      <c r="S231" s="51" t="s">
        <v>251</v>
      </c>
      <c r="T231" s="51" t="s">
        <v>318</v>
      </c>
      <c r="U231" s="55">
        <v>48.29</v>
      </c>
      <c r="V231" s="55">
        <v>1</v>
      </c>
      <c r="W231" s="55">
        <v>0.7</v>
      </c>
      <c r="X231" s="55">
        <v>0.09</v>
      </c>
      <c r="Y231" s="55">
        <f t="shared" si="18"/>
        <v>0.7</v>
      </c>
      <c r="Z231" s="55">
        <f t="shared" si="19"/>
        <v>0.09</v>
      </c>
      <c r="AA231" s="55">
        <v>0.41299999999999998</v>
      </c>
      <c r="AB231" s="56">
        <v>9.0062075853998003E-2</v>
      </c>
      <c r="AC231">
        <f t="shared" si="20"/>
        <v>185</v>
      </c>
      <c r="AD231">
        <f t="shared" si="21"/>
        <v>0</v>
      </c>
      <c r="AE231">
        <f t="shared" si="22"/>
        <v>0</v>
      </c>
      <c r="AF231">
        <f>'TP Factors'!$D$7</f>
        <v>1.0291758621024898</v>
      </c>
      <c r="AG231">
        <f t="shared" si="23"/>
        <v>0</v>
      </c>
    </row>
    <row r="232" spans="1:33">
      <c r="A232" s="51" t="s">
        <v>246</v>
      </c>
      <c r="B232" s="51">
        <v>10</v>
      </c>
      <c r="C232" s="51" t="s">
        <v>247</v>
      </c>
      <c r="D232" s="52">
        <v>37.82</v>
      </c>
      <c r="E232" s="51" t="s">
        <v>248</v>
      </c>
      <c r="F232" s="51">
        <v>3456</v>
      </c>
      <c r="G232" s="53">
        <v>3</v>
      </c>
      <c r="H232" s="51" t="s">
        <v>249</v>
      </c>
      <c r="I232" s="51" t="s">
        <v>250</v>
      </c>
      <c r="J232" s="51">
        <v>24</v>
      </c>
      <c r="K232" s="54">
        <v>83.045006437400005</v>
      </c>
      <c r="L232" s="54">
        <v>77.604678574000005</v>
      </c>
      <c r="M232" s="52">
        <v>0.02</v>
      </c>
      <c r="N232" s="52">
        <v>0</v>
      </c>
      <c r="O232" s="51">
        <v>64201</v>
      </c>
      <c r="P232" s="51">
        <v>62377</v>
      </c>
      <c r="Q232" s="55">
        <v>64201</v>
      </c>
      <c r="R232" s="55">
        <v>4110</v>
      </c>
      <c r="S232" s="51" t="s">
        <v>258</v>
      </c>
      <c r="T232" s="51" t="s">
        <v>305</v>
      </c>
      <c r="U232" s="55">
        <v>48.29</v>
      </c>
      <c r="V232" s="55">
        <v>1</v>
      </c>
      <c r="W232" s="55">
        <v>0.7</v>
      </c>
      <c r="X232" s="55">
        <v>0.09</v>
      </c>
      <c r="Y232" s="55">
        <f t="shared" si="18"/>
        <v>0.7</v>
      </c>
      <c r="Z232" s="55">
        <f t="shared" si="19"/>
        <v>0.09</v>
      </c>
      <c r="AA232" s="55">
        <v>0.41299999999999998</v>
      </c>
      <c r="AB232" s="56">
        <v>1.9176457008080301E-2</v>
      </c>
      <c r="AC232">
        <f t="shared" si="20"/>
        <v>39</v>
      </c>
      <c r="AD232">
        <f t="shared" si="21"/>
        <v>0</v>
      </c>
      <c r="AE232">
        <f t="shared" si="22"/>
        <v>0</v>
      </c>
      <c r="AF232">
        <f>'TP Factors'!$D$7</f>
        <v>1.0291758621024898</v>
      </c>
      <c r="AG232">
        <f t="shared" si="23"/>
        <v>0</v>
      </c>
    </row>
    <row r="233" spans="1:33">
      <c r="A233" s="51" t="s">
        <v>246</v>
      </c>
      <c r="B233" s="51">
        <v>10</v>
      </c>
      <c r="C233" s="51" t="s">
        <v>247</v>
      </c>
      <c r="D233" s="52">
        <v>37.82</v>
      </c>
      <c r="E233" s="51" t="s">
        <v>248</v>
      </c>
      <c r="F233" s="51">
        <v>3456</v>
      </c>
      <c r="G233" s="53">
        <v>0</v>
      </c>
      <c r="H233" s="51" t="s">
        <v>249</v>
      </c>
      <c r="I233" s="51" t="s">
        <v>250</v>
      </c>
      <c r="J233" s="51">
        <v>9</v>
      </c>
      <c r="K233" s="54">
        <v>33.869861576200002</v>
      </c>
      <c r="L233" s="54">
        <v>37.542387766399997</v>
      </c>
      <c r="M233" s="52">
        <v>0</v>
      </c>
      <c r="N233" s="52">
        <v>0</v>
      </c>
      <c r="O233" s="51">
        <v>64202</v>
      </c>
      <c r="P233" s="51">
        <v>62378</v>
      </c>
      <c r="Q233" s="55">
        <v>64202</v>
      </c>
      <c r="R233" s="55">
        <v>6460</v>
      </c>
      <c r="S233" s="51" t="s">
        <v>258</v>
      </c>
      <c r="T233" s="51" t="s">
        <v>280</v>
      </c>
      <c r="U233" s="55">
        <v>48.29</v>
      </c>
      <c r="V233" s="55">
        <v>1</v>
      </c>
      <c r="W233" s="55">
        <v>0</v>
      </c>
      <c r="X233" s="55">
        <v>0</v>
      </c>
      <c r="Y233" s="55">
        <f t="shared" si="18"/>
        <v>0</v>
      </c>
      <c r="Z233" s="55">
        <f t="shared" si="19"/>
        <v>0</v>
      </c>
      <c r="AA233" s="55">
        <v>0.30299999999999999</v>
      </c>
      <c r="AB233" s="56">
        <v>9.27688894653899E-3</v>
      </c>
      <c r="AC233">
        <f t="shared" si="20"/>
        <v>14</v>
      </c>
      <c r="AD233">
        <f t="shared" si="21"/>
        <v>0</v>
      </c>
      <c r="AE233">
        <f t="shared" si="22"/>
        <v>0</v>
      </c>
      <c r="AF233">
        <f>'TP Factors'!$D$7</f>
        <v>1.0291758621024898</v>
      </c>
      <c r="AG233">
        <f t="shared" si="23"/>
        <v>0</v>
      </c>
    </row>
    <row r="234" spans="1:33">
      <c r="A234" s="51" t="s">
        <v>246</v>
      </c>
      <c r="B234" s="51">
        <v>10</v>
      </c>
      <c r="C234" s="51" t="s">
        <v>247</v>
      </c>
      <c r="D234" s="52">
        <v>37.82</v>
      </c>
      <c r="E234" s="51" t="s">
        <v>248</v>
      </c>
      <c r="F234" s="51">
        <v>3456</v>
      </c>
      <c r="G234" s="53">
        <v>0</v>
      </c>
      <c r="H234" s="51" t="s">
        <v>249</v>
      </c>
      <c r="I234" s="51" t="s">
        <v>250</v>
      </c>
      <c r="J234" s="51">
        <v>16</v>
      </c>
      <c r="K234" s="54">
        <v>96.268445293300005</v>
      </c>
      <c r="L234" s="54">
        <v>67.932316246300005</v>
      </c>
      <c r="M234" s="52">
        <v>0</v>
      </c>
      <c r="N234" s="52">
        <v>0</v>
      </c>
      <c r="O234" s="51">
        <v>64203</v>
      </c>
      <c r="P234" s="51">
        <v>62379</v>
      </c>
      <c r="Q234" s="55">
        <v>64203</v>
      </c>
      <c r="R234" s="55">
        <v>6460</v>
      </c>
      <c r="S234" s="51" t="s">
        <v>251</v>
      </c>
      <c r="T234" s="51" t="s">
        <v>282</v>
      </c>
      <c r="U234" s="55">
        <v>48.29</v>
      </c>
      <c r="V234" s="55">
        <v>1</v>
      </c>
      <c r="W234" s="55">
        <v>0</v>
      </c>
      <c r="X234" s="55">
        <v>0</v>
      </c>
      <c r="Y234" s="55">
        <f t="shared" si="18"/>
        <v>0</v>
      </c>
      <c r="Z234" s="55">
        <f t="shared" si="19"/>
        <v>0</v>
      </c>
      <c r="AA234" s="55">
        <v>0.30299999999999999</v>
      </c>
      <c r="AB234" s="56">
        <v>1.67863737891615E-2</v>
      </c>
      <c r="AC234">
        <f t="shared" si="20"/>
        <v>25</v>
      </c>
      <c r="AD234">
        <f t="shared" si="21"/>
        <v>0</v>
      </c>
      <c r="AE234">
        <f t="shared" si="22"/>
        <v>0</v>
      </c>
      <c r="AF234">
        <f>'TP Factors'!$D$7</f>
        <v>1.0291758621024898</v>
      </c>
      <c r="AG234">
        <f t="shared" si="23"/>
        <v>0</v>
      </c>
    </row>
    <row r="235" spans="1:33">
      <c r="A235" s="51" t="s">
        <v>246</v>
      </c>
      <c r="B235" s="51">
        <v>10</v>
      </c>
      <c r="C235" s="51" t="s">
        <v>247</v>
      </c>
      <c r="D235" s="52">
        <v>37.82</v>
      </c>
      <c r="E235" s="51" t="s">
        <v>248</v>
      </c>
      <c r="F235" s="51">
        <v>3456</v>
      </c>
      <c r="G235" s="53">
        <v>3</v>
      </c>
      <c r="H235" s="51" t="s">
        <v>249</v>
      </c>
      <c r="I235" s="51" t="s">
        <v>250</v>
      </c>
      <c r="J235" s="51">
        <v>0</v>
      </c>
      <c r="K235" s="54">
        <v>2.5081268795499998</v>
      </c>
      <c r="L235" s="54">
        <v>5.8928439814900001E-2</v>
      </c>
      <c r="M235" s="52">
        <v>0</v>
      </c>
      <c r="N235" s="52">
        <v>0</v>
      </c>
      <c r="O235" s="51">
        <v>64204</v>
      </c>
      <c r="P235" s="51">
        <v>62380</v>
      </c>
      <c r="Q235" s="55">
        <v>64204</v>
      </c>
      <c r="R235" s="55">
        <v>4110</v>
      </c>
      <c r="S235" s="51" t="s">
        <v>251</v>
      </c>
      <c r="T235" s="51" t="s">
        <v>318</v>
      </c>
      <c r="U235" s="55">
        <v>48.29</v>
      </c>
      <c r="V235" s="55">
        <v>1</v>
      </c>
      <c r="W235" s="55">
        <v>0.7</v>
      </c>
      <c r="X235" s="55">
        <v>0.09</v>
      </c>
      <c r="Y235" s="55">
        <f t="shared" si="18"/>
        <v>0.7</v>
      </c>
      <c r="Z235" s="55">
        <f t="shared" si="19"/>
        <v>0.09</v>
      </c>
      <c r="AA235" s="55">
        <v>0.41299999999999998</v>
      </c>
      <c r="AB235" s="56">
        <v>1.456147655988E-5</v>
      </c>
      <c r="AC235">
        <f t="shared" si="20"/>
        <v>0</v>
      </c>
      <c r="AD235">
        <f t="shared" si="21"/>
        <v>0</v>
      </c>
      <c r="AE235">
        <f t="shared" si="22"/>
        <v>0</v>
      </c>
      <c r="AF235">
        <f>'TP Factors'!$D$7</f>
        <v>1.0291758621024898</v>
      </c>
      <c r="AG235">
        <f t="shared" si="23"/>
        <v>0</v>
      </c>
    </row>
    <row r="236" spans="1:33">
      <c r="A236" s="51" t="s">
        <v>246</v>
      </c>
      <c r="B236" s="51">
        <v>10</v>
      </c>
      <c r="C236" s="51" t="s">
        <v>247</v>
      </c>
      <c r="D236" s="52">
        <v>37.82</v>
      </c>
      <c r="E236" s="51" t="s">
        <v>248</v>
      </c>
      <c r="F236" s="51">
        <v>3456</v>
      </c>
      <c r="G236" s="53">
        <v>3</v>
      </c>
      <c r="H236" s="51" t="s">
        <v>249</v>
      </c>
      <c r="I236" s="51" t="s">
        <v>250</v>
      </c>
      <c r="J236" s="51">
        <v>10</v>
      </c>
      <c r="K236" s="54">
        <v>33.440232716899999</v>
      </c>
      <c r="L236" s="54">
        <v>44.415249746599997</v>
      </c>
      <c r="M236" s="52">
        <v>0.01</v>
      </c>
      <c r="N236" s="52">
        <v>0</v>
      </c>
      <c r="O236" s="51">
        <v>64216</v>
      </c>
      <c r="P236" s="51">
        <v>62390</v>
      </c>
      <c r="Q236" s="55">
        <v>64216</v>
      </c>
      <c r="R236" s="55">
        <v>4110</v>
      </c>
      <c r="S236" s="51" t="s">
        <v>253</v>
      </c>
      <c r="T236" s="51" t="s">
        <v>320</v>
      </c>
      <c r="U236" s="55">
        <v>48.29</v>
      </c>
      <c r="V236" s="55">
        <v>1</v>
      </c>
      <c r="W236" s="55">
        <v>0.7</v>
      </c>
      <c r="X236" s="55">
        <v>0.09</v>
      </c>
      <c r="Y236" s="55">
        <f t="shared" si="18"/>
        <v>0.7</v>
      </c>
      <c r="Z236" s="55">
        <f t="shared" si="19"/>
        <v>0.09</v>
      </c>
      <c r="AA236" s="55">
        <v>0.309</v>
      </c>
      <c r="AB236" s="56">
        <v>1.09752033314228E-2</v>
      </c>
      <c r="AC236">
        <f t="shared" si="20"/>
        <v>17</v>
      </c>
      <c r="AD236">
        <f t="shared" si="21"/>
        <v>0</v>
      </c>
      <c r="AE236">
        <f t="shared" si="22"/>
        <v>0</v>
      </c>
      <c r="AF236">
        <f>'TP Factors'!$D$7</f>
        <v>1.0291758621024898</v>
      </c>
      <c r="AG236">
        <f t="shared" si="23"/>
        <v>0</v>
      </c>
    </row>
    <row r="237" spans="1:33">
      <c r="A237" s="51" t="s">
        <v>246</v>
      </c>
      <c r="B237" s="51">
        <v>10</v>
      </c>
      <c r="C237" s="51" t="s">
        <v>247</v>
      </c>
      <c r="D237" s="52">
        <v>37.82</v>
      </c>
      <c r="E237" s="51" t="s">
        <v>248</v>
      </c>
      <c r="F237" s="51">
        <v>3456</v>
      </c>
      <c r="G237" s="53">
        <v>0</v>
      </c>
      <c r="H237" s="51" t="s">
        <v>249</v>
      </c>
      <c r="I237" s="51" t="s">
        <v>250</v>
      </c>
      <c r="J237" s="51">
        <v>411</v>
      </c>
      <c r="K237" s="54">
        <v>192.930305159</v>
      </c>
      <c r="L237" s="54">
        <v>1801.48506729</v>
      </c>
      <c r="M237" s="52">
        <v>0</v>
      </c>
      <c r="N237" s="52">
        <v>0</v>
      </c>
      <c r="O237" s="51">
        <v>64224</v>
      </c>
      <c r="P237" s="51">
        <v>62397</v>
      </c>
      <c r="Q237" s="55">
        <v>64224</v>
      </c>
      <c r="R237" s="55">
        <v>6460</v>
      </c>
      <c r="S237" s="51" t="s">
        <v>258</v>
      </c>
      <c r="T237" s="51" t="s">
        <v>280</v>
      </c>
      <c r="U237" s="55">
        <v>48.29</v>
      </c>
      <c r="V237" s="55">
        <v>1</v>
      </c>
      <c r="W237" s="55">
        <v>0</v>
      </c>
      <c r="X237" s="55">
        <v>0</v>
      </c>
      <c r="Y237" s="55">
        <f t="shared" si="18"/>
        <v>0</v>
      </c>
      <c r="Z237" s="55">
        <f t="shared" si="19"/>
        <v>0</v>
      </c>
      <c r="AA237" s="55">
        <v>0.30299999999999999</v>
      </c>
      <c r="AB237" s="56">
        <v>0.44515487413045401</v>
      </c>
      <c r="AC237">
        <f t="shared" si="20"/>
        <v>670</v>
      </c>
      <c r="AD237">
        <f t="shared" si="21"/>
        <v>0</v>
      </c>
      <c r="AE237">
        <f t="shared" si="22"/>
        <v>0</v>
      </c>
      <c r="AF237">
        <f>'TP Factors'!$D$7</f>
        <v>1.0291758621024898</v>
      </c>
      <c r="AG237">
        <f t="shared" si="23"/>
        <v>0</v>
      </c>
    </row>
    <row r="238" spans="1:33">
      <c r="A238" s="51" t="s">
        <v>246</v>
      </c>
      <c r="B238" s="51">
        <v>10</v>
      </c>
      <c r="C238" s="51" t="s">
        <v>247</v>
      </c>
      <c r="D238" s="52">
        <v>37.82</v>
      </c>
      <c r="E238" s="51" t="s">
        <v>248</v>
      </c>
      <c r="F238" s="51">
        <v>3456</v>
      </c>
      <c r="G238" s="53">
        <v>3</v>
      </c>
      <c r="H238" s="51" t="s">
        <v>249</v>
      </c>
      <c r="I238" s="51" t="s">
        <v>250</v>
      </c>
      <c r="J238" s="51">
        <v>87</v>
      </c>
      <c r="K238" s="54">
        <v>84.550127761699997</v>
      </c>
      <c r="L238" s="54">
        <v>372.31193028000001</v>
      </c>
      <c r="M238" s="52">
        <v>0.06</v>
      </c>
      <c r="N238" s="52">
        <v>0.01</v>
      </c>
      <c r="O238" s="51">
        <v>64228</v>
      </c>
      <c r="P238" s="51">
        <v>62400</v>
      </c>
      <c r="Q238" s="55">
        <v>64228</v>
      </c>
      <c r="R238" s="55">
        <v>4110</v>
      </c>
      <c r="S238" s="51" t="s">
        <v>253</v>
      </c>
      <c r="T238" s="51" t="s">
        <v>320</v>
      </c>
      <c r="U238" s="55">
        <v>48.29</v>
      </c>
      <c r="V238" s="55">
        <v>1</v>
      </c>
      <c r="W238" s="55">
        <v>0.7</v>
      </c>
      <c r="X238" s="55">
        <v>0.09</v>
      </c>
      <c r="Y238" s="55">
        <f t="shared" si="18"/>
        <v>0.7</v>
      </c>
      <c r="Z238" s="55">
        <f t="shared" si="19"/>
        <v>0.09</v>
      </c>
      <c r="AA238" s="55">
        <v>0.309</v>
      </c>
      <c r="AB238" s="56">
        <v>9.1999913550195198E-2</v>
      </c>
      <c r="AC238">
        <f t="shared" si="20"/>
        <v>141</v>
      </c>
      <c r="AD238">
        <f t="shared" si="21"/>
        <v>0</v>
      </c>
      <c r="AE238">
        <f t="shared" si="22"/>
        <v>0</v>
      </c>
      <c r="AF238">
        <f>'TP Factors'!$D$7</f>
        <v>1.0291758621024898</v>
      </c>
      <c r="AG238">
        <f t="shared" si="23"/>
        <v>0</v>
      </c>
    </row>
    <row r="239" spans="1:33">
      <c r="A239" s="51" t="s">
        <v>246</v>
      </c>
      <c r="B239" s="51">
        <v>10</v>
      </c>
      <c r="C239" s="51" t="s">
        <v>247</v>
      </c>
      <c r="D239" s="52">
        <v>37.82</v>
      </c>
      <c r="E239" s="51" t="s">
        <v>248</v>
      </c>
      <c r="F239" s="51">
        <v>1234</v>
      </c>
      <c r="G239" s="53">
        <v>102.5</v>
      </c>
      <c r="H239" s="51" t="s">
        <v>249</v>
      </c>
      <c r="I239" s="51" t="s">
        <v>250</v>
      </c>
      <c r="J239" s="51">
        <v>7</v>
      </c>
      <c r="K239" s="54">
        <v>19.147731505799999</v>
      </c>
      <c r="L239" s="54">
        <v>14.8628246224</v>
      </c>
      <c r="M239" s="52">
        <v>0.01</v>
      </c>
      <c r="N239" s="52">
        <v>0</v>
      </c>
      <c r="O239" s="51">
        <v>64236</v>
      </c>
      <c r="P239" s="51">
        <v>62407</v>
      </c>
      <c r="Q239" s="55">
        <v>64236</v>
      </c>
      <c r="R239" s="55">
        <v>1300</v>
      </c>
      <c r="S239" s="51" t="s">
        <v>258</v>
      </c>
      <c r="T239" s="51" t="s">
        <v>311</v>
      </c>
      <c r="U239" s="55">
        <v>48.29</v>
      </c>
      <c r="V239" s="55">
        <v>1</v>
      </c>
      <c r="W239" s="55">
        <v>2.1</v>
      </c>
      <c r="X239" s="55">
        <v>0.51600000000000001</v>
      </c>
      <c r="Y239" s="55">
        <f t="shared" si="18"/>
        <v>2.1</v>
      </c>
      <c r="Z239" s="55">
        <f t="shared" si="19"/>
        <v>0.51600000000000001</v>
      </c>
      <c r="AA239" s="55">
        <v>0.66200000000000003</v>
      </c>
      <c r="AB239" s="56">
        <v>3.6726692569638499E-3</v>
      </c>
      <c r="AC239">
        <f t="shared" si="20"/>
        <v>12</v>
      </c>
      <c r="AD239">
        <f t="shared" si="21"/>
        <v>0</v>
      </c>
      <c r="AE239">
        <f t="shared" si="22"/>
        <v>0</v>
      </c>
      <c r="AF239">
        <f>'TP Factors'!$D$7</f>
        <v>1.0291758621024898</v>
      </c>
      <c r="AG239">
        <f t="shared" si="23"/>
        <v>0</v>
      </c>
    </row>
    <row r="240" spans="1:33">
      <c r="A240" s="51" t="s">
        <v>246</v>
      </c>
      <c r="B240" s="51">
        <v>10</v>
      </c>
      <c r="C240" s="51" t="s">
        <v>247</v>
      </c>
      <c r="D240" s="52">
        <v>37.82</v>
      </c>
      <c r="E240" s="51" t="s">
        <v>248</v>
      </c>
      <c r="F240" s="51">
        <v>3456</v>
      </c>
      <c r="G240" s="53">
        <v>3</v>
      </c>
      <c r="H240" s="51" t="s">
        <v>249</v>
      </c>
      <c r="I240" s="51" t="s">
        <v>250</v>
      </c>
      <c r="J240" s="51">
        <v>65</v>
      </c>
      <c r="K240" s="54">
        <v>85.428605256300003</v>
      </c>
      <c r="L240" s="54">
        <v>209.24396713300001</v>
      </c>
      <c r="M240" s="52">
        <v>0.05</v>
      </c>
      <c r="N240" s="52">
        <v>0.01</v>
      </c>
      <c r="O240" s="51">
        <v>64240</v>
      </c>
      <c r="P240" s="51">
        <v>62411</v>
      </c>
      <c r="Q240" s="55">
        <v>64240</v>
      </c>
      <c r="R240" s="55">
        <v>4110</v>
      </c>
      <c r="S240" s="51" t="s">
        <v>258</v>
      </c>
      <c r="T240" s="51" t="s">
        <v>305</v>
      </c>
      <c r="U240" s="55">
        <v>48.29</v>
      </c>
      <c r="V240" s="55">
        <v>1</v>
      </c>
      <c r="W240" s="55">
        <v>0.7</v>
      </c>
      <c r="X240" s="55">
        <v>0.09</v>
      </c>
      <c r="Y240" s="55">
        <f t="shared" si="18"/>
        <v>0.7</v>
      </c>
      <c r="Z240" s="55">
        <f t="shared" si="19"/>
        <v>0.09</v>
      </c>
      <c r="AA240" s="55">
        <v>0.41299999999999998</v>
      </c>
      <c r="AB240" s="56">
        <v>5.1705103488881202E-2</v>
      </c>
      <c r="AC240">
        <f t="shared" si="20"/>
        <v>106</v>
      </c>
      <c r="AD240">
        <f t="shared" si="21"/>
        <v>0</v>
      </c>
      <c r="AE240">
        <f t="shared" si="22"/>
        <v>0</v>
      </c>
      <c r="AF240">
        <f>'TP Factors'!$D$7</f>
        <v>1.0291758621024898</v>
      </c>
      <c r="AG240">
        <f t="shared" si="23"/>
        <v>0</v>
      </c>
    </row>
    <row r="241" spans="1:33">
      <c r="A241" s="51" t="s">
        <v>246</v>
      </c>
      <c r="B241" s="51">
        <v>10</v>
      </c>
      <c r="C241" s="51" t="s">
        <v>247</v>
      </c>
      <c r="D241" s="52">
        <v>37.82</v>
      </c>
      <c r="E241" s="51" t="s">
        <v>248</v>
      </c>
      <c r="F241" s="51">
        <v>1234</v>
      </c>
      <c r="G241" s="53">
        <v>105</v>
      </c>
      <c r="H241" s="51" t="s">
        <v>249</v>
      </c>
      <c r="I241" s="51" t="s">
        <v>250</v>
      </c>
      <c r="J241" s="51">
        <v>49613</v>
      </c>
      <c r="K241" s="54">
        <v>1405.91960498</v>
      </c>
      <c r="L241" s="54">
        <v>74344.859937899993</v>
      </c>
      <c r="M241" s="52">
        <v>95.75</v>
      </c>
      <c r="N241" s="52">
        <v>24.66</v>
      </c>
      <c r="O241" s="51">
        <v>64249</v>
      </c>
      <c r="P241" s="51">
        <v>62420</v>
      </c>
      <c r="Q241" s="55">
        <v>64249</v>
      </c>
      <c r="R241" s="55">
        <v>1400</v>
      </c>
      <c r="S241" s="51" t="s">
        <v>258</v>
      </c>
      <c r="T241" s="51" t="s">
        <v>330</v>
      </c>
      <c r="U241" s="55">
        <v>48.29</v>
      </c>
      <c r="V241" s="55">
        <v>1</v>
      </c>
      <c r="W241" s="55">
        <v>1.93</v>
      </c>
      <c r="X241" s="55">
        <v>0.497</v>
      </c>
      <c r="Y241" s="55">
        <f t="shared" si="18"/>
        <v>1.93</v>
      </c>
      <c r="Z241" s="55">
        <f t="shared" si="19"/>
        <v>0.497</v>
      </c>
      <c r="AA241" s="55">
        <v>0.88700000000000001</v>
      </c>
      <c r="AB241" s="56">
        <v>18.370941491100002</v>
      </c>
      <c r="AC241">
        <f t="shared" si="20"/>
        <v>80884</v>
      </c>
      <c r="AD241">
        <f t="shared" si="21"/>
        <v>344</v>
      </c>
      <c r="AE241">
        <f t="shared" si="22"/>
        <v>88.6</v>
      </c>
      <c r="AF241">
        <f>'TP Factors'!$D$7</f>
        <v>1.0291758621024898</v>
      </c>
      <c r="AG241">
        <f t="shared" si="23"/>
        <v>91.2</v>
      </c>
    </row>
    <row r="242" spans="1:33">
      <c r="A242" s="51" t="s">
        <v>246</v>
      </c>
      <c r="B242" s="51">
        <v>10</v>
      </c>
      <c r="C242" s="51" t="s">
        <v>247</v>
      </c>
      <c r="D242" s="52">
        <v>37.82</v>
      </c>
      <c r="E242" s="51" t="s">
        <v>248</v>
      </c>
      <c r="F242" s="51">
        <v>3456</v>
      </c>
      <c r="G242" s="53">
        <v>0</v>
      </c>
      <c r="H242" s="51" t="s">
        <v>249</v>
      </c>
      <c r="I242" s="51" t="s">
        <v>250</v>
      </c>
      <c r="J242" s="51">
        <v>87</v>
      </c>
      <c r="K242" s="54">
        <v>86.765098822100001</v>
      </c>
      <c r="L242" s="54">
        <v>380.96803825900002</v>
      </c>
      <c r="M242" s="52">
        <v>0</v>
      </c>
      <c r="N242" s="52">
        <v>0</v>
      </c>
      <c r="O242" s="51">
        <v>64262</v>
      </c>
      <c r="P242" s="51">
        <v>62431</v>
      </c>
      <c r="Q242" s="55">
        <v>64262</v>
      </c>
      <c r="R242" s="55">
        <v>6410</v>
      </c>
      <c r="S242" s="51" t="s">
        <v>258</v>
      </c>
      <c r="T242" s="51" t="s">
        <v>314</v>
      </c>
      <c r="U242" s="55">
        <v>48.29</v>
      </c>
      <c r="V242" s="55">
        <v>1</v>
      </c>
      <c r="W242" s="55">
        <v>0</v>
      </c>
      <c r="X242" s="55">
        <v>0</v>
      </c>
      <c r="Y242" s="55">
        <f t="shared" si="18"/>
        <v>0</v>
      </c>
      <c r="Z242" s="55">
        <f t="shared" si="19"/>
        <v>0</v>
      </c>
      <c r="AA242" s="55">
        <v>0.30299999999999999</v>
      </c>
      <c r="AB242" s="56">
        <v>9.4138875857200793E-2</v>
      </c>
      <c r="AC242">
        <f t="shared" si="20"/>
        <v>142</v>
      </c>
      <c r="AD242">
        <f t="shared" si="21"/>
        <v>0</v>
      </c>
      <c r="AE242">
        <f t="shared" si="22"/>
        <v>0</v>
      </c>
      <c r="AF242">
        <f>'TP Factors'!$D$7</f>
        <v>1.0291758621024898</v>
      </c>
      <c r="AG242">
        <f t="shared" si="23"/>
        <v>0</v>
      </c>
    </row>
    <row r="243" spans="1:33">
      <c r="A243" s="51" t="s">
        <v>246</v>
      </c>
      <c r="B243" s="51">
        <v>10</v>
      </c>
      <c r="C243" s="51" t="s">
        <v>247</v>
      </c>
      <c r="D243" s="52">
        <v>37.82</v>
      </c>
      <c r="E243" s="51" t="s">
        <v>248</v>
      </c>
      <c r="F243" s="51">
        <v>1234</v>
      </c>
      <c r="G243" s="53">
        <v>0</v>
      </c>
      <c r="H243" s="51" t="s">
        <v>249</v>
      </c>
      <c r="I243" s="51" t="s">
        <v>250</v>
      </c>
      <c r="J243" s="51">
        <v>47</v>
      </c>
      <c r="K243" s="54">
        <v>62.772565961399998</v>
      </c>
      <c r="L243" s="54">
        <v>125.61953476399999</v>
      </c>
      <c r="M243" s="52">
        <v>0.03</v>
      </c>
      <c r="N243" s="52">
        <v>0.01</v>
      </c>
      <c r="O243" s="51">
        <v>64264</v>
      </c>
      <c r="P243" s="51">
        <v>62433</v>
      </c>
      <c r="Q243" s="55">
        <v>64264</v>
      </c>
      <c r="R243" s="55">
        <v>5300</v>
      </c>
      <c r="S243" s="51" t="s">
        <v>258</v>
      </c>
      <c r="T243" s="51" t="s">
        <v>291</v>
      </c>
      <c r="U243" s="55">
        <v>48.29</v>
      </c>
      <c r="V243" s="55">
        <v>1</v>
      </c>
      <c r="W243" s="55">
        <v>0.6</v>
      </c>
      <c r="X243" s="55">
        <v>0.13500000000000001</v>
      </c>
      <c r="Y243" s="55">
        <f t="shared" si="18"/>
        <v>0.6</v>
      </c>
      <c r="Z243" s="55">
        <f t="shared" si="19"/>
        <v>0.13500000000000001</v>
      </c>
      <c r="AA243" s="55">
        <v>0.5</v>
      </c>
      <c r="AB243" s="56">
        <v>3.1041138892669799E-2</v>
      </c>
      <c r="AC243">
        <f t="shared" si="20"/>
        <v>77</v>
      </c>
      <c r="AD243">
        <f t="shared" si="21"/>
        <v>0</v>
      </c>
      <c r="AE243">
        <f t="shared" si="22"/>
        <v>0</v>
      </c>
      <c r="AF243">
        <f>'TP Factors'!$D$7</f>
        <v>1.0291758621024898</v>
      </c>
      <c r="AG243">
        <f t="shared" si="23"/>
        <v>0</v>
      </c>
    </row>
    <row r="244" spans="1:33">
      <c r="A244" s="51" t="s">
        <v>246</v>
      </c>
      <c r="B244" s="51">
        <v>10</v>
      </c>
      <c r="C244" s="51" t="s">
        <v>247</v>
      </c>
      <c r="D244" s="52">
        <v>37.82</v>
      </c>
      <c r="E244" s="51" t="s">
        <v>248</v>
      </c>
      <c r="F244" s="51">
        <v>3456</v>
      </c>
      <c r="G244" s="53">
        <v>0</v>
      </c>
      <c r="H244" s="51" t="s">
        <v>249</v>
      </c>
      <c r="I244" s="51" t="s">
        <v>250</v>
      </c>
      <c r="J244" s="51">
        <v>73</v>
      </c>
      <c r="K244" s="54">
        <v>113.223378552</v>
      </c>
      <c r="L244" s="54">
        <v>393.31722942800002</v>
      </c>
      <c r="M244" s="52">
        <v>0</v>
      </c>
      <c r="N244" s="52">
        <v>0</v>
      </c>
      <c r="O244" s="51">
        <v>64265</v>
      </c>
      <c r="P244" s="51">
        <v>62434</v>
      </c>
      <c r="Q244" s="55">
        <v>64265</v>
      </c>
      <c r="R244" s="55">
        <v>6410</v>
      </c>
      <c r="S244" s="51" t="s">
        <v>256</v>
      </c>
      <c r="T244" s="51" t="s">
        <v>345</v>
      </c>
      <c r="U244" s="55">
        <v>48.29</v>
      </c>
      <c r="V244" s="55">
        <v>1</v>
      </c>
      <c r="W244" s="55">
        <v>0</v>
      </c>
      <c r="X244" s="55">
        <v>0</v>
      </c>
      <c r="Y244" s="55">
        <f t="shared" si="18"/>
        <v>0</v>
      </c>
      <c r="Z244" s="55">
        <f t="shared" si="19"/>
        <v>0</v>
      </c>
      <c r="AA244" s="55">
        <v>0.247</v>
      </c>
      <c r="AB244" s="56">
        <v>9.7190415250922799E-2</v>
      </c>
      <c r="AC244">
        <f t="shared" si="20"/>
        <v>119</v>
      </c>
      <c r="AD244">
        <f t="shared" si="21"/>
        <v>0</v>
      </c>
      <c r="AE244">
        <f t="shared" si="22"/>
        <v>0</v>
      </c>
      <c r="AF244">
        <f>'TP Factors'!$D$7</f>
        <v>1.0291758621024898</v>
      </c>
      <c r="AG244">
        <f t="shared" si="23"/>
        <v>0</v>
      </c>
    </row>
    <row r="245" spans="1:33">
      <c r="A245" s="51" t="s">
        <v>246</v>
      </c>
      <c r="B245" s="51">
        <v>10</v>
      </c>
      <c r="C245" s="51" t="s">
        <v>247</v>
      </c>
      <c r="D245" s="52">
        <v>37.82</v>
      </c>
      <c r="E245" s="51" t="s">
        <v>248</v>
      </c>
      <c r="F245" s="51">
        <v>3456</v>
      </c>
      <c r="G245" s="53">
        <v>11.1</v>
      </c>
      <c r="H245" s="51" t="s">
        <v>249</v>
      </c>
      <c r="I245" s="51" t="s">
        <v>250</v>
      </c>
      <c r="J245" s="51">
        <v>370</v>
      </c>
      <c r="K245" s="54">
        <v>336.85007340099997</v>
      </c>
      <c r="L245" s="54">
        <v>2685.9536689500001</v>
      </c>
      <c r="M245" s="52">
        <v>0.46</v>
      </c>
      <c r="N245" s="52">
        <v>0.03</v>
      </c>
      <c r="O245" s="51">
        <v>64266</v>
      </c>
      <c r="P245" s="51">
        <v>62435</v>
      </c>
      <c r="Q245" s="55">
        <v>64266</v>
      </c>
      <c r="R245" s="55">
        <v>1800</v>
      </c>
      <c r="S245" s="51" t="s">
        <v>258</v>
      </c>
      <c r="T245" s="51" t="s">
        <v>341</v>
      </c>
      <c r="U245" s="55">
        <v>48.29</v>
      </c>
      <c r="V245" s="55">
        <v>1</v>
      </c>
      <c r="W245" s="55">
        <v>1.25</v>
      </c>
      <c r="X245" s="55">
        <v>7.5999999999999998E-2</v>
      </c>
      <c r="Y245" s="55">
        <f t="shared" si="18"/>
        <v>1.25</v>
      </c>
      <c r="Z245" s="55">
        <f t="shared" si="19"/>
        <v>7.5999999999999998E-2</v>
      </c>
      <c r="AA245" s="55">
        <v>0.183</v>
      </c>
      <c r="AB245" s="56">
        <v>0.663710951122926</v>
      </c>
      <c r="AC245">
        <f t="shared" si="20"/>
        <v>603</v>
      </c>
      <c r="AD245">
        <f t="shared" si="21"/>
        <v>2</v>
      </c>
      <c r="AE245">
        <f t="shared" si="22"/>
        <v>0.1</v>
      </c>
      <c r="AF245">
        <f>'TP Factors'!$D$7</f>
        <v>1.0291758621024898</v>
      </c>
      <c r="AG245">
        <f t="shared" si="23"/>
        <v>0.1</v>
      </c>
    </row>
    <row r="246" spans="1:33">
      <c r="A246" s="51" t="s">
        <v>246</v>
      </c>
      <c r="B246" s="51">
        <v>10</v>
      </c>
      <c r="C246" s="51" t="s">
        <v>247</v>
      </c>
      <c r="D246" s="52">
        <v>37.82</v>
      </c>
      <c r="E246" s="51" t="s">
        <v>248</v>
      </c>
      <c r="F246" s="51">
        <v>3456</v>
      </c>
      <c r="G246" s="53">
        <v>11.1</v>
      </c>
      <c r="H246" s="51" t="s">
        <v>249</v>
      </c>
      <c r="I246" s="51" t="s">
        <v>250</v>
      </c>
      <c r="J246" s="51">
        <v>19</v>
      </c>
      <c r="K246" s="54">
        <v>61.425839463700001</v>
      </c>
      <c r="L246" s="54">
        <v>140.57316522799999</v>
      </c>
      <c r="M246" s="52">
        <v>0.02</v>
      </c>
      <c r="N246" s="52">
        <v>0</v>
      </c>
      <c r="O246" s="51">
        <v>64268</v>
      </c>
      <c r="P246" s="51">
        <v>62437</v>
      </c>
      <c r="Q246" s="55">
        <v>64268</v>
      </c>
      <c r="R246" s="55">
        <v>1800</v>
      </c>
      <c r="S246" s="51" t="s">
        <v>253</v>
      </c>
      <c r="T246" s="51" t="s">
        <v>342</v>
      </c>
      <c r="U246" s="55">
        <v>48.29</v>
      </c>
      <c r="V246" s="55">
        <v>1</v>
      </c>
      <c r="W246" s="55">
        <v>1.25</v>
      </c>
      <c r="X246" s="55">
        <v>7.5999999999999998E-2</v>
      </c>
      <c r="Y246" s="55">
        <f t="shared" si="18"/>
        <v>1.25</v>
      </c>
      <c r="Z246" s="55">
        <f t="shared" si="19"/>
        <v>7.5999999999999998E-2</v>
      </c>
      <c r="AA246" s="55">
        <v>0.182</v>
      </c>
      <c r="AB246" s="56">
        <v>3.4736246678017002E-2</v>
      </c>
      <c r="AC246">
        <f t="shared" si="20"/>
        <v>31</v>
      </c>
      <c r="AD246">
        <f t="shared" si="21"/>
        <v>0</v>
      </c>
      <c r="AE246">
        <f t="shared" si="22"/>
        <v>0</v>
      </c>
      <c r="AF246">
        <f>'TP Factors'!$D$7</f>
        <v>1.0291758621024898</v>
      </c>
      <c r="AG246">
        <f t="shared" si="23"/>
        <v>0</v>
      </c>
    </row>
    <row r="247" spans="1:33">
      <c r="A247" s="51" t="s">
        <v>246</v>
      </c>
      <c r="B247" s="51">
        <v>10</v>
      </c>
      <c r="C247" s="51" t="s">
        <v>247</v>
      </c>
      <c r="D247" s="52">
        <v>37.82</v>
      </c>
      <c r="E247" s="51" t="s">
        <v>248</v>
      </c>
      <c r="F247" s="51">
        <v>3456</v>
      </c>
      <c r="G247" s="53">
        <v>3</v>
      </c>
      <c r="H247" s="51" t="s">
        <v>249</v>
      </c>
      <c r="I247" s="51" t="s">
        <v>250</v>
      </c>
      <c r="J247" s="51">
        <v>1118</v>
      </c>
      <c r="K247" s="54">
        <v>286.347769691</v>
      </c>
      <c r="L247" s="54">
        <v>3714.2842013200002</v>
      </c>
      <c r="M247" s="52">
        <v>1.34</v>
      </c>
      <c r="N247" s="52">
        <v>7.0000000000000007E-2</v>
      </c>
      <c r="O247" s="51">
        <v>64279</v>
      </c>
      <c r="P247" s="51">
        <v>62446</v>
      </c>
      <c r="Q247" s="55">
        <v>64279</v>
      </c>
      <c r="R247" s="55">
        <v>3200</v>
      </c>
      <c r="S247" s="51" t="s">
        <v>258</v>
      </c>
      <c r="T247" s="51" t="s">
        <v>300</v>
      </c>
      <c r="U247" s="55">
        <v>48.29</v>
      </c>
      <c r="V247" s="55">
        <v>1</v>
      </c>
      <c r="W247" s="55">
        <v>1.2</v>
      </c>
      <c r="X247" s="55">
        <v>6.4000000000000001E-2</v>
      </c>
      <c r="Y247" s="55">
        <f t="shared" si="18"/>
        <v>1.2</v>
      </c>
      <c r="Z247" s="55">
        <f t="shared" si="19"/>
        <v>6.4000000000000001E-2</v>
      </c>
      <c r="AA247" s="55">
        <v>0.4</v>
      </c>
      <c r="AB247" s="56">
        <v>0.91781594317166204</v>
      </c>
      <c r="AC247">
        <f t="shared" si="20"/>
        <v>1822</v>
      </c>
      <c r="AD247">
        <f t="shared" si="21"/>
        <v>5</v>
      </c>
      <c r="AE247">
        <f t="shared" si="22"/>
        <v>0.3</v>
      </c>
      <c r="AF247">
        <f>'TP Factors'!$D$7</f>
        <v>1.0291758621024898</v>
      </c>
      <c r="AG247">
        <f t="shared" si="23"/>
        <v>0.3</v>
      </c>
    </row>
    <row r="248" spans="1:33">
      <c r="A248" s="51" t="s">
        <v>246</v>
      </c>
      <c r="B248" s="51">
        <v>10</v>
      </c>
      <c r="C248" s="51" t="s">
        <v>247</v>
      </c>
      <c r="D248" s="52">
        <v>37.82</v>
      </c>
      <c r="E248" s="51" t="s">
        <v>248</v>
      </c>
      <c r="F248" s="51">
        <v>3456</v>
      </c>
      <c r="G248" s="53">
        <v>0</v>
      </c>
      <c r="H248" s="51" t="s">
        <v>249</v>
      </c>
      <c r="I248" s="51" t="s">
        <v>250</v>
      </c>
      <c r="J248" s="51">
        <v>3</v>
      </c>
      <c r="K248" s="54">
        <v>24.699351643499998</v>
      </c>
      <c r="L248" s="54">
        <v>14.258721428299999</v>
      </c>
      <c r="M248" s="52">
        <v>0</v>
      </c>
      <c r="N248" s="52">
        <v>0</v>
      </c>
      <c r="O248" s="51">
        <v>64280</v>
      </c>
      <c r="P248" s="51">
        <v>62447</v>
      </c>
      <c r="Q248" s="55">
        <v>64280</v>
      </c>
      <c r="R248" s="55">
        <v>6460</v>
      </c>
      <c r="S248" s="51" t="s">
        <v>258</v>
      </c>
      <c r="T248" s="51" t="s">
        <v>280</v>
      </c>
      <c r="U248" s="55">
        <v>48.29</v>
      </c>
      <c r="V248" s="55">
        <v>1</v>
      </c>
      <c r="W248" s="55">
        <v>0</v>
      </c>
      <c r="X248" s="55">
        <v>0</v>
      </c>
      <c r="Y248" s="55">
        <f t="shared" si="18"/>
        <v>0</v>
      </c>
      <c r="Z248" s="55">
        <f t="shared" si="19"/>
        <v>0</v>
      </c>
      <c r="AA248" s="55">
        <v>0.30299999999999999</v>
      </c>
      <c r="AB248" s="56">
        <v>3.5233927028373302E-3</v>
      </c>
      <c r="AC248">
        <f t="shared" si="20"/>
        <v>5</v>
      </c>
      <c r="AD248">
        <f t="shared" si="21"/>
        <v>0</v>
      </c>
      <c r="AE248">
        <f t="shared" si="22"/>
        <v>0</v>
      </c>
      <c r="AF248">
        <f>'TP Factors'!$D$7</f>
        <v>1.0291758621024898</v>
      </c>
      <c r="AG248">
        <f t="shared" si="23"/>
        <v>0</v>
      </c>
    </row>
    <row r="249" spans="1:33">
      <c r="A249" s="51" t="s">
        <v>246</v>
      </c>
      <c r="B249" s="51">
        <v>10</v>
      </c>
      <c r="C249" s="51" t="s">
        <v>247</v>
      </c>
      <c r="D249" s="52">
        <v>37.82</v>
      </c>
      <c r="E249" s="51" t="s">
        <v>248</v>
      </c>
      <c r="F249" s="51">
        <v>3456</v>
      </c>
      <c r="G249" s="53">
        <v>0</v>
      </c>
      <c r="H249" s="51" t="s">
        <v>249</v>
      </c>
      <c r="I249" s="51" t="s">
        <v>250</v>
      </c>
      <c r="J249" s="51">
        <v>1204</v>
      </c>
      <c r="K249" s="54">
        <v>335.75798313899998</v>
      </c>
      <c r="L249" s="54">
        <v>5279.7720264500003</v>
      </c>
      <c r="M249" s="52">
        <v>0</v>
      </c>
      <c r="N249" s="52">
        <v>0</v>
      </c>
      <c r="O249" s="51">
        <v>64299</v>
      </c>
      <c r="P249" s="51">
        <v>62464</v>
      </c>
      <c r="Q249" s="55">
        <v>64299</v>
      </c>
      <c r="R249" s="55">
        <v>6430</v>
      </c>
      <c r="S249" s="51" t="s">
        <v>251</v>
      </c>
      <c r="T249" s="51" t="s">
        <v>340</v>
      </c>
      <c r="U249" s="55">
        <v>48.29</v>
      </c>
      <c r="V249" s="55">
        <v>1</v>
      </c>
      <c r="W249" s="55">
        <v>0</v>
      </c>
      <c r="X249" s="55">
        <v>0</v>
      </c>
      <c r="Y249" s="55">
        <f t="shared" si="18"/>
        <v>0</v>
      </c>
      <c r="Z249" s="55">
        <f t="shared" si="19"/>
        <v>0</v>
      </c>
      <c r="AA249" s="55">
        <v>0.30299999999999999</v>
      </c>
      <c r="AB249" s="56">
        <v>1.3046548620031799</v>
      </c>
      <c r="AC249">
        <f t="shared" si="20"/>
        <v>1962</v>
      </c>
      <c r="AD249">
        <f t="shared" si="21"/>
        <v>0</v>
      </c>
      <c r="AE249">
        <f t="shared" si="22"/>
        <v>0</v>
      </c>
      <c r="AF249">
        <f>'TP Factors'!$D$7</f>
        <v>1.0291758621024898</v>
      </c>
      <c r="AG249">
        <f t="shared" si="23"/>
        <v>0</v>
      </c>
    </row>
    <row r="250" spans="1:33">
      <c r="A250" s="51" t="s">
        <v>246</v>
      </c>
      <c r="B250" s="51">
        <v>10</v>
      </c>
      <c r="C250" s="51" t="s">
        <v>247</v>
      </c>
      <c r="D250" s="52">
        <v>37.82</v>
      </c>
      <c r="E250" s="51" t="s">
        <v>248</v>
      </c>
      <c r="F250" s="51">
        <v>1234</v>
      </c>
      <c r="G250" s="53">
        <v>45</v>
      </c>
      <c r="H250" s="51" t="s">
        <v>249</v>
      </c>
      <c r="I250" s="51" t="s">
        <v>250</v>
      </c>
      <c r="J250" s="51">
        <v>590</v>
      </c>
      <c r="K250" s="54">
        <v>135.781286166</v>
      </c>
      <c r="L250" s="54">
        <v>1115.2065836700001</v>
      </c>
      <c r="M250" s="52">
        <v>0.71</v>
      </c>
      <c r="N250" s="52">
        <v>0.28000000000000003</v>
      </c>
      <c r="O250" s="51">
        <v>64310</v>
      </c>
      <c r="P250" s="51">
        <v>62475</v>
      </c>
      <c r="Q250" s="55">
        <v>64310</v>
      </c>
      <c r="R250" s="55">
        <v>8140</v>
      </c>
      <c r="S250" s="51" t="s">
        <v>258</v>
      </c>
      <c r="T250" s="51" t="s">
        <v>301</v>
      </c>
      <c r="U250" s="55">
        <v>48.29</v>
      </c>
      <c r="V250" s="55">
        <v>1</v>
      </c>
      <c r="W250" s="55">
        <v>1.2</v>
      </c>
      <c r="X250" s="55">
        <v>0.48</v>
      </c>
      <c r="Y250" s="55">
        <f t="shared" si="18"/>
        <v>1.2</v>
      </c>
      <c r="Z250" s="55">
        <f t="shared" si="19"/>
        <v>0.48</v>
      </c>
      <c r="AA250" s="55">
        <v>0.70299999999999996</v>
      </c>
      <c r="AB250" s="56">
        <v>0.27557244597472402</v>
      </c>
      <c r="AC250">
        <f t="shared" si="20"/>
        <v>962</v>
      </c>
      <c r="AD250">
        <f t="shared" si="21"/>
        <v>3</v>
      </c>
      <c r="AE250">
        <f t="shared" si="22"/>
        <v>1</v>
      </c>
      <c r="AF250">
        <f>'TP Factors'!$D$7</f>
        <v>1.0291758621024898</v>
      </c>
      <c r="AG250">
        <f t="shared" si="23"/>
        <v>1</v>
      </c>
    </row>
    <row r="251" spans="1:33">
      <c r="A251" s="51" t="s">
        <v>246</v>
      </c>
      <c r="B251" s="51">
        <v>10</v>
      </c>
      <c r="C251" s="51" t="s">
        <v>247</v>
      </c>
      <c r="D251" s="52">
        <v>37.82</v>
      </c>
      <c r="E251" s="51" t="s">
        <v>248</v>
      </c>
      <c r="F251" s="51">
        <v>3456</v>
      </c>
      <c r="G251" s="53">
        <v>3</v>
      </c>
      <c r="H251" s="51" t="s">
        <v>249</v>
      </c>
      <c r="I251" s="51" t="s">
        <v>250</v>
      </c>
      <c r="J251" s="51">
        <v>2138</v>
      </c>
      <c r="K251" s="54">
        <v>351.20834086899998</v>
      </c>
      <c r="L251" s="54">
        <v>7102.7910104100001</v>
      </c>
      <c r="M251" s="52">
        <v>2.57</v>
      </c>
      <c r="N251" s="52">
        <v>0.14000000000000001</v>
      </c>
      <c r="O251" s="51">
        <v>64316</v>
      </c>
      <c r="P251" s="51">
        <v>62480</v>
      </c>
      <c r="Q251" s="55">
        <v>64316</v>
      </c>
      <c r="R251" s="55">
        <v>3200</v>
      </c>
      <c r="S251" s="51" t="s">
        <v>251</v>
      </c>
      <c r="T251" s="51" t="s">
        <v>252</v>
      </c>
      <c r="U251" s="55">
        <v>48.29</v>
      </c>
      <c r="V251" s="55">
        <v>1</v>
      </c>
      <c r="W251" s="55">
        <v>1.2</v>
      </c>
      <c r="X251" s="55">
        <v>6.4000000000000001E-2</v>
      </c>
      <c r="Y251" s="55">
        <f t="shared" si="18"/>
        <v>1.2</v>
      </c>
      <c r="Z251" s="55">
        <f t="shared" si="19"/>
        <v>6.4000000000000001E-2</v>
      </c>
      <c r="AA251" s="55">
        <v>0.4</v>
      </c>
      <c r="AB251" s="56">
        <v>1.7551308615721399</v>
      </c>
      <c r="AC251">
        <f t="shared" si="20"/>
        <v>3485</v>
      </c>
      <c r="AD251">
        <f t="shared" si="21"/>
        <v>9</v>
      </c>
      <c r="AE251">
        <f t="shared" si="22"/>
        <v>0.5</v>
      </c>
      <c r="AF251">
        <f>'TP Factors'!$D$7</f>
        <v>1.0291758621024898</v>
      </c>
      <c r="AG251">
        <f t="shared" si="23"/>
        <v>0.5</v>
      </c>
    </row>
    <row r="252" spans="1:33">
      <c r="A252" s="51" t="s">
        <v>246</v>
      </c>
      <c r="B252" s="51">
        <v>10</v>
      </c>
      <c r="C252" s="51" t="s">
        <v>247</v>
      </c>
      <c r="D252" s="52">
        <v>37.82</v>
      </c>
      <c r="E252" s="51" t="s">
        <v>248</v>
      </c>
      <c r="F252" s="51">
        <v>1234</v>
      </c>
      <c r="G252" s="53">
        <v>45</v>
      </c>
      <c r="H252" s="51" t="s">
        <v>249</v>
      </c>
      <c r="I252" s="51" t="s">
        <v>250</v>
      </c>
      <c r="J252" s="51">
        <v>2841</v>
      </c>
      <c r="K252" s="54">
        <v>373.08228701199999</v>
      </c>
      <c r="L252" s="54">
        <v>4442.01237477</v>
      </c>
      <c r="M252" s="52">
        <v>3.41</v>
      </c>
      <c r="N252" s="52">
        <v>1.36</v>
      </c>
      <c r="O252" s="51">
        <v>64317</v>
      </c>
      <c r="P252" s="51">
        <v>62481</v>
      </c>
      <c r="Q252" s="55">
        <v>64317</v>
      </c>
      <c r="R252" s="55">
        <v>8140</v>
      </c>
      <c r="S252" s="51" t="s">
        <v>251</v>
      </c>
      <c r="T252" s="51" t="s">
        <v>332</v>
      </c>
      <c r="U252" s="55">
        <v>48.29</v>
      </c>
      <c r="V252" s="55">
        <v>1</v>
      </c>
      <c r="W252" s="55">
        <v>1.2</v>
      </c>
      <c r="X252" s="55">
        <v>0.48</v>
      </c>
      <c r="Y252" s="55">
        <f t="shared" si="18"/>
        <v>1.2</v>
      </c>
      <c r="Z252" s="55">
        <f t="shared" si="19"/>
        <v>0.48</v>
      </c>
      <c r="AA252" s="55">
        <v>0.85</v>
      </c>
      <c r="AB252" s="56">
        <v>1.0976407718027099</v>
      </c>
      <c r="AC252">
        <f t="shared" si="20"/>
        <v>4631</v>
      </c>
      <c r="AD252">
        <f t="shared" si="21"/>
        <v>12</v>
      </c>
      <c r="AE252">
        <f t="shared" si="22"/>
        <v>4.9000000000000004</v>
      </c>
      <c r="AF252">
        <f>'TP Factors'!$D$7</f>
        <v>1.0291758621024898</v>
      </c>
      <c r="AG252">
        <f t="shared" si="23"/>
        <v>5</v>
      </c>
    </row>
    <row r="253" spans="1:33">
      <c r="A253" s="51" t="s">
        <v>246</v>
      </c>
      <c r="B253" s="51">
        <v>10</v>
      </c>
      <c r="C253" s="51" t="s">
        <v>247</v>
      </c>
      <c r="D253" s="52">
        <v>37.82</v>
      </c>
      <c r="E253" s="51" t="s">
        <v>248</v>
      </c>
      <c r="F253" s="51">
        <v>3456</v>
      </c>
      <c r="G253" s="53">
        <v>3</v>
      </c>
      <c r="H253" s="51" t="s">
        <v>249</v>
      </c>
      <c r="I253" s="51" t="s">
        <v>250</v>
      </c>
      <c r="J253" s="51">
        <v>1184</v>
      </c>
      <c r="K253" s="54">
        <v>507.91058377600001</v>
      </c>
      <c r="L253" s="54">
        <v>3933.59223084</v>
      </c>
      <c r="M253" s="52">
        <v>1.42</v>
      </c>
      <c r="N253" s="52">
        <v>0.08</v>
      </c>
      <c r="O253" s="51">
        <v>64334</v>
      </c>
      <c r="P253" s="51">
        <v>62498</v>
      </c>
      <c r="Q253" s="55">
        <v>64334</v>
      </c>
      <c r="R253" s="55">
        <v>3200</v>
      </c>
      <c r="S253" s="51" t="s">
        <v>251</v>
      </c>
      <c r="T253" s="51" t="s">
        <v>252</v>
      </c>
      <c r="U253" s="55">
        <v>48.29</v>
      </c>
      <c r="V253" s="55">
        <v>1</v>
      </c>
      <c r="W253" s="55">
        <v>1.2</v>
      </c>
      <c r="X253" s="55">
        <v>6.4000000000000001E-2</v>
      </c>
      <c r="Y253" s="55">
        <f t="shared" si="18"/>
        <v>1.2</v>
      </c>
      <c r="Z253" s="55">
        <f t="shared" si="19"/>
        <v>6.4000000000000001E-2</v>
      </c>
      <c r="AA253" s="55">
        <v>0.4</v>
      </c>
      <c r="AB253" s="56">
        <v>0.97200792066054298</v>
      </c>
      <c r="AC253">
        <f t="shared" si="20"/>
        <v>1930</v>
      </c>
      <c r="AD253">
        <f t="shared" si="21"/>
        <v>5</v>
      </c>
      <c r="AE253">
        <f t="shared" si="22"/>
        <v>0.3</v>
      </c>
      <c r="AF253">
        <f>'TP Factors'!$D$7</f>
        <v>1.0291758621024898</v>
      </c>
      <c r="AG253">
        <f t="shared" si="23"/>
        <v>0.3</v>
      </c>
    </row>
    <row r="254" spans="1:33">
      <c r="A254" s="51" t="s">
        <v>246</v>
      </c>
      <c r="B254" s="51">
        <v>10</v>
      </c>
      <c r="C254" s="51" t="s">
        <v>247</v>
      </c>
      <c r="D254" s="52">
        <v>37.82</v>
      </c>
      <c r="E254" s="51" t="s">
        <v>248</v>
      </c>
      <c r="F254" s="51">
        <v>3456</v>
      </c>
      <c r="G254" s="53">
        <v>3</v>
      </c>
      <c r="H254" s="51" t="s">
        <v>249</v>
      </c>
      <c r="I254" s="51" t="s">
        <v>250</v>
      </c>
      <c r="J254" s="51">
        <v>5746</v>
      </c>
      <c r="K254" s="54">
        <v>1146.0867135999999</v>
      </c>
      <c r="L254" s="54">
        <v>19092.655971799999</v>
      </c>
      <c r="M254" s="52">
        <v>6.9</v>
      </c>
      <c r="N254" s="52">
        <v>0.37</v>
      </c>
      <c r="O254" s="51">
        <v>64337</v>
      </c>
      <c r="P254" s="51">
        <v>62501</v>
      </c>
      <c r="Q254" s="55">
        <v>64337</v>
      </c>
      <c r="R254" s="55">
        <v>3200</v>
      </c>
      <c r="S254" s="51" t="s">
        <v>258</v>
      </c>
      <c r="T254" s="51" t="s">
        <v>300</v>
      </c>
      <c r="U254" s="55">
        <v>48.29</v>
      </c>
      <c r="V254" s="55">
        <v>1</v>
      </c>
      <c r="W254" s="55">
        <v>1.2</v>
      </c>
      <c r="X254" s="55">
        <v>6.4000000000000001E-2</v>
      </c>
      <c r="Y254" s="55">
        <f t="shared" si="18"/>
        <v>1.2</v>
      </c>
      <c r="Z254" s="55">
        <f t="shared" si="19"/>
        <v>6.4000000000000001E-2</v>
      </c>
      <c r="AA254" s="55">
        <v>0.4</v>
      </c>
      <c r="AB254" s="56">
        <v>4.7178791655609196</v>
      </c>
      <c r="AC254">
        <f t="shared" si="20"/>
        <v>9367</v>
      </c>
      <c r="AD254">
        <f t="shared" si="21"/>
        <v>25</v>
      </c>
      <c r="AE254">
        <f t="shared" si="22"/>
        <v>1.3</v>
      </c>
      <c r="AF254">
        <f>'TP Factors'!$D$7</f>
        <v>1.0291758621024898</v>
      </c>
      <c r="AG254">
        <f t="shared" si="23"/>
        <v>1.3</v>
      </c>
    </row>
    <row r="255" spans="1:33">
      <c r="A255" s="51" t="s">
        <v>246</v>
      </c>
      <c r="B255" s="51">
        <v>10</v>
      </c>
      <c r="C255" s="51" t="s">
        <v>247</v>
      </c>
      <c r="D255" s="52">
        <v>37.82</v>
      </c>
      <c r="E255" s="51" t="s">
        <v>248</v>
      </c>
      <c r="F255" s="51">
        <v>3456</v>
      </c>
      <c r="G255" s="53">
        <v>3</v>
      </c>
      <c r="H255" s="51" t="s">
        <v>249</v>
      </c>
      <c r="I255" s="51" t="s">
        <v>250</v>
      </c>
      <c r="J255" s="51">
        <v>6</v>
      </c>
      <c r="K255" s="54">
        <v>20.157340083600001</v>
      </c>
      <c r="L255" s="54">
        <v>19.418920571200001</v>
      </c>
      <c r="M255" s="52">
        <v>0</v>
      </c>
      <c r="N255" s="52">
        <v>0</v>
      </c>
      <c r="O255" s="51">
        <v>64338</v>
      </c>
      <c r="P255" s="51">
        <v>62502</v>
      </c>
      <c r="Q255" s="55">
        <v>64338</v>
      </c>
      <c r="R255" s="55">
        <v>4110</v>
      </c>
      <c r="S255" s="51" t="s">
        <v>258</v>
      </c>
      <c r="T255" s="51" t="s">
        <v>305</v>
      </c>
      <c r="U255" s="55">
        <v>48.29</v>
      </c>
      <c r="V255" s="55">
        <v>1</v>
      </c>
      <c r="W255" s="55">
        <v>0.7</v>
      </c>
      <c r="X255" s="55">
        <v>0.09</v>
      </c>
      <c r="Y255" s="55">
        <f t="shared" si="18"/>
        <v>0.7</v>
      </c>
      <c r="Z255" s="55">
        <f t="shared" si="19"/>
        <v>0.09</v>
      </c>
      <c r="AA255" s="55">
        <v>0.41299999999999998</v>
      </c>
      <c r="AB255" s="56">
        <v>4.7985005843280502E-3</v>
      </c>
      <c r="AC255">
        <f t="shared" si="20"/>
        <v>10</v>
      </c>
      <c r="AD255">
        <f t="shared" si="21"/>
        <v>0</v>
      </c>
      <c r="AE255">
        <f t="shared" si="22"/>
        <v>0</v>
      </c>
      <c r="AF255">
        <f>'TP Factors'!$D$7</f>
        <v>1.0291758621024898</v>
      </c>
      <c r="AG255">
        <f t="shared" si="23"/>
        <v>0</v>
      </c>
    </row>
    <row r="256" spans="1:33">
      <c r="A256" s="51" t="s">
        <v>246</v>
      </c>
      <c r="B256" s="51">
        <v>10</v>
      </c>
      <c r="C256" s="51" t="s">
        <v>247</v>
      </c>
      <c r="D256" s="52">
        <v>37.82</v>
      </c>
      <c r="E256" s="51" t="s">
        <v>248</v>
      </c>
      <c r="F256" s="51">
        <v>3456</v>
      </c>
      <c r="G256" s="53">
        <v>3</v>
      </c>
      <c r="H256" s="51" t="s">
        <v>249</v>
      </c>
      <c r="I256" s="51" t="s">
        <v>250</v>
      </c>
      <c r="J256" s="51">
        <v>17</v>
      </c>
      <c r="K256" s="54">
        <v>34.8955354199</v>
      </c>
      <c r="L256" s="54">
        <v>71.830415427700004</v>
      </c>
      <c r="M256" s="52">
        <v>0.01</v>
      </c>
      <c r="N256" s="52">
        <v>0</v>
      </c>
      <c r="O256" s="51">
        <v>64339</v>
      </c>
      <c r="P256" s="51">
        <v>62503</v>
      </c>
      <c r="Q256" s="55">
        <v>64339</v>
      </c>
      <c r="R256" s="55">
        <v>4110</v>
      </c>
      <c r="S256" s="51" t="s">
        <v>253</v>
      </c>
      <c r="T256" s="51" t="s">
        <v>320</v>
      </c>
      <c r="U256" s="55">
        <v>48.29</v>
      </c>
      <c r="V256" s="55">
        <v>1</v>
      </c>
      <c r="W256" s="55">
        <v>0.7</v>
      </c>
      <c r="X256" s="55">
        <v>0.09</v>
      </c>
      <c r="Y256" s="55">
        <f t="shared" si="18"/>
        <v>0.7</v>
      </c>
      <c r="Z256" s="55">
        <f t="shared" si="19"/>
        <v>0.09</v>
      </c>
      <c r="AA256" s="55">
        <v>0.309</v>
      </c>
      <c r="AB256" s="56">
        <v>1.77496112131484E-2</v>
      </c>
      <c r="AC256">
        <f t="shared" si="20"/>
        <v>27</v>
      </c>
      <c r="AD256">
        <f t="shared" si="21"/>
        <v>0</v>
      </c>
      <c r="AE256">
        <f t="shared" si="22"/>
        <v>0</v>
      </c>
      <c r="AF256">
        <f>'TP Factors'!$D$7</f>
        <v>1.0291758621024898</v>
      </c>
      <c r="AG256">
        <f t="shared" si="23"/>
        <v>0</v>
      </c>
    </row>
    <row r="257" spans="1:33">
      <c r="A257" s="51" t="s">
        <v>246</v>
      </c>
      <c r="B257" s="51">
        <v>10</v>
      </c>
      <c r="C257" s="51" t="s">
        <v>247</v>
      </c>
      <c r="D257" s="52">
        <v>37.82</v>
      </c>
      <c r="E257" s="51" t="s">
        <v>248</v>
      </c>
      <c r="F257" s="51">
        <v>3456</v>
      </c>
      <c r="G257" s="53">
        <v>3</v>
      </c>
      <c r="H257" s="51" t="s">
        <v>249</v>
      </c>
      <c r="I257" s="51" t="s">
        <v>250</v>
      </c>
      <c r="J257" s="51">
        <v>1270</v>
      </c>
      <c r="K257" s="54">
        <v>312.200427913</v>
      </c>
      <c r="L257" s="54">
        <v>5464.2473947500002</v>
      </c>
      <c r="M257" s="52">
        <v>0.89</v>
      </c>
      <c r="N257" s="52">
        <v>0.11</v>
      </c>
      <c r="O257" s="51">
        <v>64340</v>
      </c>
      <c r="P257" s="51">
        <v>62504</v>
      </c>
      <c r="Q257" s="55">
        <v>64340</v>
      </c>
      <c r="R257" s="55">
        <v>4110</v>
      </c>
      <c r="S257" s="51" t="s">
        <v>253</v>
      </c>
      <c r="T257" s="51" t="s">
        <v>320</v>
      </c>
      <c r="U257" s="55">
        <v>48.29</v>
      </c>
      <c r="V257" s="55">
        <v>1</v>
      </c>
      <c r="W257" s="55">
        <v>0.7</v>
      </c>
      <c r="X257" s="55">
        <v>0.09</v>
      </c>
      <c r="Y257" s="55">
        <f t="shared" si="18"/>
        <v>0.7</v>
      </c>
      <c r="Z257" s="55">
        <f t="shared" si="19"/>
        <v>0.09</v>
      </c>
      <c r="AA257" s="55">
        <v>0.309</v>
      </c>
      <c r="AB257" s="56">
        <v>1.3502395359708801</v>
      </c>
      <c r="AC257">
        <f t="shared" si="20"/>
        <v>2071</v>
      </c>
      <c r="AD257">
        <f t="shared" si="21"/>
        <v>3</v>
      </c>
      <c r="AE257">
        <f t="shared" si="22"/>
        <v>0.4</v>
      </c>
      <c r="AF257">
        <f>'TP Factors'!$D$7</f>
        <v>1.0291758621024898</v>
      </c>
      <c r="AG257">
        <f t="shared" si="23"/>
        <v>0.4</v>
      </c>
    </row>
    <row r="258" spans="1:33">
      <c r="A258" s="51" t="s">
        <v>246</v>
      </c>
      <c r="B258" s="51">
        <v>10</v>
      </c>
      <c r="C258" s="51" t="s">
        <v>247</v>
      </c>
      <c r="D258" s="52">
        <v>37.82</v>
      </c>
      <c r="E258" s="51" t="s">
        <v>248</v>
      </c>
      <c r="F258" s="51">
        <v>3456</v>
      </c>
      <c r="G258" s="53">
        <v>3</v>
      </c>
      <c r="H258" s="51" t="s">
        <v>249</v>
      </c>
      <c r="I258" s="51" t="s">
        <v>250</v>
      </c>
      <c r="J258" s="51">
        <v>57</v>
      </c>
      <c r="K258" s="54">
        <v>67.049275899799994</v>
      </c>
      <c r="L258" s="54">
        <v>183.90050675000001</v>
      </c>
      <c r="M258" s="52">
        <v>0.04</v>
      </c>
      <c r="N258" s="52">
        <v>0.01</v>
      </c>
      <c r="O258" s="51">
        <v>64341</v>
      </c>
      <c r="P258" s="51">
        <v>62505</v>
      </c>
      <c r="Q258" s="55">
        <v>64341</v>
      </c>
      <c r="R258" s="55">
        <v>4110</v>
      </c>
      <c r="S258" s="51" t="s">
        <v>258</v>
      </c>
      <c r="T258" s="51" t="s">
        <v>305</v>
      </c>
      <c r="U258" s="55">
        <v>48.29</v>
      </c>
      <c r="V258" s="55">
        <v>1</v>
      </c>
      <c r="W258" s="55">
        <v>0.7</v>
      </c>
      <c r="X258" s="55">
        <v>0.09</v>
      </c>
      <c r="Y258" s="55">
        <f t="shared" si="18"/>
        <v>0.7</v>
      </c>
      <c r="Z258" s="55">
        <f t="shared" si="19"/>
        <v>0.09</v>
      </c>
      <c r="AA258" s="55">
        <v>0.41299999999999998</v>
      </c>
      <c r="AB258" s="56">
        <v>4.5442623105257797E-2</v>
      </c>
      <c r="AC258">
        <f t="shared" si="20"/>
        <v>93</v>
      </c>
      <c r="AD258">
        <f t="shared" si="21"/>
        <v>0</v>
      </c>
      <c r="AE258">
        <f t="shared" si="22"/>
        <v>0</v>
      </c>
      <c r="AF258">
        <f>'TP Factors'!$D$7</f>
        <v>1.0291758621024898</v>
      </c>
      <c r="AG258">
        <f t="shared" si="23"/>
        <v>0</v>
      </c>
    </row>
    <row r="259" spans="1:33">
      <c r="A259" s="51" t="s">
        <v>246</v>
      </c>
      <c r="B259" s="51">
        <v>10</v>
      </c>
      <c r="C259" s="51" t="s">
        <v>247</v>
      </c>
      <c r="D259" s="52">
        <v>37.82</v>
      </c>
      <c r="E259" s="51" t="s">
        <v>248</v>
      </c>
      <c r="F259" s="51">
        <v>3456</v>
      </c>
      <c r="G259" s="53">
        <v>0</v>
      </c>
      <c r="H259" s="51" t="s">
        <v>249</v>
      </c>
      <c r="I259" s="51" t="s">
        <v>250</v>
      </c>
      <c r="J259" s="51">
        <v>5657</v>
      </c>
      <c r="K259" s="54">
        <v>692.19792347800001</v>
      </c>
      <c r="L259" s="54">
        <v>24815.148189299998</v>
      </c>
      <c r="M259" s="52">
        <v>0</v>
      </c>
      <c r="N259" s="52">
        <v>0</v>
      </c>
      <c r="O259" s="51">
        <v>64346</v>
      </c>
      <c r="P259" s="51">
        <v>62510</v>
      </c>
      <c r="Q259" s="55">
        <v>64346</v>
      </c>
      <c r="R259" s="55">
        <v>6460</v>
      </c>
      <c r="S259" s="51" t="s">
        <v>251</v>
      </c>
      <c r="T259" s="51" t="s">
        <v>282</v>
      </c>
      <c r="U259" s="55">
        <v>48.29</v>
      </c>
      <c r="V259" s="55">
        <v>1</v>
      </c>
      <c r="W259" s="55">
        <v>0</v>
      </c>
      <c r="X259" s="55">
        <v>0</v>
      </c>
      <c r="Y259" s="55">
        <f t="shared" ref="Y259:Y322" si="24">W259</f>
        <v>0</v>
      </c>
      <c r="Z259" s="55">
        <f t="shared" ref="Z259:Z322" si="25">X259</f>
        <v>0</v>
      </c>
      <c r="AA259" s="55">
        <v>0.30299999999999999</v>
      </c>
      <c r="AB259" s="56">
        <v>6.1319321316625199</v>
      </c>
      <c r="AC259">
        <f t="shared" ref="AC259:AC322" si="26">ROUND(AB259*AA259*U259*102.79,0)</f>
        <v>9222</v>
      </c>
      <c r="AD259">
        <f t="shared" ref="AD259:AD322" si="27">ROUND(Y259*AC259*0.002205,0)</f>
        <v>0</v>
      </c>
      <c r="AE259">
        <f t="shared" ref="AE259:AE322" si="28">ROUND(Z259*AC259*0.002205,1)</f>
        <v>0</v>
      </c>
      <c r="AF259">
        <f>'TP Factors'!$D$7</f>
        <v>1.0291758621024898</v>
      </c>
      <c r="AG259">
        <f t="shared" ref="AG259:AG322" si="29">ROUND(AE259*AF259,1)</f>
        <v>0</v>
      </c>
    </row>
    <row r="260" spans="1:33">
      <c r="A260" s="51" t="s">
        <v>246</v>
      </c>
      <c r="B260" s="51">
        <v>10</v>
      </c>
      <c r="C260" s="51" t="s">
        <v>247</v>
      </c>
      <c r="D260" s="52">
        <v>37.82</v>
      </c>
      <c r="E260" s="51" t="s">
        <v>248</v>
      </c>
      <c r="F260" s="51">
        <v>3456</v>
      </c>
      <c r="G260" s="53">
        <v>3</v>
      </c>
      <c r="H260" s="51" t="s">
        <v>249</v>
      </c>
      <c r="I260" s="51" t="s">
        <v>250</v>
      </c>
      <c r="J260" s="51">
        <v>4845</v>
      </c>
      <c r="K260" s="54">
        <v>1143.22209946</v>
      </c>
      <c r="L260" s="54">
        <v>15592.375640599999</v>
      </c>
      <c r="M260" s="52">
        <v>3.39</v>
      </c>
      <c r="N260" s="52">
        <v>0.44</v>
      </c>
      <c r="O260" s="51">
        <v>64347</v>
      </c>
      <c r="P260" s="51">
        <v>62511</v>
      </c>
      <c r="Q260" s="55">
        <v>64347</v>
      </c>
      <c r="R260" s="55">
        <v>4110</v>
      </c>
      <c r="S260" s="51" t="s">
        <v>258</v>
      </c>
      <c r="T260" s="51" t="s">
        <v>305</v>
      </c>
      <c r="U260" s="55">
        <v>48.29</v>
      </c>
      <c r="V260" s="55">
        <v>1</v>
      </c>
      <c r="W260" s="55">
        <v>0.7</v>
      </c>
      <c r="X260" s="55">
        <v>0.09</v>
      </c>
      <c r="Y260" s="55">
        <f t="shared" si="24"/>
        <v>0.7</v>
      </c>
      <c r="Z260" s="55">
        <f t="shared" si="25"/>
        <v>0.09</v>
      </c>
      <c r="AA260" s="55">
        <v>0.41299999999999998</v>
      </c>
      <c r="AB260" s="56">
        <v>3.85294451887163</v>
      </c>
      <c r="AC260">
        <f t="shared" si="26"/>
        <v>7899</v>
      </c>
      <c r="AD260">
        <f t="shared" si="27"/>
        <v>12</v>
      </c>
      <c r="AE260">
        <f t="shared" si="28"/>
        <v>1.6</v>
      </c>
      <c r="AF260">
        <f>'TP Factors'!$D$7</f>
        <v>1.0291758621024898</v>
      </c>
      <c r="AG260">
        <f t="shared" si="29"/>
        <v>1.6</v>
      </c>
    </row>
    <row r="261" spans="1:33">
      <c r="A261" s="51" t="s">
        <v>246</v>
      </c>
      <c r="B261" s="51">
        <v>10</v>
      </c>
      <c r="C261" s="51" t="s">
        <v>247</v>
      </c>
      <c r="D261" s="52">
        <v>37.82</v>
      </c>
      <c r="E261" s="51" t="s">
        <v>248</v>
      </c>
      <c r="F261" s="51">
        <v>3456</v>
      </c>
      <c r="G261" s="53">
        <v>3</v>
      </c>
      <c r="H261" s="51" t="s">
        <v>249</v>
      </c>
      <c r="I261" s="51" t="s">
        <v>250</v>
      </c>
      <c r="J261" s="51">
        <v>19</v>
      </c>
      <c r="K261" s="54">
        <v>49.288648903099997</v>
      </c>
      <c r="L261" s="54">
        <v>86.505673907000002</v>
      </c>
      <c r="M261" s="52">
        <v>0.02</v>
      </c>
      <c r="N261" s="52">
        <v>0</v>
      </c>
      <c r="O261" s="51">
        <v>64358</v>
      </c>
      <c r="P261" s="51">
        <v>62522</v>
      </c>
      <c r="Q261" s="55">
        <v>64358</v>
      </c>
      <c r="R261" s="55">
        <v>3200</v>
      </c>
      <c r="S261" s="51" t="s">
        <v>253</v>
      </c>
      <c r="T261" s="51" t="s">
        <v>329</v>
      </c>
      <c r="U261" s="55">
        <v>48.29</v>
      </c>
      <c r="V261" s="55">
        <v>1</v>
      </c>
      <c r="W261" s="55">
        <v>1.2</v>
      </c>
      <c r="X261" s="55">
        <v>6.4000000000000001E-2</v>
      </c>
      <c r="Y261" s="55">
        <f t="shared" si="24"/>
        <v>1.2</v>
      </c>
      <c r="Z261" s="55">
        <f t="shared" si="25"/>
        <v>6.4000000000000001E-2</v>
      </c>
      <c r="AA261" s="55">
        <v>0.28699999999999998</v>
      </c>
      <c r="AB261" s="56">
        <v>2.1375932048612701E-2</v>
      </c>
      <c r="AC261">
        <f t="shared" si="26"/>
        <v>30</v>
      </c>
      <c r="AD261">
        <f t="shared" si="27"/>
        <v>0</v>
      </c>
      <c r="AE261">
        <f t="shared" si="28"/>
        <v>0</v>
      </c>
      <c r="AF261">
        <f>'TP Factors'!$D$7</f>
        <v>1.0291758621024898</v>
      </c>
      <c r="AG261">
        <f t="shared" si="29"/>
        <v>0</v>
      </c>
    </row>
    <row r="262" spans="1:33">
      <c r="A262" s="51" t="s">
        <v>246</v>
      </c>
      <c r="B262" s="51">
        <v>10</v>
      </c>
      <c r="C262" s="51" t="s">
        <v>247</v>
      </c>
      <c r="D262" s="52">
        <v>37.82</v>
      </c>
      <c r="E262" s="51" t="s">
        <v>248</v>
      </c>
      <c r="F262" s="51">
        <v>3456</v>
      </c>
      <c r="G262" s="53">
        <v>3</v>
      </c>
      <c r="H262" s="51" t="s">
        <v>249</v>
      </c>
      <c r="I262" s="51" t="s">
        <v>250</v>
      </c>
      <c r="J262" s="51">
        <v>29</v>
      </c>
      <c r="K262" s="54">
        <v>74.395485371099994</v>
      </c>
      <c r="L262" s="54">
        <v>93.800324534300003</v>
      </c>
      <c r="M262" s="52">
        <v>0.02</v>
      </c>
      <c r="N262" s="52">
        <v>0</v>
      </c>
      <c r="O262" s="51">
        <v>64370</v>
      </c>
      <c r="P262" s="51">
        <v>62533</v>
      </c>
      <c r="Q262" s="55">
        <v>64370</v>
      </c>
      <c r="R262" s="55">
        <v>4110</v>
      </c>
      <c r="S262" s="51" t="s">
        <v>251</v>
      </c>
      <c r="T262" s="51" t="s">
        <v>318</v>
      </c>
      <c r="U262" s="55">
        <v>48.29</v>
      </c>
      <c r="V262" s="55">
        <v>1</v>
      </c>
      <c r="W262" s="55">
        <v>0.7</v>
      </c>
      <c r="X262" s="55">
        <v>0.09</v>
      </c>
      <c r="Y262" s="55">
        <f t="shared" si="24"/>
        <v>0.7</v>
      </c>
      <c r="Z262" s="55">
        <f t="shared" si="25"/>
        <v>0.09</v>
      </c>
      <c r="AA262" s="55">
        <v>0.41299999999999998</v>
      </c>
      <c r="AB262" s="56">
        <v>2.31784722687506E-2</v>
      </c>
      <c r="AC262">
        <f t="shared" si="26"/>
        <v>48</v>
      </c>
      <c r="AD262">
        <f t="shared" si="27"/>
        <v>0</v>
      </c>
      <c r="AE262">
        <f t="shared" si="28"/>
        <v>0</v>
      </c>
      <c r="AF262">
        <f>'TP Factors'!$D$7</f>
        <v>1.0291758621024898</v>
      </c>
      <c r="AG262">
        <f t="shared" si="29"/>
        <v>0</v>
      </c>
    </row>
    <row r="263" spans="1:33">
      <c r="A263" s="51" t="s">
        <v>246</v>
      </c>
      <c r="B263" s="51">
        <v>10</v>
      </c>
      <c r="C263" s="51" t="s">
        <v>247</v>
      </c>
      <c r="D263" s="52">
        <v>37.82</v>
      </c>
      <c r="E263" s="51" t="s">
        <v>248</v>
      </c>
      <c r="F263" s="51">
        <v>3456</v>
      </c>
      <c r="G263" s="53">
        <v>3</v>
      </c>
      <c r="H263" s="51" t="s">
        <v>249</v>
      </c>
      <c r="I263" s="51" t="s">
        <v>250</v>
      </c>
      <c r="J263" s="51">
        <v>2631</v>
      </c>
      <c r="K263" s="54">
        <v>593.92729819500005</v>
      </c>
      <c r="L263" s="54">
        <v>8468.0785424000005</v>
      </c>
      <c r="M263" s="52">
        <v>1.84</v>
      </c>
      <c r="N263" s="52">
        <v>0.24</v>
      </c>
      <c r="O263" s="51">
        <v>64371</v>
      </c>
      <c r="P263" s="51">
        <v>62534</v>
      </c>
      <c r="Q263" s="55">
        <v>64371</v>
      </c>
      <c r="R263" s="55">
        <v>4110</v>
      </c>
      <c r="S263" s="51" t="s">
        <v>258</v>
      </c>
      <c r="T263" s="51" t="s">
        <v>305</v>
      </c>
      <c r="U263" s="55">
        <v>48.29</v>
      </c>
      <c r="V263" s="55">
        <v>1</v>
      </c>
      <c r="W263" s="55">
        <v>0.7</v>
      </c>
      <c r="X263" s="55">
        <v>0.09</v>
      </c>
      <c r="Y263" s="55">
        <f t="shared" si="24"/>
        <v>0.7</v>
      </c>
      <c r="Z263" s="55">
        <f t="shared" si="25"/>
        <v>0.09</v>
      </c>
      <c r="AA263" s="55">
        <v>0.41299999999999998</v>
      </c>
      <c r="AB263" s="56">
        <v>2.0924994084785098</v>
      </c>
      <c r="AC263">
        <f t="shared" si="26"/>
        <v>4290</v>
      </c>
      <c r="AD263">
        <f t="shared" si="27"/>
        <v>7</v>
      </c>
      <c r="AE263">
        <f t="shared" si="28"/>
        <v>0.9</v>
      </c>
      <c r="AF263">
        <f>'TP Factors'!$D$7</f>
        <v>1.0291758621024898</v>
      </c>
      <c r="AG263">
        <f t="shared" si="29"/>
        <v>0.9</v>
      </c>
    </row>
    <row r="264" spans="1:33">
      <c r="A264" s="51" t="s">
        <v>246</v>
      </c>
      <c r="B264" s="51">
        <v>10</v>
      </c>
      <c r="C264" s="51" t="s">
        <v>247</v>
      </c>
      <c r="D264" s="52">
        <v>37.82</v>
      </c>
      <c r="E264" s="51" t="s">
        <v>248</v>
      </c>
      <c r="F264" s="51">
        <v>3456</v>
      </c>
      <c r="G264" s="53">
        <v>3</v>
      </c>
      <c r="H264" s="51" t="s">
        <v>249</v>
      </c>
      <c r="I264" s="51" t="s">
        <v>250</v>
      </c>
      <c r="J264" s="51">
        <v>20</v>
      </c>
      <c r="K264" s="54">
        <v>39.0665992411</v>
      </c>
      <c r="L264" s="54">
        <v>62.684594818699999</v>
      </c>
      <c r="M264" s="52">
        <v>0.01</v>
      </c>
      <c r="N264" s="52">
        <v>0</v>
      </c>
      <c r="O264" s="51">
        <v>64375</v>
      </c>
      <c r="P264" s="51">
        <v>62538</v>
      </c>
      <c r="Q264" s="55">
        <v>64375</v>
      </c>
      <c r="R264" s="55">
        <v>4110</v>
      </c>
      <c r="S264" s="51" t="s">
        <v>258</v>
      </c>
      <c r="T264" s="51" t="s">
        <v>305</v>
      </c>
      <c r="U264" s="55">
        <v>48.29</v>
      </c>
      <c r="V264" s="55">
        <v>1</v>
      </c>
      <c r="W264" s="55">
        <v>0.7</v>
      </c>
      <c r="X264" s="55">
        <v>0.09</v>
      </c>
      <c r="Y264" s="55">
        <f t="shared" si="24"/>
        <v>0.7</v>
      </c>
      <c r="Z264" s="55">
        <f t="shared" si="25"/>
        <v>0.09</v>
      </c>
      <c r="AA264" s="55">
        <v>0.41299999999999998</v>
      </c>
      <c r="AB264" s="56">
        <v>1.54896387554811E-2</v>
      </c>
      <c r="AC264">
        <f t="shared" si="26"/>
        <v>32</v>
      </c>
      <c r="AD264">
        <f t="shared" si="27"/>
        <v>0</v>
      </c>
      <c r="AE264">
        <f t="shared" si="28"/>
        <v>0</v>
      </c>
      <c r="AF264">
        <f>'TP Factors'!$D$7</f>
        <v>1.0291758621024898</v>
      </c>
      <c r="AG264">
        <f t="shared" si="29"/>
        <v>0</v>
      </c>
    </row>
    <row r="265" spans="1:33">
      <c r="A265" s="51" t="s">
        <v>246</v>
      </c>
      <c r="B265" s="51">
        <v>10</v>
      </c>
      <c r="C265" s="51" t="s">
        <v>247</v>
      </c>
      <c r="D265" s="52">
        <v>37.82</v>
      </c>
      <c r="E265" s="51" t="s">
        <v>248</v>
      </c>
      <c r="F265" s="51">
        <v>3456</v>
      </c>
      <c r="G265" s="53">
        <v>3</v>
      </c>
      <c r="H265" s="51" t="s">
        <v>249</v>
      </c>
      <c r="I265" s="51" t="s">
        <v>250</v>
      </c>
      <c r="J265" s="51">
        <v>744</v>
      </c>
      <c r="K265" s="54">
        <v>290.120059341</v>
      </c>
      <c r="L265" s="54">
        <v>2471.5821028599998</v>
      </c>
      <c r="M265" s="52">
        <v>0.89</v>
      </c>
      <c r="N265" s="52">
        <v>0.05</v>
      </c>
      <c r="O265" s="51">
        <v>64380</v>
      </c>
      <c r="P265" s="51">
        <v>62543</v>
      </c>
      <c r="Q265" s="55">
        <v>64380</v>
      </c>
      <c r="R265" s="55">
        <v>3200</v>
      </c>
      <c r="S265" s="51" t="s">
        <v>251</v>
      </c>
      <c r="T265" s="51" t="s">
        <v>252</v>
      </c>
      <c r="U265" s="55">
        <v>48.29</v>
      </c>
      <c r="V265" s="55">
        <v>1</v>
      </c>
      <c r="W265" s="55">
        <v>1.2</v>
      </c>
      <c r="X265" s="55">
        <v>6.4000000000000001E-2</v>
      </c>
      <c r="Y265" s="55">
        <f t="shared" si="24"/>
        <v>1.2</v>
      </c>
      <c r="Z265" s="55">
        <f t="shared" si="25"/>
        <v>6.4000000000000001E-2</v>
      </c>
      <c r="AA265" s="55">
        <v>0.4</v>
      </c>
      <c r="AB265" s="56">
        <v>0.61073879539283804</v>
      </c>
      <c r="AC265">
        <f t="shared" si="26"/>
        <v>1213</v>
      </c>
      <c r="AD265">
        <f t="shared" si="27"/>
        <v>3</v>
      </c>
      <c r="AE265">
        <f t="shared" si="28"/>
        <v>0.2</v>
      </c>
      <c r="AF265">
        <f>'TP Factors'!$D$7</f>
        <v>1.0291758621024898</v>
      </c>
      <c r="AG265">
        <f t="shared" si="29"/>
        <v>0.2</v>
      </c>
    </row>
    <row r="266" spans="1:33">
      <c r="A266" s="51" t="s">
        <v>246</v>
      </c>
      <c r="B266" s="51">
        <v>10</v>
      </c>
      <c r="C266" s="51" t="s">
        <v>247</v>
      </c>
      <c r="D266" s="52">
        <v>37.82</v>
      </c>
      <c r="E266" s="51" t="s">
        <v>248</v>
      </c>
      <c r="F266" s="51">
        <v>3456</v>
      </c>
      <c r="G266" s="53">
        <v>3</v>
      </c>
      <c r="H266" s="51" t="s">
        <v>249</v>
      </c>
      <c r="I266" s="51" t="s">
        <v>250</v>
      </c>
      <c r="J266" s="51">
        <v>53</v>
      </c>
      <c r="K266" s="54">
        <v>111.658470529</v>
      </c>
      <c r="L266" s="54">
        <v>176.91017329600001</v>
      </c>
      <c r="M266" s="52">
        <v>0.06</v>
      </c>
      <c r="N266" s="52">
        <v>0</v>
      </c>
      <c r="O266" s="51">
        <v>64383</v>
      </c>
      <c r="P266" s="51">
        <v>62546</v>
      </c>
      <c r="Q266" s="55">
        <v>64383</v>
      </c>
      <c r="R266" s="55">
        <v>3200</v>
      </c>
      <c r="S266" s="51" t="s">
        <v>258</v>
      </c>
      <c r="T266" s="51" t="s">
        <v>300</v>
      </c>
      <c r="U266" s="55">
        <v>48.29</v>
      </c>
      <c r="V266" s="55">
        <v>1</v>
      </c>
      <c r="W266" s="55">
        <v>1.2</v>
      </c>
      <c r="X266" s="55">
        <v>6.4000000000000001E-2</v>
      </c>
      <c r="Y266" s="55">
        <f t="shared" si="24"/>
        <v>1.2</v>
      </c>
      <c r="Z266" s="55">
        <f t="shared" si="25"/>
        <v>6.4000000000000001E-2</v>
      </c>
      <c r="AA266" s="55">
        <v>0.4</v>
      </c>
      <c r="AB266" s="56">
        <v>4.37152810054494E-2</v>
      </c>
      <c r="AC266">
        <f t="shared" si="26"/>
        <v>87</v>
      </c>
      <c r="AD266">
        <f t="shared" si="27"/>
        <v>0</v>
      </c>
      <c r="AE266">
        <f t="shared" si="28"/>
        <v>0</v>
      </c>
      <c r="AF266">
        <f>'TP Factors'!$D$7</f>
        <v>1.0291758621024898</v>
      </c>
      <c r="AG266">
        <f t="shared" si="29"/>
        <v>0</v>
      </c>
    </row>
    <row r="267" spans="1:33">
      <c r="A267" s="51" t="s">
        <v>246</v>
      </c>
      <c r="B267" s="51">
        <v>10</v>
      </c>
      <c r="C267" s="51" t="s">
        <v>247</v>
      </c>
      <c r="D267" s="52">
        <v>37.82</v>
      </c>
      <c r="E267" s="51" t="s">
        <v>248</v>
      </c>
      <c r="F267" s="51">
        <v>3456</v>
      </c>
      <c r="G267" s="53">
        <v>3</v>
      </c>
      <c r="H267" s="51" t="s">
        <v>249</v>
      </c>
      <c r="I267" s="51" t="s">
        <v>250</v>
      </c>
      <c r="J267" s="51">
        <v>840</v>
      </c>
      <c r="K267" s="54">
        <v>302.46884236400001</v>
      </c>
      <c r="L267" s="54">
        <v>3887.99223996</v>
      </c>
      <c r="M267" s="52">
        <v>1.01</v>
      </c>
      <c r="N267" s="52">
        <v>0.05</v>
      </c>
      <c r="O267" s="51">
        <v>64397</v>
      </c>
      <c r="P267" s="51">
        <v>62560</v>
      </c>
      <c r="Q267" s="55">
        <v>64397</v>
      </c>
      <c r="R267" s="55">
        <v>3200</v>
      </c>
      <c r="S267" s="51" t="s">
        <v>253</v>
      </c>
      <c r="T267" s="51" t="s">
        <v>329</v>
      </c>
      <c r="U267" s="55">
        <v>48.29</v>
      </c>
      <c r="V267" s="55">
        <v>1</v>
      </c>
      <c r="W267" s="55">
        <v>1.2</v>
      </c>
      <c r="X267" s="55">
        <v>6.4000000000000001E-2</v>
      </c>
      <c r="Y267" s="55">
        <f t="shared" si="24"/>
        <v>1.2</v>
      </c>
      <c r="Z267" s="55">
        <f t="shared" si="25"/>
        <v>6.4000000000000001E-2</v>
      </c>
      <c r="AA267" s="55">
        <v>0.28699999999999998</v>
      </c>
      <c r="AB267" s="56">
        <v>0.92054744329112403</v>
      </c>
      <c r="AC267">
        <f t="shared" si="26"/>
        <v>1311</v>
      </c>
      <c r="AD267">
        <f t="shared" si="27"/>
        <v>3</v>
      </c>
      <c r="AE267">
        <f t="shared" si="28"/>
        <v>0.2</v>
      </c>
      <c r="AF267">
        <f>'TP Factors'!$D$7</f>
        <v>1.0291758621024898</v>
      </c>
      <c r="AG267">
        <f t="shared" si="29"/>
        <v>0.2</v>
      </c>
    </row>
    <row r="268" spans="1:33">
      <c r="A268" s="51" t="s">
        <v>246</v>
      </c>
      <c r="B268" s="51">
        <v>10</v>
      </c>
      <c r="C268" s="51" t="s">
        <v>247</v>
      </c>
      <c r="D268" s="52">
        <v>37.82</v>
      </c>
      <c r="E268" s="51" t="s">
        <v>248</v>
      </c>
      <c r="F268" s="51">
        <v>3456</v>
      </c>
      <c r="G268" s="53">
        <v>3</v>
      </c>
      <c r="H268" s="51" t="s">
        <v>249</v>
      </c>
      <c r="I268" s="51" t="s">
        <v>250</v>
      </c>
      <c r="J268" s="51">
        <v>210</v>
      </c>
      <c r="K268" s="54">
        <v>186.01516695999999</v>
      </c>
      <c r="L268" s="54">
        <v>676.07999072500002</v>
      </c>
      <c r="M268" s="52">
        <v>0.15</v>
      </c>
      <c r="N268" s="52">
        <v>0.02</v>
      </c>
      <c r="O268" s="51">
        <v>64398</v>
      </c>
      <c r="P268" s="51">
        <v>62561</v>
      </c>
      <c r="Q268" s="55">
        <v>64398</v>
      </c>
      <c r="R268" s="55">
        <v>4110</v>
      </c>
      <c r="S268" s="51" t="s">
        <v>258</v>
      </c>
      <c r="T268" s="51" t="s">
        <v>305</v>
      </c>
      <c r="U268" s="55">
        <v>48.29</v>
      </c>
      <c r="V268" s="55">
        <v>1</v>
      </c>
      <c r="W268" s="55">
        <v>0.7</v>
      </c>
      <c r="X268" s="55">
        <v>0.09</v>
      </c>
      <c r="Y268" s="55">
        <f t="shared" si="24"/>
        <v>0.7</v>
      </c>
      <c r="Z268" s="55">
        <f t="shared" si="25"/>
        <v>0.09</v>
      </c>
      <c r="AA268" s="55">
        <v>0.41299999999999998</v>
      </c>
      <c r="AB268" s="56">
        <v>0.16706233573128701</v>
      </c>
      <c r="AC268">
        <f t="shared" si="26"/>
        <v>342</v>
      </c>
      <c r="AD268">
        <f t="shared" si="27"/>
        <v>1</v>
      </c>
      <c r="AE268">
        <f t="shared" si="28"/>
        <v>0.1</v>
      </c>
      <c r="AF268">
        <f>'TP Factors'!$D$7</f>
        <v>1.0291758621024898</v>
      </c>
      <c r="AG268">
        <f t="shared" si="29"/>
        <v>0.1</v>
      </c>
    </row>
    <row r="269" spans="1:33">
      <c r="A269" s="51" t="s">
        <v>246</v>
      </c>
      <c r="B269" s="51">
        <v>10</v>
      </c>
      <c r="C269" s="51" t="s">
        <v>247</v>
      </c>
      <c r="D269" s="52">
        <v>37.82</v>
      </c>
      <c r="E269" s="51" t="s">
        <v>248</v>
      </c>
      <c r="F269" s="51">
        <v>3456</v>
      </c>
      <c r="G269" s="53">
        <v>0</v>
      </c>
      <c r="H269" s="51" t="s">
        <v>249</v>
      </c>
      <c r="I269" s="51" t="s">
        <v>250</v>
      </c>
      <c r="J269" s="51">
        <v>373</v>
      </c>
      <c r="K269" s="54">
        <v>155.66286025799999</v>
      </c>
      <c r="L269" s="54">
        <v>1634.6586565800001</v>
      </c>
      <c r="M269" s="52">
        <v>0</v>
      </c>
      <c r="N269" s="52">
        <v>0</v>
      </c>
      <c r="O269" s="51">
        <v>64400</v>
      </c>
      <c r="P269" s="51">
        <v>62563</v>
      </c>
      <c r="Q269" s="55">
        <v>64400</v>
      </c>
      <c r="R269" s="55">
        <v>6410</v>
      </c>
      <c r="S269" s="51" t="s">
        <v>251</v>
      </c>
      <c r="T269" s="51" t="s">
        <v>321</v>
      </c>
      <c r="U269" s="55">
        <v>48.29</v>
      </c>
      <c r="V269" s="55">
        <v>1</v>
      </c>
      <c r="W269" s="55">
        <v>0</v>
      </c>
      <c r="X269" s="55">
        <v>0</v>
      </c>
      <c r="Y269" s="55">
        <f t="shared" si="24"/>
        <v>0</v>
      </c>
      <c r="Z269" s="55">
        <f t="shared" si="25"/>
        <v>0</v>
      </c>
      <c r="AA269" s="55">
        <v>0.30299999999999999</v>
      </c>
      <c r="AB269" s="56">
        <v>0.40393133517084701</v>
      </c>
      <c r="AC269">
        <f t="shared" si="26"/>
        <v>608</v>
      </c>
      <c r="AD269">
        <f t="shared" si="27"/>
        <v>0</v>
      </c>
      <c r="AE269">
        <f t="shared" si="28"/>
        <v>0</v>
      </c>
      <c r="AF269">
        <f>'TP Factors'!$D$7</f>
        <v>1.0291758621024898</v>
      </c>
      <c r="AG269">
        <f t="shared" si="29"/>
        <v>0</v>
      </c>
    </row>
    <row r="270" spans="1:33">
      <c r="A270" s="51" t="s">
        <v>246</v>
      </c>
      <c r="B270" s="51">
        <v>10</v>
      </c>
      <c r="C270" s="51" t="s">
        <v>247</v>
      </c>
      <c r="D270" s="52">
        <v>37.82</v>
      </c>
      <c r="E270" s="51" t="s">
        <v>248</v>
      </c>
      <c r="F270" s="51">
        <v>3456</v>
      </c>
      <c r="G270" s="53">
        <v>3</v>
      </c>
      <c r="H270" s="51" t="s">
        <v>249</v>
      </c>
      <c r="I270" s="51" t="s">
        <v>250</v>
      </c>
      <c r="J270" s="51">
        <v>74</v>
      </c>
      <c r="K270" s="54">
        <v>76.424563378100004</v>
      </c>
      <c r="L270" s="54">
        <v>245.87529875499999</v>
      </c>
      <c r="M270" s="52">
        <v>0.09</v>
      </c>
      <c r="N270" s="52">
        <v>0</v>
      </c>
      <c r="O270" s="51">
        <v>64406</v>
      </c>
      <c r="P270" s="51">
        <v>62569</v>
      </c>
      <c r="Q270" s="55">
        <v>64406</v>
      </c>
      <c r="R270" s="55">
        <v>3200</v>
      </c>
      <c r="S270" s="51" t="s">
        <v>258</v>
      </c>
      <c r="T270" s="51" t="s">
        <v>300</v>
      </c>
      <c r="U270" s="55">
        <v>48.29</v>
      </c>
      <c r="V270" s="55">
        <v>1</v>
      </c>
      <c r="W270" s="55">
        <v>1.2</v>
      </c>
      <c r="X270" s="55">
        <v>6.4000000000000001E-2</v>
      </c>
      <c r="Y270" s="55">
        <f t="shared" si="24"/>
        <v>1.2</v>
      </c>
      <c r="Z270" s="55">
        <f t="shared" si="25"/>
        <v>6.4000000000000001E-2</v>
      </c>
      <c r="AA270" s="55">
        <v>0.4</v>
      </c>
      <c r="AB270" s="56">
        <v>6.07568664596837E-2</v>
      </c>
      <c r="AC270">
        <f t="shared" si="26"/>
        <v>121</v>
      </c>
      <c r="AD270">
        <f t="shared" si="27"/>
        <v>0</v>
      </c>
      <c r="AE270">
        <f t="shared" si="28"/>
        <v>0</v>
      </c>
      <c r="AF270">
        <f>'TP Factors'!$D$7</f>
        <v>1.0291758621024898</v>
      </c>
      <c r="AG270">
        <f t="shared" si="29"/>
        <v>0</v>
      </c>
    </row>
    <row r="271" spans="1:33">
      <c r="A271" s="51" t="s">
        <v>246</v>
      </c>
      <c r="B271" s="51">
        <v>10</v>
      </c>
      <c r="C271" s="51" t="s">
        <v>247</v>
      </c>
      <c r="D271" s="52">
        <v>37.82</v>
      </c>
      <c r="E271" s="51" t="s">
        <v>248</v>
      </c>
      <c r="F271" s="51">
        <v>3456</v>
      </c>
      <c r="G271" s="53">
        <v>3</v>
      </c>
      <c r="H271" s="51" t="s">
        <v>249</v>
      </c>
      <c r="I271" s="51" t="s">
        <v>250</v>
      </c>
      <c r="J271" s="51">
        <v>229</v>
      </c>
      <c r="K271" s="54">
        <v>274.803898355</v>
      </c>
      <c r="L271" s="54">
        <v>1059.8142508599999</v>
      </c>
      <c r="M271" s="52">
        <v>0.27</v>
      </c>
      <c r="N271" s="52">
        <v>0.01</v>
      </c>
      <c r="O271" s="51">
        <v>64407</v>
      </c>
      <c r="P271" s="51">
        <v>62570</v>
      </c>
      <c r="Q271" s="55">
        <v>64407</v>
      </c>
      <c r="R271" s="55">
        <v>3200</v>
      </c>
      <c r="S271" s="51" t="s">
        <v>253</v>
      </c>
      <c r="T271" s="51" t="s">
        <v>329</v>
      </c>
      <c r="U271" s="55">
        <v>48.29</v>
      </c>
      <c r="V271" s="55">
        <v>1</v>
      </c>
      <c r="W271" s="55">
        <v>1.2</v>
      </c>
      <c r="X271" s="55">
        <v>6.4000000000000001E-2</v>
      </c>
      <c r="Y271" s="55">
        <f t="shared" si="24"/>
        <v>1.2</v>
      </c>
      <c r="Z271" s="55">
        <f t="shared" si="25"/>
        <v>6.4000000000000001E-2</v>
      </c>
      <c r="AA271" s="55">
        <v>0.28699999999999998</v>
      </c>
      <c r="AB271" s="56">
        <v>0.19641566654581699</v>
      </c>
      <c r="AC271">
        <f t="shared" si="26"/>
        <v>280</v>
      </c>
      <c r="AD271">
        <f t="shared" si="27"/>
        <v>1</v>
      </c>
      <c r="AE271">
        <f t="shared" si="28"/>
        <v>0</v>
      </c>
      <c r="AF271">
        <f>'TP Factors'!$D$7</f>
        <v>1.0291758621024898</v>
      </c>
      <c r="AG271">
        <f t="shared" si="29"/>
        <v>0</v>
      </c>
    </row>
    <row r="272" spans="1:33">
      <c r="A272" s="51" t="s">
        <v>246</v>
      </c>
      <c r="B272" s="51">
        <v>10</v>
      </c>
      <c r="C272" s="51" t="s">
        <v>247</v>
      </c>
      <c r="D272" s="52">
        <v>37.82</v>
      </c>
      <c r="E272" s="51" t="s">
        <v>248</v>
      </c>
      <c r="F272" s="51">
        <v>1234</v>
      </c>
      <c r="G272" s="53">
        <v>105</v>
      </c>
      <c r="H272" s="51" t="s">
        <v>249</v>
      </c>
      <c r="I272" s="51" t="s">
        <v>250</v>
      </c>
      <c r="J272" s="51">
        <v>13035</v>
      </c>
      <c r="K272" s="54">
        <v>626.811678347</v>
      </c>
      <c r="L272" s="54">
        <v>19510.9934794</v>
      </c>
      <c r="M272" s="52">
        <v>25.16</v>
      </c>
      <c r="N272" s="52">
        <v>6.48</v>
      </c>
      <c r="O272" s="51">
        <v>64416</v>
      </c>
      <c r="P272" s="51">
        <v>62579</v>
      </c>
      <c r="Q272" s="55">
        <v>64416</v>
      </c>
      <c r="R272" s="55">
        <v>1400</v>
      </c>
      <c r="S272" s="51" t="s">
        <v>253</v>
      </c>
      <c r="T272" s="51" t="s">
        <v>317</v>
      </c>
      <c r="U272" s="55">
        <v>48.29</v>
      </c>
      <c r="V272" s="55">
        <v>1</v>
      </c>
      <c r="W272" s="55">
        <v>1.93</v>
      </c>
      <c r="X272" s="55">
        <v>0.497</v>
      </c>
      <c r="Y272" s="55">
        <f t="shared" si="24"/>
        <v>1.93</v>
      </c>
      <c r="Z272" s="55">
        <f t="shared" si="25"/>
        <v>0.497</v>
      </c>
      <c r="AA272" s="55">
        <v>0.88800000000000001</v>
      </c>
      <c r="AB272" s="56">
        <v>4.8212522015030501</v>
      </c>
      <c r="AC272">
        <f t="shared" si="26"/>
        <v>21251</v>
      </c>
      <c r="AD272">
        <f t="shared" si="27"/>
        <v>90</v>
      </c>
      <c r="AE272">
        <f t="shared" si="28"/>
        <v>23.3</v>
      </c>
      <c r="AF272">
        <f>'TP Factors'!$D$7</f>
        <v>1.0291758621024898</v>
      </c>
      <c r="AG272">
        <f t="shared" si="29"/>
        <v>24</v>
      </c>
    </row>
    <row r="273" spans="1:33">
      <c r="A273" s="51" t="s">
        <v>246</v>
      </c>
      <c r="B273" s="51">
        <v>10</v>
      </c>
      <c r="C273" s="51" t="s">
        <v>247</v>
      </c>
      <c r="D273" s="52">
        <v>37.82</v>
      </c>
      <c r="E273" s="51" t="s">
        <v>248</v>
      </c>
      <c r="F273" s="51">
        <v>1234</v>
      </c>
      <c r="G273" s="53">
        <v>102.5</v>
      </c>
      <c r="H273" s="51" t="s">
        <v>249</v>
      </c>
      <c r="I273" s="51" t="s">
        <v>250</v>
      </c>
      <c r="J273" s="51">
        <v>100</v>
      </c>
      <c r="K273" s="54">
        <v>83.724463600299998</v>
      </c>
      <c r="L273" s="54">
        <v>200.73031990800001</v>
      </c>
      <c r="M273" s="52">
        <v>0.21</v>
      </c>
      <c r="N273" s="52">
        <v>0.05</v>
      </c>
      <c r="O273" s="51">
        <v>64446</v>
      </c>
      <c r="P273" s="51">
        <v>62605</v>
      </c>
      <c r="Q273" s="55">
        <v>64446</v>
      </c>
      <c r="R273" s="55">
        <v>1300</v>
      </c>
      <c r="S273" s="51" t="s">
        <v>258</v>
      </c>
      <c r="T273" s="51" t="s">
        <v>311</v>
      </c>
      <c r="U273" s="55">
        <v>48.29</v>
      </c>
      <c r="V273" s="55">
        <v>1</v>
      </c>
      <c r="W273" s="55">
        <v>2.1</v>
      </c>
      <c r="X273" s="55">
        <v>0.51600000000000001</v>
      </c>
      <c r="Y273" s="55">
        <f t="shared" si="24"/>
        <v>2.1</v>
      </c>
      <c r="Z273" s="55">
        <f t="shared" si="25"/>
        <v>0.51600000000000001</v>
      </c>
      <c r="AA273" s="55">
        <v>0.66200000000000003</v>
      </c>
      <c r="AB273" s="56">
        <v>4.9601343860537501E-2</v>
      </c>
      <c r="AC273">
        <f t="shared" si="26"/>
        <v>163</v>
      </c>
      <c r="AD273">
        <f t="shared" si="27"/>
        <v>1</v>
      </c>
      <c r="AE273">
        <f t="shared" si="28"/>
        <v>0.2</v>
      </c>
      <c r="AF273">
        <f>'TP Factors'!$D$7</f>
        <v>1.0291758621024898</v>
      </c>
      <c r="AG273">
        <f t="shared" si="29"/>
        <v>0.2</v>
      </c>
    </row>
    <row r="274" spans="1:33">
      <c r="A274" s="51" t="s">
        <v>246</v>
      </c>
      <c r="B274" s="51">
        <v>10</v>
      </c>
      <c r="C274" s="51" t="s">
        <v>247</v>
      </c>
      <c r="D274" s="52">
        <v>37.82</v>
      </c>
      <c r="E274" s="51" t="s">
        <v>248</v>
      </c>
      <c r="F274" s="51">
        <v>3456</v>
      </c>
      <c r="G274" s="53">
        <v>3</v>
      </c>
      <c r="H274" s="51" t="s">
        <v>249</v>
      </c>
      <c r="I274" s="51" t="s">
        <v>250</v>
      </c>
      <c r="J274" s="51">
        <v>2258</v>
      </c>
      <c r="K274" s="54">
        <v>527.77963394300002</v>
      </c>
      <c r="L274" s="54">
        <v>7268.6852532000003</v>
      </c>
      <c r="M274" s="52">
        <v>1.58</v>
      </c>
      <c r="N274" s="52">
        <v>0.2</v>
      </c>
      <c r="O274" s="51">
        <v>64455</v>
      </c>
      <c r="P274" s="51">
        <v>62612</v>
      </c>
      <c r="Q274" s="55">
        <v>64455</v>
      </c>
      <c r="R274" s="55">
        <v>4110</v>
      </c>
      <c r="S274" s="51" t="s">
        <v>258</v>
      </c>
      <c r="T274" s="51" t="s">
        <v>305</v>
      </c>
      <c r="U274" s="55">
        <v>48.29</v>
      </c>
      <c r="V274" s="55">
        <v>1</v>
      </c>
      <c r="W274" s="55">
        <v>0.7</v>
      </c>
      <c r="X274" s="55">
        <v>0.09</v>
      </c>
      <c r="Y274" s="55">
        <f t="shared" si="24"/>
        <v>0.7</v>
      </c>
      <c r="Z274" s="55">
        <f t="shared" si="25"/>
        <v>0.09</v>
      </c>
      <c r="AA274" s="55">
        <v>0.41299999999999998</v>
      </c>
      <c r="AB274" s="56">
        <v>1.7961240577234201</v>
      </c>
      <c r="AC274">
        <f t="shared" si="26"/>
        <v>3682</v>
      </c>
      <c r="AD274">
        <f t="shared" si="27"/>
        <v>6</v>
      </c>
      <c r="AE274">
        <f t="shared" si="28"/>
        <v>0.7</v>
      </c>
      <c r="AF274">
        <f>'TP Factors'!$D$7</f>
        <v>1.0291758621024898</v>
      </c>
      <c r="AG274">
        <f t="shared" si="29"/>
        <v>0.7</v>
      </c>
    </row>
    <row r="275" spans="1:33">
      <c r="A275" s="51" t="s">
        <v>246</v>
      </c>
      <c r="B275" s="51">
        <v>10</v>
      </c>
      <c r="C275" s="51" t="s">
        <v>247</v>
      </c>
      <c r="D275" s="52">
        <v>37.82</v>
      </c>
      <c r="E275" s="51" t="s">
        <v>248</v>
      </c>
      <c r="F275" s="51">
        <v>3456</v>
      </c>
      <c r="G275" s="53">
        <v>0</v>
      </c>
      <c r="H275" s="51" t="s">
        <v>249</v>
      </c>
      <c r="I275" s="51" t="s">
        <v>250</v>
      </c>
      <c r="J275" s="51">
        <v>7</v>
      </c>
      <c r="K275" s="54">
        <v>49.773924676100002</v>
      </c>
      <c r="L275" s="54">
        <v>30.926119403600001</v>
      </c>
      <c r="M275" s="52">
        <v>0</v>
      </c>
      <c r="N275" s="52">
        <v>0</v>
      </c>
      <c r="O275" s="51">
        <v>64482</v>
      </c>
      <c r="P275" s="51">
        <v>62638</v>
      </c>
      <c r="Q275" s="55">
        <v>64482</v>
      </c>
      <c r="R275" s="55">
        <v>6410</v>
      </c>
      <c r="S275" s="51" t="s">
        <v>258</v>
      </c>
      <c r="T275" s="51" t="s">
        <v>314</v>
      </c>
      <c r="U275" s="55">
        <v>48.29</v>
      </c>
      <c r="V275" s="55">
        <v>1</v>
      </c>
      <c r="W275" s="55">
        <v>0</v>
      </c>
      <c r="X275" s="55">
        <v>0</v>
      </c>
      <c r="Y275" s="55">
        <f t="shared" si="24"/>
        <v>0</v>
      </c>
      <c r="Z275" s="55">
        <f t="shared" si="25"/>
        <v>0</v>
      </c>
      <c r="AA275" s="55">
        <v>0.30299999999999999</v>
      </c>
      <c r="AB275" s="56">
        <v>7.6419799668882901E-3</v>
      </c>
      <c r="AC275">
        <f t="shared" si="26"/>
        <v>11</v>
      </c>
      <c r="AD275">
        <f t="shared" si="27"/>
        <v>0</v>
      </c>
      <c r="AE275">
        <f t="shared" si="28"/>
        <v>0</v>
      </c>
      <c r="AF275">
        <f>'TP Factors'!$D$7</f>
        <v>1.0291758621024898</v>
      </c>
      <c r="AG275">
        <f t="shared" si="29"/>
        <v>0</v>
      </c>
    </row>
    <row r="276" spans="1:33">
      <c r="A276" s="51" t="s">
        <v>246</v>
      </c>
      <c r="B276" s="51">
        <v>10</v>
      </c>
      <c r="C276" s="51" t="s">
        <v>247</v>
      </c>
      <c r="D276" s="52">
        <v>37.82</v>
      </c>
      <c r="E276" s="51" t="s">
        <v>248</v>
      </c>
      <c r="F276" s="51">
        <v>3456</v>
      </c>
      <c r="G276" s="53">
        <v>3</v>
      </c>
      <c r="H276" s="51" t="s">
        <v>249</v>
      </c>
      <c r="I276" s="51" t="s">
        <v>250</v>
      </c>
      <c r="J276" s="51">
        <v>207</v>
      </c>
      <c r="K276" s="54">
        <v>245.454457061</v>
      </c>
      <c r="L276" s="54">
        <v>890.08841428999995</v>
      </c>
      <c r="M276" s="52">
        <v>0.14000000000000001</v>
      </c>
      <c r="N276" s="52">
        <v>0.02</v>
      </c>
      <c r="O276" s="51">
        <v>64488</v>
      </c>
      <c r="P276" s="51">
        <v>62644</v>
      </c>
      <c r="Q276" s="55">
        <v>64488</v>
      </c>
      <c r="R276" s="55">
        <v>4110</v>
      </c>
      <c r="S276" s="51" t="s">
        <v>253</v>
      </c>
      <c r="T276" s="51" t="s">
        <v>320</v>
      </c>
      <c r="U276" s="55">
        <v>48.29</v>
      </c>
      <c r="V276" s="55">
        <v>1</v>
      </c>
      <c r="W276" s="55">
        <v>0.7</v>
      </c>
      <c r="X276" s="55">
        <v>0.09</v>
      </c>
      <c r="Y276" s="55">
        <f t="shared" si="24"/>
        <v>0.7</v>
      </c>
      <c r="Z276" s="55">
        <f t="shared" si="25"/>
        <v>0.09</v>
      </c>
      <c r="AA276" s="55">
        <v>0.309</v>
      </c>
      <c r="AB276" s="56">
        <v>0.21994475738532099</v>
      </c>
      <c r="AC276">
        <f t="shared" si="26"/>
        <v>337</v>
      </c>
      <c r="AD276">
        <f t="shared" si="27"/>
        <v>1</v>
      </c>
      <c r="AE276">
        <f t="shared" si="28"/>
        <v>0.1</v>
      </c>
      <c r="AF276">
        <f>'TP Factors'!$D$7</f>
        <v>1.0291758621024898</v>
      </c>
      <c r="AG276">
        <f t="shared" si="29"/>
        <v>0.1</v>
      </c>
    </row>
    <row r="277" spans="1:33">
      <c r="A277" s="51" t="s">
        <v>246</v>
      </c>
      <c r="B277" s="51">
        <v>10</v>
      </c>
      <c r="C277" s="51" t="s">
        <v>247</v>
      </c>
      <c r="D277" s="52">
        <v>37.82</v>
      </c>
      <c r="E277" s="51" t="s">
        <v>248</v>
      </c>
      <c r="F277" s="51">
        <v>1234</v>
      </c>
      <c r="G277" s="53">
        <v>45</v>
      </c>
      <c r="H277" s="51" t="s">
        <v>249</v>
      </c>
      <c r="I277" s="51" t="s">
        <v>250</v>
      </c>
      <c r="J277" s="51">
        <v>4745</v>
      </c>
      <c r="K277" s="54">
        <v>605.42656661399997</v>
      </c>
      <c r="L277" s="54">
        <v>8117.1080226800004</v>
      </c>
      <c r="M277" s="52">
        <v>5.69</v>
      </c>
      <c r="N277" s="52">
        <v>2.2799999999999998</v>
      </c>
      <c r="O277" s="51">
        <v>64493</v>
      </c>
      <c r="P277" s="51">
        <v>62649</v>
      </c>
      <c r="Q277" s="55">
        <v>64493</v>
      </c>
      <c r="R277" s="55">
        <v>8140</v>
      </c>
      <c r="S277" s="51" t="s">
        <v>253</v>
      </c>
      <c r="T277" s="51" t="s">
        <v>295</v>
      </c>
      <c r="U277" s="55">
        <v>48.29</v>
      </c>
      <c r="V277" s="55">
        <v>1</v>
      </c>
      <c r="W277" s="55">
        <v>1.2</v>
      </c>
      <c r="X277" s="55">
        <v>0.48</v>
      </c>
      <c r="Y277" s="55">
        <f t="shared" si="24"/>
        <v>1.2</v>
      </c>
      <c r="Z277" s="55">
        <f t="shared" si="25"/>
        <v>0.48</v>
      </c>
      <c r="AA277" s="55">
        <v>0.77700000000000002</v>
      </c>
      <c r="AB277" s="56">
        <v>2.0057730511719201</v>
      </c>
      <c r="AC277">
        <f t="shared" si="26"/>
        <v>7736</v>
      </c>
      <c r="AD277">
        <f t="shared" si="27"/>
        <v>20</v>
      </c>
      <c r="AE277">
        <f t="shared" si="28"/>
        <v>8.1999999999999993</v>
      </c>
      <c r="AF277">
        <f>'TP Factors'!$D$7</f>
        <v>1.0291758621024898</v>
      </c>
      <c r="AG277">
        <f t="shared" si="29"/>
        <v>8.4</v>
      </c>
    </row>
    <row r="278" spans="1:33">
      <c r="A278" s="51" t="s">
        <v>246</v>
      </c>
      <c r="B278" s="51">
        <v>10</v>
      </c>
      <c r="C278" s="51" t="s">
        <v>247</v>
      </c>
      <c r="D278" s="52">
        <v>37.82</v>
      </c>
      <c r="E278" s="51" t="s">
        <v>248</v>
      </c>
      <c r="F278" s="51">
        <v>3456</v>
      </c>
      <c r="G278" s="53">
        <v>3</v>
      </c>
      <c r="H278" s="51" t="s">
        <v>249</v>
      </c>
      <c r="I278" s="51" t="s">
        <v>250</v>
      </c>
      <c r="J278" s="51">
        <v>56</v>
      </c>
      <c r="K278" s="54">
        <v>117.02479922400001</v>
      </c>
      <c r="L278" s="54">
        <v>180.58899177699999</v>
      </c>
      <c r="M278" s="52">
        <v>0.04</v>
      </c>
      <c r="N278" s="52">
        <v>0.01</v>
      </c>
      <c r="O278" s="51">
        <v>64497</v>
      </c>
      <c r="P278" s="51">
        <v>62652</v>
      </c>
      <c r="Q278" s="55">
        <v>64497</v>
      </c>
      <c r="R278" s="55">
        <v>4110</v>
      </c>
      <c r="S278" s="51" t="s">
        <v>258</v>
      </c>
      <c r="T278" s="51" t="s">
        <v>305</v>
      </c>
      <c r="U278" s="55">
        <v>48.29</v>
      </c>
      <c r="V278" s="55">
        <v>1</v>
      </c>
      <c r="W278" s="55">
        <v>0.7</v>
      </c>
      <c r="X278" s="55">
        <v>0.09</v>
      </c>
      <c r="Y278" s="55">
        <f t="shared" si="24"/>
        <v>0.7</v>
      </c>
      <c r="Z278" s="55">
        <f t="shared" si="25"/>
        <v>0.09</v>
      </c>
      <c r="AA278" s="55">
        <v>0.41299999999999998</v>
      </c>
      <c r="AB278" s="56">
        <v>4.4624333191225801E-2</v>
      </c>
      <c r="AC278">
        <f t="shared" si="26"/>
        <v>91</v>
      </c>
      <c r="AD278">
        <f t="shared" si="27"/>
        <v>0</v>
      </c>
      <c r="AE278">
        <f t="shared" si="28"/>
        <v>0</v>
      </c>
      <c r="AF278">
        <f>'TP Factors'!$D$7</f>
        <v>1.0291758621024898</v>
      </c>
      <c r="AG278">
        <f t="shared" si="29"/>
        <v>0</v>
      </c>
    </row>
    <row r="279" spans="1:33">
      <c r="A279" s="51" t="s">
        <v>246</v>
      </c>
      <c r="B279" s="51">
        <v>10</v>
      </c>
      <c r="C279" s="51" t="s">
        <v>247</v>
      </c>
      <c r="D279" s="52">
        <v>37.82</v>
      </c>
      <c r="E279" s="51" t="s">
        <v>248</v>
      </c>
      <c r="F279" s="51">
        <v>3456</v>
      </c>
      <c r="G279" s="53">
        <v>0</v>
      </c>
      <c r="H279" s="51" t="s">
        <v>249</v>
      </c>
      <c r="I279" s="51" t="s">
        <v>250</v>
      </c>
      <c r="J279" s="51">
        <v>383</v>
      </c>
      <c r="K279" s="54">
        <v>187.814455307</v>
      </c>
      <c r="L279" s="54">
        <v>1681.29852755</v>
      </c>
      <c r="M279" s="52">
        <v>0</v>
      </c>
      <c r="N279" s="52">
        <v>0</v>
      </c>
      <c r="O279" s="51">
        <v>64506</v>
      </c>
      <c r="P279" s="51">
        <v>62661</v>
      </c>
      <c r="Q279" s="55">
        <v>64506</v>
      </c>
      <c r="R279" s="55">
        <v>6410</v>
      </c>
      <c r="S279" s="51" t="s">
        <v>258</v>
      </c>
      <c r="T279" s="51" t="s">
        <v>314</v>
      </c>
      <c r="U279" s="55">
        <v>48.29</v>
      </c>
      <c r="V279" s="55">
        <v>1</v>
      </c>
      <c r="W279" s="55">
        <v>0</v>
      </c>
      <c r="X279" s="55">
        <v>0</v>
      </c>
      <c r="Y279" s="55">
        <f t="shared" si="24"/>
        <v>0</v>
      </c>
      <c r="Z279" s="55">
        <f t="shared" si="25"/>
        <v>0</v>
      </c>
      <c r="AA279" s="55">
        <v>0.30299999999999999</v>
      </c>
      <c r="AB279" s="56">
        <v>0.41545625219037202</v>
      </c>
      <c r="AC279">
        <f t="shared" si="26"/>
        <v>625</v>
      </c>
      <c r="AD279">
        <f t="shared" si="27"/>
        <v>0</v>
      </c>
      <c r="AE279">
        <f t="shared" si="28"/>
        <v>0</v>
      </c>
      <c r="AF279">
        <f>'TP Factors'!$D$7</f>
        <v>1.0291758621024898</v>
      </c>
      <c r="AG279">
        <f t="shared" si="29"/>
        <v>0</v>
      </c>
    </row>
    <row r="280" spans="1:33">
      <c r="A280" s="51" t="s">
        <v>246</v>
      </c>
      <c r="B280" s="51">
        <v>10</v>
      </c>
      <c r="C280" s="51" t="s">
        <v>247</v>
      </c>
      <c r="D280" s="52">
        <v>37.82</v>
      </c>
      <c r="E280" s="51" t="s">
        <v>248</v>
      </c>
      <c r="F280" s="51">
        <v>3456</v>
      </c>
      <c r="G280" s="53">
        <v>11.1</v>
      </c>
      <c r="H280" s="51" t="s">
        <v>249</v>
      </c>
      <c r="I280" s="51" t="s">
        <v>250</v>
      </c>
      <c r="J280" s="51">
        <v>289</v>
      </c>
      <c r="K280" s="54">
        <v>223.80029149800001</v>
      </c>
      <c r="L280" s="54">
        <v>1640.61028491</v>
      </c>
      <c r="M280" s="52">
        <v>0.35</v>
      </c>
      <c r="N280" s="52">
        <v>0.02</v>
      </c>
      <c r="O280" s="51">
        <v>64516</v>
      </c>
      <c r="P280" s="51">
        <v>62671</v>
      </c>
      <c r="Q280" s="55">
        <v>64516</v>
      </c>
      <c r="R280" s="55">
        <v>1900</v>
      </c>
      <c r="S280" s="51" t="s">
        <v>253</v>
      </c>
      <c r="T280" s="51" t="s">
        <v>338</v>
      </c>
      <c r="U280" s="55">
        <v>48.29</v>
      </c>
      <c r="V280" s="55">
        <v>1</v>
      </c>
      <c r="W280" s="55">
        <v>1.2</v>
      </c>
      <c r="X280" s="55">
        <v>7.5999999999999998E-2</v>
      </c>
      <c r="Y280" s="55">
        <f t="shared" si="24"/>
        <v>1.2</v>
      </c>
      <c r="Z280" s="55">
        <f t="shared" si="25"/>
        <v>7.5999999999999998E-2</v>
      </c>
      <c r="AA280" s="55">
        <v>0.23400000000000001</v>
      </c>
      <c r="AB280" s="56">
        <v>0.40540200869028897</v>
      </c>
      <c r="AC280">
        <f t="shared" si="26"/>
        <v>471</v>
      </c>
      <c r="AD280">
        <f t="shared" si="27"/>
        <v>1</v>
      </c>
      <c r="AE280">
        <f t="shared" si="28"/>
        <v>0.1</v>
      </c>
      <c r="AF280">
        <f>'TP Factors'!$D$7</f>
        <v>1.0291758621024898</v>
      </c>
      <c r="AG280">
        <f t="shared" si="29"/>
        <v>0.1</v>
      </c>
    </row>
    <row r="281" spans="1:33">
      <c r="A281" s="51" t="s">
        <v>246</v>
      </c>
      <c r="B281" s="51">
        <v>10</v>
      </c>
      <c r="C281" s="51" t="s">
        <v>247</v>
      </c>
      <c r="D281" s="52">
        <v>37.82</v>
      </c>
      <c r="E281" s="51" t="s">
        <v>248</v>
      </c>
      <c r="F281" s="51">
        <v>3456</v>
      </c>
      <c r="G281" s="53">
        <v>11.1</v>
      </c>
      <c r="H281" s="51" t="s">
        <v>249</v>
      </c>
      <c r="I281" s="51" t="s">
        <v>250</v>
      </c>
      <c r="J281" s="51">
        <v>1416</v>
      </c>
      <c r="K281" s="54">
        <v>408.37909745500002</v>
      </c>
      <c r="L281" s="54">
        <v>9749.4656785799998</v>
      </c>
      <c r="M281" s="52">
        <v>1.7</v>
      </c>
      <c r="N281" s="52">
        <v>0.11</v>
      </c>
      <c r="O281" s="51">
        <v>64517</v>
      </c>
      <c r="P281" s="51">
        <v>62672</v>
      </c>
      <c r="Q281" s="55">
        <v>64517</v>
      </c>
      <c r="R281" s="55">
        <v>1900</v>
      </c>
      <c r="S281" s="51" t="s">
        <v>258</v>
      </c>
      <c r="T281" s="51" t="s">
        <v>335</v>
      </c>
      <c r="U281" s="55">
        <v>48.29</v>
      </c>
      <c r="V281" s="55">
        <v>1</v>
      </c>
      <c r="W281" s="55">
        <v>1.2</v>
      </c>
      <c r="X281" s="55">
        <v>7.5999999999999998E-2</v>
      </c>
      <c r="Y281" s="55">
        <f t="shared" si="24"/>
        <v>1.2</v>
      </c>
      <c r="Z281" s="55">
        <f t="shared" si="25"/>
        <v>7.5999999999999998E-2</v>
      </c>
      <c r="AA281" s="55">
        <v>0.193</v>
      </c>
      <c r="AB281" s="56">
        <v>2.4091357990675402</v>
      </c>
      <c r="AC281">
        <f t="shared" si="26"/>
        <v>2308</v>
      </c>
      <c r="AD281">
        <f t="shared" si="27"/>
        <v>6</v>
      </c>
      <c r="AE281">
        <f t="shared" si="28"/>
        <v>0.4</v>
      </c>
      <c r="AF281">
        <f>'TP Factors'!$D$7</f>
        <v>1.0291758621024898</v>
      </c>
      <c r="AG281">
        <f t="shared" si="29"/>
        <v>0.4</v>
      </c>
    </row>
    <row r="282" spans="1:33">
      <c r="A282" s="51" t="s">
        <v>246</v>
      </c>
      <c r="B282" s="51">
        <v>10</v>
      </c>
      <c r="C282" s="51" t="s">
        <v>247</v>
      </c>
      <c r="D282" s="52">
        <v>37.82</v>
      </c>
      <c r="E282" s="51" t="s">
        <v>248</v>
      </c>
      <c r="F282" s="51">
        <v>3456</v>
      </c>
      <c r="G282" s="53">
        <v>3</v>
      </c>
      <c r="H282" s="51" t="s">
        <v>249</v>
      </c>
      <c r="I282" s="51" t="s">
        <v>250</v>
      </c>
      <c r="J282" s="51">
        <v>170</v>
      </c>
      <c r="K282" s="54">
        <v>129.74723844499999</v>
      </c>
      <c r="L282" s="54">
        <v>545.64515758899995</v>
      </c>
      <c r="M282" s="52">
        <v>0.12</v>
      </c>
      <c r="N282" s="52">
        <v>0.02</v>
      </c>
      <c r="O282" s="51">
        <v>64520</v>
      </c>
      <c r="P282" s="51">
        <v>62675</v>
      </c>
      <c r="Q282" s="55">
        <v>64520</v>
      </c>
      <c r="R282" s="55">
        <v>4110</v>
      </c>
      <c r="S282" s="51" t="s">
        <v>258</v>
      </c>
      <c r="T282" s="51" t="s">
        <v>305</v>
      </c>
      <c r="U282" s="55">
        <v>48.29</v>
      </c>
      <c r="V282" s="55">
        <v>1</v>
      </c>
      <c r="W282" s="55">
        <v>0.7</v>
      </c>
      <c r="X282" s="55">
        <v>0.09</v>
      </c>
      <c r="Y282" s="55">
        <f t="shared" si="24"/>
        <v>0.7</v>
      </c>
      <c r="Z282" s="55">
        <f t="shared" si="25"/>
        <v>0.09</v>
      </c>
      <c r="AA282" s="55">
        <v>0.41299999999999998</v>
      </c>
      <c r="AB282" s="56">
        <v>0.13483131549024799</v>
      </c>
      <c r="AC282">
        <f t="shared" si="26"/>
        <v>276</v>
      </c>
      <c r="AD282">
        <f t="shared" si="27"/>
        <v>0</v>
      </c>
      <c r="AE282">
        <f t="shared" si="28"/>
        <v>0.1</v>
      </c>
      <c r="AF282">
        <f>'TP Factors'!$D$7</f>
        <v>1.0291758621024898</v>
      </c>
      <c r="AG282">
        <f t="shared" si="29"/>
        <v>0.1</v>
      </c>
    </row>
    <row r="283" spans="1:33">
      <c r="A283" s="51" t="s">
        <v>246</v>
      </c>
      <c r="B283" s="51">
        <v>10</v>
      </c>
      <c r="C283" s="51" t="s">
        <v>247</v>
      </c>
      <c r="D283" s="52">
        <v>37.82</v>
      </c>
      <c r="E283" s="51" t="s">
        <v>248</v>
      </c>
      <c r="F283" s="51">
        <v>1234</v>
      </c>
      <c r="G283" s="53">
        <v>102.5</v>
      </c>
      <c r="H283" s="51" t="s">
        <v>249</v>
      </c>
      <c r="I283" s="51" t="s">
        <v>250</v>
      </c>
      <c r="J283" s="51">
        <v>2850</v>
      </c>
      <c r="K283" s="54">
        <v>358.30299451100001</v>
      </c>
      <c r="L283" s="54">
        <v>5721.9143652399998</v>
      </c>
      <c r="M283" s="52">
        <v>5.98</v>
      </c>
      <c r="N283" s="52">
        <v>1.47</v>
      </c>
      <c r="O283" s="51">
        <v>64536</v>
      </c>
      <c r="P283" s="51">
        <v>62691</v>
      </c>
      <c r="Q283" s="55">
        <v>64536</v>
      </c>
      <c r="R283" s="55">
        <v>1300</v>
      </c>
      <c r="S283" s="51" t="s">
        <v>258</v>
      </c>
      <c r="T283" s="51" t="s">
        <v>311</v>
      </c>
      <c r="U283" s="55">
        <v>48.29</v>
      </c>
      <c r="V283" s="55">
        <v>1</v>
      </c>
      <c r="W283" s="55">
        <v>2.1</v>
      </c>
      <c r="X283" s="55">
        <v>0.51600000000000001</v>
      </c>
      <c r="Y283" s="55">
        <f t="shared" si="24"/>
        <v>2.1</v>
      </c>
      <c r="Z283" s="55">
        <f t="shared" si="25"/>
        <v>0.51600000000000001</v>
      </c>
      <c r="AA283" s="55">
        <v>0.66200000000000003</v>
      </c>
      <c r="AB283" s="56">
        <v>1.41391017628402</v>
      </c>
      <c r="AC283">
        <f t="shared" si="26"/>
        <v>4646</v>
      </c>
      <c r="AD283">
        <f t="shared" si="27"/>
        <v>22</v>
      </c>
      <c r="AE283">
        <f t="shared" si="28"/>
        <v>5.3</v>
      </c>
      <c r="AF283">
        <f>'TP Factors'!$D$7</f>
        <v>1.0291758621024898</v>
      </c>
      <c r="AG283">
        <f t="shared" si="29"/>
        <v>5.5</v>
      </c>
    </row>
    <row r="284" spans="1:33">
      <c r="A284" s="51" t="s">
        <v>246</v>
      </c>
      <c r="B284" s="51">
        <v>10</v>
      </c>
      <c r="C284" s="51" t="s">
        <v>247</v>
      </c>
      <c r="D284" s="52">
        <v>37.82</v>
      </c>
      <c r="E284" s="51" t="s">
        <v>248</v>
      </c>
      <c r="F284" s="51">
        <v>1234</v>
      </c>
      <c r="G284" s="53">
        <v>102.5</v>
      </c>
      <c r="H284" s="51" t="s">
        <v>249</v>
      </c>
      <c r="I284" s="51" t="s">
        <v>250</v>
      </c>
      <c r="J284" s="51">
        <v>4</v>
      </c>
      <c r="K284" s="54">
        <v>16.306107347000001</v>
      </c>
      <c r="L284" s="54">
        <v>8.3962343110699997</v>
      </c>
      <c r="M284" s="52">
        <v>0.01</v>
      </c>
      <c r="N284" s="52">
        <v>0</v>
      </c>
      <c r="O284" s="51">
        <v>64537</v>
      </c>
      <c r="P284" s="51">
        <v>62692</v>
      </c>
      <c r="Q284" s="55">
        <v>64537</v>
      </c>
      <c r="R284" s="55">
        <v>1300</v>
      </c>
      <c r="S284" s="51" t="s">
        <v>253</v>
      </c>
      <c r="T284" s="51" t="s">
        <v>319</v>
      </c>
      <c r="U284" s="55">
        <v>48.29</v>
      </c>
      <c r="V284" s="55">
        <v>1</v>
      </c>
      <c r="W284" s="55">
        <v>2.1</v>
      </c>
      <c r="X284" s="55">
        <v>0.51600000000000001</v>
      </c>
      <c r="Y284" s="55">
        <f t="shared" si="24"/>
        <v>2.1</v>
      </c>
      <c r="Z284" s="55">
        <f t="shared" si="25"/>
        <v>0.51600000000000001</v>
      </c>
      <c r="AA284" s="55">
        <v>0.69199999999999995</v>
      </c>
      <c r="AB284" s="56">
        <v>2.0747463834597198E-3</v>
      </c>
      <c r="AC284">
        <f t="shared" si="26"/>
        <v>7</v>
      </c>
      <c r="AD284">
        <f t="shared" si="27"/>
        <v>0</v>
      </c>
      <c r="AE284">
        <f t="shared" si="28"/>
        <v>0</v>
      </c>
      <c r="AF284">
        <f>'TP Factors'!$D$7</f>
        <v>1.0291758621024898</v>
      </c>
      <c r="AG284">
        <f t="shared" si="29"/>
        <v>0</v>
      </c>
    </row>
    <row r="285" spans="1:33">
      <c r="A285" s="51" t="s">
        <v>246</v>
      </c>
      <c r="B285" s="51">
        <v>10</v>
      </c>
      <c r="C285" s="51" t="s">
        <v>247</v>
      </c>
      <c r="D285" s="52">
        <v>37.82</v>
      </c>
      <c r="E285" s="51" t="s">
        <v>248</v>
      </c>
      <c r="F285" s="51">
        <v>3456</v>
      </c>
      <c r="G285" s="53">
        <v>3</v>
      </c>
      <c r="H285" s="51" t="s">
        <v>249</v>
      </c>
      <c r="I285" s="51" t="s">
        <v>250</v>
      </c>
      <c r="J285" s="51">
        <v>663</v>
      </c>
      <c r="K285" s="54">
        <v>276.622540104</v>
      </c>
      <c r="L285" s="54">
        <v>2132.9192066700002</v>
      </c>
      <c r="M285" s="52">
        <v>0.46</v>
      </c>
      <c r="N285" s="52">
        <v>0.06</v>
      </c>
      <c r="O285" s="51">
        <v>64538</v>
      </c>
      <c r="P285" s="51">
        <v>62693</v>
      </c>
      <c r="Q285" s="55">
        <v>64538</v>
      </c>
      <c r="R285" s="55">
        <v>4110</v>
      </c>
      <c r="S285" s="51" t="s">
        <v>258</v>
      </c>
      <c r="T285" s="51" t="s">
        <v>305</v>
      </c>
      <c r="U285" s="55">
        <v>48.29</v>
      </c>
      <c r="V285" s="55">
        <v>1</v>
      </c>
      <c r="W285" s="55">
        <v>0.7</v>
      </c>
      <c r="X285" s="55">
        <v>0.09</v>
      </c>
      <c r="Y285" s="55">
        <f t="shared" si="24"/>
        <v>0.7</v>
      </c>
      <c r="Z285" s="55">
        <f t="shared" si="25"/>
        <v>0.09</v>
      </c>
      <c r="AA285" s="55">
        <v>0.41299999999999998</v>
      </c>
      <c r="AB285" s="56">
        <v>0.52705370599589496</v>
      </c>
      <c r="AC285">
        <f t="shared" si="26"/>
        <v>1080</v>
      </c>
      <c r="AD285">
        <f t="shared" si="27"/>
        <v>2</v>
      </c>
      <c r="AE285">
        <f t="shared" si="28"/>
        <v>0.2</v>
      </c>
      <c r="AF285">
        <f>'TP Factors'!$D$7</f>
        <v>1.0291758621024898</v>
      </c>
      <c r="AG285">
        <f t="shared" si="29"/>
        <v>0.2</v>
      </c>
    </row>
    <row r="286" spans="1:33">
      <c r="A286" s="51" t="s">
        <v>246</v>
      </c>
      <c r="B286" s="51">
        <v>10</v>
      </c>
      <c r="C286" s="51" t="s">
        <v>247</v>
      </c>
      <c r="D286" s="52">
        <v>37.82</v>
      </c>
      <c r="E286" s="51" t="s">
        <v>248</v>
      </c>
      <c r="F286" s="51">
        <v>3456</v>
      </c>
      <c r="G286" s="53">
        <v>0</v>
      </c>
      <c r="H286" s="51" t="s">
        <v>249</v>
      </c>
      <c r="I286" s="51" t="s">
        <v>250</v>
      </c>
      <c r="J286" s="51">
        <v>1530</v>
      </c>
      <c r="K286" s="54">
        <v>456.52357306900001</v>
      </c>
      <c r="L286" s="54">
        <v>6713.7588791799999</v>
      </c>
      <c r="M286" s="52">
        <v>0</v>
      </c>
      <c r="N286" s="52">
        <v>0</v>
      </c>
      <c r="O286" s="51">
        <v>64555</v>
      </c>
      <c r="P286" s="51">
        <v>62710</v>
      </c>
      <c r="Q286" s="55">
        <v>64555</v>
      </c>
      <c r="R286" s="55">
        <v>6170</v>
      </c>
      <c r="S286" s="51" t="s">
        <v>251</v>
      </c>
      <c r="T286" s="51" t="s">
        <v>331</v>
      </c>
      <c r="U286" s="55">
        <v>48.29</v>
      </c>
      <c r="V286" s="55">
        <v>1</v>
      </c>
      <c r="W286" s="55">
        <v>0</v>
      </c>
      <c r="X286" s="55">
        <v>0</v>
      </c>
      <c r="Y286" s="55">
        <f t="shared" si="24"/>
        <v>0</v>
      </c>
      <c r="Z286" s="55">
        <f t="shared" si="25"/>
        <v>0</v>
      </c>
      <c r="AA286" s="55">
        <v>0.30299999999999999</v>
      </c>
      <c r="AB286" s="56">
        <v>1.175994320726</v>
      </c>
      <c r="AC286">
        <f t="shared" si="26"/>
        <v>1769</v>
      </c>
      <c r="AD286">
        <f t="shared" si="27"/>
        <v>0</v>
      </c>
      <c r="AE286">
        <f t="shared" si="28"/>
        <v>0</v>
      </c>
      <c r="AF286">
        <f>'TP Factors'!$D$7</f>
        <v>1.0291758621024898</v>
      </c>
      <c r="AG286">
        <f t="shared" si="29"/>
        <v>0</v>
      </c>
    </row>
    <row r="287" spans="1:33">
      <c r="A287" s="51" t="s">
        <v>246</v>
      </c>
      <c r="B287" s="51">
        <v>10</v>
      </c>
      <c r="C287" s="51" t="s">
        <v>247</v>
      </c>
      <c r="D287" s="52">
        <v>37.82</v>
      </c>
      <c r="E287" s="51" t="s">
        <v>248</v>
      </c>
      <c r="F287" s="51">
        <v>3456</v>
      </c>
      <c r="G287" s="53">
        <v>0</v>
      </c>
      <c r="H287" s="51" t="s">
        <v>249</v>
      </c>
      <c r="I287" s="51" t="s">
        <v>250</v>
      </c>
      <c r="J287" s="51">
        <v>2426</v>
      </c>
      <c r="K287" s="54">
        <v>841.94540879500005</v>
      </c>
      <c r="L287" s="54">
        <v>10640.413905199999</v>
      </c>
      <c r="M287" s="52">
        <v>0</v>
      </c>
      <c r="N287" s="52">
        <v>0</v>
      </c>
      <c r="O287" s="51">
        <v>64566</v>
      </c>
      <c r="P287" s="51">
        <v>62721</v>
      </c>
      <c r="Q287" s="55">
        <v>64566</v>
      </c>
      <c r="R287" s="55">
        <v>6170</v>
      </c>
      <c r="S287" s="51" t="s">
        <v>251</v>
      </c>
      <c r="T287" s="51" t="s">
        <v>331</v>
      </c>
      <c r="U287" s="55">
        <v>48.29</v>
      </c>
      <c r="V287" s="55">
        <v>1</v>
      </c>
      <c r="W287" s="55">
        <v>0</v>
      </c>
      <c r="X287" s="55">
        <v>0</v>
      </c>
      <c r="Y287" s="55">
        <f t="shared" si="24"/>
        <v>0</v>
      </c>
      <c r="Z287" s="55">
        <f t="shared" si="25"/>
        <v>0</v>
      </c>
      <c r="AA287" s="55">
        <v>0.30299999999999999</v>
      </c>
      <c r="AB287" s="56">
        <v>0.624050155140084</v>
      </c>
      <c r="AC287">
        <f t="shared" si="26"/>
        <v>939</v>
      </c>
      <c r="AD287">
        <f t="shared" si="27"/>
        <v>0</v>
      </c>
      <c r="AE287">
        <f t="shared" si="28"/>
        <v>0</v>
      </c>
      <c r="AF287">
        <f>'TP Factors'!$D$7</f>
        <v>1.0291758621024898</v>
      </c>
      <c r="AG287">
        <f t="shared" si="29"/>
        <v>0</v>
      </c>
    </row>
    <row r="288" spans="1:33">
      <c r="A288" s="51" t="s">
        <v>246</v>
      </c>
      <c r="B288" s="51">
        <v>10</v>
      </c>
      <c r="C288" s="51" t="s">
        <v>247</v>
      </c>
      <c r="D288" s="52">
        <v>37.82</v>
      </c>
      <c r="E288" s="51" t="s">
        <v>248</v>
      </c>
      <c r="F288" s="51">
        <v>1234</v>
      </c>
      <c r="G288" s="53">
        <v>102.5</v>
      </c>
      <c r="H288" s="51" t="s">
        <v>249</v>
      </c>
      <c r="I288" s="51" t="s">
        <v>250</v>
      </c>
      <c r="J288" s="51">
        <v>11674</v>
      </c>
      <c r="K288" s="54">
        <v>718.23660613300001</v>
      </c>
      <c r="L288" s="54">
        <v>21168.653334999999</v>
      </c>
      <c r="M288" s="52">
        <v>24.52</v>
      </c>
      <c r="N288" s="52">
        <v>6.02</v>
      </c>
      <c r="O288" s="51">
        <v>64576</v>
      </c>
      <c r="P288" s="51">
        <v>62731</v>
      </c>
      <c r="Q288" s="55">
        <v>64576</v>
      </c>
      <c r="R288" s="55">
        <v>1300</v>
      </c>
      <c r="S288" s="51" t="s">
        <v>251</v>
      </c>
      <c r="T288" s="51" t="s">
        <v>315</v>
      </c>
      <c r="U288" s="55">
        <v>48.29</v>
      </c>
      <c r="V288" s="55">
        <v>1</v>
      </c>
      <c r="W288" s="55">
        <v>2.1</v>
      </c>
      <c r="X288" s="55">
        <v>0.51600000000000001</v>
      </c>
      <c r="Y288" s="55">
        <f t="shared" si="24"/>
        <v>2.1</v>
      </c>
      <c r="Z288" s="55">
        <f t="shared" si="25"/>
        <v>0.51600000000000001</v>
      </c>
      <c r="AA288" s="55">
        <v>0.73299999999999998</v>
      </c>
      <c r="AB288" s="56">
        <v>4.0744375391337604</v>
      </c>
      <c r="AC288">
        <f t="shared" si="26"/>
        <v>14824</v>
      </c>
      <c r="AD288">
        <f t="shared" si="27"/>
        <v>69</v>
      </c>
      <c r="AE288">
        <f t="shared" si="28"/>
        <v>16.899999999999999</v>
      </c>
      <c r="AF288">
        <f>'TP Factors'!$D$7</f>
        <v>1.0291758621024898</v>
      </c>
      <c r="AG288">
        <f t="shared" si="29"/>
        <v>17.399999999999999</v>
      </c>
    </row>
    <row r="289" spans="1:33">
      <c r="A289" s="51" t="s">
        <v>246</v>
      </c>
      <c r="B289" s="51">
        <v>10</v>
      </c>
      <c r="C289" s="51" t="s">
        <v>247</v>
      </c>
      <c r="D289" s="52">
        <v>37.82</v>
      </c>
      <c r="E289" s="51" t="s">
        <v>248</v>
      </c>
      <c r="F289" s="51">
        <v>1234</v>
      </c>
      <c r="G289" s="53">
        <v>102.5</v>
      </c>
      <c r="H289" s="51" t="s">
        <v>249</v>
      </c>
      <c r="I289" s="51" t="s">
        <v>250</v>
      </c>
      <c r="J289" s="51">
        <v>20096</v>
      </c>
      <c r="K289" s="54">
        <v>1676.0390044999999</v>
      </c>
      <c r="L289" s="54">
        <v>40349.447708799999</v>
      </c>
      <c r="M289" s="52">
        <v>42.2</v>
      </c>
      <c r="N289" s="52">
        <v>10.37</v>
      </c>
      <c r="O289" s="51">
        <v>64577</v>
      </c>
      <c r="P289" s="51">
        <v>62732</v>
      </c>
      <c r="Q289" s="55">
        <v>64577</v>
      </c>
      <c r="R289" s="55">
        <v>1300</v>
      </c>
      <c r="S289" s="51" t="s">
        <v>258</v>
      </c>
      <c r="T289" s="51" t="s">
        <v>311</v>
      </c>
      <c r="U289" s="55">
        <v>48.29</v>
      </c>
      <c r="V289" s="55">
        <v>1</v>
      </c>
      <c r="W289" s="55">
        <v>2.1</v>
      </c>
      <c r="X289" s="55">
        <v>0.51600000000000001</v>
      </c>
      <c r="Y289" s="55">
        <f t="shared" si="24"/>
        <v>2.1</v>
      </c>
      <c r="Z289" s="55">
        <f t="shared" si="25"/>
        <v>0.51600000000000001</v>
      </c>
      <c r="AA289" s="55">
        <v>0.66200000000000003</v>
      </c>
      <c r="AB289" s="56">
        <v>1.8150469025431899</v>
      </c>
      <c r="AC289">
        <f t="shared" si="26"/>
        <v>5964</v>
      </c>
      <c r="AD289">
        <f t="shared" si="27"/>
        <v>28</v>
      </c>
      <c r="AE289">
        <f t="shared" si="28"/>
        <v>6.8</v>
      </c>
      <c r="AF289">
        <f>'TP Factors'!$D$7</f>
        <v>1.0291758621024898</v>
      </c>
      <c r="AG289">
        <f t="shared" si="29"/>
        <v>7</v>
      </c>
    </row>
    <row r="290" spans="1:33">
      <c r="A290" s="51" t="s">
        <v>246</v>
      </c>
      <c r="B290" s="51">
        <v>10</v>
      </c>
      <c r="C290" s="51" t="s">
        <v>247</v>
      </c>
      <c r="D290" s="52">
        <v>37.82</v>
      </c>
      <c r="E290" s="51" t="s">
        <v>248</v>
      </c>
      <c r="F290" s="51">
        <v>1234</v>
      </c>
      <c r="G290" s="53">
        <v>102.5</v>
      </c>
      <c r="H290" s="51" t="s">
        <v>249</v>
      </c>
      <c r="I290" s="51" t="s">
        <v>250</v>
      </c>
      <c r="J290" s="51">
        <v>160515</v>
      </c>
      <c r="K290" s="54">
        <v>3482.5858394900001</v>
      </c>
      <c r="L290" s="54">
        <v>322283.70422700001</v>
      </c>
      <c r="M290" s="52">
        <v>337.08</v>
      </c>
      <c r="N290" s="52">
        <v>82.83</v>
      </c>
      <c r="O290" s="51">
        <v>64597</v>
      </c>
      <c r="P290" s="51">
        <v>62750</v>
      </c>
      <c r="Q290" s="55">
        <v>64597</v>
      </c>
      <c r="R290" s="55">
        <v>1300</v>
      </c>
      <c r="S290" s="51" t="s">
        <v>258</v>
      </c>
      <c r="T290" s="51" t="s">
        <v>311</v>
      </c>
      <c r="U290" s="55">
        <v>48.29</v>
      </c>
      <c r="V290" s="55">
        <v>1</v>
      </c>
      <c r="W290" s="55">
        <v>2.1</v>
      </c>
      <c r="X290" s="55">
        <v>0.51600000000000001</v>
      </c>
      <c r="Y290" s="55">
        <f t="shared" si="24"/>
        <v>2.1</v>
      </c>
      <c r="Z290" s="55">
        <f t="shared" si="25"/>
        <v>0.51600000000000001</v>
      </c>
      <c r="AA290" s="55">
        <v>0.66200000000000003</v>
      </c>
      <c r="AB290" s="56">
        <v>25.856548848199999</v>
      </c>
      <c r="AC290">
        <f t="shared" si="26"/>
        <v>84964</v>
      </c>
      <c r="AD290">
        <f t="shared" si="27"/>
        <v>393</v>
      </c>
      <c r="AE290">
        <f t="shared" si="28"/>
        <v>96.7</v>
      </c>
      <c r="AF290">
        <f>'TP Factors'!$D$7</f>
        <v>1.0291758621024898</v>
      </c>
      <c r="AG290">
        <f t="shared" si="29"/>
        <v>99.5</v>
      </c>
    </row>
    <row r="291" spans="1:33">
      <c r="A291" s="51" t="s">
        <v>246</v>
      </c>
      <c r="B291" s="51">
        <v>10</v>
      </c>
      <c r="C291" s="51" t="s">
        <v>247</v>
      </c>
      <c r="D291" s="52">
        <v>37.82</v>
      </c>
      <c r="E291" s="51" t="s">
        <v>248</v>
      </c>
      <c r="F291" s="51">
        <v>1234</v>
      </c>
      <c r="G291" s="53">
        <v>102.5</v>
      </c>
      <c r="H291" s="51" t="s">
        <v>249</v>
      </c>
      <c r="I291" s="51" t="s">
        <v>250</v>
      </c>
      <c r="J291" s="51">
        <v>55548</v>
      </c>
      <c r="K291" s="54">
        <v>2234.47155484</v>
      </c>
      <c r="L291" s="54">
        <v>106693.236897</v>
      </c>
      <c r="M291" s="52">
        <v>116.65</v>
      </c>
      <c r="N291" s="52">
        <v>28.66</v>
      </c>
      <c r="O291" s="51">
        <v>64603</v>
      </c>
      <c r="P291" s="51">
        <v>62756</v>
      </c>
      <c r="Q291" s="55">
        <v>64603</v>
      </c>
      <c r="R291" s="55">
        <v>1300</v>
      </c>
      <c r="S291" s="51" t="s">
        <v>253</v>
      </c>
      <c r="T291" s="51" t="s">
        <v>319</v>
      </c>
      <c r="U291" s="55">
        <v>48.29</v>
      </c>
      <c r="V291" s="55">
        <v>1</v>
      </c>
      <c r="W291" s="55">
        <v>2.1</v>
      </c>
      <c r="X291" s="55">
        <v>0.51600000000000001</v>
      </c>
      <c r="Y291" s="55">
        <f t="shared" si="24"/>
        <v>2.1</v>
      </c>
      <c r="Z291" s="55">
        <f t="shared" si="25"/>
        <v>0.51600000000000001</v>
      </c>
      <c r="AA291" s="55">
        <v>0.69199999999999995</v>
      </c>
      <c r="AB291" s="56">
        <v>5.0673119076314199</v>
      </c>
      <c r="AC291">
        <f t="shared" si="26"/>
        <v>17406</v>
      </c>
      <c r="AD291">
        <f t="shared" si="27"/>
        <v>81</v>
      </c>
      <c r="AE291">
        <f t="shared" si="28"/>
        <v>19.8</v>
      </c>
      <c r="AF291">
        <f>'TP Factors'!$D$7</f>
        <v>1.0291758621024898</v>
      </c>
      <c r="AG291">
        <f t="shared" si="29"/>
        <v>20.399999999999999</v>
      </c>
    </row>
    <row r="292" spans="1:33">
      <c r="A292" s="51" t="s">
        <v>246</v>
      </c>
      <c r="B292" s="51">
        <v>10</v>
      </c>
      <c r="C292" s="51" t="s">
        <v>247</v>
      </c>
      <c r="D292" s="52">
        <v>37.82</v>
      </c>
      <c r="E292" s="51" t="s">
        <v>248</v>
      </c>
      <c r="F292" s="51">
        <v>1234</v>
      </c>
      <c r="G292" s="53">
        <v>102.5</v>
      </c>
      <c r="H292" s="51" t="s">
        <v>249</v>
      </c>
      <c r="I292" s="51" t="s">
        <v>250</v>
      </c>
      <c r="J292" s="51">
        <v>66085</v>
      </c>
      <c r="K292" s="54">
        <v>3023.9904094899998</v>
      </c>
      <c r="L292" s="54">
        <v>126932.800973</v>
      </c>
      <c r="M292" s="52">
        <v>138.78</v>
      </c>
      <c r="N292" s="52">
        <v>34.1</v>
      </c>
      <c r="O292" s="51">
        <v>64619</v>
      </c>
      <c r="P292" s="51">
        <v>62771</v>
      </c>
      <c r="Q292" s="55">
        <v>64619</v>
      </c>
      <c r="R292" s="55">
        <v>1300</v>
      </c>
      <c r="S292" s="51" t="s">
        <v>253</v>
      </c>
      <c r="T292" s="51" t="s">
        <v>319</v>
      </c>
      <c r="U292" s="55">
        <v>48.29</v>
      </c>
      <c r="V292" s="55">
        <v>1</v>
      </c>
      <c r="W292" s="55">
        <v>2.1</v>
      </c>
      <c r="X292" s="55">
        <v>0.51600000000000001</v>
      </c>
      <c r="Y292" s="55">
        <f t="shared" si="24"/>
        <v>2.1</v>
      </c>
      <c r="Z292" s="55">
        <f t="shared" si="25"/>
        <v>0.51600000000000001</v>
      </c>
      <c r="AA292" s="55">
        <v>0.69199999999999995</v>
      </c>
      <c r="AB292" s="56">
        <v>7.2812182516444501</v>
      </c>
      <c r="AC292">
        <f t="shared" si="26"/>
        <v>25010</v>
      </c>
      <c r="AD292">
        <f t="shared" si="27"/>
        <v>116</v>
      </c>
      <c r="AE292">
        <f t="shared" si="28"/>
        <v>28.5</v>
      </c>
      <c r="AF292">
        <f>'TP Factors'!$D$7</f>
        <v>1.0291758621024898</v>
      </c>
      <c r="AG292">
        <f t="shared" si="29"/>
        <v>29.3</v>
      </c>
    </row>
    <row r="293" spans="1:33">
      <c r="A293" s="51" t="s">
        <v>246</v>
      </c>
      <c r="B293" s="51">
        <v>10</v>
      </c>
      <c r="C293" s="51" t="s">
        <v>247</v>
      </c>
      <c r="D293" s="52">
        <v>37.82</v>
      </c>
      <c r="E293" s="51" t="s">
        <v>248</v>
      </c>
      <c r="F293" s="51">
        <v>1234</v>
      </c>
      <c r="G293" s="53">
        <v>102.5</v>
      </c>
      <c r="H293" s="51" t="s">
        <v>249</v>
      </c>
      <c r="I293" s="51" t="s">
        <v>250</v>
      </c>
      <c r="J293" s="51">
        <v>96421</v>
      </c>
      <c r="K293" s="54">
        <v>4244.1714065699998</v>
      </c>
      <c r="L293" s="54">
        <v>193593.891963</v>
      </c>
      <c r="M293" s="52">
        <v>202.48</v>
      </c>
      <c r="N293" s="52">
        <v>49.75</v>
      </c>
      <c r="O293" s="51">
        <v>64636</v>
      </c>
      <c r="P293" s="51">
        <v>62787</v>
      </c>
      <c r="Q293" s="55">
        <v>64636</v>
      </c>
      <c r="R293" s="55">
        <v>1300</v>
      </c>
      <c r="S293" s="51" t="s">
        <v>258</v>
      </c>
      <c r="T293" s="51" t="s">
        <v>311</v>
      </c>
      <c r="U293" s="55">
        <v>48.29</v>
      </c>
      <c r="V293" s="55">
        <v>1</v>
      </c>
      <c r="W293" s="55">
        <v>2.1</v>
      </c>
      <c r="X293" s="55">
        <v>0.51600000000000001</v>
      </c>
      <c r="Y293" s="55">
        <f t="shared" si="24"/>
        <v>2.1</v>
      </c>
      <c r="Z293" s="55">
        <f t="shared" si="25"/>
        <v>0.51600000000000001</v>
      </c>
      <c r="AA293" s="55">
        <v>0.66200000000000003</v>
      </c>
      <c r="AB293" s="56">
        <v>14.525598990700001</v>
      </c>
      <c r="AC293">
        <f t="shared" si="26"/>
        <v>47731</v>
      </c>
      <c r="AD293">
        <f t="shared" si="27"/>
        <v>221</v>
      </c>
      <c r="AE293">
        <f t="shared" si="28"/>
        <v>54.3</v>
      </c>
      <c r="AF293">
        <f>'TP Factors'!$D$7</f>
        <v>1.0291758621024898</v>
      </c>
      <c r="AG293">
        <f t="shared" si="29"/>
        <v>55.9</v>
      </c>
    </row>
    <row r="294" spans="1:33">
      <c r="A294" s="51" t="s">
        <v>246</v>
      </c>
      <c r="B294" s="51">
        <v>10</v>
      </c>
      <c r="C294" s="51" t="s">
        <v>247</v>
      </c>
      <c r="D294" s="52">
        <v>37.82</v>
      </c>
      <c r="E294" s="51" t="s">
        <v>248</v>
      </c>
      <c r="F294" s="51">
        <v>1234</v>
      </c>
      <c r="G294" s="53">
        <v>102.5</v>
      </c>
      <c r="H294" s="51" t="s">
        <v>249</v>
      </c>
      <c r="I294" s="51" t="s">
        <v>250</v>
      </c>
      <c r="J294" s="51">
        <v>4105</v>
      </c>
      <c r="K294" s="54">
        <v>387.52434928899999</v>
      </c>
      <c r="L294" s="54">
        <v>7884.6334896999997</v>
      </c>
      <c r="M294" s="52">
        <v>8.6199999999999992</v>
      </c>
      <c r="N294" s="52">
        <v>2.12</v>
      </c>
      <c r="O294" s="51">
        <v>64648</v>
      </c>
      <c r="P294" s="51">
        <v>62799</v>
      </c>
      <c r="Q294" s="55">
        <v>64648</v>
      </c>
      <c r="R294" s="55">
        <v>1300</v>
      </c>
      <c r="S294" s="51" t="s">
        <v>253</v>
      </c>
      <c r="T294" s="51" t="s">
        <v>319</v>
      </c>
      <c r="U294" s="55">
        <v>48.29</v>
      </c>
      <c r="V294" s="55">
        <v>1</v>
      </c>
      <c r="W294" s="55">
        <v>2.1</v>
      </c>
      <c r="X294" s="55">
        <v>0.51600000000000001</v>
      </c>
      <c r="Y294" s="55">
        <f t="shared" si="24"/>
        <v>2.1</v>
      </c>
      <c r="Z294" s="55">
        <f t="shared" si="25"/>
        <v>0.51600000000000001</v>
      </c>
      <c r="AA294" s="55">
        <v>0.69199999999999995</v>
      </c>
      <c r="AB294" s="56">
        <v>0.42881232764065602</v>
      </c>
      <c r="AC294">
        <f t="shared" si="26"/>
        <v>1473</v>
      </c>
      <c r="AD294">
        <f t="shared" si="27"/>
        <v>7</v>
      </c>
      <c r="AE294">
        <f t="shared" si="28"/>
        <v>1.7</v>
      </c>
      <c r="AF294">
        <f>'TP Factors'!$D$7</f>
        <v>1.0291758621024898</v>
      </c>
      <c r="AG294">
        <f t="shared" si="29"/>
        <v>1.7</v>
      </c>
    </row>
    <row r="295" spans="1:33">
      <c r="A295" s="51" t="s">
        <v>246</v>
      </c>
      <c r="B295" s="51">
        <v>10</v>
      </c>
      <c r="C295" s="51" t="s">
        <v>247</v>
      </c>
      <c r="D295" s="52">
        <v>37.82</v>
      </c>
      <c r="E295" s="51" t="s">
        <v>248</v>
      </c>
      <c r="F295" s="51">
        <v>1234</v>
      </c>
      <c r="G295" s="53">
        <v>105</v>
      </c>
      <c r="H295" s="51" t="s">
        <v>249</v>
      </c>
      <c r="I295" s="51" t="s">
        <v>250</v>
      </c>
      <c r="J295" s="51">
        <v>271</v>
      </c>
      <c r="K295" s="54">
        <v>99.4416828321</v>
      </c>
      <c r="L295" s="54">
        <v>406.08620254900001</v>
      </c>
      <c r="M295" s="52">
        <v>0.52</v>
      </c>
      <c r="N295" s="52">
        <v>0.13</v>
      </c>
      <c r="O295" s="51">
        <v>64656</v>
      </c>
      <c r="P295" s="51">
        <v>62807</v>
      </c>
      <c r="Q295" s="55">
        <v>64656</v>
      </c>
      <c r="R295" s="55">
        <v>1400</v>
      </c>
      <c r="S295" s="51" t="s">
        <v>253</v>
      </c>
      <c r="T295" s="51" t="s">
        <v>317</v>
      </c>
      <c r="U295" s="55">
        <v>48.29</v>
      </c>
      <c r="V295" s="55">
        <v>1</v>
      </c>
      <c r="W295" s="55">
        <v>1.93</v>
      </c>
      <c r="X295" s="55">
        <v>0.497</v>
      </c>
      <c r="Y295" s="55">
        <f t="shared" si="24"/>
        <v>1.93</v>
      </c>
      <c r="Z295" s="55">
        <f t="shared" si="25"/>
        <v>0.497</v>
      </c>
      <c r="AA295" s="55">
        <v>0.88800000000000001</v>
      </c>
      <c r="AB295" s="56">
        <v>0.10034568458559399</v>
      </c>
      <c r="AC295">
        <f t="shared" si="26"/>
        <v>442</v>
      </c>
      <c r="AD295">
        <f t="shared" si="27"/>
        <v>2</v>
      </c>
      <c r="AE295">
        <f t="shared" si="28"/>
        <v>0.5</v>
      </c>
      <c r="AF295">
        <f>'TP Factors'!$D$7</f>
        <v>1.0291758621024898</v>
      </c>
      <c r="AG295">
        <f t="shared" si="29"/>
        <v>0.5</v>
      </c>
    </row>
    <row r="296" spans="1:33">
      <c r="A296" s="51" t="s">
        <v>246</v>
      </c>
      <c r="B296" s="51">
        <v>10</v>
      </c>
      <c r="C296" s="51" t="s">
        <v>247</v>
      </c>
      <c r="D296" s="52">
        <v>37.82</v>
      </c>
      <c r="E296" s="51" t="s">
        <v>248</v>
      </c>
      <c r="F296" s="51">
        <v>1234</v>
      </c>
      <c r="G296" s="53">
        <v>105</v>
      </c>
      <c r="H296" s="51" t="s">
        <v>249</v>
      </c>
      <c r="I296" s="51" t="s">
        <v>250</v>
      </c>
      <c r="J296" s="51">
        <v>68</v>
      </c>
      <c r="K296" s="54">
        <v>57.873876819400003</v>
      </c>
      <c r="L296" s="54">
        <v>101.825562945</v>
      </c>
      <c r="M296" s="52">
        <v>0.13</v>
      </c>
      <c r="N296" s="52">
        <v>0.03</v>
      </c>
      <c r="O296" s="51">
        <v>64674</v>
      </c>
      <c r="P296" s="51">
        <v>62825</v>
      </c>
      <c r="Q296" s="55">
        <v>64674</v>
      </c>
      <c r="R296" s="55">
        <v>1400</v>
      </c>
      <c r="S296" s="51" t="s">
        <v>258</v>
      </c>
      <c r="T296" s="51" t="s">
        <v>330</v>
      </c>
      <c r="U296" s="55">
        <v>48.29</v>
      </c>
      <c r="V296" s="55">
        <v>1</v>
      </c>
      <c r="W296" s="55">
        <v>1.93</v>
      </c>
      <c r="X296" s="55">
        <v>0.497</v>
      </c>
      <c r="Y296" s="55">
        <f t="shared" si="24"/>
        <v>1.93</v>
      </c>
      <c r="Z296" s="55">
        <f t="shared" si="25"/>
        <v>0.497</v>
      </c>
      <c r="AA296" s="55">
        <v>0.88700000000000001</v>
      </c>
      <c r="AB296" s="56">
        <v>2.51615439289096E-2</v>
      </c>
      <c r="AC296">
        <f t="shared" si="26"/>
        <v>111</v>
      </c>
      <c r="AD296">
        <f t="shared" si="27"/>
        <v>0</v>
      </c>
      <c r="AE296">
        <f t="shared" si="28"/>
        <v>0.1</v>
      </c>
      <c r="AF296">
        <f>'TP Factors'!$D$7</f>
        <v>1.0291758621024898</v>
      </c>
      <c r="AG296">
        <f t="shared" si="29"/>
        <v>0.1</v>
      </c>
    </row>
    <row r="297" spans="1:33">
      <c r="A297" s="51" t="s">
        <v>246</v>
      </c>
      <c r="B297" s="51">
        <v>10</v>
      </c>
      <c r="C297" s="51" t="s">
        <v>247</v>
      </c>
      <c r="D297" s="52">
        <v>37.82</v>
      </c>
      <c r="E297" s="51" t="s">
        <v>248</v>
      </c>
      <c r="F297" s="51">
        <v>1234</v>
      </c>
      <c r="G297" s="53">
        <v>105</v>
      </c>
      <c r="H297" s="51" t="s">
        <v>249</v>
      </c>
      <c r="I297" s="51" t="s">
        <v>250</v>
      </c>
      <c r="J297" s="51">
        <v>190</v>
      </c>
      <c r="K297" s="54">
        <v>81.551101706300003</v>
      </c>
      <c r="L297" s="54">
        <v>285.18483568900001</v>
      </c>
      <c r="M297" s="52">
        <v>0.37</v>
      </c>
      <c r="N297" s="52">
        <v>0.09</v>
      </c>
      <c r="O297" s="51">
        <v>64683</v>
      </c>
      <c r="P297" s="51">
        <v>62834</v>
      </c>
      <c r="Q297" s="55">
        <v>64683</v>
      </c>
      <c r="R297" s="55">
        <v>1400</v>
      </c>
      <c r="S297" s="51" t="s">
        <v>258</v>
      </c>
      <c r="T297" s="51" t="s">
        <v>330</v>
      </c>
      <c r="U297" s="55">
        <v>48.29</v>
      </c>
      <c r="V297" s="55">
        <v>1</v>
      </c>
      <c r="W297" s="55">
        <v>1.93</v>
      </c>
      <c r="X297" s="55">
        <v>0.497</v>
      </c>
      <c r="Y297" s="55">
        <f t="shared" si="24"/>
        <v>1.93</v>
      </c>
      <c r="Z297" s="55">
        <f t="shared" si="25"/>
        <v>0.497</v>
      </c>
      <c r="AA297" s="55">
        <v>0.88700000000000001</v>
      </c>
      <c r="AB297" s="56">
        <v>7.0470425719390106E-2</v>
      </c>
      <c r="AC297">
        <f t="shared" si="26"/>
        <v>310</v>
      </c>
      <c r="AD297">
        <f t="shared" si="27"/>
        <v>1</v>
      </c>
      <c r="AE297">
        <f t="shared" si="28"/>
        <v>0.3</v>
      </c>
      <c r="AF297">
        <f>'TP Factors'!$D$7</f>
        <v>1.0291758621024898</v>
      </c>
      <c r="AG297">
        <f t="shared" si="29"/>
        <v>0.3</v>
      </c>
    </row>
    <row r="298" spans="1:33">
      <c r="A298" s="51" t="s">
        <v>246</v>
      </c>
      <c r="B298" s="51">
        <v>10</v>
      </c>
      <c r="C298" s="51" t="s">
        <v>247</v>
      </c>
      <c r="D298" s="52">
        <v>37.82</v>
      </c>
      <c r="E298" s="51" t="s">
        <v>248</v>
      </c>
      <c r="F298" s="51">
        <v>3456</v>
      </c>
      <c r="G298" s="53">
        <v>3</v>
      </c>
      <c r="H298" s="51" t="s">
        <v>249</v>
      </c>
      <c r="I298" s="51" t="s">
        <v>250</v>
      </c>
      <c r="J298" s="51">
        <v>84</v>
      </c>
      <c r="K298" s="54">
        <v>69.724430062899998</v>
      </c>
      <c r="L298" s="54">
        <v>269.30207719600003</v>
      </c>
      <c r="M298" s="52">
        <v>0.06</v>
      </c>
      <c r="N298" s="52">
        <v>0.01</v>
      </c>
      <c r="O298" s="51">
        <v>64708</v>
      </c>
      <c r="P298" s="51">
        <v>62858</v>
      </c>
      <c r="Q298" s="55">
        <v>64708</v>
      </c>
      <c r="R298" s="55">
        <v>4110</v>
      </c>
      <c r="S298" s="51" t="s">
        <v>258</v>
      </c>
      <c r="T298" s="51" t="s">
        <v>305</v>
      </c>
      <c r="U298" s="55">
        <v>48.29</v>
      </c>
      <c r="V298" s="55">
        <v>1</v>
      </c>
      <c r="W298" s="55">
        <v>0.7</v>
      </c>
      <c r="X298" s="55">
        <v>0.09</v>
      </c>
      <c r="Y298" s="55">
        <f t="shared" si="24"/>
        <v>0.7</v>
      </c>
      <c r="Z298" s="55">
        <f t="shared" si="25"/>
        <v>0.09</v>
      </c>
      <c r="AA298" s="55">
        <v>0.41299999999999998</v>
      </c>
      <c r="AB298" s="56">
        <v>4.0378676748742903E-2</v>
      </c>
      <c r="AC298">
        <f t="shared" si="26"/>
        <v>83</v>
      </c>
      <c r="AD298">
        <f t="shared" si="27"/>
        <v>0</v>
      </c>
      <c r="AE298">
        <f t="shared" si="28"/>
        <v>0</v>
      </c>
      <c r="AF298">
        <f>'TP Factors'!$D$7</f>
        <v>1.0291758621024898</v>
      </c>
      <c r="AG298">
        <f t="shared" si="29"/>
        <v>0</v>
      </c>
    </row>
    <row r="299" spans="1:33">
      <c r="A299" s="51" t="s">
        <v>246</v>
      </c>
      <c r="B299" s="51">
        <v>10</v>
      </c>
      <c r="C299" s="51" t="s">
        <v>247</v>
      </c>
      <c r="D299" s="52">
        <v>37.82</v>
      </c>
      <c r="E299" s="51" t="s">
        <v>248</v>
      </c>
      <c r="F299" s="51">
        <v>3456</v>
      </c>
      <c r="G299" s="53">
        <v>3</v>
      </c>
      <c r="H299" s="51" t="s">
        <v>249</v>
      </c>
      <c r="I299" s="51" t="s">
        <v>250</v>
      </c>
      <c r="J299" s="51">
        <v>292</v>
      </c>
      <c r="K299" s="54">
        <v>337.42686591</v>
      </c>
      <c r="L299" s="54">
        <v>938.34055634200001</v>
      </c>
      <c r="M299" s="52">
        <v>0.2</v>
      </c>
      <c r="N299" s="52">
        <v>0.03</v>
      </c>
      <c r="O299" s="51">
        <v>64710</v>
      </c>
      <c r="P299" s="51">
        <v>62860</v>
      </c>
      <c r="Q299" s="55">
        <v>64710</v>
      </c>
      <c r="R299" s="55">
        <v>4110</v>
      </c>
      <c r="S299" s="51" t="s">
        <v>258</v>
      </c>
      <c r="T299" s="51" t="s">
        <v>305</v>
      </c>
      <c r="U299" s="55">
        <v>48.29</v>
      </c>
      <c r="V299" s="55">
        <v>1</v>
      </c>
      <c r="W299" s="55">
        <v>0.7</v>
      </c>
      <c r="X299" s="55">
        <v>0.09</v>
      </c>
      <c r="Y299" s="55">
        <f t="shared" si="24"/>
        <v>0.7</v>
      </c>
      <c r="Z299" s="55">
        <f t="shared" si="25"/>
        <v>0.09</v>
      </c>
      <c r="AA299" s="55">
        <v>0.41299999999999998</v>
      </c>
      <c r="AB299" s="56">
        <v>1.28643749473684E-2</v>
      </c>
      <c r="AC299">
        <f t="shared" si="26"/>
        <v>26</v>
      </c>
      <c r="AD299">
        <f t="shared" si="27"/>
        <v>0</v>
      </c>
      <c r="AE299">
        <f t="shared" si="28"/>
        <v>0</v>
      </c>
      <c r="AF299">
        <f>'TP Factors'!$D$7</f>
        <v>1.0291758621024898</v>
      </c>
      <c r="AG299">
        <f t="shared" si="29"/>
        <v>0</v>
      </c>
    </row>
    <row r="300" spans="1:33">
      <c r="A300" s="51" t="s">
        <v>246</v>
      </c>
      <c r="B300" s="51">
        <v>10</v>
      </c>
      <c r="C300" s="51" t="s">
        <v>247</v>
      </c>
      <c r="D300" s="52">
        <v>37.82</v>
      </c>
      <c r="E300" s="51" t="s">
        <v>248</v>
      </c>
      <c r="F300" s="51">
        <v>1234</v>
      </c>
      <c r="G300" s="53">
        <v>45</v>
      </c>
      <c r="H300" s="51" t="s">
        <v>249</v>
      </c>
      <c r="I300" s="51" t="s">
        <v>250</v>
      </c>
      <c r="J300" s="51">
        <v>5064</v>
      </c>
      <c r="K300" s="54">
        <v>1197.57613363</v>
      </c>
      <c r="L300" s="54">
        <v>9574.8804538299992</v>
      </c>
      <c r="M300" s="52">
        <v>6.08</v>
      </c>
      <c r="N300" s="52">
        <v>2.4300000000000002</v>
      </c>
      <c r="O300" s="51">
        <v>64749</v>
      </c>
      <c r="P300" s="51">
        <v>62893</v>
      </c>
      <c r="Q300" s="55">
        <v>64749</v>
      </c>
      <c r="R300" s="55">
        <v>8140</v>
      </c>
      <c r="S300" s="51" t="s">
        <v>258</v>
      </c>
      <c r="T300" s="51" t="s">
        <v>301</v>
      </c>
      <c r="U300" s="55">
        <v>48.29</v>
      </c>
      <c r="V300" s="55">
        <v>1</v>
      </c>
      <c r="W300" s="55">
        <v>1.2</v>
      </c>
      <c r="X300" s="55">
        <v>0.48</v>
      </c>
      <c r="Y300" s="55">
        <f t="shared" si="24"/>
        <v>1.2</v>
      </c>
      <c r="Z300" s="55">
        <f t="shared" si="25"/>
        <v>0.48</v>
      </c>
      <c r="AA300" s="55">
        <v>0.70299999999999996</v>
      </c>
      <c r="AB300" s="56">
        <v>0.39388298497096402</v>
      </c>
      <c r="AC300">
        <f t="shared" si="26"/>
        <v>1374</v>
      </c>
      <c r="AD300">
        <f t="shared" si="27"/>
        <v>4</v>
      </c>
      <c r="AE300">
        <f t="shared" si="28"/>
        <v>1.5</v>
      </c>
      <c r="AF300">
        <f>'TP Factors'!$D$7</f>
        <v>1.0291758621024898</v>
      </c>
      <c r="AG300">
        <f t="shared" si="29"/>
        <v>1.5</v>
      </c>
    </row>
    <row r="301" spans="1:33">
      <c r="A301" s="51" t="s">
        <v>246</v>
      </c>
      <c r="B301" s="51">
        <v>10</v>
      </c>
      <c r="C301" s="51" t="s">
        <v>247</v>
      </c>
      <c r="D301" s="52">
        <v>37.82</v>
      </c>
      <c r="E301" s="51" t="s">
        <v>248</v>
      </c>
      <c r="F301" s="51">
        <v>1234</v>
      </c>
      <c r="G301" s="53">
        <v>98</v>
      </c>
      <c r="H301" s="51" t="s">
        <v>249</v>
      </c>
      <c r="I301" s="51" t="s">
        <v>250</v>
      </c>
      <c r="J301" s="51">
        <v>51354</v>
      </c>
      <c r="K301" s="54">
        <v>2001.0961955299999</v>
      </c>
      <c r="L301" s="54">
        <v>92116.222381300002</v>
      </c>
      <c r="M301" s="52">
        <v>92.44</v>
      </c>
      <c r="N301" s="52">
        <v>24.55</v>
      </c>
      <c r="O301" s="51">
        <v>64837</v>
      </c>
      <c r="P301" s="51">
        <v>62972</v>
      </c>
      <c r="Q301" s="55">
        <v>64837</v>
      </c>
      <c r="R301" s="55">
        <v>1700</v>
      </c>
      <c r="S301" s="51" t="s">
        <v>258</v>
      </c>
      <c r="T301" s="51" t="s">
        <v>307</v>
      </c>
      <c r="U301" s="55">
        <v>48.29</v>
      </c>
      <c r="V301" s="55">
        <v>1</v>
      </c>
      <c r="W301" s="55">
        <v>1.8</v>
      </c>
      <c r="X301" s="55">
        <v>0.47799999999999998</v>
      </c>
      <c r="Y301" s="55">
        <f t="shared" si="24"/>
        <v>1.8</v>
      </c>
      <c r="Z301" s="55">
        <f t="shared" si="25"/>
        <v>0.47799999999999998</v>
      </c>
      <c r="AA301" s="55">
        <v>0.74099999999999999</v>
      </c>
      <c r="AB301" s="56">
        <v>22.762323221199999</v>
      </c>
      <c r="AC301">
        <f t="shared" si="26"/>
        <v>83723</v>
      </c>
      <c r="AD301">
        <f t="shared" si="27"/>
        <v>332</v>
      </c>
      <c r="AE301">
        <f t="shared" si="28"/>
        <v>88.2</v>
      </c>
      <c r="AF301">
        <f>'TP Factors'!$D$7</f>
        <v>1.0291758621024898</v>
      </c>
      <c r="AG301">
        <f t="shared" si="29"/>
        <v>90.8</v>
      </c>
    </row>
    <row r="302" spans="1:33">
      <c r="A302" s="51" t="s">
        <v>246</v>
      </c>
      <c r="B302" s="51">
        <v>10</v>
      </c>
      <c r="C302" s="51" t="s">
        <v>247</v>
      </c>
      <c r="D302" s="52">
        <v>37.82</v>
      </c>
      <c r="E302" s="51" t="s">
        <v>248</v>
      </c>
      <c r="F302" s="51">
        <v>1234</v>
      </c>
      <c r="G302" s="53">
        <v>105</v>
      </c>
      <c r="H302" s="51" t="s">
        <v>249</v>
      </c>
      <c r="I302" s="51" t="s">
        <v>250</v>
      </c>
      <c r="J302" s="51">
        <v>760</v>
      </c>
      <c r="K302" s="54">
        <v>185.33413341599999</v>
      </c>
      <c r="L302" s="54">
        <v>1138.8767277300001</v>
      </c>
      <c r="M302" s="52">
        <v>1.47</v>
      </c>
      <c r="N302" s="52">
        <v>0.38</v>
      </c>
      <c r="O302" s="51">
        <v>64844</v>
      </c>
      <c r="P302" s="51">
        <v>62979</v>
      </c>
      <c r="Q302" s="55">
        <v>64844</v>
      </c>
      <c r="R302" s="55">
        <v>1400</v>
      </c>
      <c r="S302" s="51" t="s">
        <v>258</v>
      </c>
      <c r="T302" s="51" t="s">
        <v>330</v>
      </c>
      <c r="U302" s="55">
        <v>48.29</v>
      </c>
      <c r="V302" s="55">
        <v>1</v>
      </c>
      <c r="W302" s="55">
        <v>1.93</v>
      </c>
      <c r="X302" s="55">
        <v>0.497</v>
      </c>
      <c r="Y302" s="55">
        <f t="shared" si="24"/>
        <v>1.93</v>
      </c>
      <c r="Z302" s="55">
        <f t="shared" si="25"/>
        <v>0.497</v>
      </c>
      <c r="AA302" s="55">
        <v>0.88700000000000001</v>
      </c>
      <c r="AB302" s="56">
        <v>0.281421442594805</v>
      </c>
      <c r="AC302">
        <f t="shared" si="26"/>
        <v>1239</v>
      </c>
      <c r="AD302">
        <f t="shared" si="27"/>
        <v>5</v>
      </c>
      <c r="AE302">
        <f t="shared" si="28"/>
        <v>1.4</v>
      </c>
      <c r="AF302">
        <f>'TP Factors'!$D$7</f>
        <v>1.0291758621024898</v>
      </c>
      <c r="AG302">
        <f t="shared" si="29"/>
        <v>1.4</v>
      </c>
    </row>
    <row r="303" spans="1:33">
      <c r="A303" s="51" t="s">
        <v>246</v>
      </c>
      <c r="B303" s="51">
        <v>10</v>
      </c>
      <c r="C303" s="51" t="s">
        <v>247</v>
      </c>
      <c r="D303" s="52">
        <v>37.82</v>
      </c>
      <c r="E303" s="51" t="s">
        <v>248</v>
      </c>
      <c r="F303" s="51">
        <v>1234</v>
      </c>
      <c r="G303" s="53">
        <v>105</v>
      </c>
      <c r="H303" s="51" t="s">
        <v>249</v>
      </c>
      <c r="I303" s="51" t="s">
        <v>250</v>
      </c>
      <c r="J303" s="51">
        <v>6840</v>
      </c>
      <c r="K303" s="54">
        <v>475.95770675599999</v>
      </c>
      <c r="L303" s="54">
        <v>10238.3835079</v>
      </c>
      <c r="M303" s="52">
        <v>13.2</v>
      </c>
      <c r="N303" s="52">
        <v>3.4</v>
      </c>
      <c r="O303" s="51">
        <v>64845</v>
      </c>
      <c r="P303" s="51">
        <v>62980</v>
      </c>
      <c r="Q303" s="55">
        <v>64845</v>
      </c>
      <c r="R303" s="55">
        <v>1400</v>
      </c>
      <c r="S303" s="51" t="s">
        <v>253</v>
      </c>
      <c r="T303" s="51" t="s">
        <v>317</v>
      </c>
      <c r="U303" s="55">
        <v>48.29</v>
      </c>
      <c r="V303" s="55">
        <v>1</v>
      </c>
      <c r="W303" s="55">
        <v>1.93</v>
      </c>
      <c r="X303" s="55">
        <v>0.497</v>
      </c>
      <c r="Y303" s="55">
        <f t="shared" si="24"/>
        <v>1.93</v>
      </c>
      <c r="Z303" s="55">
        <f t="shared" si="25"/>
        <v>0.497</v>
      </c>
      <c r="AA303" s="55">
        <v>0.88800000000000001</v>
      </c>
      <c r="AB303" s="56">
        <v>2.5299495423993301</v>
      </c>
      <c r="AC303">
        <f t="shared" si="26"/>
        <v>11151</v>
      </c>
      <c r="AD303">
        <f t="shared" si="27"/>
        <v>47</v>
      </c>
      <c r="AE303">
        <f t="shared" si="28"/>
        <v>12.2</v>
      </c>
      <c r="AF303">
        <f>'TP Factors'!$D$7</f>
        <v>1.0291758621024898</v>
      </c>
      <c r="AG303">
        <f t="shared" si="29"/>
        <v>12.6</v>
      </c>
    </row>
    <row r="304" spans="1:33">
      <c r="A304" s="51" t="s">
        <v>246</v>
      </c>
      <c r="B304" s="51">
        <v>10</v>
      </c>
      <c r="C304" s="51" t="s">
        <v>247</v>
      </c>
      <c r="D304" s="52">
        <v>37.82</v>
      </c>
      <c r="E304" s="51" t="s">
        <v>248</v>
      </c>
      <c r="F304" s="51">
        <v>1234</v>
      </c>
      <c r="G304" s="53">
        <v>45</v>
      </c>
      <c r="H304" s="51" t="s">
        <v>249</v>
      </c>
      <c r="I304" s="51" t="s">
        <v>250</v>
      </c>
      <c r="J304" s="51">
        <v>5712</v>
      </c>
      <c r="K304" s="54">
        <v>1127.0020784200001</v>
      </c>
      <c r="L304" s="54">
        <v>9772.1544211100008</v>
      </c>
      <c r="M304" s="52">
        <v>6.85</v>
      </c>
      <c r="N304" s="52">
        <v>2.74</v>
      </c>
      <c r="O304" s="51">
        <v>64849</v>
      </c>
      <c r="P304" s="51">
        <v>62984</v>
      </c>
      <c r="Q304" s="55">
        <v>64849</v>
      </c>
      <c r="R304" s="55">
        <v>8140</v>
      </c>
      <c r="S304" s="51" t="s">
        <v>253</v>
      </c>
      <c r="T304" s="51" t="s">
        <v>295</v>
      </c>
      <c r="U304" s="55">
        <v>48.29</v>
      </c>
      <c r="V304" s="55">
        <v>1</v>
      </c>
      <c r="W304" s="55">
        <v>1.2</v>
      </c>
      <c r="X304" s="55">
        <v>0.48</v>
      </c>
      <c r="Y304" s="55">
        <f t="shared" si="24"/>
        <v>1.2</v>
      </c>
      <c r="Z304" s="55">
        <f t="shared" si="25"/>
        <v>0.48</v>
      </c>
      <c r="AA304" s="55">
        <v>0.77700000000000002</v>
      </c>
      <c r="AB304" s="56">
        <v>2.3330646891040798</v>
      </c>
      <c r="AC304">
        <f t="shared" si="26"/>
        <v>8998</v>
      </c>
      <c r="AD304">
        <f t="shared" si="27"/>
        <v>24</v>
      </c>
      <c r="AE304">
        <f t="shared" si="28"/>
        <v>9.5</v>
      </c>
      <c r="AF304">
        <f>'TP Factors'!$D$7</f>
        <v>1.0291758621024898</v>
      </c>
      <c r="AG304">
        <f t="shared" si="29"/>
        <v>9.8000000000000007</v>
      </c>
    </row>
    <row r="305" spans="1:33">
      <c r="A305" s="51" t="s">
        <v>246</v>
      </c>
      <c r="B305" s="51">
        <v>10</v>
      </c>
      <c r="C305" s="51" t="s">
        <v>247</v>
      </c>
      <c r="D305" s="52">
        <v>37.82</v>
      </c>
      <c r="E305" s="51" t="s">
        <v>248</v>
      </c>
      <c r="F305" s="51">
        <v>1234</v>
      </c>
      <c r="G305" s="53">
        <v>98</v>
      </c>
      <c r="H305" s="51" t="s">
        <v>249</v>
      </c>
      <c r="I305" s="51" t="s">
        <v>250</v>
      </c>
      <c r="J305" s="51">
        <v>143600</v>
      </c>
      <c r="K305" s="54">
        <v>3072.3151947299998</v>
      </c>
      <c r="L305" s="54">
        <v>242835.18335599999</v>
      </c>
      <c r="M305" s="52">
        <v>258.48</v>
      </c>
      <c r="N305" s="52">
        <v>68.64</v>
      </c>
      <c r="O305" s="51">
        <v>64856</v>
      </c>
      <c r="P305" s="51">
        <v>62990</v>
      </c>
      <c r="Q305" s="55">
        <v>64856</v>
      </c>
      <c r="R305" s="55">
        <v>1700</v>
      </c>
      <c r="S305" s="51" t="s">
        <v>253</v>
      </c>
      <c r="T305" s="51" t="s">
        <v>322</v>
      </c>
      <c r="U305" s="55">
        <v>48.29</v>
      </c>
      <c r="V305" s="55">
        <v>1</v>
      </c>
      <c r="W305" s="55">
        <v>1.8</v>
      </c>
      <c r="X305" s="55">
        <v>0.47799999999999998</v>
      </c>
      <c r="Y305" s="55">
        <f t="shared" si="24"/>
        <v>1.8</v>
      </c>
      <c r="Z305" s="55">
        <f t="shared" si="25"/>
        <v>0.47799999999999998</v>
      </c>
      <c r="AA305" s="55">
        <v>0.78600000000000003</v>
      </c>
      <c r="AB305" s="56">
        <v>60.005640593499997</v>
      </c>
      <c r="AC305">
        <f t="shared" si="26"/>
        <v>234111</v>
      </c>
      <c r="AD305">
        <f t="shared" si="27"/>
        <v>929</v>
      </c>
      <c r="AE305">
        <f t="shared" si="28"/>
        <v>246.8</v>
      </c>
      <c r="AF305">
        <f>'TP Factors'!$D$7</f>
        <v>1.0291758621024898</v>
      </c>
      <c r="AG305">
        <f t="shared" si="29"/>
        <v>254</v>
      </c>
    </row>
    <row r="306" spans="1:33">
      <c r="A306" s="51" t="s">
        <v>246</v>
      </c>
      <c r="B306" s="51">
        <v>10</v>
      </c>
      <c r="C306" s="51" t="s">
        <v>247</v>
      </c>
      <c r="D306" s="52">
        <v>37.82</v>
      </c>
      <c r="E306" s="51" t="s">
        <v>248</v>
      </c>
      <c r="F306" s="51">
        <v>1234</v>
      </c>
      <c r="G306" s="53">
        <v>98</v>
      </c>
      <c r="H306" s="51" t="s">
        <v>249</v>
      </c>
      <c r="I306" s="51" t="s">
        <v>250</v>
      </c>
      <c r="J306" s="51">
        <v>6388</v>
      </c>
      <c r="K306" s="54">
        <v>672.56775047099995</v>
      </c>
      <c r="L306" s="54">
        <v>11457.591918300001</v>
      </c>
      <c r="M306" s="52">
        <v>11.5</v>
      </c>
      <c r="N306" s="52">
        <v>3.05</v>
      </c>
      <c r="O306" s="51">
        <v>64871</v>
      </c>
      <c r="P306" s="51">
        <v>63004</v>
      </c>
      <c r="Q306" s="55">
        <v>64871</v>
      </c>
      <c r="R306" s="55">
        <v>1700</v>
      </c>
      <c r="S306" s="51" t="s">
        <v>258</v>
      </c>
      <c r="T306" s="51" t="s">
        <v>307</v>
      </c>
      <c r="U306" s="55">
        <v>48.29</v>
      </c>
      <c r="V306" s="55">
        <v>1</v>
      </c>
      <c r="W306" s="55">
        <v>1.8</v>
      </c>
      <c r="X306" s="55">
        <v>0.47799999999999998</v>
      </c>
      <c r="Y306" s="55">
        <f t="shared" si="24"/>
        <v>1.8</v>
      </c>
      <c r="Z306" s="55">
        <f t="shared" si="25"/>
        <v>0.47799999999999998</v>
      </c>
      <c r="AA306" s="55">
        <v>0.74099999999999999</v>
      </c>
      <c r="AB306" s="56">
        <v>2.8312212967480601</v>
      </c>
      <c r="AC306">
        <f t="shared" si="26"/>
        <v>10414</v>
      </c>
      <c r="AD306">
        <f t="shared" si="27"/>
        <v>41</v>
      </c>
      <c r="AE306">
        <f t="shared" si="28"/>
        <v>11</v>
      </c>
      <c r="AF306">
        <f>'TP Factors'!$D$7</f>
        <v>1.0291758621024898</v>
      </c>
      <c r="AG306">
        <f t="shared" si="29"/>
        <v>11.3</v>
      </c>
    </row>
    <row r="307" spans="1:33">
      <c r="A307" s="51" t="s">
        <v>246</v>
      </c>
      <c r="B307" s="51">
        <v>10</v>
      </c>
      <c r="C307" s="51" t="s">
        <v>247</v>
      </c>
      <c r="D307" s="52">
        <v>37.82</v>
      </c>
      <c r="E307" s="51" t="s">
        <v>248</v>
      </c>
      <c r="F307" s="51">
        <v>3456</v>
      </c>
      <c r="G307" s="53">
        <v>3</v>
      </c>
      <c r="H307" s="51" t="s">
        <v>249</v>
      </c>
      <c r="I307" s="51" t="s">
        <v>250</v>
      </c>
      <c r="J307" s="51">
        <v>12646</v>
      </c>
      <c r="K307" s="54">
        <v>996.19680444799997</v>
      </c>
      <c r="L307" s="54">
        <v>42020.441921899997</v>
      </c>
      <c r="M307" s="52">
        <v>15.18</v>
      </c>
      <c r="N307" s="52">
        <v>0.81</v>
      </c>
      <c r="O307" s="51">
        <v>64874</v>
      </c>
      <c r="P307" s="51">
        <v>63007</v>
      </c>
      <c r="Q307" s="55">
        <v>64874</v>
      </c>
      <c r="R307" s="55">
        <v>3200</v>
      </c>
      <c r="S307" s="51" t="s">
        <v>258</v>
      </c>
      <c r="T307" s="51" t="s">
        <v>300</v>
      </c>
      <c r="U307" s="55">
        <v>48.29</v>
      </c>
      <c r="V307" s="55">
        <v>1</v>
      </c>
      <c r="W307" s="55">
        <v>1.2</v>
      </c>
      <c r="X307" s="55">
        <v>6.4000000000000001E-2</v>
      </c>
      <c r="Y307" s="55">
        <f t="shared" si="24"/>
        <v>1.2</v>
      </c>
      <c r="Z307" s="55">
        <f t="shared" si="25"/>
        <v>6.4000000000000001E-2</v>
      </c>
      <c r="AA307" s="55">
        <v>0.4</v>
      </c>
      <c r="AB307" s="56">
        <v>10.383435796600001</v>
      </c>
      <c r="AC307">
        <f t="shared" si="26"/>
        <v>20616</v>
      </c>
      <c r="AD307">
        <f t="shared" si="27"/>
        <v>55</v>
      </c>
      <c r="AE307">
        <f t="shared" si="28"/>
        <v>2.9</v>
      </c>
      <c r="AF307">
        <f>'TP Factors'!$D$7</f>
        <v>1.0291758621024898</v>
      </c>
      <c r="AG307">
        <f t="shared" si="29"/>
        <v>3</v>
      </c>
    </row>
    <row r="308" spans="1:33">
      <c r="A308" s="51" t="s">
        <v>246</v>
      </c>
      <c r="B308" s="51">
        <v>10</v>
      </c>
      <c r="C308" s="51" t="s">
        <v>247</v>
      </c>
      <c r="D308" s="52">
        <v>37.82</v>
      </c>
      <c r="E308" s="51" t="s">
        <v>248</v>
      </c>
      <c r="F308" s="51">
        <v>1234</v>
      </c>
      <c r="G308" s="53">
        <v>98</v>
      </c>
      <c r="H308" s="51" t="s">
        <v>249</v>
      </c>
      <c r="I308" s="51" t="s">
        <v>250</v>
      </c>
      <c r="J308" s="51">
        <v>64</v>
      </c>
      <c r="K308" s="54">
        <v>70.874808748800007</v>
      </c>
      <c r="L308" s="54">
        <v>115.552426622</v>
      </c>
      <c r="M308" s="52">
        <v>0.12</v>
      </c>
      <c r="N308" s="52">
        <v>0.03</v>
      </c>
      <c r="O308" s="51">
        <v>64882</v>
      </c>
      <c r="P308" s="51">
        <v>63015</v>
      </c>
      <c r="Q308" s="55">
        <v>64882</v>
      </c>
      <c r="R308" s="55">
        <v>1700</v>
      </c>
      <c r="S308" s="51" t="s">
        <v>258</v>
      </c>
      <c r="T308" s="51" t="s">
        <v>307</v>
      </c>
      <c r="U308" s="55">
        <v>48.29</v>
      </c>
      <c r="V308" s="55">
        <v>1</v>
      </c>
      <c r="W308" s="55">
        <v>1.8</v>
      </c>
      <c r="X308" s="55">
        <v>0.47799999999999998</v>
      </c>
      <c r="Y308" s="55">
        <f t="shared" si="24"/>
        <v>1.8</v>
      </c>
      <c r="Z308" s="55">
        <f t="shared" si="25"/>
        <v>0.47799999999999998</v>
      </c>
      <c r="AA308" s="55">
        <v>0.74099999999999999</v>
      </c>
      <c r="AB308" s="56">
        <v>2.8553512244942798E-2</v>
      </c>
      <c r="AC308">
        <f t="shared" si="26"/>
        <v>105</v>
      </c>
      <c r="AD308">
        <f t="shared" si="27"/>
        <v>0</v>
      </c>
      <c r="AE308">
        <f t="shared" si="28"/>
        <v>0.1</v>
      </c>
      <c r="AF308">
        <f>'TP Factors'!$D$7</f>
        <v>1.0291758621024898</v>
      </c>
      <c r="AG308">
        <f t="shared" si="29"/>
        <v>0.1</v>
      </c>
    </row>
    <row r="309" spans="1:33">
      <c r="A309" s="51" t="s">
        <v>246</v>
      </c>
      <c r="B309" s="51">
        <v>10</v>
      </c>
      <c r="C309" s="51" t="s">
        <v>247</v>
      </c>
      <c r="D309" s="52">
        <v>37.82</v>
      </c>
      <c r="E309" s="51" t="s">
        <v>248</v>
      </c>
      <c r="F309" s="51">
        <v>1234</v>
      </c>
      <c r="G309" s="53">
        <v>45</v>
      </c>
      <c r="H309" s="51" t="s">
        <v>249</v>
      </c>
      <c r="I309" s="51" t="s">
        <v>250</v>
      </c>
      <c r="J309" s="51">
        <v>64</v>
      </c>
      <c r="K309" s="54">
        <v>61.8403066427</v>
      </c>
      <c r="L309" s="54">
        <v>120.792586352</v>
      </c>
      <c r="M309" s="52">
        <v>0.08</v>
      </c>
      <c r="N309" s="52">
        <v>0.03</v>
      </c>
      <c r="O309" s="51">
        <v>64897</v>
      </c>
      <c r="P309" s="51">
        <v>63029</v>
      </c>
      <c r="Q309" s="55">
        <v>64897</v>
      </c>
      <c r="R309" s="55">
        <v>8140</v>
      </c>
      <c r="S309" s="51" t="s">
        <v>258</v>
      </c>
      <c r="T309" s="51" t="s">
        <v>301</v>
      </c>
      <c r="U309" s="55">
        <v>48.29</v>
      </c>
      <c r="V309" s="55">
        <v>1</v>
      </c>
      <c r="W309" s="55">
        <v>1.2</v>
      </c>
      <c r="X309" s="55">
        <v>0.48</v>
      </c>
      <c r="Y309" s="55">
        <f t="shared" si="24"/>
        <v>1.2</v>
      </c>
      <c r="Z309" s="55">
        <f t="shared" si="25"/>
        <v>0.48</v>
      </c>
      <c r="AA309" s="55">
        <v>0.70299999999999996</v>
      </c>
      <c r="AB309" s="56">
        <v>2.9848378736958E-2</v>
      </c>
      <c r="AC309">
        <f t="shared" si="26"/>
        <v>104</v>
      </c>
      <c r="AD309">
        <f t="shared" si="27"/>
        <v>0</v>
      </c>
      <c r="AE309">
        <f t="shared" si="28"/>
        <v>0.1</v>
      </c>
      <c r="AF309">
        <f>'TP Factors'!$D$7</f>
        <v>1.0291758621024898</v>
      </c>
      <c r="AG309">
        <f t="shared" si="29"/>
        <v>0.1</v>
      </c>
    </row>
    <row r="310" spans="1:33">
      <c r="A310" s="51" t="s">
        <v>246</v>
      </c>
      <c r="B310" s="51">
        <v>10</v>
      </c>
      <c r="C310" s="51" t="s">
        <v>247</v>
      </c>
      <c r="D310" s="52">
        <v>37.82</v>
      </c>
      <c r="E310" s="51" t="s">
        <v>248</v>
      </c>
      <c r="F310" s="51">
        <v>3456</v>
      </c>
      <c r="G310" s="53">
        <v>3</v>
      </c>
      <c r="H310" s="51" t="s">
        <v>249</v>
      </c>
      <c r="I310" s="51" t="s">
        <v>250</v>
      </c>
      <c r="J310" s="51">
        <v>368</v>
      </c>
      <c r="K310" s="54">
        <v>243.380649363</v>
      </c>
      <c r="L310" s="54">
        <v>1221.1267020600001</v>
      </c>
      <c r="M310" s="52">
        <v>0.44</v>
      </c>
      <c r="N310" s="52">
        <v>0.02</v>
      </c>
      <c r="O310" s="51">
        <v>64900</v>
      </c>
      <c r="P310" s="51">
        <v>63032</v>
      </c>
      <c r="Q310" s="55">
        <v>64900</v>
      </c>
      <c r="R310" s="55">
        <v>3200</v>
      </c>
      <c r="S310" s="51" t="s">
        <v>258</v>
      </c>
      <c r="T310" s="51" t="s">
        <v>300</v>
      </c>
      <c r="U310" s="55">
        <v>48.29</v>
      </c>
      <c r="V310" s="55">
        <v>1</v>
      </c>
      <c r="W310" s="55">
        <v>1.2</v>
      </c>
      <c r="X310" s="55">
        <v>6.4000000000000001E-2</v>
      </c>
      <c r="Y310" s="55">
        <f t="shared" si="24"/>
        <v>1.2</v>
      </c>
      <c r="Z310" s="55">
        <f t="shared" si="25"/>
        <v>6.4000000000000001E-2</v>
      </c>
      <c r="AA310" s="55">
        <v>0.4</v>
      </c>
      <c r="AB310" s="56">
        <v>0.301745772548144</v>
      </c>
      <c r="AC310">
        <f t="shared" si="26"/>
        <v>599</v>
      </c>
      <c r="AD310">
        <f t="shared" si="27"/>
        <v>2</v>
      </c>
      <c r="AE310">
        <f t="shared" si="28"/>
        <v>0.1</v>
      </c>
      <c r="AF310">
        <f>'TP Factors'!$D$7</f>
        <v>1.0291758621024898</v>
      </c>
      <c r="AG310">
        <f t="shared" si="29"/>
        <v>0.1</v>
      </c>
    </row>
    <row r="311" spans="1:33">
      <c r="A311" s="51" t="s">
        <v>246</v>
      </c>
      <c r="B311" s="51">
        <v>10</v>
      </c>
      <c r="C311" s="51" t="s">
        <v>247</v>
      </c>
      <c r="D311" s="52">
        <v>37.82</v>
      </c>
      <c r="E311" s="51" t="s">
        <v>248</v>
      </c>
      <c r="F311" s="51">
        <v>3456</v>
      </c>
      <c r="G311" s="53">
        <v>11.1</v>
      </c>
      <c r="H311" s="51" t="s">
        <v>249</v>
      </c>
      <c r="I311" s="51" t="s">
        <v>250</v>
      </c>
      <c r="J311" s="51">
        <v>54678</v>
      </c>
      <c r="K311" s="54">
        <v>6620.1796402500004</v>
      </c>
      <c r="L311" s="54">
        <v>397140.928533</v>
      </c>
      <c r="M311" s="52">
        <v>68.349999999999994</v>
      </c>
      <c r="N311" s="52">
        <v>4.16</v>
      </c>
      <c r="O311" s="51">
        <v>64902</v>
      </c>
      <c r="P311" s="51">
        <v>63034</v>
      </c>
      <c r="Q311" s="55">
        <v>64902</v>
      </c>
      <c r="R311" s="55">
        <v>1800</v>
      </c>
      <c r="S311" s="51" t="s">
        <v>258</v>
      </c>
      <c r="T311" s="51" t="s">
        <v>341</v>
      </c>
      <c r="U311" s="55">
        <v>48.29</v>
      </c>
      <c r="V311" s="55">
        <v>1</v>
      </c>
      <c r="W311" s="55">
        <v>1.25</v>
      </c>
      <c r="X311" s="55">
        <v>7.5999999999999998E-2</v>
      </c>
      <c r="Y311" s="55">
        <f t="shared" si="24"/>
        <v>1.25</v>
      </c>
      <c r="Z311" s="55">
        <f t="shared" si="25"/>
        <v>7.5999999999999998E-2</v>
      </c>
      <c r="AA311" s="55">
        <v>0.183</v>
      </c>
      <c r="AB311" s="56">
        <v>98.135268099100003</v>
      </c>
      <c r="AC311">
        <f t="shared" si="26"/>
        <v>89142</v>
      </c>
      <c r="AD311">
        <f t="shared" si="27"/>
        <v>246</v>
      </c>
      <c r="AE311">
        <f t="shared" si="28"/>
        <v>14.9</v>
      </c>
      <c r="AF311">
        <f>'TP Factors'!$D$7</f>
        <v>1.0291758621024898</v>
      </c>
      <c r="AG311">
        <f t="shared" si="29"/>
        <v>15.3</v>
      </c>
    </row>
    <row r="312" spans="1:33">
      <c r="A312" s="51" t="s">
        <v>246</v>
      </c>
      <c r="B312" s="51">
        <v>10</v>
      </c>
      <c r="C312" s="51" t="s">
        <v>247</v>
      </c>
      <c r="D312" s="52">
        <v>37.82</v>
      </c>
      <c r="E312" s="51" t="s">
        <v>248</v>
      </c>
      <c r="F312" s="51">
        <v>1234</v>
      </c>
      <c r="G312" s="53">
        <v>0</v>
      </c>
      <c r="H312" s="51" t="s">
        <v>249</v>
      </c>
      <c r="I312" s="51" t="s">
        <v>250</v>
      </c>
      <c r="J312" s="51">
        <v>2180</v>
      </c>
      <c r="K312" s="54">
        <v>461.715405438</v>
      </c>
      <c r="L312" s="54">
        <v>5796.43384995</v>
      </c>
      <c r="M312" s="52">
        <v>1.31</v>
      </c>
      <c r="N312" s="52">
        <v>0.28999999999999998</v>
      </c>
      <c r="O312" s="51">
        <v>64904</v>
      </c>
      <c r="P312" s="51">
        <v>63036</v>
      </c>
      <c r="Q312" s="55">
        <v>64904</v>
      </c>
      <c r="R312" s="55">
        <v>5300</v>
      </c>
      <c r="S312" s="51" t="s">
        <v>258</v>
      </c>
      <c r="T312" s="51" t="s">
        <v>291</v>
      </c>
      <c r="U312" s="55">
        <v>48.29</v>
      </c>
      <c r="V312" s="55">
        <v>1</v>
      </c>
      <c r="W312" s="55">
        <v>0.6</v>
      </c>
      <c r="X312" s="55">
        <v>0.13500000000000001</v>
      </c>
      <c r="Y312" s="55">
        <f t="shared" si="24"/>
        <v>0.6</v>
      </c>
      <c r="Z312" s="55">
        <f t="shared" si="25"/>
        <v>0.13500000000000001</v>
      </c>
      <c r="AA312" s="55">
        <v>0.5</v>
      </c>
      <c r="AB312" s="56">
        <v>1.43232426837244</v>
      </c>
      <c r="AC312">
        <f t="shared" si="26"/>
        <v>3555</v>
      </c>
      <c r="AD312">
        <f t="shared" si="27"/>
        <v>5</v>
      </c>
      <c r="AE312">
        <f t="shared" si="28"/>
        <v>1.1000000000000001</v>
      </c>
      <c r="AF312">
        <f>'TP Factors'!$D$7</f>
        <v>1.0291758621024898</v>
      </c>
      <c r="AG312">
        <f t="shared" si="29"/>
        <v>1.1000000000000001</v>
      </c>
    </row>
    <row r="313" spans="1:33">
      <c r="A313" s="51" t="s">
        <v>246</v>
      </c>
      <c r="B313" s="51">
        <v>10</v>
      </c>
      <c r="C313" s="51" t="s">
        <v>247</v>
      </c>
      <c r="D313" s="52">
        <v>37.82</v>
      </c>
      <c r="E313" s="51" t="s">
        <v>248</v>
      </c>
      <c r="F313" s="51">
        <v>1234</v>
      </c>
      <c r="G313" s="53">
        <v>102.5</v>
      </c>
      <c r="H313" s="51" t="s">
        <v>249</v>
      </c>
      <c r="I313" s="51" t="s">
        <v>250</v>
      </c>
      <c r="J313" s="51">
        <v>328</v>
      </c>
      <c r="K313" s="54">
        <v>151.66394710099999</v>
      </c>
      <c r="L313" s="54">
        <v>658.67564871000002</v>
      </c>
      <c r="M313" s="52">
        <v>0.69</v>
      </c>
      <c r="N313" s="52">
        <v>0.17</v>
      </c>
      <c r="O313" s="51">
        <v>64905</v>
      </c>
      <c r="P313" s="51">
        <v>63037</v>
      </c>
      <c r="Q313" s="55">
        <v>64905</v>
      </c>
      <c r="R313" s="55">
        <v>1300</v>
      </c>
      <c r="S313" s="51" t="s">
        <v>258</v>
      </c>
      <c r="T313" s="51" t="s">
        <v>311</v>
      </c>
      <c r="U313" s="55">
        <v>48.29</v>
      </c>
      <c r="V313" s="55">
        <v>1</v>
      </c>
      <c r="W313" s="55">
        <v>2.1</v>
      </c>
      <c r="X313" s="55">
        <v>0.51600000000000001</v>
      </c>
      <c r="Y313" s="55">
        <f t="shared" si="24"/>
        <v>2.1</v>
      </c>
      <c r="Z313" s="55">
        <f t="shared" si="25"/>
        <v>0.51600000000000001</v>
      </c>
      <c r="AA313" s="55">
        <v>0.66200000000000003</v>
      </c>
      <c r="AB313" s="56">
        <v>0.16276164639768101</v>
      </c>
      <c r="AC313">
        <f t="shared" si="26"/>
        <v>535</v>
      </c>
      <c r="AD313">
        <f t="shared" si="27"/>
        <v>2</v>
      </c>
      <c r="AE313">
        <f t="shared" si="28"/>
        <v>0.6</v>
      </c>
      <c r="AF313">
        <f>'TP Factors'!$D$7</f>
        <v>1.0291758621024898</v>
      </c>
      <c r="AG313">
        <f t="shared" si="29"/>
        <v>0.6</v>
      </c>
    </row>
    <row r="314" spans="1:33">
      <c r="A314" s="51" t="s">
        <v>246</v>
      </c>
      <c r="B314" s="51">
        <v>10</v>
      </c>
      <c r="C314" s="51" t="s">
        <v>247</v>
      </c>
      <c r="D314" s="52">
        <v>37.82</v>
      </c>
      <c r="E314" s="51" t="s">
        <v>248</v>
      </c>
      <c r="F314" s="51">
        <v>1234</v>
      </c>
      <c r="G314" s="53">
        <v>45</v>
      </c>
      <c r="H314" s="51" t="s">
        <v>249</v>
      </c>
      <c r="I314" s="51" t="s">
        <v>250</v>
      </c>
      <c r="J314" s="51">
        <v>220</v>
      </c>
      <c r="K314" s="54">
        <v>236.415318187</v>
      </c>
      <c r="L314" s="54">
        <v>415.64013984600001</v>
      </c>
      <c r="M314" s="52">
        <v>0.26</v>
      </c>
      <c r="N314" s="52">
        <v>0.11</v>
      </c>
      <c r="O314" s="51">
        <v>64916</v>
      </c>
      <c r="P314" s="51">
        <v>63048</v>
      </c>
      <c r="Q314" s="55">
        <v>64916</v>
      </c>
      <c r="R314" s="55">
        <v>8140</v>
      </c>
      <c r="S314" s="51" t="s">
        <v>258</v>
      </c>
      <c r="T314" s="51" t="s">
        <v>301</v>
      </c>
      <c r="U314" s="55">
        <v>48.29</v>
      </c>
      <c r="V314" s="55">
        <v>1</v>
      </c>
      <c r="W314" s="55">
        <v>1.2</v>
      </c>
      <c r="X314" s="55">
        <v>0.48</v>
      </c>
      <c r="Y314" s="55">
        <f t="shared" si="24"/>
        <v>1.2</v>
      </c>
      <c r="Z314" s="55">
        <f t="shared" si="25"/>
        <v>0.48</v>
      </c>
      <c r="AA314" s="55">
        <v>0.70299999999999996</v>
      </c>
      <c r="AB314" s="56">
        <v>0.102706504466865</v>
      </c>
      <c r="AC314">
        <f t="shared" si="26"/>
        <v>358</v>
      </c>
      <c r="AD314">
        <f t="shared" si="27"/>
        <v>1</v>
      </c>
      <c r="AE314">
        <f t="shared" si="28"/>
        <v>0.4</v>
      </c>
      <c r="AF314">
        <f>'TP Factors'!$D$7</f>
        <v>1.0291758621024898</v>
      </c>
      <c r="AG314">
        <f t="shared" si="29"/>
        <v>0.4</v>
      </c>
    </row>
    <row r="315" spans="1:33">
      <c r="A315" s="51" t="s">
        <v>246</v>
      </c>
      <c r="B315" s="51">
        <v>10</v>
      </c>
      <c r="C315" s="51" t="s">
        <v>247</v>
      </c>
      <c r="D315" s="52">
        <v>37.82</v>
      </c>
      <c r="E315" s="51" t="s">
        <v>248</v>
      </c>
      <c r="F315" s="51">
        <v>3456</v>
      </c>
      <c r="G315" s="53">
        <v>11.1</v>
      </c>
      <c r="H315" s="51" t="s">
        <v>249</v>
      </c>
      <c r="I315" s="51" t="s">
        <v>250</v>
      </c>
      <c r="J315" s="51">
        <v>230</v>
      </c>
      <c r="K315" s="54">
        <v>220.80340647700001</v>
      </c>
      <c r="L315" s="54">
        <v>1672.7741569</v>
      </c>
      <c r="M315" s="52">
        <v>0.28999999999999998</v>
      </c>
      <c r="N315" s="52">
        <v>0.02</v>
      </c>
      <c r="O315" s="51">
        <v>64919</v>
      </c>
      <c r="P315" s="51">
        <v>63051</v>
      </c>
      <c r="Q315" s="55">
        <v>64919</v>
      </c>
      <c r="R315" s="55">
        <v>1800</v>
      </c>
      <c r="S315" s="51" t="s">
        <v>258</v>
      </c>
      <c r="T315" s="51" t="s">
        <v>341</v>
      </c>
      <c r="U315" s="55">
        <v>48.29</v>
      </c>
      <c r="V315" s="55">
        <v>1</v>
      </c>
      <c r="W315" s="55">
        <v>1.25</v>
      </c>
      <c r="X315" s="55">
        <v>7.5999999999999998E-2</v>
      </c>
      <c r="Y315" s="55">
        <f t="shared" si="24"/>
        <v>1.25</v>
      </c>
      <c r="Z315" s="55">
        <f t="shared" si="25"/>
        <v>7.5999999999999998E-2</v>
      </c>
      <c r="AA315" s="55">
        <v>0.183</v>
      </c>
      <c r="AB315" s="56">
        <v>0.413349842757264</v>
      </c>
      <c r="AC315">
        <f t="shared" si="26"/>
        <v>375</v>
      </c>
      <c r="AD315">
        <f t="shared" si="27"/>
        <v>1</v>
      </c>
      <c r="AE315">
        <f t="shared" si="28"/>
        <v>0.1</v>
      </c>
      <c r="AF315">
        <f>'TP Factors'!$D$7</f>
        <v>1.0291758621024898</v>
      </c>
      <c r="AG315">
        <f t="shared" si="29"/>
        <v>0.1</v>
      </c>
    </row>
    <row r="316" spans="1:33">
      <c r="A316" s="51" t="s">
        <v>246</v>
      </c>
      <c r="B316" s="51">
        <v>10</v>
      </c>
      <c r="C316" s="51" t="s">
        <v>247</v>
      </c>
      <c r="D316" s="52">
        <v>37.82</v>
      </c>
      <c r="E316" s="51" t="s">
        <v>248</v>
      </c>
      <c r="F316" s="51">
        <v>1234</v>
      </c>
      <c r="G316" s="53">
        <v>45</v>
      </c>
      <c r="H316" s="51" t="s">
        <v>249</v>
      </c>
      <c r="I316" s="51" t="s">
        <v>250</v>
      </c>
      <c r="J316" s="51">
        <v>758</v>
      </c>
      <c r="K316" s="54">
        <v>237.26410256599999</v>
      </c>
      <c r="L316" s="54">
        <v>1433.28543517</v>
      </c>
      <c r="M316" s="52">
        <v>0.91</v>
      </c>
      <c r="N316" s="52">
        <v>0.36</v>
      </c>
      <c r="O316" s="51">
        <v>64920</v>
      </c>
      <c r="P316" s="51">
        <v>63052</v>
      </c>
      <c r="Q316" s="55">
        <v>64920</v>
      </c>
      <c r="R316" s="55">
        <v>8140</v>
      </c>
      <c r="S316" s="51" t="s">
        <v>258</v>
      </c>
      <c r="T316" s="51" t="s">
        <v>301</v>
      </c>
      <c r="U316" s="55">
        <v>48.29</v>
      </c>
      <c r="V316" s="55">
        <v>1</v>
      </c>
      <c r="W316" s="55">
        <v>1.2</v>
      </c>
      <c r="X316" s="55">
        <v>0.48</v>
      </c>
      <c r="Y316" s="55">
        <f t="shared" si="24"/>
        <v>1.2</v>
      </c>
      <c r="Z316" s="55">
        <f t="shared" si="25"/>
        <v>0.48</v>
      </c>
      <c r="AA316" s="55">
        <v>0.70299999999999996</v>
      </c>
      <c r="AB316" s="56">
        <v>0.35417112752680102</v>
      </c>
      <c r="AC316">
        <f t="shared" si="26"/>
        <v>1236</v>
      </c>
      <c r="AD316">
        <f t="shared" si="27"/>
        <v>3</v>
      </c>
      <c r="AE316">
        <f t="shared" si="28"/>
        <v>1.3</v>
      </c>
      <c r="AF316">
        <f>'TP Factors'!$D$7</f>
        <v>1.0291758621024898</v>
      </c>
      <c r="AG316">
        <f t="shared" si="29"/>
        <v>1.3</v>
      </c>
    </row>
    <row r="317" spans="1:33">
      <c r="A317" s="51" t="s">
        <v>246</v>
      </c>
      <c r="B317" s="51">
        <v>10</v>
      </c>
      <c r="C317" s="51" t="s">
        <v>247</v>
      </c>
      <c r="D317" s="52">
        <v>37.82</v>
      </c>
      <c r="E317" s="51" t="s">
        <v>248</v>
      </c>
      <c r="F317" s="51">
        <v>1234</v>
      </c>
      <c r="G317" s="53">
        <v>98</v>
      </c>
      <c r="H317" s="51" t="s">
        <v>249</v>
      </c>
      <c r="I317" s="51" t="s">
        <v>250</v>
      </c>
      <c r="J317" s="51">
        <v>7345</v>
      </c>
      <c r="K317" s="54">
        <v>538.80001823600003</v>
      </c>
      <c r="L317" s="54">
        <v>13175.577661400001</v>
      </c>
      <c r="M317" s="52">
        <v>13.22</v>
      </c>
      <c r="N317" s="52">
        <v>3.51</v>
      </c>
      <c r="O317" s="51">
        <v>64928</v>
      </c>
      <c r="P317" s="51">
        <v>63059</v>
      </c>
      <c r="Q317" s="55">
        <v>64928</v>
      </c>
      <c r="R317" s="55">
        <v>1700</v>
      </c>
      <c r="S317" s="51" t="s">
        <v>258</v>
      </c>
      <c r="T317" s="51" t="s">
        <v>307</v>
      </c>
      <c r="U317" s="55">
        <v>48.29</v>
      </c>
      <c r="V317" s="55">
        <v>1</v>
      </c>
      <c r="W317" s="55">
        <v>1.8</v>
      </c>
      <c r="X317" s="55">
        <v>0.47799999999999998</v>
      </c>
      <c r="Y317" s="55">
        <f t="shared" si="24"/>
        <v>1.8</v>
      </c>
      <c r="Z317" s="55">
        <f t="shared" si="25"/>
        <v>0.47799999999999998</v>
      </c>
      <c r="AA317" s="55">
        <v>0.74099999999999999</v>
      </c>
      <c r="AB317" s="56">
        <v>3.25574312104927</v>
      </c>
      <c r="AC317">
        <f t="shared" si="26"/>
        <v>11975</v>
      </c>
      <c r="AD317">
        <f t="shared" si="27"/>
        <v>48</v>
      </c>
      <c r="AE317">
        <f t="shared" si="28"/>
        <v>12.6</v>
      </c>
      <c r="AF317">
        <f>'TP Factors'!$D$7</f>
        <v>1.0291758621024898</v>
      </c>
      <c r="AG317">
        <f t="shared" si="29"/>
        <v>13</v>
      </c>
    </row>
    <row r="318" spans="1:33">
      <c r="A318" s="51" t="s">
        <v>246</v>
      </c>
      <c r="B318" s="51">
        <v>10</v>
      </c>
      <c r="C318" s="51" t="s">
        <v>247</v>
      </c>
      <c r="D318" s="52">
        <v>37.82</v>
      </c>
      <c r="E318" s="51" t="s">
        <v>248</v>
      </c>
      <c r="F318" s="51">
        <v>3456</v>
      </c>
      <c r="G318" s="53">
        <v>11.1</v>
      </c>
      <c r="H318" s="51" t="s">
        <v>249</v>
      </c>
      <c r="I318" s="51" t="s">
        <v>250</v>
      </c>
      <c r="J318" s="51">
        <v>1385</v>
      </c>
      <c r="K318" s="54">
        <v>608.42510436600003</v>
      </c>
      <c r="L318" s="54">
        <v>10113.839102</v>
      </c>
      <c r="M318" s="52">
        <v>1.73</v>
      </c>
      <c r="N318" s="52">
        <v>0.11</v>
      </c>
      <c r="O318" s="51">
        <v>64929</v>
      </c>
      <c r="P318" s="51">
        <v>63060</v>
      </c>
      <c r="Q318" s="55">
        <v>64929</v>
      </c>
      <c r="R318" s="55">
        <v>1800</v>
      </c>
      <c r="S318" s="51" t="s">
        <v>253</v>
      </c>
      <c r="T318" s="51" t="s">
        <v>342</v>
      </c>
      <c r="U318" s="55">
        <v>48.29</v>
      </c>
      <c r="V318" s="55">
        <v>1</v>
      </c>
      <c r="W318" s="55">
        <v>1.25</v>
      </c>
      <c r="X318" s="55">
        <v>7.5999999999999998E-2</v>
      </c>
      <c r="Y318" s="55">
        <f t="shared" si="24"/>
        <v>1.25</v>
      </c>
      <c r="Z318" s="55">
        <f t="shared" si="25"/>
        <v>7.5999999999999998E-2</v>
      </c>
      <c r="AA318" s="55">
        <v>0.182</v>
      </c>
      <c r="AB318" s="56">
        <v>2.4991740726557898</v>
      </c>
      <c r="AC318">
        <f t="shared" si="26"/>
        <v>2258</v>
      </c>
      <c r="AD318">
        <f t="shared" si="27"/>
        <v>6</v>
      </c>
      <c r="AE318">
        <f t="shared" si="28"/>
        <v>0.4</v>
      </c>
      <c r="AF318">
        <f>'TP Factors'!$D$7</f>
        <v>1.0291758621024898</v>
      </c>
      <c r="AG318">
        <f t="shared" si="29"/>
        <v>0.4</v>
      </c>
    </row>
    <row r="319" spans="1:33">
      <c r="A319" s="51" t="s">
        <v>246</v>
      </c>
      <c r="B319" s="51">
        <v>10</v>
      </c>
      <c r="C319" s="51" t="s">
        <v>247</v>
      </c>
      <c r="D319" s="52">
        <v>37.82</v>
      </c>
      <c r="E319" s="51" t="s">
        <v>248</v>
      </c>
      <c r="F319" s="51">
        <v>3456</v>
      </c>
      <c r="G319" s="53">
        <v>3</v>
      </c>
      <c r="H319" s="51" t="s">
        <v>249</v>
      </c>
      <c r="I319" s="51" t="s">
        <v>250</v>
      </c>
      <c r="J319" s="51">
        <v>3116</v>
      </c>
      <c r="K319" s="54">
        <v>489.21372575300001</v>
      </c>
      <c r="L319" s="54">
        <v>13404.649741200001</v>
      </c>
      <c r="M319" s="52">
        <v>2.1800000000000002</v>
      </c>
      <c r="N319" s="52">
        <v>0.28000000000000003</v>
      </c>
      <c r="O319" s="51">
        <v>64932</v>
      </c>
      <c r="P319" s="51">
        <v>63063</v>
      </c>
      <c r="Q319" s="55">
        <v>64932</v>
      </c>
      <c r="R319" s="55">
        <v>4110</v>
      </c>
      <c r="S319" s="51" t="s">
        <v>253</v>
      </c>
      <c r="T319" s="51" t="s">
        <v>320</v>
      </c>
      <c r="U319" s="55">
        <v>48.29</v>
      </c>
      <c r="V319" s="55">
        <v>1</v>
      </c>
      <c r="W319" s="55">
        <v>0.7</v>
      </c>
      <c r="X319" s="55">
        <v>0.09</v>
      </c>
      <c r="Y319" s="55">
        <f t="shared" si="24"/>
        <v>0.7</v>
      </c>
      <c r="Z319" s="55">
        <f t="shared" si="25"/>
        <v>0.09</v>
      </c>
      <c r="AA319" s="55">
        <v>0.309</v>
      </c>
      <c r="AB319" s="56">
        <v>3.2977114286387299</v>
      </c>
      <c r="AC319">
        <f t="shared" si="26"/>
        <v>5058</v>
      </c>
      <c r="AD319">
        <f t="shared" si="27"/>
        <v>8</v>
      </c>
      <c r="AE319">
        <f t="shared" si="28"/>
        <v>1</v>
      </c>
      <c r="AF319">
        <f>'TP Factors'!$D$7</f>
        <v>1.0291758621024898</v>
      </c>
      <c r="AG319">
        <f t="shared" si="29"/>
        <v>1</v>
      </c>
    </row>
    <row r="320" spans="1:33">
      <c r="A320" s="51" t="s">
        <v>246</v>
      </c>
      <c r="B320" s="51">
        <v>10</v>
      </c>
      <c r="C320" s="51" t="s">
        <v>247</v>
      </c>
      <c r="D320" s="52">
        <v>37.82</v>
      </c>
      <c r="E320" s="51" t="s">
        <v>248</v>
      </c>
      <c r="F320" s="51">
        <v>3456</v>
      </c>
      <c r="G320" s="53">
        <v>11.1</v>
      </c>
      <c r="H320" s="51" t="s">
        <v>249</v>
      </c>
      <c r="I320" s="51" t="s">
        <v>250</v>
      </c>
      <c r="J320" s="51">
        <v>25</v>
      </c>
      <c r="K320" s="54">
        <v>61.437688330699999</v>
      </c>
      <c r="L320" s="54">
        <v>179.23685913700001</v>
      </c>
      <c r="M320" s="52">
        <v>0.03</v>
      </c>
      <c r="N320" s="52">
        <v>0</v>
      </c>
      <c r="O320" s="51">
        <v>64938</v>
      </c>
      <c r="P320" s="51">
        <v>63068</v>
      </c>
      <c r="Q320" s="55">
        <v>64938</v>
      </c>
      <c r="R320" s="55">
        <v>1800</v>
      </c>
      <c r="S320" s="51" t="s">
        <v>258</v>
      </c>
      <c r="T320" s="51" t="s">
        <v>341</v>
      </c>
      <c r="U320" s="55">
        <v>48.29</v>
      </c>
      <c r="V320" s="55">
        <v>1</v>
      </c>
      <c r="W320" s="55">
        <v>1.25</v>
      </c>
      <c r="X320" s="55">
        <v>7.5999999999999998E-2</v>
      </c>
      <c r="Y320" s="55">
        <f t="shared" si="24"/>
        <v>1.25</v>
      </c>
      <c r="Z320" s="55">
        <f t="shared" si="25"/>
        <v>7.5999999999999998E-2</v>
      </c>
      <c r="AA320" s="55">
        <v>0.183</v>
      </c>
      <c r="AB320" s="56">
        <v>4.4290215288050598E-2</v>
      </c>
      <c r="AC320">
        <f t="shared" si="26"/>
        <v>40</v>
      </c>
      <c r="AD320">
        <f t="shared" si="27"/>
        <v>0</v>
      </c>
      <c r="AE320">
        <f t="shared" si="28"/>
        <v>0</v>
      </c>
      <c r="AF320">
        <f>'TP Factors'!$D$7</f>
        <v>1.0291758621024898</v>
      </c>
      <c r="AG320">
        <f t="shared" si="29"/>
        <v>0</v>
      </c>
    </row>
    <row r="321" spans="1:33">
      <c r="A321" s="51" t="s">
        <v>246</v>
      </c>
      <c r="B321" s="51">
        <v>10</v>
      </c>
      <c r="C321" s="51" t="s">
        <v>247</v>
      </c>
      <c r="D321" s="52">
        <v>37.82</v>
      </c>
      <c r="E321" s="51" t="s">
        <v>248</v>
      </c>
      <c r="F321" s="51">
        <v>1234</v>
      </c>
      <c r="G321" s="53">
        <v>102.5</v>
      </c>
      <c r="H321" s="51" t="s">
        <v>249</v>
      </c>
      <c r="I321" s="51" t="s">
        <v>250</v>
      </c>
      <c r="J321" s="51">
        <v>570</v>
      </c>
      <c r="K321" s="54">
        <v>330.51542899100002</v>
      </c>
      <c r="L321" s="54">
        <v>1144.1138206200001</v>
      </c>
      <c r="M321" s="52">
        <v>1.2</v>
      </c>
      <c r="N321" s="52">
        <v>0.28999999999999998</v>
      </c>
      <c r="O321" s="51">
        <v>64940</v>
      </c>
      <c r="P321" s="51">
        <v>63070</v>
      </c>
      <c r="Q321" s="55">
        <v>64940</v>
      </c>
      <c r="R321" s="55">
        <v>1300</v>
      </c>
      <c r="S321" s="51" t="s">
        <v>258</v>
      </c>
      <c r="T321" s="51" t="s">
        <v>311</v>
      </c>
      <c r="U321" s="55">
        <v>48.29</v>
      </c>
      <c r="V321" s="55">
        <v>1</v>
      </c>
      <c r="W321" s="55">
        <v>2.1</v>
      </c>
      <c r="X321" s="55">
        <v>0.51600000000000001</v>
      </c>
      <c r="Y321" s="55">
        <f t="shared" si="24"/>
        <v>2.1</v>
      </c>
      <c r="Z321" s="55">
        <f t="shared" si="25"/>
        <v>0.51600000000000001</v>
      </c>
      <c r="AA321" s="55">
        <v>0.66200000000000003</v>
      </c>
      <c r="AB321" s="56">
        <v>0.28271555117842201</v>
      </c>
      <c r="AC321">
        <f t="shared" si="26"/>
        <v>929</v>
      </c>
      <c r="AD321">
        <f t="shared" si="27"/>
        <v>4</v>
      </c>
      <c r="AE321">
        <f t="shared" si="28"/>
        <v>1.1000000000000001</v>
      </c>
      <c r="AF321">
        <f>'TP Factors'!$D$7</f>
        <v>1.0291758621024898</v>
      </c>
      <c r="AG321">
        <f t="shared" si="29"/>
        <v>1.1000000000000001</v>
      </c>
    </row>
    <row r="322" spans="1:33">
      <c r="A322" s="51" t="s">
        <v>246</v>
      </c>
      <c r="B322" s="51">
        <v>10</v>
      </c>
      <c r="C322" s="51" t="s">
        <v>247</v>
      </c>
      <c r="D322" s="52">
        <v>37.82</v>
      </c>
      <c r="E322" s="51" t="s">
        <v>248</v>
      </c>
      <c r="F322" s="51">
        <v>1234</v>
      </c>
      <c r="G322" s="53">
        <v>102.5</v>
      </c>
      <c r="H322" s="51" t="s">
        <v>249</v>
      </c>
      <c r="I322" s="51" t="s">
        <v>250</v>
      </c>
      <c r="J322" s="51">
        <v>246</v>
      </c>
      <c r="K322" s="54">
        <v>127.17453745</v>
      </c>
      <c r="L322" s="54">
        <v>446.84028633299999</v>
      </c>
      <c r="M322" s="52">
        <v>0.52</v>
      </c>
      <c r="N322" s="52">
        <v>0.13</v>
      </c>
      <c r="O322" s="51">
        <v>64941</v>
      </c>
      <c r="P322" s="51">
        <v>63071</v>
      </c>
      <c r="Q322" s="55">
        <v>64941</v>
      </c>
      <c r="R322" s="55">
        <v>1300</v>
      </c>
      <c r="S322" s="51" t="s">
        <v>251</v>
      </c>
      <c r="T322" s="51" t="s">
        <v>315</v>
      </c>
      <c r="U322" s="55">
        <v>48.29</v>
      </c>
      <c r="V322" s="55">
        <v>1</v>
      </c>
      <c r="W322" s="55">
        <v>2.1</v>
      </c>
      <c r="X322" s="55">
        <v>0.51600000000000001</v>
      </c>
      <c r="Y322" s="55">
        <f t="shared" si="24"/>
        <v>2.1</v>
      </c>
      <c r="Z322" s="55">
        <f t="shared" si="25"/>
        <v>0.51600000000000001</v>
      </c>
      <c r="AA322" s="55">
        <v>0.73299999999999998</v>
      </c>
      <c r="AB322" s="56">
        <v>0.110416197717113</v>
      </c>
      <c r="AC322">
        <f t="shared" si="26"/>
        <v>402</v>
      </c>
      <c r="AD322">
        <f t="shared" si="27"/>
        <v>2</v>
      </c>
      <c r="AE322">
        <f t="shared" si="28"/>
        <v>0.5</v>
      </c>
      <c r="AF322">
        <f>'TP Factors'!$D$7</f>
        <v>1.0291758621024898</v>
      </c>
      <c r="AG322">
        <f t="shared" si="29"/>
        <v>0.5</v>
      </c>
    </row>
    <row r="323" spans="1:33">
      <c r="A323" s="51" t="s">
        <v>246</v>
      </c>
      <c r="B323" s="51">
        <v>10</v>
      </c>
      <c r="C323" s="51" t="s">
        <v>247</v>
      </c>
      <c r="D323" s="52">
        <v>37.82</v>
      </c>
      <c r="E323" s="51" t="s">
        <v>248</v>
      </c>
      <c r="F323" s="51">
        <v>3456</v>
      </c>
      <c r="G323" s="53">
        <v>0</v>
      </c>
      <c r="H323" s="51" t="s">
        <v>249</v>
      </c>
      <c r="I323" s="51" t="s">
        <v>250</v>
      </c>
      <c r="J323" s="51">
        <v>190</v>
      </c>
      <c r="K323" s="54">
        <v>144.477347278</v>
      </c>
      <c r="L323" s="54">
        <v>948.16208010499997</v>
      </c>
      <c r="M323" s="52">
        <v>0</v>
      </c>
      <c r="N323" s="52">
        <v>0</v>
      </c>
      <c r="O323" s="51">
        <v>64942</v>
      </c>
      <c r="P323" s="51">
        <v>63072</v>
      </c>
      <c r="Q323" s="55">
        <v>64942</v>
      </c>
      <c r="R323" s="55">
        <v>6300</v>
      </c>
      <c r="S323" s="51" t="s">
        <v>253</v>
      </c>
      <c r="T323" s="51" t="s">
        <v>346</v>
      </c>
      <c r="U323" s="55">
        <v>48.29</v>
      </c>
      <c r="V323" s="55">
        <v>1</v>
      </c>
      <c r="W323" s="55">
        <v>0</v>
      </c>
      <c r="X323" s="55">
        <v>0</v>
      </c>
      <c r="Y323" s="55">
        <f t="shared" ref="Y323:Y386" si="30">W323</f>
        <v>0</v>
      </c>
      <c r="Z323" s="55">
        <f t="shared" ref="Z323:Z386" si="31">X323</f>
        <v>0</v>
      </c>
      <c r="AA323" s="55">
        <v>0.26600000000000001</v>
      </c>
      <c r="AB323" s="56">
        <v>0.23429501533243799</v>
      </c>
      <c r="AC323">
        <f t="shared" ref="AC323:AC386" si="32">ROUND(AB323*AA323*U323*102.79,0)</f>
        <v>309</v>
      </c>
      <c r="AD323">
        <f t="shared" ref="AD323:AD386" si="33">ROUND(Y323*AC323*0.002205,0)</f>
        <v>0</v>
      </c>
      <c r="AE323">
        <f t="shared" ref="AE323:AE386" si="34">ROUND(Z323*AC323*0.002205,1)</f>
        <v>0</v>
      </c>
      <c r="AF323">
        <f>'TP Factors'!$D$7</f>
        <v>1.0291758621024898</v>
      </c>
      <c r="AG323">
        <f t="shared" ref="AG323:AG386" si="35">ROUND(AE323*AF323,1)</f>
        <v>0</v>
      </c>
    </row>
    <row r="324" spans="1:33">
      <c r="A324" s="51" t="s">
        <v>246</v>
      </c>
      <c r="B324" s="51">
        <v>10</v>
      </c>
      <c r="C324" s="51" t="s">
        <v>247</v>
      </c>
      <c r="D324" s="52">
        <v>37.82</v>
      </c>
      <c r="E324" s="51" t="s">
        <v>248</v>
      </c>
      <c r="F324" s="51">
        <v>1234</v>
      </c>
      <c r="G324" s="53">
        <v>0</v>
      </c>
      <c r="H324" s="51" t="s">
        <v>249</v>
      </c>
      <c r="I324" s="51" t="s">
        <v>250</v>
      </c>
      <c r="J324" s="51">
        <v>8</v>
      </c>
      <c r="K324" s="54">
        <v>41.512178089700001</v>
      </c>
      <c r="L324" s="54">
        <v>20.1673248733</v>
      </c>
      <c r="M324" s="52">
        <v>0</v>
      </c>
      <c r="N324" s="52">
        <v>0</v>
      </c>
      <c r="O324" s="51">
        <v>64949</v>
      </c>
      <c r="P324" s="51">
        <v>63079</v>
      </c>
      <c r="Q324" s="55">
        <v>64949</v>
      </c>
      <c r="R324" s="55">
        <v>5300</v>
      </c>
      <c r="S324" s="51" t="s">
        <v>258</v>
      </c>
      <c r="T324" s="51" t="s">
        <v>291</v>
      </c>
      <c r="U324" s="55">
        <v>48.29</v>
      </c>
      <c r="V324" s="55">
        <v>1</v>
      </c>
      <c r="W324" s="55">
        <v>0.6</v>
      </c>
      <c r="X324" s="55">
        <v>0.13500000000000001</v>
      </c>
      <c r="Y324" s="55">
        <f t="shared" si="30"/>
        <v>0.6</v>
      </c>
      <c r="Z324" s="55">
        <f t="shared" si="31"/>
        <v>0.13500000000000001</v>
      </c>
      <c r="AA324" s="55">
        <v>0.5</v>
      </c>
      <c r="AB324" s="56">
        <v>4.9834345727203097E-3</v>
      </c>
      <c r="AC324">
        <f t="shared" si="32"/>
        <v>12</v>
      </c>
      <c r="AD324">
        <f t="shared" si="33"/>
        <v>0</v>
      </c>
      <c r="AE324">
        <f t="shared" si="34"/>
        <v>0</v>
      </c>
      <c r="AF324">
        <f>'TP Factors'!$D$7</f>
        <v>1.0291758621024898</v>
      </c>
      <c r="AG324">
        <f t="shared" si="35"/>
        <v>0</v>
      </c>
    </row>
    <row r="325" spans="1:33">
      <c r="A325" s="51" t="s">
        <v>246</v>
      </c>
      <c r="B325" s="51">
        <v>10</v>
      </c>
      <c r="C325" s="51" t="s">
        <v>247</v>
      </c>
      <c r="D325" s="52">
        <v>37.82</v>
      </c>
      <c r="E325" s="51" t="s">
        <v>248</v>
      </c>
      <c r="F325" s="51">
        <v>1234</v>
      </c>
      <c r="G325" s="53">
        <v>0</v>
      </c>
      <c r="H325" s="51" t="s">
        <v>249</v>
      </c>
      <c r="I325" s="51" t="s">
        <v>250</v>
      </c>
      <c r="J325" s="51">
        <v>453</v>
      </c>
      <c r="K325" s="54">
        <v>146.74345722300001</v>
      </c>
      <c r="L325" s="54">
        <v>1203.4447963499999</v>
      </c>
      <c r="M325" s="52">
        <v>0.27</v>
      </c>
      <c r="N325" s="52">
        <v>0.06</v>
      </c>
      <c r="O325" s="51">
        <v>64950</v>
      </c>
      <c r="P325" s="51">
        <v>63080</v>
      </c>
      <c r="Q325" s="55">
        <v>64950</v>
      </c>
      <c r="R325" s="55">
        <v>5300</v>
      </c>
      <c r="S325" s="51" t="s">
        <v>256</v>
      </c>
      <c r="T325" s="51" t="s">
        <v>294</v>
      </c>
      <c r="U325" s="55">
        <v>48.29</v>
      </c>
      <c r="V325" s="55">
        <v>1</v>
      </c>
      <c r="W325" s="55">
        <v>0.6</v>
      </c>
      <c r="X325" s="55">
        <v>0.13500000000000001</v>
      </c>
      <c r="Y325" s="55">
        <f t="shared" si="30"/>
        <v>0.6</v>
      </c>
      <c r="Z325" s="55">
        <f t="shared" si="31"/>
        <v>0.13500000000000001</v>
      </c>
      <c r="AA325" s="55">
        <v>0.5</v>
      </c>
      <c r="AB325" s="56">
        <v>0.29737649599129301</v>
      </c>
      <c r="AC325">
        <f t="shared" si="32"/>
        <v>738</v>
      </c>
      <c r="AD325">
        <f t="shared" si="33"/>
        <v>1</v>
      </c>
      <c r="AE325">
        <f t="shared" si="34"/>
        <v>0.2</v>
      </c>
      <c r="AF325">
        <f>'TP Factors'!$D$7</f>
        <v>1.0291758621024898</v>
      </c>
      <c r="AG325">
        <f t="shared" si="35"/>
        <v>0.2</v>
      </c>
    </row>
    <row r="326" spans="1:33">
      <c r="A326" s="51" t="s">
        <v>246</v>
      </c>
      <c r="B326" s="51">
        <v>10</v>
      </c>
      <c r="C326" s="51" t="s">
        <v>247</v>
      </c>
      <c r="D326" s="52">
        <v>37.82</v>
      </c>
      <c r="E326" s="51" t="s">
        <v>248</v>
      </c>
      <c r="F326" s="51">
        <v>3456</v>
      </c>
      <c r="G326" s="53">
        <v>11.1</v>
      </c>
      <c r="H326" s="51" t="s">
        <v>249</v>
      </c>
      <c r="I326" s="51" t="s">
        <v>250</v>
      </c>
      <c r="J326" s="51">
        <v>5584</v>
      </c>
      <c r="K326" s="54">
        <v>875.11100583400003</v>
      </c>
      <c r="L326" s="54">
        <v>40784.130427900003</v>
      </c>
      <c r="M326" s="52">
        <v>6.98</v>
      </c>
      <c r="N326" s="52">
        <v>0.42</v>
      </c>
      <c r="O326" s="51">
        <v>64951</v>
      </c>
      <c r="P326" s="51">
        <v>63081</v>
      </c>
      <c r="Q326" s="55">
        <v>64951</v>
      </c>
      <c r="R326" s="55">
        <v>1800</v>
      </c>
      <c r="S326" s="51" t="s">
        <v>253</v>
      </c>
      <c r="T326" s="51" t="s">
        <v>342</v>
      </c>
      <c r="U326" s="55">
        <v>48.29</v>
      </c>
      <c r="V326" s="55">
        <v>1</v>
      </c>
      <c r="W326" s="55">
        <v>1.25</v>
      </c>
      <c r="X326" s="55">
        <v>7.5999999999999998E-2</v>
      </c>
      <c r="Y326" s="55">
        <f t="shared" si="30"/>
        <v>1.25</v>
      </c>
      <c r="Z326" s="55">
        <f t="shared" si="31"/>
        <v>7.5999999999999998E-2</v>
      </c>
      <c r="AA326" s="55">
        <v>0.182</v>
      </c>
      <c r="AB326" s="56">
        <v>10.0779377953</v>
      </c>
      <c r="AC326">
        <f t="shared" si="32"/>
        <v>9104</v>
      </c>
      <c r="AD326">
        <f t="shared" si="33"/>
        <v>25</v>
      </c>
      <c r="AE326">
        <f t="shared" si="34"/>
        <v>1.5</v>
      </c>
      <c r="AF326">
        <f>'TP Factors'!$D$7</f>
        <v>1.0291758621024898</v>
      </c>
      <c r="AG326">
        <f t="shared" si="35"/>
        <v>1.5</v>
      </c>
    </row>
    <row r="327" spans="1:33">
      <c r="A327" s="51" t="s">
        <v>246</v>
      </c>
      <c r="B327" s="51">
        <v>10</v>
      </c>
      <c r="C327" s="51" t="s">
        <v>247</v>
      </c>
      <c r="D327" s="52">
        <v>37.82</v>
      </c>
      <c r="E327" s="51" t="s">
        <v>248</v>
      </c>
      <c r="F327" s="51">
        <v>3456</v>
      </c>
      <c r="G327" s="53">
        <v>11.1</v>
      </c>
      <c r="H327" s="51" t="s">
        <v>249</v>
      </c>
      <c r="I327" s="51" t="s">
        <v>250</v>
      </c>
      <c r="J327" s="51">
        <v>5335</v>
      </c>
      <c r="K327" s="54">
        <v>1071.8236812600001</v>
      </c>
      <c r="L327" s="54">
        <v>38964.796861199997</v>
      </c>
      <c r="M327" s="52">
        <v>6.67</v>
      </c>
      <c r="N327" s="52">
        <v>0.41</v>
      </c>
      <c r="O327" s="51">
        <v>64954</v>
      </c>
      <c r="P327" s="51">
        <v>63084</v>
      </c>
      <c r="Q327" s="55">
        <v>64954</v>
      </c>
      <c r="R327" s="55">
        <v>1800</v>
      </c>
      <c r="S327" s="51" t="s">
        <v>253</v>
      </c>
      <c r="T327" s="51" t="s">
        <v>342</v>
      </c>
      <c r="U327" s="55">
        <v>48.29</v>
      </c>
      <c r="V327" s="55">
        <v>1</v>
      </c>
      <c r="W327" s="55">
        <v>1.25</v>
      </c>
      <c r="X327" s="55">
        <v>7.5999999999999998E-2</v>
      </c>
      <c r="Y327" s="55">
        <f t="shared" si="30"/>
        <v>1.25</v>
      </c>
      <c r="Z327" s="55">
        <f t="shared" si="31"/>
        <v>7.5999999999999998E-2</v>
      </c>
      <c r="AA327" s="55">
        <v>0.182</v>
      </c>
      <c r="AB327" s="56">
        <v>9.6283724786219995</v>
      </c>
      <c r="AC327">
        <f t="shared" si="32"/>
        <v>8698</v>
      </c>
      <c r="AD327">
        <f t="shared" si="33"/>
        <v>24</v>
      </c>
      <c r="AE327">
        <f t="shared" si="34"/>
        <v>1.5</v>
      </c>
      <c r="AF327">
        <f>'TP Factors'!$D$7</f>
        <v>1.0291758621024898</v>
      </c>
      <c r="AG327">
        <f t="shared" si="35"/>
        <v>1.5</v>
      </c>
    </row>
    <row r="328" spans="1:33">
      <c r="A328" s="51" t="s">
        <v>246</v>
      </c>
      <c r="B328" s="51">
        <v>10</v>
      </c>
      <c r="C328" s="51" t="s">
        <v>247</v>
      </c>
      <c r="D328" s="52">
        <v>37.82</v>
      </c>
      <c r="E328" s="51" t="s">
        <v>248</v>
      </c>
      <c r="F328" s="51">
        <v>3456</v>
      </c>
      <c r="G328" s="53">
        <v>11.1</v>
      </c>
      <c r="H328" s="51" t="s">
        <v>249</v>
      </c>
      <c r="I328" s="51" t="s">
        <v>250</v>
      </c>
      <c r="J328" s="51">
        <v>95</v>
      </c>
      <c r="K328" s="54">
        <v>199.84189934099999</v>
      </c>
      <c r="L328" s="54">
        <v>750.61000556399995</v>
      </c>
      <c r="M328" s="52">
        <v>0.12</v>
      </c>
      <c r="N328" s="52">
        <v>0.01</v>
      </c>
      <c r="O328" s="51">
        <v>64955</v>
      </c>
      <c r="P328" s="51">
        <v>63085</v>
      </c>
      <c r="Q328" s="55">
        <v>64955</v>
      </c>
      <c r="R328" s="55">
        <v>1800</v>
      </c>
      <c r="S328" s="51" t="s">
        <v>256</v>
      </c>
      <c r="T328" s="51" t="s">
        <v>347</v>
      </c>
      <c r="U328" s="55">
        <v>48.29</v>
      </c>
      <c r="V328" s="55">
        <v>1</v>
      </c>
      <c r="W328" s="55">
        <v>1.25</v>
      </c>
      <c r="X328" s="55">
        <v>7.5999999999999998E-2</v>
      </c>
      <c r="Y328" s="55">
        <f t="shared" si="30"/>
        <v>1.25</v>
      </c>
      <c r="Z328" s="55">
        <f t="shared" si="31"/>
        <v>7.5999999999999998E-2</v>
      </c>
      <c r="AA328" s="55">
        <v>0.16900000000000001</v>
      </c>
      <c r="AB328" s="56">
        <v>0.18547902983168099</v>
      </c>
      <c r="AC328">
        <f t="shared" si="32"/>
        <v>156</v>
      </c>
      <c r="AD328">
        <f t="shared" si="33"/>
        <v>0</v>
      </c>
      <c r="AE328">
        <f t="shared" si="34"/>
        <v>0</v>
      </c>
      <c r="AF328">
        <f>'TP Factors'!$D$7</f>
        <v>1.0291758621024898</v>
      </c>
      <c r="AG328">
        <f t="shared" si="35"/>
        <v>0</v>
      </c>
    </row>
    <row r="329" spans="1:33">
      <c r="A329" s="51" t="s">
        <v>246</v>
      </c>
      <c r="B329" s="51">
        <v>10</v>
      </c>
      <c r="C329" s="51" t="s">
        <v>247</v>
      </c>
      <c r="D329" s="52">
        <v>37.82</v>
      </c>
      <c r="E329" s="51" t="s">
        <v>248</v>
      </c>
      <c r="F329" s="51">
        <v>1234</v>
      </c>
      <c r="G329" s="53">
        <v>0</v>
      </c>
      <c r="H329" s="51" t="s">
        <v>249</v>
      </c>
      <c r="I329" s="51" t="s">
        <v>250</v>
      </c>
      <c r="J329" s="51">
        <v>60</v>
      </c>
      <c r="K329" s="54">
        <v>61.664607900699998</v>
      </c>
      <c r="L329" s="54">
        <v>160.870347272</v>
      </c>
      <c r="M329" s="52">
        <v>0.04</v>
      </c>
      <c r="N329" s="52">
        <v>0.01</v>
      </c>
      <c r="O329" s="51">
        <v>64957</v>
      </c>
      <c r="P329" s="51">
        <v>63087</v>
      </c>
      <c r="Q329" s="55">
        <v>64957</v>
      </c>
      <c r="R329" s="55">
        <v>5300</v>
      </c>
      <c r="S329" s="51" t="s">
        <v>258</v>
      </c>
      <c r="T329" s="51" t="s">
        <v>291</v>
      </c>
      <c r="U329" s="55">
        <v>48.29</v>
      </c>
      <c r="V329" s="55">
        <v>1</v>
      </c>
      <c r="W329" s="55">
        <v>0.6</v>
      </c>
      <c r="X329" s="55">
        <v>0.13500000000000001</v>
      </c>
      <c r="Y329" s="55">
        <f t="shared" si="30"/>
        <v>0.6</v>
      </c>
      <c r="Z329" s="55">
        <f t="shared" si="31"/>
        <v>0.13500000000000001</v>
      </c>
      <c r="AA329" s="55">
        <v>0.5</v>
      </c>
      <c r="AB329" s="56">
        <v>3.9751769525261403E-2</v>
      </c>
      <c r="AC329">
        <f t="shared" si="32"/>
        <v>99</v>
      </c>
      <c r="AD329">
        <f t="shared" si="33"/>
        <v>0</v>
      </c>
      <c r="AE329">
        <f t="shared" si="34"/>
        <v>0</v>
      </c>
      <c r="AF329">
        <f>'TP Factors'!$D$7</f>
        <v>1.0291758621024898</v>
      </c>
      <c r="AG329">
        <f t="shared" si="35"/>
        <v>0</v>
      </c>
    </row>
    <row r="330" spans="1:33">
      <c r="A330" s="51" t="s">
        <v>246</v>
      </c>
      <c r="B330" s="51">
        <v>10</v>
      </c>
      <c r="C330" s="51" t="s">
        <v>247</v>
      </c>
      <c r="D330" s="52">
        <v>37.82</v>
      </c>
      <c r="E330" s="51" t="s">
        <v>248</v>
      </c>
      <c r="F330" s="51">
        <v>1234</v>
      </c>
      <c r="G330" s="53">
        <v>29</v>
      </c>
      <c r="H330" s="51" t="s">
        <v>249</v>
      </c>
      <c r="I330" s="51" t="s">
        <v>250</v>
      </c>
      <c r="J330" s="51">
        <v>7108</v>
      </c>
      <c r="K330" s="54">
        <v>703.79845438200005</v>
      </c>
      <c r="L330" s="54">
        <v>24286.7719674</v>
      </c>
      <c r="M330" s="52">
        <v>15.85</v>
      </c>
      <c r="N330" s="52">
        <v>2.25</v>
      </c>
      <c r="O330" s="51">
        <v>64958</v>
      </c>
      <c r="P330" s="51">
        <v>63088</v>
      </c>
      <c r="Q330" s="55">
        <v>64958</v>
      </c>
      <c r="R330" s="55">
        <v>1200</v>
      </c>
      <c r="S330" s="51" t="s">
        <v>253</v>
      </c>
      <c r="T330" s="51" t="s">
        <v>254</v>
      </c>
      <c r="U330" s="55">
        <v>48.29</v>
      </c>
      <c r="V330" s="55">
        <v>1</v>
      </c>
      <c r="W330" s="55">
        <v>2.23</v>
      </c>
      <c r="X330" s="55">
        <v>0.316</v>
      </c>
      <c r="Y330" s="55">
        <f t="shared" si="30"/>
        <v>2.23</v>
      </c>
      <c r="Z330" s="55">
        <f t="shared" si="31"/>
        <v>0.316</v>
      </c>
      <c r="AA330" s="55">
        <v>0.38900000000000001</v>
      </c>
      <c r="AB330" s="56">
        <v>6.0013680459683298</v>
      </c>
      <c r="AC330">
        <f t="shared" si="32"/>
        <v>11588</v>
      </c>
      <c r="AD330">
        <f t="shared" si="33"/>
        <v>57</v>
      </c>
      <c r="AE330">
        <f t="shared" si="34"/>
        <v>8.1</v>
      </c>
      <c r="AF330">
        <f>'TP Factors'!$D$7</f>
        <v>1.0291758621024898</v>
      </c>
      <c r="AG330">
        <f t="shared" si="35"/>
        <v>8.3000000000000007</v>
      </c>
    </row>
    <row r="331" spans="1:33">
      <c r="A331" s="51" t="s">
        <v>246</v>
      </c>
      <c r="B331" s="51">
        <v>10</v>
      </c>
      <c r="C331" s="51" t="s">
        <v>247</v>
      </c>
      <c r="D331" s="52">
        <v>37.82</v>
      </c>
      <c r="E331" s="51" t="s">
        <v>248</v>
      </c>
      <c r="F331" s="51">
        <v>1234</v>
      </c>
      <c r="G331" s="53">
        <v>29</v>
      </c>
      <c r="H331" s="51" t="s">
        <v>249</v>
      </c>
      <c r="I331" s="51" t="s">
        <v>250</v>
      </c>
      <c r="J331" s="51">
        <v>4463</v>
      </c>
      <c r="K331" s="54">
        <v>1018.57487889</v>
      </c>
      <c r="L331" s="54">
        <v>19514.469375299999</v>
      </c>
      <c r="M331" s="52">
        <v>9.9499999999999993</v>
      </c>
      <c r="N331" s="52">
        <v>1.41</v>
      </c>
      <c r="O331" s="51">
        <v>64960</v>
      </c>
      <c r="P331" s="51">
        <v>63090</v>
      </c>
      <c r="Q331" s="55">
        <v>64960</v>
      </c>
      <c r="R331" s="55">
        <v>1200</v>
      </c>
      <c r="S331" s="51" t="s">
        <v>258</v>
      </c>
      <c r="T331" s="51" t="s">
        <v>259</v>
      </c>
      <c r="U331" s="55">
        <v>48.29</v>
      </c>
      <c r="V331" s="55">
        <v>1</v>
      </c>
      <c r="W331" s="55">
        <v>2.23</v>
      </c>
      <c r="X331" s="55">
        <v>0.316</v>
      </c>
      <c r="Y331" s="55">
        <f t="shared" si="30"/>
        <v>2.23</v>
      </c>
      <c r="Z331" s="55">
        <f t="shared" si="31"/>
        <v>0.316</v>
      </c>
      <c r="AA331" s="55">
        <v>0.30399999999999999</v>
      </c>
      <c r="AB331" s="56">
        <v>4.8221111105067598</v>
      </c>
      <c r="AC331">
        <f t="shared" si="32"/>
        <v>7276</v>
      </c>
      <c r="AD331">
        <f t="shared" si="33"/>
        <v>36</v>
      </c>
      <c r="AE331">
        <f t="shared" si="34"/>
        <v>5.0999999999999996</v>
      </c>
      <c r="AF331">
        <f>'TP Factors'!$D$7</f>
        <v>1.0291758621024898</v>
      </c>
      <c r="AG331">
        <f t="shared" si="35"/>
        <v>5.2</v>
      </c>
    </row>
    <row r="332" spans="1:33">
      <c r="A332" s="51" t="s">
        <v>246</v>
      </c>
      <c r="B332" s="51">
        <v>10</v>
      </c>
      <c r="C332" s="51" t="s">
        <v>247</v>
      </c>
      <c r="D332" s="52">
        <v>37.82</v>
      </c>
      <c r="E332" s="51" t="s">
        <v>248</v>
      </c>
      <c r="F332" s="51">
        <v>3456</v>
      </c>
      <c r="G332" s="53">
        <v>3</v>
      </c>
      <c r="H332" s="51" t="s">
        <v>249</v>
      </c>
      <c r="I332" s="51" t="s">
        <v>250</v>
      </c>
      <c r="J332" s="51">
        <v>1036</v>
      </c>
      <c r="K332" s="54">
        <v>384.89410462299998</v>
      </c>
      <c r="L332" s="54">
        <v>3443.0739445700001</v>
      </c>
      <c r="M332" s="52">
        <v>1.24</v>
      </c>
      <c r="N332" s="52">
        <v>7.0000000000000007E-2</v>
      </c>
      <c r="O332" s="51">
        <v>64963</v>
      </c>
      <c r="P332" s="51">
        <v>63093</v>
      </c>
      <c r="Q332" s="55">
        <v>64963</v>
      </c>
      <c r="R332" s="55">
        <v>3200</v>
      </c>
      <c r="S332" s="51" t="s">
        <v>251</v>
      </c>
      <c r="T332" s="51" t="s">
        <v>252</v>
      </c>
      <c r="U332" s="55">
        <v>48.29</v>
      </c>
      <c r="V332" s="55">
        <v>1</v>
      </c>
      <c r="W332" s="55">
        <v>1.2</v>
      </c>
      <c r="X332" s="55">
        <v>6.4000000000000001E-2</v>
      </c>
      <c r="Y332" s="55">
        <f t="shared" si="30"/>
        <v>1.2</v>
      </c>
      <c r="Z332" s="55">
        <f t="shared" si="31"/>
        <v>6.4000000000000001E-2</v>
      </c>
      <c r="AA332" s="55">
        <v>0.4</v>
      </c>
      <c r="AB332" s="56">
        <v>0.85079869727874302</v>
      </c>
      <c r="AC332">
        <f t="shared" si="32"/>
        <v>1689</v>
      </c>
      <c r="AD332">
        <f t="shared" si="33"/>
        <v>4</v>
      </c>
      <c r="AE332">
        <f t="shared" si="34"/>
        <v>0.2</v>
      </c>
      <c r="AF332">
        <f>'TP Factors'!$D$7</f>
        <v>1.0291758621024898</v>
      </c>
      <c r="AG332">
        <f t="shared" si="35"/>
        <v>0.2</v>
      </c>
    </row>
    <row r="333" spans="1:33">
      <c r="A333" s="51" t="s">
        <v>246</v>
      </c>
      <c r="B333" s="51">
        <v>10</v>
      </c>
      <c r="C333" s="51" t="s">
        <v>247</v>
      </c>
      <c r="D333" s="52">
        <v>37.82</v>
      </c>
      <c r="E333" s="51" t="s">
        <v>248</v>
      </c>
      <c r="F333" s="51">
        <v>1234</v>
      </c>
      <c r="G333" s="53">
        <v>29</v>
      </c>
      <c r="H333" s="51" t="s">
        <v>249</v>
      </c>
      <c r="I333" s="51" t="s">
        <v>250</v>
      </c>
      <c r="J333" s="51">
        <v>18</v>
      </c>
      <c r="K333" s="54">
        <v>45.0143758273</v>
      </c>
      <c r="L333" s="54">
        <v>61.030343812799998</v>
      </c>
      <c r="M333" s="52">
        <v>0.04</v>
      </c>
      <c r="N333" s="52">
        <v>0.01</v>
      </c>
      <c r="O333" s="51">
        <v>64964</v>
      </c>
      <c r="P333" s="51">
        <v>63094</v>
      </c>
      <c r="Q333" s="55">
        <v>64964</v>
      </c>
      <c r="R333" s="55">
        <v>1200</v>
      </c>
      <c r="S333" s="51" t="s">
        <v>253</v>
      </c>
      <c r="T333" s="51" t="s">
        <v>254</v>
      </c>
      <c r="U333" s="55">
        <v>48.29</v>
      </c>
      <c r="V333" s="55">
        <v>1</v>
      </c>
      <c r="W333" s="55">
        <v>2.23</v>
      </c>
      <c r="X333" s="55">
        <v>0.316</v>
      </c>
      <c r="Y333" s="55">
        <f t="shared" si="30"/>
        <v>2.23</v>
      </c>
      <c r="Z333" s="55">
        <f t="shared" si="31"/>
        <v>0.316</v>
      </c>
      <c r="AA333" s="55">
        <v>0.38900000000000001</v>
      </c>
      <c r="AB333" s="56">
        <v>1.50808660629721E-2</v>
      </c>
      <c r="AC333">
        <f t="shared" si="32"/>
        <v>29</v>
      </c>
      <c r="AD333">
        <f t="shared" si="33"/>
        <v>0</v>
      </c>
      <c r="AE333">
        <f t="shared" si="34"/>
        <v>0</v>
      </c>
      <c r="AF333">
        <f>'TP Factors'!$D$7</f>
        <v>1.0291758621024898</v>
      </c>
      <c r="AG333">
        <f t="shared" si="35"/>
        <v>0</v>
      </c>
    </row>
    <row r="334" spans="1:33">
      <c r="A334" s="51" t="s">
        <v>246</v>
      </c>
      <c r="B334" s="51">
        <v>10</v>
      </c>
      <c r="C334" s="51" t="s">
        <v>247</v>
      </c>
      <c r="D334" s="52">
        <v>37.82</v>
      </c>
      <c r="E334" s="51" t="s">
        <v>248</v>
      </c>
      <c r="F334" s="51">
        <v>1234</v>
      </c>
      <c r="G334" s="53">
        <v>102.5</v>
      </c>
      <c r="H334" s="51" t="s">
        <v>249</v>
      </c>
      <c r="I334" s="51" t="s">
        <v>250</v>
      </c>
      <c r="J334" s="51">
        <v>537</v>
      </c>
      <c r="K334" s="54">
        <v>139.12109806500001</v>
      </c>
      <c r="L334" s="54">
        <v>973.64878728099995</v>
      </c>
      <c r="M334" s="52">
        <v>1.1299999999999999</v>
      </c>
      <c r="N334" s="52">
        <v>0.28000000000000003</v>
      </c>
      <c r="O334" s="51">
        <v>64966</v>
      </c>
      <c r="P334" s="51">
        <v>63096</v>
      </c>
      <c r="Q334" s="55">
        <v>64966</v>
      </c>
      <c r="R334" s="55">
        <v>1300</v>
      </c>
      <c r="S334" s="51" t="s">
        <v>251</v>
      </c>
      <c r="T334" s="51" t="s">
        <v>315</v>
      </c>
      <c r="U334" s="55">
        <v>48.29</v>
      </c>
      <c r="V334" s="55">
        <v>1</v>
      </c>
      <c r="W334" s="55">
        <v>2.1</v>
      </c>
      <c r="X334" s="55">
        <v>0.51600000000000001</v>
      </c>
      <c r="Y334" s="55">
        <f t="shared" si="30"/>
        <v>2.1</v>
      </c>
      <c r="Z334" s="55">
        <f t="shared" si="31"/>
        <v>0.51600000000000001</v>
      </c>
      <c r="AA334" s="55">
        <v>0.73299999999999998</v>
      </c>
      <c r="AB334" s="56">
        <v>0.24059289263247699</v>
      </c>
      <c r="AC334">
        <f t="shared" si="32"/>
        <v>875</v>
      </c>
      <c r="AD334">
        <f t="shared" si="33"/>
        <v>4</v>
      </c>
      <c r="AE334">
        <f t="shared" si="34"/>
        <v>1</v>
      </c>
      <c r="AF334">
        <f>'TP Factors'!$D$7</f>
        <v>1.0291758621024898</v>
      </c>
      <c r="AG334">
        <f t="shared" si="35"/>
        <v>1</v>
      </c>
    </row>
    <row r="335" spans="1:33">
      <c r="A335" s="51" t="s">
        <v>246</v>
      </c>
      <c r="B335" s="51">
        <v>10</v>
      </c>
      <c r="C335" s="51" t="s">
        <v>247</v>
      </c>
      <c r="D335" s="52">
        <v>37.82</v>
      </c>
      <c r="E335" s="51" t="s">
        <v>248</v>
      </c>
      <c r="F335" s="51">
        <v>1234</v>
      </c>
      <c r="G335" s="53">
        <v>29</v>
      </c>
      <c r="H335" s="51" t="s">
        <v>249</v>
      </c>
      <c r="I335" s="51" t="s">
        <v>250</v>
      </c>
      <c r="J335" s="51">
        <v>5328</v>
      </c>
      <c r="K335" s="54">
        <v>496.78192732299999</v>
      </c>
      <c r="L335" s="54">
        <v>14970.7252763</v>
      </c>
      <c r="M335" s="52">
        <v>11.88</v>
      </c>
      <c r="N335" s="52">
        <v>1.68</v>
      </c>
      <c r="O335" s="51">
        <v>64968</v>
      </c>
      <c r="P335" s="51">
        <v>63098</v>
      </c>
      <c r="Q335" s="55">
        <v>64968</v>
      </c>
      <c r="R335" s="55">
        <v>1200</v>
      </c>
      <c r="S335" s="51" t="s">
        <v>251</v>
      </c>
      <c r="T335" s="51" t="s">
        <v>255</v>
      </c>
      <c r="U335" s="55">
        <v>48.29</v>
      </c>
      <c r="V335" s="55">
        <v>1</v>
      </c>
      <c r="W335" s="55">
        <v>2.23</v>
      </c>
      <c r="X335" s="55">
        <v>0.316</v>
      </c>
      <c r="Y335" s="55">
        <f t="shared" si="30"/>
        <v>2.23</v>
      </c>
      <c r="Z335" s="55">
        <f t="shared" si="31"/>
        <v>0.316</v>
      </c>
      <c r="AA335" s="55">
        <v>0.47299999999999998</v>
      </c>
      <c r="AB335" s="56">
        <v>3.6993319828622999</v>
      </c>
      <c r="AC335">
        <f t="shared" si="32"/>
        <v>8685</v>
      </c>
      <c r="AD335">
        <f t="shared" si="33"/>
        <v>43</v>
      </c>
      <c r="AE335">
        <f t="shared" si="34"/>
        <v>6.1</v>
      </c>
      <c r="AF335">
        <f>'TP Factors'!$D$7</f>
        <v>1.0291758621024898</v>
      </c>
      <c r="AG335">
        <f t="shared" si="35"/>
        <v>6.3</v>
      </c>
    </row>
    <row r="336" spans="1:33">
      <c r="A336" s="51" t="s">
        <v>246</v>
      </c>
      <c r="B336" s="51">
        <v>10</v>
      </c>
      <c r="C336" s="51" t="s">
        <v>247</v>
      </c>
      <c r="D336" s="52">
        <v>37.82</v>
      </c>
      <c r="E336" s="51" t="s">
        <v>248</v>
      </c>
      <c r="F336" s="51">
        <v>3456</v>
      </c>
      <c r="G336" s="53">
        <v>3</v>
      </c>
      <c r="H336" s="51" t="s">
        <v>249</v>
      </c>
      <c r="I336" s="51" t="s">
        <v>250</v>
      </c>
      <c r="J336" s="51">
        <v>13</v>
      </c>
      <c r="K336" s="54">
        <v>35.2956272248</v>
      </c>
      <c r="L336" s="54">
        <v>44.175548381699997</v>
      </c>
      <c r="M336" s="52">
        <v>0.02</v>
      </c>
      <c r="N336" s="52">
        <v>0</v>
      </c>
      <c r="O336" s="51">
        <v>64969</v>
      </c>
      <c r="P336" s="51">
        <v>63099</v>
      </c>
      <c r="Q336" s="55">
        <v>64969</v>
      </c>
      <c r="R336" s="55">
        <v>3200</v>
      </c>
      <c r="S336" s="51" t="s">
        <v>258</v>
      </c>
      <c r="T336" s="51" t="s">
        <v>300</v>
      </c>
      <c r="U336" s="55">
        <v>48.29</v>
      </c>
      <c r="V336" s="55">
        <v>1</v>
      </c>
      <c r="W336" s="55">
        <v>1.2</v>
      </c>
      <c r="X336" s="55">
        <v>6.4000000000000001E-2</v>
      </c>
      <c r="Y336" s="55">
        <f t="shared" si="30"/>
        <v>1.2</v>
      </c>
      <c r="Z336" s="55">
        <f t="shared" si="31"/>
        <v>6.4000000000000001E-2</v>
      </c>
      <c r="AA336" s="55">
        <v>0.4</v>
      </c>
      <c r="AB336" s="56">
        <v>1.09159720680615E-2</v>
      </c>
      <c r="AC336">
        <f t="shared" si="32"/>
        <v>22</v>
      </c>
      <c r="AD336">
        <f t="shared" si="33"/>
        <v>0</v>
      </c>
      <c r="AE336">
        <f t="shared" si="34"/>
        <v>0</v>
      </c>
      <c r="AF336">
        <f>'TP Factors'!$D$7</f>
        <v>1.0291758621024898</v>
      </c>
      <c r="AG336">
        <f t="shared" si="35"/>
        <v>0</v>
      </c>
    </row>
    <row r="337" spans="1:33">
      <c r="A337" s="51" t="s">
        <v>246</v>
      </c>
      <c r="B337" s="51">
        <v>10</v>
      </c>
      <c r="C337" s="51" t="s">
        <v>247</v>
      </c>
      <c r="D337" s="52">
        <v>37.82</v>
      </c>
      <c r="E337" s="51" t="s">
        <v>248</v>
      </c>
      <c r="F337" s="51">
        <v>1234</v>
      </c>
      <c r="G337" s="53">
        <v>102.5</v>
      </c>
      <c r="H337" s="51" t="s">
        <v>249</v>
      </c>
      <c r="I337" s="51" t="s">
        <v>250</v>
      </c>
      <c r="J337" s="51">
        <v>504</v>
      </c>
      <c r="K337" s="54">
        <v>193.55502824800001</v>
      </c>
      <c r="L337" s="54">
        <v>1012.32104213</v>
      </c>
      <c r="M337" s="52">
        <v>1.06</v>
      </c>
      <c r="N337" s="52">
        <v>0.26</v>
      </c>
      <c r="O337" s="51">
        <v>64974</v>
      </c>
      <c r="P337" s="51">
        <v>63104</v>
      </c>
      <c r="Q337" s="55">
        <v>64974</v>
      </c>
      <c r="R337" s="55">
        <v>1300</v>
      </c>
      <c r="S337" s="51" t="s">
        <v>258</v>
      </c>
      <c r="T337" s="51" t="s">
        <v>311</v>
      </c>
      <c r="U337" s="55">
        <v>48.29</v>
      </c>
      <c r="V337" s="55">
        <v>1</v>
      </c>
      <c r="W337" s="55">
        <v>2.1</v>
      </c>
      <c r="X337" s="55">
        <v>0.51600000000000001</v>
      </c>
      <c r="Y337" s="55">
        <f t="shared" si="30"/>
        <v>2.1</v>
      </c>
      <c r="Z337" s="55">
        <f t="shared" si="31"/>
        <v>0.51600000000000001</v>
      </c>
      <c r="AA337" s="55">
        <v>0.66200000000000003</v>
      </c>
      <c r="AB337" s="56">
        <v>0.25014897668985703</v>
      </c>
      <c r="AC337">
        <f t="shared" si="32"/>
        <v>822</v>
      </c>
      <c r="AD337">
        <f t="shared" si="33"/>
        <v>4</v>
      </c>
      <c r="AE337">
        <f t="shared" si="34"/>
        <v>0.9</v>
      </c>
      <c r="AF337">
        <f>'TP Factors'!$D$7</f>
        <v>1.0291758621024898</v>
      </c>
      <c r="AG337">
        <f t="shared" si="35"/>
        <v>0.9</v>
      </c>
    </row>
    <row r="338" spans="1:33">
      <c r="A338" s="51" t="s">
        <v>246</v>
      </c>
      <c r="B338" s="51">
        <v>10</v>
      </c>
      <c r="C338" s="51" t="s">
        <v>247</v>
      </c>
      <c r="D338" s="52">
        <v>37.82</v>
      </c>
      <c r="E338" s="51" t="s">
        <v>248</v>
      </c>
      <c r="F338" s="51">
        <v>1234</v>
      </c>
      <c r="G338" s="53">
        <v>45</v>
      </c>
      <c r="H338" s="51" t="s">
        <v>249</v>
      </c>
      <c r="I338" s="51" t="s">
        <v>250</v>
      </c>
      <c r="J338" s="51">
        <v>1146</v>
      </c>
      <c r="K338" s="54">
        <v>242.85985223200001</v>
      </c>
      <c r="L338" s="54">
        <v>1791.9216237099999</v>
      </c>
      <c r="M338" s="52">
        <v>1.38</v>
      </c>
      <c r="N338" s="52">
        <v>0.55000000000000004</v>
      </c>
      <c r="O338" s="51">
        <v>64976</v>
      </c>
      <c r="P338" s="51">
        <v>63106</v>
      </c>
      <c r="Q338" s="55">
        <v>64976</v>
      </c>
      <c r="R338" s="55">
        <v>8140</v>
      </c>
      <c r="S338" s="51" t="s">
        <v>251</v>
      </c>
      <c r="T338" s="51" t="s">
        <v>332</v>
      </c>
      <c r="U338" s="55">
        <v>48.29</v>
      </c>
      <c r="V338" s="55">
        <v>1</v>
      </c>
      <c r="W338" s="55">
        <v>1.2</v>
      </c>
      <c r="X338" s="55">
        <v>0.48</v>
      </c>
      <c r="Y338" s="55">
        <f t="shared" si="30"/>
        <v>1.2</v>
      </c>
      <c r="Z338" s="55">
        <f t="shared" si="31"/>
        <v>0.48</v>
      </c>
      <c r="AA338" s="55">
        <v>0.85</v>
      </c>
      <c r="AB338" s="56">
        <v>0.217422486431225</v>
      </c>
      <c r="AC338">
        <f t="shared" si="32"/>
        <v>917</v>
      </c>
      <c r="AD338">
        <f t="shared" si="33"/>
        <v>2</v>
      </c>
      <c r="AE338">
        <f t="shared" si="34"/>
        <v>1</v>
      </c>
      <c r="AF338">
        <f>'TP Factors'!$D$7</f>
        <v>1.0291758621024898</v>
      </c>
      <c r="AG338">
        <f t="shared" si="35"/>
        <v>1</v>
      </c>
    </row>
    <row r="339" spans="1:33">
      <c r="A339" s="51" t="s">
        <v>246</v>
      </c>
      <c r="B339" s="51">
        <v>10</v>
      </c>
      <c r="C339" s="51" t="s">
        <v>247</v>
      </c>
      <c r="D339" s="52">
        <v>37.82</v>
      </c>
      <c r="E339" s="51" t="s">
        <v>248</v>
      </c>
      <c r="F339" s="51">
        <v>1234</v>
      </c>
      <c r="G339" s="53">
        <v>11.1</v>
      </c>
      <c r="H339" s="51" t="s">
        <v>249</v>
      </c>
      <c r="I339" s="51" t="s">
        <v>250</v>
      </c>
      <c r="J339" s="51">
        <v>7266</v>
      </c>
      <c r="K339" s="54">
        <v>1476.5708498399999</v>
      </c>
      <c r="L339" s="54">
        <v>53065.389290400002</v>
      </c>
      <c r="M339" s="52">
        <v>12.93</v>
      </c>
      <c r="N339" s="52">
        <v>2.76</v>
      </c>
      <c r="O339" s="51">
        <v>64977</v>
      </c>
      <c r="P339" s="51">
        <v>63107</v>
      </c>
      <c r="Q339" s="55">
        <v>64977</v>
      </c>
      <c r="R339" s="55">
        <v>1820</v>
      </c>
      <c r="S339" s="51" t="s">
        <v>261</v>
      </c>
      <c r="T339" s="51" t="s">
        <v>303</v>
      </c>
      <c r="U339" s="55">
        <v>48.29</v>
      </c>
      <c r="V339" s="55">
        <v>1</v>
      </c>
      <c r="W339" s="55">
        <v>1.78</v>
      </c>
      <c r="X339" s="55">
        <v>0.38</v>
      </c>
      <c r="Y339" s="55">
        <f t="shared" si="30"/>
        <v>1.78</v>
      </c>
      <c r="Z339" s="55">
        <f t="shared" si="31"/>
        <v>0.38</v>
      </c>
      <c r="AA339" s="55">
        <v>0.182</v>
      </c>
      <c r="AB339" s="56">
        <v>13.1126908124</v>
      </c>
      <c r="AC339">
        <f t="shared" si="32"/>
        <v>11846</v>
      </c>
      <c r="AD339">
        <f t="shared" si="33"/>
        <v>46</v>
      </c>
      <c r="AE339">
        <f t="shared" si="34"/>
        <v>9.9</v>
      </c>
      <c r="AF339">
        <f>'TP Factors'!$D$7</f>
        <v>1.0291758621024898</v>
      </c>
      <c r="AG339">
        <f t="shared" si="35"/>
        <v>10.199999999999999</v>
      </c>
    </row>
    <row r="340" spans="1:33">
      <c r="A340" s="51" t="s">
        <v>246</v>
      </c>
      <c r="B340" s="51">
        <v>10</v>
      </c>
      <c r="C340" s="51" t="s">
        <v>247</v>
      </c>
      <c r="D340" s="52">
        <v>37.82</v>
      </c>
      <c r="E340" s="51" t="s">
        <v>248</v>
      </c>
      <c r="F340" s="51">
        <v>1234</v>
      </c>
      <c r="G340" s="53">
        <v>45</v>
      </c>
      <c r="H340" s="51" t="s">
        <v>249</v>
      </c>
      <c r="I340" s="51" t="s">
        <v>250</v>
      </c>
      <c r="J340" s="51">
        <v>327</v>
      </c>
      <c r="K340" s="54">
        <v>219.81607579000001</v>
      </c>
      <c r="L340" s="54">
        <v>511.45372271000002</v>
      </c>
      <c r="M340" s="52">
        <v>0.39</v>
      </c>
      <c r="N340" s="52">
        <v>0.16</v>
      </c>
      <c r="O340" s="51">
        <v>64979</v>
      </c>
      <c r="P340" s="51">
        <v>63109</v>
      </c>
      <c r="Q340" s="55">
        <v>64979</v>
      </c>
      <c r="R340" s="55">
        <v>8140</v>
      </c>
      <c r="S340" s="51" t="s">
        <v>251</v>
      </c>
      <c r="T340" s="51" t="s">
        <v>332</v>
      </c>
      <c r="U340" s="55">
        <v>48.29</v>
      </c>
      <c r="V340" s="55">
        <v>1</v>
      </c>
      <c r="W340" s="55">
        <v>1.2</v>
      </c>
      <c r="X340" s="55">
        <v>0.48</v>
      </c>
      <c r="Y340" s="55">
        <f t="shared" si="30"/>
        <v>1.2</v>
      </c>
      <c r="Z340" s="55">
        <f t="shared" si="31"/>
        <v>0.48</v>
      </c>
      <c r="AA340" s="55">
        <v>0.85</v>
      </c>
      <c r="AB340" s="56">
        <v>0.12638246176284401</v>
      </c>
      <c r="AC340">
        <f t="shared" si="32"/>
        <v>533</v>
      </c>
      <c r="AD340">
        <f t="shared" si="33"/>
        <v>1</v>
      </c>
      <c r="AE340">
        <f t="shared" si="34"/>
        <v>0.6</v>
      </c>
      <c r="AF340">
        <f>'TP Factors'!$D$7</f>
        <v>1.0291758621024898</v>
      </c>
      <c r="AG340">
        <f t="shared" si="35"/>
        <v>0.6</v>
      </c>
    </row>
    <row r="341" spans="1:33">
      <c r="A341" s="51" t="s">
        <v>246</v>
      </c>
      <c r="B341" s="51">
        <v>10</v>
      </c>
      <c r="C341" s="51" t="s">
        <v>247</v>
      </c>
      <c r="D341" s="52">
        <v>37.82</v>
      </c>
      <c r="E341" s="51" t="s">
        <v>248</v>
      </c>
      <c r="F341" s="51">
        <v>1234</v>
      </c>
      <c r="G341" s="53">
        <v>11.1</v>
      </c>
      <c r="H341" s="51" t="s">
        <v>249</v>
      </c>
      <c r="I341" s="51" t="s">
        <v>250</v>
      </c>
      <c r="J341" s="51">
        <v>224</v>
      </c>
      <c r="K341" s="54">
        <v>183.646923899</v>
      </c>
      <c r="L341" s="54">
        <v>1341.8458586199999</v>
      </c>
      <c r="M341" s="52">
        <v>0.4</v>
      </c>
      <c r="N341" s="52">
        <v>0.09</v>
      </c>
      <c r="O341" s="51">
        <v>64980</v>
      </c>
      <c r="P341" s="51">
        <v>63110</v>
      </c>
      <c r="Q341" s="55">
        <v>64980</v>
      </c>
      <c r="R341" s="55">
        <v>1820</v>
      </c>
      <c r="S341" s="51" t="s">
        <v>258</v>
      </c>
      <c r="T341" s="51" t="s">
        <v>348</v>
      </c>
      <c r="U341" s="55">
        <v>48.29</v>
      </c>
      <c r="V341" s="55">
        <v>1</v>
      </c>
      <c r="W341" s="55">
        <v>1.78</v>
      </c>
      <c r="X341" s="55">
        <v>0.38</v>
      </c>
      <c r="Y341" s="55">
        <f t="shared" si="30"/>
        <v>1.78</v>
      </c>
      <c r="Z341" s="55">
        <f t="shared" si="31"/>
        <v>0.38</v>
      </c>
      <c r="AA341" s="55">
        <v>0.222</v>
      </c>
      <c r="AB341" s="56">
        <v>0.33157600645257401</v>
      </c>
      <c r="AC341">
        <f t="shared" si="32"/>
        <v>365</v>
      </c>
      <c r="AD341">
        <f t="shared" si="33"/>
        <v>1</v>
      </c>
      <c r="AE341">
        <f t="shared" si="34"/>
        <v>0.3</v>
      </c>
      <c r="AF341">
        <f>'TP Factors'!$D$7</f>
        <v>1.0291758621024898</v>
      </c>
      <c r="AG341">
        <f t="shared" si="35"/>
        <v>0.3</v>
      </c>
    </row>
    <row r="342" spans="1:33">
      <c r="A342" s="51" t="s">
        <v>246</v>
      </c>
      <c r="B342" s="51">
        <v>10</v>
      </c>
      <c r="C342" s="51" t="s">
        <v>247</v>
      </c>
      <c r="D342" s="52">
        <v>37.82</v>
      </c>
      <c r="E342" s="51" t="s">
        <v>248</v>
      </c>
      <c r="F342" s="51">
        <v>1234</v>
      </c>
      <c r="G342" s="53">
        <v>0</v>
      </c>
      <c r="H342" s="51" t="s">
        <v>249</v>
      </c>
      <c r="I342" s="51" t="s">
        <v>250</v>
      </c>
      <c r="J342" s="51">
        <v>2498</v>
      </c>
      <c r="K342" s="54">
        <v>729.62915987600002</v>
      </c>
      <c r="L342" s="54">
        <v>6641.0488610000002</v>
      </c>
      <c r="M342" s="52">
        <v>1.5</v>
      </c>
      <c r="N342" s="52">
        <v>0.34</v>
      </c>
      <c r="O342" s="51">
        <v>64982</v>
      </c>
      <c r="P342" s="51">
        <v>63112</v>
      </c>
      <c r="Q342" s="55">
        <v>64982</v>
      </c>
      <c r="R342" s="55">
        <v>5300</v>
      </c>
      <c r="S342" s="51" t="s">
        <v>261</v>
      </c>
      <c r="T342" s="51" t="s">
        <v>287</v>
      </c>
      <c r="U342" s="55">
        <v>48.29</v>
      </c>
      <c r="V342" s="55">
        <v>1</v>
      </c>
      <c r="W342" s="55">
        <v>0.6</v>
      </c>
      <c r="X342" s="55">
        <v>0.13500000000000001</v>
      </c>
      <c r="Y342" s="55">
        <f t="shared" si="30"/>
        <v>0.6</v>
      </c>
      <c r="Z342" s="55">
        <f t="shared" si="31"/>
        <v>0.13500000000000001</v>
      </c>
      <c r="AA342" s="55">
        <v>0.5</v>
      </c>
      <c r="AB342" s="56">
        <v>1.64103234802243</v>
      </c>
      <c r="AC342">
        <f t="shared" si="32"/>
        <v>4073</v>
      </c>
      <c r="AD342">
        <f t="shared" si="33"/>
        <v>5</v>
      </c>
      <c r="AE342">
        <f t="shared" si="34"/>
        <v>1.2</v>
      </c>
      <c r="AF342">
        <f>'TP Factors'!$D$7</f>
        <v>1.0291758621024898</v>
      </c>
      <c r="AG342">
        <f t="shared" si="35"/>
        <v>1.2</v>
      </c>
    </row>
    <row r="343" spans="1:33">
      <c r="A343" s="51" t="s">
        <v>246</v>
      </c>
      <c r="B343" s="51">
        <v>10</v>
      </c>
      <c r="C343" s="51" t="s">
        <v>247</v>
      </c>
      <c r="D343" s="52">
        <v>37.82</v>
      </c>
      <c r="E343" s="51" t="s">
        <v>248</v>
      </c>
      <c r="F343" s="51">
        <v>3456</v>
      </c>
      <c r="G343" s="53">
        <v>0</v>
      </c>
      <c r="H343" s="51" t="s">
        <v>249</v>
      </c>
      <c r="I343" s="51" t="s">
        <v>250</v>
      </c>
      <c r="J343" s="51">
        <v>23</v>
      </c>
      <c r="K343" s="54">
        <v>45.1009340831</v>
      </c>
      <c r="L343" s="54">
        <v>102.04566834800001</v>
      </c>
      <c r="M343" s="52">
        <v>0</v>
      </c>
      <c r="N343" s="52">
        <v>0</v>
      </c>
      <c r="O343" s="51">
        <v>64986</v>
      </c>
      <c r="P343" s="51">
        <v>63116</v>
      </c>
      <c r="Q343" s="55">
        <v>64986</v>
      </c>
      <c r="R343" s="55">
        <v>6300</v>
      </c>
      <c r="S343" s="51" t="s">
        <v>251</v>
      </c>
      <c r="T343" s="51" t="s">
        <v>349</v>
      </c>
      <c r="U343" s="55">
        <v>48.29</v>
      </c>
      <c r="V343" s="55">
        <v>1</v>
      </c>
      <c r="W343" s="55">
        <v>0</v>
      </c>
      <c r="X343" s="55">
        <v>0</v>
      </c>
      <c r="Y343" s="55">
        <f t="shared" si="30"/>
        <v>0</v>
      </c>
      <c r="Z343" s="55">
        <f t="shared" si="31"/>
        <v>0</v>
      </c>
      <c r="AA343" s="55">
        <v>0.30299999999999999</v>
      </c>
      <c r="AB343" s="56">
        <v>2.5215932943056699E-2</v>
      </c>
      <c r="AC343">
        <f t="shared" si="32"/>
        <v>38</v>
      </c>
      <c r="AD343">
        <f t="shared" si="33"/>
        <v>0</v>
      </c>
      <c r="AE343">
        <f t="shared" si="34"/>
        <v>0</v>
      </c>
      <c r="AF343">
        <f>'TP Factors'!$D$7</f>
        <v>1.0291758621024898</v>
      </c>
      <c r="AG343">
        <f t="shared" si="35"/>
        <v>0</v>
      </c>
    </row>
    <row r="344" spans="1:33">
      <c r="A344" s="51" t="s">
        <v>246</v>
      </c>
      <c r="B344" s="51">
        <v>10</v>
      </c>
      <c r="C344" s="51" t="s">
        <v>247</v>
      </c>
      <c r="D344" s="52">
        <v>37.82</v>
      </c>
      <c r="E344" s="51" t="s">
        <v>248</v>
      </c>
      <c r="F344" s="51">
        <v>1234</v>
      </c>
      <c r="G344" s="53">
        <v>11.1</v>
      </c>
      <c r="H344" s="51" t="s">
        <v>249</v>
      </c>
      <c r="I344" s="51" t="s">
        <v>250</v>
      </c>
      <c r="J344" s="51">
        <v>59</v>
      </c>
      <c r="K344" s="54">
        <v>127.01135931</v>
      </c>
      <c r="L344" s="54">
        <v>431.76572044599999</v>
      </c>
      <c r="M344" s="52">
        <v>0.11</v>
      </c>
      <c r="N344" s="52">
        <v>0.02</v>
      </c>
      <c r="O344" s="51">
        <v>64988</v>
      </c>
      <c r="P344" s="51">
        <v>63118</v>
      </c>
      <c r="Q344" s="55">
        <v>64988</v>
      </c>
      <c r="R344" s="55">
        <v>1820</v>
      </c>
      <c r="S344" s="51" t="s">
        <v>261</v>
      </c>
      <c r="T344" s="51" t="s">
        <v>303</v>
      </c>
      <c r="U344" s="55">
        <v>48.29</v>
      </c>
      <c r="V344" s="55">
        <v>1</v>
      </c>
      <c r="W344" s="55">
        <v>1.78</v>
      </c>
      <c r="X344" s="55">
        <v>0.38</v>
      </c>
      <c r="Y344" s="55">
        <f t="shared" si="30"/>
        <v>1.78</v>
      </c>
      <c r="Z344" s="55">
        <f t="shared" si="31"/>
        <v>0.38</v>
      </c>
      <c r="AA344" s="55">
        <v>0.182</v>
      </c>
      <c r="AB344" s="56">
        <v>0.106691206279449</v>
      </c>
      <c r="AC344">
        <f t="shared" si="32"/>
        <v>96</v>
      </c>
      <c r="AD344">
        <f t="shared" si="33"/>
        <v>0</v>
      </c>
      <c r="AE344">
        <f t="shared" si="34"/>
        <v>0.1</v>
      </c>
      <c r="AF344">
        <f>'TP Factors'!$D$7</f>
        <v>1.0291758621024898</v>
      </c>
      <c r="AG344">
        <f t="shared" si="35"/>
        <v>0.1</v>
      </c>
    </row>
    <row r="345" spans="1:33">
      <c r="A345" s="51" t="s">
        <v>246</v>
      </c>
      <c r="B345" s="51">
        <v>10</v>
      </c>
      <c r="C345" s="51" t="s">
        <v>247</v>
      </c>
      <c r="D345" s="52">
        <v>37.82</v>
      </c>
      <c r="E345" s="51" t="s">
        <v>248</v>
      </c>
      <c r="F345" s="51">
        <v>1234</v>
      </c>
      <c r="G345" s="53">
        <v>98</v>
      </c>
      <c r="H345" s="51" t="s">
        <v>249</v>
      </c>
      <c r="I345" s="51" t="s">
        <v>250</v>
      </c>
      <c r="J345" s="51">
        <v>3562</v>
      </c>
      <c r="K345" s="54">
        <v>356.06966475500002</v>
      </c>
      <c r="L345" s="54">
        <v>6389.4507583900004</v>
      </c>
      <c r="M345" s="52">
        <v>6.41</v>
      </c>
      <c r="N345" s="52">
        <v>1.7</v>
      </c>
      <c r="O345" s="51">
        <v>65006</v>
      </c>
      <c r="P345" s="51">
        <v>63134</v>
      </c>
      <c r="Q345" s="55">
        <v>65006</v>
      </c>
      <c r="R345" s="55">
        <v>1700</v>
      </c>
      <c r="S345" s="51" t="s">
        <v>258</v>
      </c>
      <c r="T345" s="51" t="s">
        <v>307</v>
      </c>
      <c r="U345" s="55">
        <v>48.29</v>
      </c>
      <c r="V345" s="55">
        <v>1</v>
      </c>
      <c r="W345" s="55">
        <v>1.8</v>
      </c>
      <c r="X345" s="55">
        <v>0.47799999999999998</v>
      </c>
      <c r="Y345" s="55">
        <f t="shared" si="30"/>
        <v>1.8</v>
      </c>
      <c r="Z345" s="55">
        <f t="shared" si="31"/>
        <v>0.47799999999999998</v>
      </c>
      <c r="AA345" s="55">
        <v>0.74099999999999999</v>
      </c>
      <c r="AB345" s="56">
        <v>0.14027144450991999</v>
      </c>
      <c r="AC345">
        <f t="shared" si="32"/>
        <v>516</v>
      </c>
      <c r="AD345">
        <f t="shared" si="33"/>
        <v>2</v>
      </c>
      <c r="AE345">
        <f t="shared" si="34"/>
        <v>0.5</v>
      </c>
      <c r="AF345">
        <f>'TP Factors'!$D$7</f>
        <v>1.0291758621024898</v>
      </c>
      <c r="AG345">
        <f t="shared" si="35"/>
        <v>0.5</v>
      </c>
    </row>
    <row r="346" spans="1:33">
      <c r="A346" s="51" t="s">
        <v>246</v>
      </c>
      <c r="B346" s="51">
        <v>10</v>
      </c>
      <c r="C346" s="51" t="s">
        <v>247</v>
      </c>
      <c r="D346" s="52">
        <v>37.82</v>
      </c>
      <c r="E346" s="51" t="s">
        <v>248</v>
      </c>
      <c r="F346" s="51">
        <v>1234</v>
      </c>
      <c r="G346" s="53">
        <v>102.5</v>
      </c>
      <c r="H346" s="51" t="s">
        <v>249</v>
      </c>
      <c r="I346" s="51" t="s">
        <v>250</v>
      </c>
      <c r="J346" s="51">
        <v>461</v>
      </c>
      <c r="K346" s="54">
        <v>236.92277766999999</v>
      </c>
      <c r="L346" s="54">
        <v>971.29425731200001</v>
      </c>
      <c r="M346" s="52">
        <v>0.97</v>
      </c>
      <c r="N346" s="52">
        <v>0.24</v>
      </c>
      <c r="O346" s="51">
        <v>65010</v>
      </c>
      <c r="P346" s="51">
        <v>63138</v>
      </c>
      <c r="Q346" s="55">
        <v>65010</v>
      </c>
      <c r="R346" s="55">
        <v>1300</v>
      </c>
      <c r="S346" s="51" t="s">
        <v>261</v>
      </c>
      <c r="T346" s="51" t="s">
        <v>302</v>
      </c>
      <c r="U346" s="55">
        <v>48.29</v>
      </c>
      <c r="V346" s="55">
        <v>1</v>
      </c>
      <c r="W346" s="55">
        <v>2.1</v>
      </c>
      <c r="X346" s="55">
        <v>0.51600000000000001</v>
      </c>
      <c r="Y346" s="55">
        <f t="shared" si="30"/>
        <v>2.1</v>
      </c>
      <c r="Z346" s="55">
        <f t="shared" si="31"/>
        <v>0.51600000000000001</v>
      </c>
      <c r="AA346" s="55">
        <v>0.63100000000000001</v>
      </c>
      <c r="AB346" s="56">
        <v>0.240011077939047</v>
      </c>
      <c r="AC346">
        <f t="shared" si="32"/>
        <v>752</v>
      </c>
      <c r="AD346">
        <f t="shared" si="33"/>
        <v>3</v>
      </c>
      <c r="AE346">
        <f t="shared" si="34"/>
        <v>0.9</v>
      </c>
      <c r="AF346">
        <f>'TP Factors'!$D$7</f>
        <v>1.0291758621024898</v>
      </c>
      <c r="AG346">
        <f t="shared" si="35"/>
        <v>0.9</v>
      </c>
    </row>
    <row r="347" spans="1:33">
      <c r="A347" s="51" t="s">
        <v>246</v>
      </c>
      <c r="B347" s="51">
        <v>10</v>
      </c>
      <c r="C347" s="51" t="s">
        <v>247</v>
      </c>
      <c r="D347" s="52">
        <v>37.82</v>
      </c>
      <c r="E347" s="51" t="s">
        <v>248</v>
      </c>
      <c r="F347" s="51">
        <v>1234</v>
      </c>
      <c r="G347" s="53">
        <v>0</v>
      </c>
      <c r="H347" s="51" t="s">
        <v>249</v>
      </c>
      <c r="I347" s="51" t="s">
        <v>250</v>
      </c>
      <c r="J347" s="51">
        <v>168</v>
      </c>
      <c r="K347" s="54">
        <v>113.535847198</v>
      </c>
      <c r="L347" s="54">
        <v>445.57871471499999</v>
      </c>
      <c r="M347" s="52">
        <v>0.1</v>
      </c>
      <c r="N347" s="52">
        <v>0.02</v>
      </c>
      <c r="O347" s="51">
        <v>65012</v>
      </c>
      <c r="P347" s="51">
        <v>63140</v>
      </c>
      <c r="Q347" s="55">
        <v>65012</v>
      </c>
      <c r="R347" s="55">
        <v>5300</v>
      </c>
      <c r="S347" s="51" t="s">
        <v>258</v>
      </c>
      <c r="T347" s="51" t="s">
        <v>291</v>
      </c>
      <c r="U347" s="55">
        <v>48.29</v>
      </c>
      <c r="V347" s="55">
        <v>1</v>
      </c>
      <c r="W347" s="55">
        <v>0.6</v>
      </c>
      <c r="X347" s="55">
        <v>0.13500000000000001</v>
      </c>
      <c r="Y347" s="55">
        <f t="shared" si="30"/>
        <v>0.6</v>
      </c>
      <c r="Z347" s="55">
        <f t="shared" si="31"/>
        <v>0.13500000000000001</v>
      </c>
      <c r="AA347" s="55">
        <v>0.5</v>
      </c>
      <c r="AB347" s="56">
        <v>0.110104457854447</v>
      </c>
      <c r="AC347">
        <f t="shared" si="32"/>
        <v>273</v>
      </c>
      <c r="AD347">
        <f t="shared" si="33"/>
        <v>0</v>
      </c>
      <c r="AE347">
        <f t="shared" si="34"/>
        <v>0.1</v>
      </c>
      <c r="AF347">
        <f>'TP Factors'!$D$7</f>
        <v>1.0291758621024898</v>
      </c>
      <c r="AG347">
        <f t="shared" si="35"/>
        <v>0.1</v>
      </c>
    </row>
    <row r="348" spans="1:33">
      <c r="A348" s="51" t="s">
        <v>246</v>
      </c>
      <c r="B348" s="51">
        <v>10</v>
      </c>
      <c r="C348" s="51" t="s">
        <v>247</v>
      </c>
      <c r="D348" s="52">
        <v>37.82</v>
      </c>
      <c r="E348" s="51" t="s">
        <v>248</v>
      </c>
      <c r="F348" s="51">
        <v>1234</v>
      </c>
      <c r="G348" s="53">
        <v>19.100000000000001</v>
      </c>
      <c r="H348" s="51" t="s">
        <v>249</v>
      </c>
      <c r="I348" s="51" t="s">
        <v>250</v>
      </c>
      <c r="J348" s="51">
        <v>1107</v>
      </c>
      <c r="K348" s="54">
        <v>333.387263749</v>
      </c>
      <c r="L348" s="54">
        <v>6399.2115625899996</v>
      </c>
      <c r="M348" s="52">
        <v>1.96</v>
      </c>
      <c r="N348" s="52">
        <v>0.2</v>
      </c>
      <c r="O348" s="51">
        <v>65021</v>
      </c>
      <c r="P348" s="51">
        <v>63149</v>
      </c>
      <c r="Q348" s="55">
        <v>65021</v>
      </c>
      <c r="R348" s="55">
        <v>8330</v>
      </c>
      <c r="S348" s="51" t="s">
        <v>258</v>
      </c>
      <c r="T348" s="51" t="s">
        <v>337</v>
      </c>
      <c r="U348" s="55">
        <v>48.29</v>
      </c>
      <c r="V348" s="55">
        <v>1</v>
      </c>
      <c r="W348" s="55">
        <v>1.77</v>
      </c>
      <c r="X348" s="55">
        <v>0.17699999999999999</v>
      </c>
      <c r="Y348" s="55">
        <f t="shared" si="30"/>
        <v>1.77</v>
      </c>
      <c r="Z348" s="55">
        <f t="shared" si="31"/>
        <v>0.17699999999999999</v>
      </c>
      <c r="AA348" s="55">
        <v>0.23</v>
      </c>
      <c r="AB348" s="56">
        <v>1.5812732891278301</v>
      </c>
      <c r="AC348">
        <f t="shared" si="32"/>
        <v>1805</v>
      </c>
      <c r="AD348">
        <f t="shared" si="33"/>
        <v>7</v>
      </c>
      <c r="AE348">
        <f t="shared" si="34"/>
        <v>0.7</v>
      </c>
      <c r="AF348">
        <f>'TP Factors'!$D$7</f>
        <v>1.0291758621024898</v>
      </c>
      <c r="AG348">
        <f t="shared" si="35"/>
        <v>0.7</v>
      </c>
    </row>
    <row r="349" spans="1:33">
      <c r="A349" s="51" t="s">
        <v>246</v>
      </c>
      <c r="B349" s="51">
        <v>10</v>
      </c>
      <c r="C349" s="51" t="s">
        <v>247</v>
      </c>
      <c r="D349" s="52">
        <v>37.82</v>
      </c>
      <c r="E349" s="51" t="s">
        <v>248</v>
      </c>
      <c r="F349" s="51">
        <v>3456</v>
      </c>
      <c r="G349" s="53">
        <v>0</v>
      </c>
      <c r="H349" s="51" t="s">
        <v>249</v>
      </c>
      <c r="I349" s="51" t="s">
        <v>250</v>
      </c>
      <c r="J349" s="51">
        <v>841</v>
      </c>
      <c r="K349" s="54">
        <v>359.14386402000002</v>
      </c>
      <c r="L349" s="54">
        <v>3690.1190532400001</v>
      </c>
      <c r="M349" s="52">
        <v>0</v>
      </c>
      <c r="N349" s="52">
        <v>0</v>
      </c>
      <c r="O349" s="51">
        <v>65056</v>
      </c>
      <c r="P349" s="51">
        <v>63181</v>
      </c>
      <c r="Q349" s="55">
        <v>65056</v>
      </c>
      <c r="R349" s="55">
        <v>6410</v>
      </c>
      <c r="S349" s="51" t="s">
        <v>258</v>
      </c>
      <c r="T349" s="51" t="s">
        <v>314</v>
      </c>
      <c r="U349" s="55">
        <v>48.29</v>
      </c>
      <c r="V349" s="55">
        <v>1</v>
      </c>
      <c r="W349" s="55">
        <v>0</v>
      </c>
      <c r="X349" s="55">
        <v>0</v>
      </c>
      <c r="Y349" s="55">
        <f t="shared" si="30"/>
        <v>0</v>
      </c>
      <c r="Z349" s="55">
        <f t="shared" si="31"/>
        <v>0</v>
      </c>
      <c r="AA349" s="55">
        <v>0.30299999999999999</v>
      </c>
      <c r="AB349" s="56">
        <v>0.91184462888888496</v>
      </c>
      <c r="AC349">
        <f t="shared" si="32"/>
        <v>1371</v>
      </c>
      <c r="AD349">
        <f t="shared" si="33"/>
        <v>0</v>
      </c>
      <c r="AE349">
        <f t="shared" si="34"/>
        <v>0</v>
      </c>
      <c r="AF349">
        <f>'TP Factors'!$D$7</f>
        <v>1.0291758621024898</v>
      </c>
      <c r="AG349">
        <f t="shared" si="35"/>
        <v>0</v>
      </c>
    </row>
    <row r="350" spans="1:33">
      <c r="A350" s="51" t="s">
        <v>246</v>
      </c>
      <c r="B350" s="51">
        <v>10</v>
      </c>
      <c r="C350" s="51" t="s">
        <v>247</v>
      </c>
      <c r="D350" s="52">
        <v>37.82</v>
      </c>
      <c r="E350" s="51" t="s">
        <v>248</v>
      </c>
      <c r="F350" s="51">
        <v>3456</v>
      </c>
      <c r="G350" s="53">
        <v>0</v>
      </c>
      <c r="H350" s="51" t="s">
        <v>249</v>
      </c>
      <c r="I350" s="51" t="s">
        <v>250</v>
      </c>
      <c r="J350" s="51">
        <v>102</v>
      </c>
      <c r="K350" s="54">
        <v>84.254555519600004</v>
      </c>
      <c r="L350" s="54">
        <v>446.63069232800001</v>
      </c>
      <c r="M350" s="52">
        <v>0</v>
      </c>
      <c r="N350" s="52">
        <v>0</v>
      </c>
      <c r="O350" s="51">
        <v>65058</v>
      </c>
      <c r="P350" s="51">
        <v>63183</v>
      </c>
      <c r="Q350" s="55">
        <v>65058</v>
      </c>
      <c r="R350" s="55">
        <v>6410</v>
      </c>
      <c r="S350" s="51" t="s">
        <v>251</v>
      </c>
      <c r="T350" s="51" t="s">
        <v>321</v>
      </c>
      <c r="U350" s="55">
        <v>48.29</v>
      </c>
      <c r="V350" s="55">
        <v>1</v>
      </c>
      <c r="W350" s="55">
        <v>0</v>
      </c>
      <c r="X350" s="55">
        <v>0</v>
      </c>
      <c r="Y350" s="55">
        <f t="shared" si="30"/>
        <v>0</v>
      </c>
      <c r="Z350" s="55">
        <f t="shared" si="31"/>
        <v>0</v>
      </c>
      <c r="AA350" s="55">
        <v>0.30299999999999999</v>
      </c>
      <c r="AB350" s="56">
        <v>0.11036440615305</v>
      </c>
      <c r="AC350">
        <f t="shared" si="32"/>
        <v>166</v>
      </c>
      <c r="AD350">
        <f t="shared" si="33"/>
        <v>0</v>
      </c>
      <c r="AE350">
        <f t="shared" si="34"/>
        <v>0</v>
      </c>
      <c r="AF350">
        <f>'TP Factors'!$D$7</f>
        <v>1.0291758621024898</v>
      </c>
      <c r="AG350">
        <f t="shared" si="35"/>
        <v>0</v>
      </c>
    </row>
    <row r="351" spans="1:33">
      <c r="A351" s="51" t="s">
        <v>246</v>
      </c>
      <c r="B351" s="51">
        <v>10</v>
      </c>
      <c r="C351" s="51" t="s">
        <v>247</v>
      </c>
      <c r="D351" s="52">
        <v>37.82</v>
      </c>
      <c r="E351" s="51" t="s">
        <v>248</v>
      </c>
      <c r="F351" s="51">
        <v>3456</v>
      </c>
      <c r="G351" s="53">
        <v>11.1</v>
      </c>
      <c r="H351" s="51" t="s">
        <v>249</v>
      </c>
      <c r="I351" s="51" t="s">
        <v>250</v>
      </c>
      <c r="J351" s="51">
        <v>2377</v>
      </c>
      <c r="K351" s="54">
        <v>518.54435309899998</v>
      </c>
      <c r="L351" s="54">
        <v>11447.8343802</v>
      </c>
      <c r="M351" s="52">
        <v>2.85</v>
      </c>
      <c r="N351" s="52">
        <v>0.18</v>
      </c>
      <c r="O351" s="51">
        <v>65060</v>
      </c>
      <c r="P351" s="51">
        <v>63185</v>
      </c>
      <c r="Q351" s="55">
        <v>65060</v>
      </c>
      <c r="R351" s="55">
        <v>1900</v>
      </c>
      <c r="S351" s="51" t="s">
        <v>251</v>
      </c>
      <c r="T351" s="51" t="s">
        <v>336</v>
      </c>
      <c r="U351" s="55">
        <v>48.29</v>
      </c>
      <c r="V351" s="55">
        <v>1</v>
      </c>
      <c r="W351" s="55">
        <v>1.2</v>
      </c>
      <c r="X351" s="55">
        <v>7.5999999999999998E-2</v>
      </c>
      <c r="Y351" s="55">
        <f t="shared" si="30"/>
        <v>1.2</v>
      </c>
      <c r="Z351" s="55">
        <f t="shared" si="31"/>
        <v>7.5999999999999998E-2</v>
      </c>
      <c r="AA351" s="55">
        <v>0.27600000000000002</v>
      </c>
      <c r="AB351" s="56">
        <v>2.8288101661960798</v>
      </c>
      <c r="AC351">
        <f t="shared" si="32"/>
        <v>3875</v>
      </c>
      <c r="AD351">
        <f t="shared" si="33"/>
        <v>10</v>
      </c>
      <c r="AE351">
        <f t="shared" si="34"/>
        <v>0.6</v>
      </c>
      <c r="AF351">
        <f>'TP Factors'!$D$7</f>
        <v>1.0291758621024898</v>
      </c>
      <c r="AG351">
        <f t="shared" si="35"/>
        <v>0.6</v>
      </c>
    </row>
    <row r="352" spans="1:33">
      <c r="A352" s="51" t="s">
        <v>246</v>
      </c>
      <c r="B352" s="51">
        <v>10</v>
      </c>
      <c r="C352" s="51" t="s">
        <v>247</v>
      </c>
      <c r="D352" s="52">
        <v>37.82</v>
      </c>
      <c r="E352" s="51" t="s">
        <v>248</v>
      </c>
      <c r="F352" s="51">
        <v>3456</v>
      </c>
      <c r="G352" s="53">
        <v>11.1</v>
      </c>
      <c r="H352" s="51" t="s">
        <v>249</v>
      </c>
      <c r="I352" s="51" t="s">
        <v>250</v>
      </c>
      <c r="J352" s="51">
        <v>179</v>
      </c>
      <c r="K352" s="54">
        <v>216.859312598</v>
      </c>
      <c r="L352" s="54">
        <v>860.214553647</v>
      </c>
      <c r="M352" s="52">
        <v>0.21</v>
      </c>
      <c r="N352" s="52">
        <v>0.01</v>
      </c>
      <c r="O352" s="51">
        <v>65064</v>
      </c>
      <c r="P352" s="51">
        <v>63189</v>
      </c>
      <c r="Q352" s="55">
        <v>65064</v>
      </c>
      <c r="R352" s="55">
        <v>1900</v>
      </c>
      <c r="S352" s="51" t="s">
        <v>251</v>
      </c>
      <c r="T352" s="51" t="s">
        <v>336</v>
      </c>
      <c r="U352" s="55">
        <v>48.29</v>
      </c>
      <c r="V352" s="55">
        <v>1</v>
      </c>
      <c r="W352" s="55">
        <v>1.2</v>
      </c>
      <c r="X352" s="55">
        <v>7.5999999999999998E-2</v>
      </c>
      <c r="Y352" s="55">
        <f t="shared" si="30"/>
        <v>1.2</v>
      </c>
      <c r="Z352" s="55">
        <f t="shared" si="31"/>
        <v>7.5999999999999998E-2</v>
      </c>
      <c r="AA352" s="55">
        <v>0.27600000000000002</v>
      </c>
      <c r="AB352" s="56">
        <v>0.21256279517323301</v>
      </c>
      <c r="AC352">
        <f t="shared" si="32"/>
        <v>291</v>
      </c>
      <c r="AD352">
        <f t="shared" si="33"/>
        <v>1</v>
      </c>
      <c r="AE352">
        <f t="shared" si="34"/>
        <v>0</v>
      </c>
      <c r="AF352">
        <f>'TP Factors'!$D$7</f>
        <v>1.0291758621024898</v>
      </c>
      <c r="AG352">
        <f t="shared" si="35"/>
        <v>0</v>
      </c>
    </row>
    <row r="353" spans="1:33">
      <c r="A353" s="51" t="s">
        <v>246</v>
      </c>
      <c r="B353" s="51">
        <v>10</v>
      </c>
      <c r="C353" s="51" t="s">
        <v>247</v>
      </c>
      <c r="D353" s="52">
        <v>37.82</v>
      </c>
      <c r="E353" s="51" t="s">
        <v>248</v>
      </c>
      <c r="F353" s="51">
        <v>3456</v>
      </c>
      <c r="G353" s="53">
        <v>3</v>
      </c>
      <c r="H353" s="51" t="s">
        <v>249</v>
      </c>
      <c r="I353" s="51" t="s">
        <v>250</v>
      </c>
      <c r="J353" s="51">
        <v>303</v>
      </c>
      <c r="K353" s="54">
        <v>148.66606163399999</v>
      </c>
      <c r="L353" s="54">
        <v>974.03166282799998</v>
      </c>
      <c r="M353" s="52">
        <v>0.21</v>
      </c>
      <c r="N353" s="52">
        <v>0.03</v>
      </c>
      <c r="O353" s="51">
        <v>65066</v>
      </c>
      <c r="P353" s="51">
        <v>63191</v>
      </c>
      <c r="Q353" s="55">
        <v>65066</v>
      </c>
      <c r="R353" s="55">
        <v>4110</v>
      </c>
      <c r="S353" s="51" t="s">
        <v>258</v>
      </c>
      <c r="T353" s="51" t="s">
        <v>305</v>
      </c>
      <c r="U353" s="55">
        <v>48.29</v>
      </c>
      <c r="V353" s="55">
        <v>1</v>
      </c>
      <c r="W353" s="55">
        <v>0.7</v>
      </c>
      <c r="X353" s="55">
        <v>0.09</v>
      </c>
      <c r="Y353" s="55">
        <f t="shared" si="30"/>
        <v>0.7</v>
      </c>
      <c r="Z353" s="55">
        <f t="shared" si="31"/>
        <v>0.09</v>
      </c>
      <c r="AA353" s="55">
        <v>0.41299999999999998</v>
      </c>
      <c r="AB353" s="56">
        <v>0.24068750285955601</v>
      </c>
      <c r="AC353">
        <f t="shared" si="32"/>
        <v>493</v>
      </c>
      <c r="AD353">
        <f t="shared" si="33"/>
        <v>1</v>
      </c>
      <c r="AE353">
        <f t="shared" si="34"/>
        <v>0.1</v>
      </c>
      <c r="AF353">
        <f>'TP Factors'!$D$7</f>
        <v>1.0291758621024898</v>
      </c>
      <c r="AG353">
        <f t="shared" si="35"/>
        <v>0.1</v>
      </c>
    </row>
    <row r="354" spans="1:33">
      <c r="A354" s="51" t="s">
        <v>246</v>
      </c>
      <c r="B354" s="51">
        <v>10</v>
      </c>
      <c r="C354" s="51" t="s">
        <v>247</v>
      </c>
      <c r="D354" s="52">
        <v>37.82</v>
      </c>
      <c r="E354" s="51" t="s">
        <v>248</v>
      </c>
      <c r="F354" s="51">
        <v>3456</v>
      </c>
      <c r="G354" s="53">
        <v>3</v>
      </c>
      <c r="H354" s="51" t="s">
        <v>249</v>
      </c>
      <c r="I354" s="51" t="s">
        <v>250</v>
      </c>
      <c r="J354" s="51">
        <v>4616</v>
      </c>
      <c r="K354" s="54">
        <v>686.63032498500002</v>
      </c>
      <c r="L354" s="54">
        <v>14856.1809519</v>
      </c>
      <c r="M354" s="52">
        <v>3.23</v>
      </c>
      <c r="N354" s="52">
        <v>0.42</v>
      </c>
      <c r="O354" s="51">
        <v>65068</v>
      </c>
      <c r="P354" s="51">
        <v>63193</v>
      </c>
      <c r="Q354" s="55">
        <v>65068</v>
      </c>
      <c r="R354" s="55">
        <v>4110</v>
      </c>
      <c r="S354" s="51" t="s">
        <v>258</v>
      </c>
      <c r="T354" s="51" t="s">
        <v>305</v>
      </c>
      <c r="U354" s="55">
        <v>48.29</v>
      </c>
      <c r="V354" s="55">
        <v>1</v>
      </c>
      <c r="W354" s="55">
        <v>0.7</v>
      </c>
      <c r="X354" s="55">
        <v>0.09</v>
      </c>
      <c r="Y354" s="55">
        <f t="shared" si="30"/>
        <v>0.7</v>
      </c>
      <c r="Z354" s="55">
        <f t="shared" si="31"/>
        <v>0.09</v>
      </c>
      <c r="AA354" s="55">
        <v>0.41299999999999998</v>
      </c>
      <c r="AB354" s="56">
        <v>3.6710275771589198</v>
      </c>
      <c r="AC354">
        <f t="shared" si="32"/>
        <v>7526</v>
      </c>
      <c r="AD354">
        <f t="shared" si="33"/>
        <v>12</v>
      </c>
      <c r="AE354">
        <f t="shared" si="34"/>
        <v>1.5</v>
      </c>
      <c r="AF354">
        <f>'TP Factors'!$D$7</f>
        <v>1.0291758621024898</v>
      </c>
      <c r="AG354">
        <f t="shared" si="35"/>
        <v>1.5</v>
      </c>
    </row>
    <row r="355" spans="1:33">
      <c r="A355" s="51" t="s">
        <v>246</v>
      </c>
      <c r="B355" s="51">
        <v>10</v>
      </c>
      <c r="C355" s="51" t="s">
        <v>247</v>
      </c>
      <c r="D355" s="52">
        <v>37.82</v>
      </c>
      <c r="E355" s="51" t="s">
        <v>248</v>
      </c>
      <c r="F355" s="51">
        <v>3456</v>
      </c>
      <c r="G355" s="53">
        <v>3</v>
      </c>
      <c r="H355" s="51" t="s">
        <v>249</v>
      </c>
      <c r="I355" s="51" t="s">
        <v>250</v>
      </c>
      <c r="J355" s="51">
        <v>288</v>
      </c>
      <c r="K355" s="54">
        <v>159.69491149800001</v>
      </c>
      <c r="L355" s="54">
        <v>1240.5298174500001</v>
      </c>
      <c r="M355" s="52">
        <v>0.2</v>
      </c>
      <c r="N355" s="52">
        <v>0.03</v>
      </c>
      <c r="O355" s="51">
        <v>65070</v>
      </c>
      <c r="P355" s="51">
        <v>63194</v>
      </c>
      <c r="Q355" s="55">
        <v>65070</v>
      </c>
      <c r="R355" s="55">
        <v>4110</v>
      </c>
      <c r="S355" s="51" t="s">
        <v>253</v>
      </c>
      <c r="T355" s="51" t="s">
        <v>320</v>
      </c>
      <c r="U355" s="55">
        <v>48.29</v>
      </c>
      <c r="V355" s="55">
        <v>1</v>
      </c>
      <c r="W355" s="55">
        <v>0.7</v>
      </c>
      <c r="X355" s="55">
        <v>0.09</v>
      </c>
      <c r="Y355" s="55">
        <f t="shared" si="30"/>
        <v>0.7</v>
      </c>
      <c r="Z355" s="55">
        <f t="shared" si="31"/>
        <v>0.09</v>
      </c>
      <c r="AA355" s="55">
        <v>0.309</v>
      </c>
      <c r="AB355" s="56">
        <v>0.30654036760674502</v>
      </c>
      <c r="AC355">
        <f t="shared" si="32"/>
        <v>470</v>
      </c>
      <c r="AD355">
        <f t="shared" si="33"/>
        <v>1</v>
      </c>
      <c r="AE355">
        <f t="shared" si="34"/>
        <v>0.1</v>
      </c>
      <c r="AF355">
        <f>'TP Factors'!$D$7</f>
        <v>1.0291758621024898</v>
      </c>
      <c r="AG355">
        <f t="shared" si="35"/>
        <v>0.1</v>
      </c>
    </row>
    <row r="356" spans="1:33">
      <c r="A356" s="51" t="s">
        <v>246</v>
      </c>
      <c r="B356" s="51">
        <v>10</v>
      </c>
      <c r="C356" s="51" t="s">
        <v>247</v>
      </c>
      <c r="D356" s="52">
        <v>37.82</v>
      </c>
      <c r="E356" s="51" t="s">
        <v>248</v>
      </c>
      <c r="F356" s="51">
        <v>3456</v>
      </c>
      <c r="G356" s="53">
        <v>3</v>
      </c>
      <c r="H356" s="51" t="s">
        <v>249</v>
      </c>
      <c r="I356" s="51" t="s">
        <v>250</v>
      </c>
      <c r="J356" s="51">
        <v>93</v>
      </c>
      <c r="K356" s="54">
        <v>84.740504681100006</v>
      </c>
      <c r="L356" s="54">
        <v>400.44355023000003</v>
      </c>
      <c r="M356" s="52">
        <v>7.0000000000000007E-2</v>
      </c>
      <c r="N356" s="52">
        <v>0.01</v>
      </c>
      <c r="O356" s="51">
        <v>65071</v>
      </c>
      <c r="P356" s="51">
        <v>63195</v>
      </c>
      <c r="Q356" s="55">
        <v>65071</v>
      </c>
      <c r="R356" s="55">
        <v>4110</v>
      </c>
      <c r="S356" s="51" t="s">
        <v>253</v>
      </c>
      <c r="T356" s="51" t="s">
        <v>320</v>
      </c>
      <c r="U356" s="55">
        <v>48.29</v>
      </c>
      <c r="V356" s="55">
        <v>1</v>
      </c>
      <c r="W356" s="55">
        <v>0.7</v>
      </c>
      <c r="X356" s="55">
        <v>0.09</v>
      </c>
      <c r="Y356" s="55">
        <f t="shared" si="30"/>
        <v>0.7</v>
      </c>
      <c r="Z356" s="55">
        <f t="shared" si="31"/>
        <v>0.09</v>
      </c>
      <c r="AA356" s="55">
        <v>0.309</v>
      </c>
      <c r="AB356" s="56">
        <v>9.8951360432724497E-2</v>
      </c>
      <c r="AC356">
        <f t="shared" si="32"/>
        <v>152</v>
      </c>
      <c r="AD356">
        <f t="shared" si="33"/>
        <v>0</v>
      </c>
      <c r="AE356">
        <f t="shared" si="34"/>
        <v>0</v>
      </c>
      <c r="AF356">
        <f>'TP Factors'!$D$7</f>
        <v>1.0291758621024898</v>
      </c>
      <c r="AG356">
        <f t="shared" si="35"/>
        <v>0</v>
      </c>
    </row>
    <row r="357" spans="1:33">
      <c r="A357" s="51" t="s">
        <v>246</v>
      </c>
      <c r="B357" s="51">
        <v>10</v>
      </c>
      <c r="C357" s="51" t="s">
        <v>247</v>
      </c>
      <c r="D357" s="52">
        <v>37.82</v>
      </c>
      <c r="E357" s="51" t="s">
        <v>248</v>
      </c>
      <c r="F357" s="51">
        <v>3456</v>
      </c>
      <c r="G357" s="53">
        <v>3</v>
      </c>
      <c r="H357" s="51" t="s">
        <v>249</v>
      </c>
      <c r="I357" s="51" t="s">
        <v>250</v>
      </c>
      <c r="J357" s="51">
        <v>180</v>
      </c>
      <c r="K357" s="54">
        <v>110.110924162</v>
      </c>
      <c r="L357" s="54">
        <v>579.77515361600001</v>
      </c>
      <c r="M357" s="52">
        <v>0.13</v>
      </c>
      <c r="N357" s="52">
        <v>0.02</v>
      </c>
      <c r="O357" s="51">
        <v>65072</v>
      </c>
      <c r="P357" s="51">
        <v>63196</v>
      </c>
      <c r="Q357" s="55">
        <v>65072</v>
      </c>
      <c r="R357" s="55">
        <v>4110</v>
      </c>
      <c r="S357" s="51" t="s">
        <v>258</v>
      </c>
      <c r="T357" s="51" t="s">
        <v>305</v>
      </c>
      <c r="U357" s="55">
        <v>48.29</v>
      </c>
      <c r="V357" s="55">
        <v>1</v>
      </c>
      <c r="W357" s="55">
        <v>0.7</v>
      </c>
      <c r="X357" s="55">
        <v>0.09</v>
      </c>
      <c r="Y357" s="55">
        <f t="shared" si="30"/>
        <v>0.7</v>
      </c>
      <c r="Z357" s="55">
        <f t="shared" si="31"/>
        <v>0.09</v>
      </c>
      <c r="AA357" s="55">
        <v>0.41299999999999998</v>
      </c>
      <c r="AB357" s="56">
        <v>0.14326498744365901</v>
      </c>
      <c r="AC357">
        <f t="shared" si="32"/>
        <v>294</v>
      </c>
      <c r="AD357">
        <f t="shared" si="33"/>
        <v>0</v>
      </c>
      <c r="AE357">
        <f t="shared" si="34"/>
        <v>0.1</v>
      </c>
      <c r="AF357">
        <f>'TP Factors'!$D$7</f>
        <v>1.0291758621024898</v>
      </c>
      <c r="AG357">
        <f t="shared" si="35"/>
        <v>0.1</v>
      </c>
    </row>
    <row r="358" spans="1:33">
      <c r="A358" s="51" t="s">
        <v>246</v>
      </c>
      <c r="B358" s="51">
        <v>10</v>
      </c>
      <c r="C358" s="51" t="s">
        <v>247</v>
      </c>
      <c r="D358" s="52">
        <v>37.82</v>
      </c>
      <c r="E358" s="51" t="s">
        <v>248</v>
      </c>
      <c r="F358" s="51">
        <v>1234</v>
      </c>
      <c r="G358" s="53">
        <v>102.5</v>
      </c>
      <c r="H358" s="51" t="s">
        <v>249</v>
      </c>
      <c r="I358" s="51" t="s">
        <v>250</v>
      </c>
      <c r="J358" s="51">
        <v>53</v>
      </c>
      <c r="K358" s="54">
        <v>81.451372264200003</v>
      </c>
      <c r="L358" s="54">
        <v>106.85854418</v>
      </c>
      <c r="M358" s="52">
        <v>0.11</v>
      </c>
      <c r="N358" s="52">
        <v>0.03</v>
      </c>
      <c r="O358" s="51">
        <v>65078</v>
      </c>
      <c r="P358" s="51">
        <v>63202</v>
      </c>
      <c r="Q358" s="55">
        <v>65078</v>
      </c>
      <c r="R358" s="55">
        <v>1300</v>
      </c>
      <c r="S358" s="51" t="s">
        <v>258</v>
      </c>
      <c r="T358" s="51" t="s">
        <v>311</v>
      </c>
      <c r="U358" s="55">
        <v>48.29</v>
      </c>
      <c r="V358" s="55">
        <v>1</v>
      </c>
      <c r="W358" s="55">
        <v>2.1</v>
      </c>
      <c r="X358" s="55">
        <v>0.51600000000000001</v>
      </c>
      <c r="Y358" s="55">
        <f t="shared" si="30"/>
        <v>2.1</v>
      </c>
      <c r="Z358" s="55">
        <f t="shared" si="31"/>
        <v>0.51600000000000001</v>
      </c>
      <c r="AA358" s="55">
        <v>0.66200000000000003</v>
      </c>
      <c r="AB358" s="56">
        <v>2.6405215699433798E-2</v>
      </c>
      <c r="AC358">
        <f t="shared" si="32"/>
        <v>87</v>
      </c>
      <c r="AD358">
        <f t="shared" si="33"/>
        <v>0</v>
      </c>
      <c r="AE358">
        <f t="shared" si="34"/>
        <v>0.1</v>
      </c>
      <c r="AF358">
        <f>'TP Factors'!$D$7</f>
        <v>1.0291758621024898</v>
      </c>
      <c r="AG358">
        <f t="shared" si="35"/>
        <v>0.1</v>
      </c>
    </row>
    <row r="359" spans="1:33">
      <c r="A359" s="51" t="s">
        <v>246</v>
      </c>
      <c r="B359" s="51">
        <v>10</v>
      </c>
      <c r="C359" s="51" t="s">
        <v>247</v>
      </c>
      <c r="D359" s="52">
        <v>37.82</v>
      </c>
      <c r="E359" s="51" t="s">
        <v>248</v>
      </c>
      <c r="F359" s="51">
        <v>3456</v>
      </c>
      <c r="G359" s="53">
        <v>0</v>
      </c>
      <c r="H359" s="51" t="s">
        <v>249</v>
      </c>
      <c r="I359" s="51" t="s">
        <v>250</v>
      </c>
      <c r="J359" s="51">
        <v>196</v>
      </c>
      <c r="K359" s="54">
        <v>249.79881589999999</v>
      </c>
      <c r="L359" s="54">
        <v>859.50549705399999</v>
      </c>
      <c r="M359" s="52">
        <v>0</v>
      </c>
      <c r="N359" s="52">
        <v>0</v>
      </c>
      <c r="O359" s="51">
        <v>65085</v>
      </c>
      <c r="P359" s="51">
        <v>63208</v>
      </c>
      <c r="Q359" s="55">
        <v>65085</v>
      </c>
      <c r="R359" s="55">
        <v>6410</v>
      </c>
      <c r="S359" s="51" t="s">
        <v>258</v>
      </c>
      <c r="T359" s="51" t="s">
        <v>314</v>
      </c>
      <c r="U359" s="55">
        <v>48.29</v>
      </c>
      <c r="V359" s="55">
        <v>1</v>
      </c>
      <c r="W359" s="55">
        <v>0</v>
      </c>
      <c r="X359" s="55">
        <v>0</v>
      </c>
      <c r="Y359" s="55">
        <f t="shared" si="30"/>
        <v>0</v>
      </c>
      <c r="Z359" s="55">
        <f t="shared" si="31"/>
        <v>0</v>
      </c>
      <c r="AA359" s="55">
        <v>0.30299999999999999</v>
      </c>
      <c r="AB359" s="56">
        <v>0.21238758420609799</v>
      </c>
      <c r="AC359">
        <f t="shared" si="32"/>
        <v>319</v>
      </c>
      <c r="AD359">
        <f t="shared" si="33"/>
        <v>0</v>
      </c>
      <c r="AE359">
        <f t="shared" si="34"/>
        <v>0</v>
      </c>
      <c r="AF359">
        <f>'TP Factors'!$D$7</f>
        <v>1.0291758621024898</v>
      </c>
      <c r="AG359">
        <f t="shared" si="35"/>
        <v>0</v>
      </c>
    </row>
    <row r="360" spans="1:33">
      <c r="A360" s="51" t="s">
        <v>246</v>
      </c>
      <c r="B360" s="51">
        <v>10</v>
      </c>
      <c r="C360" s="51" t="s">
        <v>247</v>
      </c>
      <c r="D360" s="52">
        <v>37.82</v>
      </c>
      <c r="E360" s="51" t="s">
        <v>248</v>
      </c>
      <c r="F360" s="51">
        <v>3456</v>
      </c>
      <c r="G360" s="53">
        <v>0</v>
      </c>
      <c r="H360" s="51" t="s">
        <v>249</v>
      </c>
      <c r="I360" s="51" t="s">
        <v>250</v>
      </c>
      <c r="J360" s="51">
        <v>33</v>
      </c>
      <c r="K360" s="54">
        <v>54.246470084400002</v>
      </c>
      <c r="L360" s="54">
        <v>145.630632026</v>
      </c>
      <c r="M360" s="52">
        <v>0</v>
      </c>
      <c r="N360" s="52">
        <v>0</v>
      </c>
      <c r="O360" s="51">
        <v>65086</v>
      </c>
      <c r="P360" s="51">
        <v>63209</v>
      </c>
      <c r="Q360" s="55">
        <v>65086</v>
      </c>
      <c r="R360" s="55">
        <v>6410</v>
      </c>
      <c r="S360" s="51" t="s">
        <v>251</v>
      </c>
      <c r="T360" s="51" t="s">
        <v>321</v>
      </c>
      <c r="U360" s="55">
        <v>48.29</v>
      </c>
      <c r="V360" s="55">
        <v>1</v>
      </c>
      <c r="W360" s="55">
        <v>0</v>
      </c>
      <c r="X360" s="55">
        <v>0</v>
      </c>
      <c r="Y360" s="55">
        <f t="shared" si="30"/>
        <v>0</v>
      </c>
      <c r="Z360" s="55">
        <f t="shared" si="31"/>
        <v>0</v>
      </c>
      <c r="AA360" s="55">
        <v>0.30299999999999999</v>
      </c>
      <c r="AB360" s="56">
        <v>3.5985968938530399E-2</v>
      </c>
      <c r="AC360">
        <f t="shared" si="32"/>
        <v>54</v>
      </c>
      <c r="AD360">
        <f t="shared" si="33"/>
        <v>0</v>
      </c>
      <c r="AE360">
        <f t="shared" si="34"/>
        <v>0</v>
      </c>
      <c r="AF360">
        <f>'TP Factors'!$D$7</f>
        <v>1.0291758621024898</v>
      </c>
      <c r="AG360">
        <f t="shared" si="35"/>
        <v>0</v>
      </c>
    </row>
    <row r="361" spans="1:33">
      <c r="A361" s="51" t="s">
        <v>246</v>
      </c>
      <c r="B361" s="51">
        <v>10</v>
      </c>
      <c r="C361" s="51" t="s">
        <v>247</v>
      </c>
      <c r="D361" s="52">
        <v>37.82</v>
      </c>
      <c r="E361" s="51" t="s">
        <v>248</v>
      </c>
      <c r="F361" s="51">
        <v>3456</v>
      </c>
      <c r="G361" s="53">
        <v>11.1</v>
      </c>
      <c r="H361" s="51" t="s">
        <v>249</v>
      </c>
      <c r="I361" s="51" t="s">
        <v>250</v>
      </c>
      <c r="J361" s="51">
        <v>113</v>
      </c>
      <c r="K361" s="54">
        <v>149.2782679</v>
      </c>
      <c r="L361" s="54">
        <v>545.30654866600003</v>
      </c>
      <c r="M361" s="52">
        <v>0.14000000000000001</v>
      </c>
      <c r="N361" s="52">
        <v>0.01</v>
      </c>
      <c r="O361" s="51">
        <v>65087</v>
      </c>
      <c r="P361" s="51">
        <v>63210</v>
      </c>
      <c r="Q361" s="55">
        <v>65087</v>
      </c>
      <c r="R361" s="55">
        <v>1900</v>
      </c>
      <c r="S361" s="51" t="s">
        <v>251</v>
      </c>
      <c r="T361" s="51" t="s">
        <v>336</v>
      </c>
      <c r="U361" s="55">
        <v>48.29</v>
      </c>
      <c r="V361" s="55">
        <v>1</v>
      </c>
      <c r="W361" s="55">
        <v>1.2</v>
      </c>
      <c r="X361" s="55">
        <v>7.5999999999999998E-2</v>
      </c>
      <c r="Y361" s="55">
        <f t="shared" si="30"/>
        <v>1.2</v>
      </c>
      <c r="Z361" s="55">
        <f t="shared" si="31"/>
        <v>7.5999999999999998E-2</v>
      </c>
      <c r="AA361" s="55">
        <v>0.27600000000000002</v>
      </c>
      <c r="AB361" s="56">
        <v>0.13474764376467899</v>
      </c>
      <c r="AC361">
        <f t="shared" si="32"/>
        <v>185</v>
      </c>
      <c r="AD361">
        <f t="shared" si="33"/>
        <v>0</v>
      </c>
      <c r="AE361">
        <f t="shared" si="34"/>
        <v>0</v>
      </c>
      <c r="AF361">
        <f>'TP Factors'!$D$7</f>
        <v>1.0291758621024898</v>
      </c>
      <c r="AG361">
        <f t="shared" si="35"/>
        <v>0</v>
      </c>
    </row>
    <row r="362" spans="1:33">
      <c r="A362" s="51" t="s">
        <v>246</v>
      </c>
      <c r="B362" s="51">
        <v>10</v>
      </c>
      <c r="C362" s="51" t="s">
        <v>247</v>
      </c>
      <c r="D362" s="52">
        <v>37.82</v>
      </c>
      <c r="E362" s="51" t="s">
        <v>248</v>
      </c>
      <c r="F362" s="51">
        <v>3456</v>
      </c>
      <c r="G362" s="53">
        <v>11.1</v>
      </c>
      <c r="H362" s="51" t="s">
        <v>249</v>
      </c>
      <c r="I362" s="51" t="s">
        <v>250</v>
      </c>
      <c r="J362" s="51">
        <v>13</v>
      </c>
      <c r="K362" s="54">
        <v>46.305954800000002</v>
      </c>
      <c r="L362" s="54">
        <v>91.495759115300004</v>
      </c>
      <c r="M362" s="52">
        <v>0.02</v>
      </c>
      <c r="N362" s="52">
        <v>0</v>
      </c>
      <c r="O362" s="51">
        <v>65088</v>
      </c>
      <c r="P362" s="51">
        <v>63211</v>
      </c>
      <c r="Q362" s="55">
        <v>65088</v>
      </c>
      <c r="R362" s="55">
        <v>1800</v>
      </c>
      <c r="S362" s="51" t="s">
        <v>258</v>
      </c>
      <c r="T362" s="51" t="s">
        <v>341</v>
      </c>
      <c r="U362" s="55">
        <v>48.29</v>
      </c>
      <c r="V362" s="55">
        <v>1</v>
      </c>
      <c r="W362" s="55">
        <v>1.25</v>
      </c>
      <c r="X362" s="55">
        <v>7.5999999999999998E-2</v>
      </c>
      <c r="Y362" s="55">
        <f t="shared" si="30"/>
        <v>1.25</v>
      </c>
      <c r="Z362" s="55">
        <f t="shared" si="31"/>
        <v>7.5999999999999998E-2</v>
      </c>
      <c r="AA362" s="55">
        <v>0.183</v>
      </c>
      <c r="AB362" s="56">
        <v>2.26090040265601E-2</v>
      </c>
      <c r="AC362">
        <f t="shared" si="32"/>
        <v>21</v>
      </c>
      <c r="AD362">
        <f t="shared" si="33"/>
        <v>0</v>
      </c>
      <c r="AE362">
        <f t="shared" si="34"/>
        <v>0</v>
      </c>
      <c r="AF362">
        <f>'TP Factors'!$D$7</f>
        <v>1.0291758621024898</v>
      </c>
      <c r="AG362">
        <f t="shared" si="35"/>
        <v>0</v>
      </c>
    </row>
    <row r="363" spans="1:33">
      <c r="A363" s="51" t="s">
        <v>246</v>
      </c>
      <c r="B363" s="51">
        <v>10</v>
      </c>
      <c r="C363" s="51" t="s">
        <v>247</v>
      </c>
      <c r="D363" s="52">
        <v>37.82</v>
      </c>
      <c r="E363" s="51" t="s">
        <v>248</v>
      </c>
      <c r="F363" s="51">
        <v>3456</v>
      </c>
      <c r="G363" s="53">
        <v>3</v>
      </c>
      <c r="H363" s="51" t="s">
        <v>249</v>
      </c>
      <c r="I363" s="51" t="s">
        <v>250</v>
      </c>
      <c r="J363" s="51">
        <v>97</v>
      </c>
      <c r="K363" s="54">
        <v>186.109836804</v>
      </c>
      <c r="L363" s="54">
        <v>416.15857281699999</v>
      </c>
      <c r="M363" s="52">
        <v>7.0000000000000007E-2</v>
      </c>
      <c r="N363" s="52">
        <v>0.01</v>
      </c>
      <c r="O363" s="51">
        <v>65096</v>
      </c>
      <c r="P363" s="51">
        <v>63218</v>
      </c>
      <c r="Q363" s="55">
        <v>65096</v>
      </c>
      <c r="R363" s="55">
        <v>4110</v>
      </c>
      <c r="S363" s="51" t="s">
        <v>253</v>
      </c>
      <c r="T363" s="51" t="s">
        <v>320</v>
      </c>
      <c r="U363" s="55">
        <v>48.29</v>
      </c>
      <c r="V363" s="55">
        <v>1</v>
      </c>
      <c r="W363" s="55">
        <v>0.7</v>
      </c>
      <c r="X363" s="55">
        <v>0.09</v>
      </c>
      <c r="Y363" s="55">
        <f t="shared" si="30"/>
        <v>0.7</v>
      </c>
      <c r="Z363" s="55">
        <f t="shared" si="31"/>
        <v>0.09</v>
      </c>
      <c r="AA363" s="55">
        <v>0.309</v>
      </c>
      <c r="AB363" s="56">
        <v>0.102834611561006</v>
      </c>
      <c r="AC363">
        <f t="shared" si="32"/>
        <v>158</v>
      </c>
      <c r="AD363">
        <f t="shared" si="33"/>
        <v>0</v>
      </c>
      <c r="AE363">
        <f t="shared" si="34"/>
        <v>0</v>
      </c>
      <c r="AF363">
        <f>'TP Factors'!$D$7</f>
        <v>1.0291758621024898</v>
      </c>
      <c r="AG363">
        <f t="shared" si="35"/>
        <v>0</v>
      </c>
    </row>
    <row r="364" spans="1:33">
      <c r="A364" s="51" t="s">
        <v>246</v>
      </c>
      <c r="B364" s="51">
        <v>10</v>
      </c>
      <c r="C364" s="51" t="s">
        <v>247</v>
      </c>
      <c r="D364" s="52">
        <v>37.82</v>
      </c>
      <c r="E364" s="51" t="s">
        <v>248</v>
      </c>
      <c r="F364" s="51">
        <v>1234</v>
      </c>
      <c r="G364" s="53">
        <v>102.5</v>
      </c>
      <c r="H364" s="51" t="s">
        <v>249</v>
      </c>
      <c r="I364" s="51" t="s">
        <v>250</v>
      </c>
      <c r="J364" s="51">
        <v>296</v>
      </c>
      <c r="K364" s="54">
        <v>144.11378188500001</v>
      </c>
      <c r="L364" s="54">
        <v>594.707945225</v>
      </c>
      <c r="M364" s="52">
        <v>0.62</v>
      </c>
      <c r="N364" s="52">
        <v>0.15</v>
      </c>
      <c r="O364" s="51">
        <v>65097</v>
      </c>
      <c r="P364" s="51">
        <v>63219</v>
      </c>
      <c r="Q364" s="55">
        <v>65097</v>
      </c>
      <c r="R364" s="55">
        <v>1300</v>
      </c>
      <c r="S364" s="51" t="s">
        <v>258</v>
      </c>
      <c r="T364" s="51" t="s">
        <v>311</v>
      </c>
      <c r="U364" s="55">
        <v>48.29</v>
      </c>
      <c r="V364" s="55">
        <v>1</v>
      </c>
      <c r="W364" s="55">
        <v>2.1</v>
      </c>
      <c r="X364" s="55">
        <v>0.51600000000000001</v>
      </c>
      <c r="Y364" s="55">
        <f t="shared" si="30"/>
        <v>2.1</v>
      </c>
      <c r="Z364" s="55">
        <f t="shared" si="31"/>
        <v>0.51600000000000001</v>
      </c>
      <c r="AA364" s="55">
        <v>0.66200000000000003</v>
      </c>
      <c r="AB364" s="56">
        <v>0.146954945851339</v>
      </c>
      <c r="AC364">
        <f t="shared" si="32"/>
        <v>483</v>
      </c>
      <c r="AD364">
        <f t="shared" si="33"/>
        <v>2</v>
      </c>
      <c r="AE364">
        <f t="shared" si="34"/>
        <v>0.5</v>
      </c>
      <c r="AF364">
        <f>'TP Factors'!$D$7</f>
        <v>1.0291758621024898</v>
      </c>
      <c r="AG364">
        <f t="shared" si="35"/>
        <v>0.5</v>
      </c>
    </row>
    <row r="365" spans="1:33">
      <c r="A365" s="51" t="s">
        <v>246</v>
      </c>
      <c r="B365" s="51">
        <v>10</v>
      </c>
      <c r="C365" s="51" t="s">
        <v>247</v>
      </c>
      <c r="D365" s="52">
        <v>37.82</v>
      </c>
      <c r="E365" s="51" t="s">
        <v>248</v>
      </c>
      <c r="F365" s="51">
        <v>3456</v>
      </c>
      <c r="G365" s="53">
        <v>3</v>
      </c>
      <c r="H365" s="51" t="s">
        <v>249</v>
      </c>
      <c r="I365" s="51" t="s">
        <v>250</v>
      </c>
      <c r="J365" s="51">
        <v>29</v>
      </c>
      <c r="K365" s="54">
        <v>114.201401549</v>
      </c>
      <c r="L365" s="54">
        <v>133.99220426100001</v>
      </c>
      <c r="M365" s="52">
        <v>0.03</v>
      </c>
      <c r="N365" s="52">
        <v>0</v>
      </c>
      <c r="O365" s="51">
        <v>65099</v>
      </c>
      <c r="P365" s="51">
        <v>63221</v>
      </c>
      <c r="Q365" s="55">
        <v>65099</v>
      </c>
      <c r="R365" s="55">
        <v>3200</v>
      </c>
      <c r="S365" s="51" t="s">
        <v>253</v>
      </c>
      <c r="T365" s="51" t="s">
        <v>329</v>
      </c>
      <c r="U365" s="55">
        <v>48.29</v>
      </c>
      <c r="V365" s="55">
        <v>1</v>
      </c>
      <c r="W365" s="55">
        <v>1.2</v>
      </c>
      <c r="X365" s="55">
        <v>6.4000000000000001E-2</v>
      </c>
      <c r="Y365" s="55">
        <f t="shared" si="30"/>
        <v>1.2</v>
      </c>
      <c r="Z365" s="55">
        <f t="shared" si="31"/>
        <v>6.4000000000000001E-2</v>
      </c>
      <c r="AA365" s="55">
        <v>0.28699999999999998</v>
      </c>
      <c r="AB365" s="56">
        <v>3.3110062299638497E-2</v>
      </c>
      <c r="AC365">
        <f t="shared" si="32"/>
        <v>47</v>
      </c>
      <c r="AD365">
        <f t="shared" si="33"/>
        <v>0</v>
      </c>
      <c r="AE365">
        <f t="shared" si="34"/>
        <v>0</v>
      </c>
      <c r="AF365">
        <f>'TP Factors'!$D$7</f>
        <v>1.0291758621024898</v>
      </c>
      <c r="AG365">
        <f t="shared" si="35"/>
        <v>0</v>
      </c>
    </row>
    <row r="366" spans="1:33">
      <c r="A366" s="51" t="s">
        <v>246</v>
      </c>
      <c r="B366" s="51">
        <v>10</v>
      </c>
      <c r="C366" s="51" t="s">
        <v>247</v>
      </c>
      <c r="D366" s="52">
        <v>37.82</v>
      </c>
      <c r="E366" s="51" t="s">
        <v>248</v>
      </c>
      <c r="F366" s="51">
        <v>1234</v>
      </c>
      <c r="G366" s="53">
        <v>98</v>
      </c>
      <c r="H366" s="51" t="s">
        <v>249</v>
      </c>
      <c r="I366" s="51" t="s">
        <v>250</v>
      </c>
      <c r="J366" s="51">
        <v>5497</v>
      </c>
      <c r="K366" s="54">
        <v>402.70058241800001</v>
      </c>
      <c r="L366" s="54">
        <v>8535.2653337400006</v>
      </c>
      <c r="M366" s="52">
        <v>9.89</v>
      </c>
      <c r="N366" s="52">
        <v>2.63</v>
      </c>
      <c r="O366" s="51">
        <v>65106</v>
      </c>
      <c r="P366" s="51">
        <v>63227</v>
      </c>
      <c r="Q366" s="55">
        <v>65106</v>
      </c>
      <c r="R366" s="55">
        <v>1700</v>
      </c>
      <c r="S366" s="51" t="s">
        <v>251</v>
      </c>
      <c r="T366" s="51" t="s">
        <v>351</v>
      </c>
      <c r="U366" s="55">
        <v>48.29</v>
      </c>
      <c r="V366" s="55">
        <v>1</v>
      </c>
      <c r="W366" s="55">
        <v>1.8</v>
      </c>
      <c r="X366" s="55">
        <v>0.47799999999999998</v>
      </c>
      <c r="Y366" s="55">
        <f t="shared" si="30"/>
        <v>1.8</v>
      </c>
      <c r="Z366" s="55">
        <f t="shared" si="31"/>
        <v>0.47799999999999998</v>
      </c>
      <c r="AA366" s="55">
        <v>0.85599999999999998</v>
      </c>
      <c r="AB366" s="56">
        <v>2.1091015598232898</v>
      </c>
      <c r="AC366">
        <f t="shared" si="32"/>
        <v>8961</v>
      </c>
      <c r="AD366">
        <f t="shared" si="33"/>
        <v>36</v>
      </c>
      <c r="AE366">
        <f t="shared" si="34"/>
        <v>9.4</v>
      </c>
      <c r="AF366">
        <f>'TP Factors'!$D$7</f>
        <v>1.0291758621024898</v>
      </c>
      <c r="AG366">
        <f t="shared" si="35"/>
        <v>9.6999999999999993</v>
      </c>
    </row>
    <row r="367" spans="1:33">
      <c r="A367" s="51" t="s">
        <v>246</v>
      </c>
      <c r="B367" s="51">
        <v>10</v>
      </c>
      <c r="C367" s="51" t="s">
        <v>247</v>
      </c>
      <c r="D367" s="52">
        <v>37.82</v>
      </c>
      <c r="E367" s="51" t="s">
        <v>248</v>
      </c>
      <c r="F367" s="51">
        <v>1234</v>
      </c>
      <c r="G367" s="53">
        <v>45</v>
      </c>
      <c r="H367" s="51" t="s">
        <v>249</v>
      </c>
      <c r="I367" s="51" t="s">
        <v>250</v>
      </c>
      <c r="J367" s="51">
        <v>920</v>
      </c>
      <c r="K367" s="54">
        <v>244.992808328</v>
      </c>
      <c r="L367" s="54">
        <v>1439.34526415</v>
      </c>
      <c r="M367" s="52">
        <v>1.1000000000000001</v>
      </c>
      <c r="N367" s="52">
        <v>0.44</v>
      </c>
      <c r="O367" s="51">
        <v>65109</v>
      </c>
      <c r="P367" s="51">
        <v>63230</v>
      </c>
      <c r="Q367" s="55">
        <v>65109</v>
      </c>
      <c r="R367" s="55">
        <v>8140</v>
      </c>
      <c r="S367" s="51" t="s">
        <v>251</v>
      </c>
      <c r="T367" s="51" t="s">
        <v>332</v>
      </c>
      <c r="U367" s="55">
        <v>48.29</v>
      </c>
      <c r="V367" s="55">
        <v>1</v>
      </c>
      <c r="W367" s="55">
        <v>1.2</v>
      </c>
      <c r="X367" s="55">
        <v>0.48</v>
      </c>
      <c r="Y367" s="55">
        <f t="shared" si="30"/>
        <v>1.2</v>
      </c>
      <c r="Z367" s="55">
        <f t="shared" si="31"/>
        <v>0.48</v>
      </c>
      <c r="AA367" s="55">
        <v>0.85</v>
      </c>
      <c r="AB367" s="56">
        <v>0.355668537879129</v>
      </c>
      <c r="AC367">
        <f t="shared" si="32"/>
        <v>1501</v>
      </c>
      <c r="AD367">
        <f t="shared" si="33"/>
        <v>4</v>
      </c>
      <c r="AE367">
        <f t="shared" si="34"/>
        <v>1.6</v>
      </c>
      <c r="AF367">
        <f>'TP Factors'!$D$7</f>
        <v>1.0291758621024898</v>
      </c>
      <c r="AG367">
        <f t="shared" si="35"/>
        <v>1.6</v>
      </c>
    </row>
    <row r="368" spans="1:33">
      <c r="A368" s="51" t="s">
        <v>246</v>
      </c>
      <c r="B368" s="51">
        <v>10</v>
      </c>
      <c r="C368" s="51" t="s">
        <v>247</v>
      </c>
      <c r="D368" s="52">
        <v>37.82</v>
      </c>
      <c r="E368" s="51" t="s">
        <v>248</v>
      </c>
      <c r="F368" s="51">
        <v>1234</v>
      </c>
      <c r="G368" s="53">
        <v>45</v>
      </c>
      <c r="H368" s="51" t="s">
        <v>249</v>
      </c>
      <c r="I368" s="51" t="s">
        <v>250</v>
      </c>
      <c r="J368" s="51">
        <v>973</v>
      </c>
      <c r="K368" s="54">
        <v>265.13788662600001</v>
      </c>
      <c r="L368" s="54">
        <v>1521.8114815900001</v>
      </c>
      <c r="M368" s="52">
        <v>1.17</v>
      </c>
      <c r="N368" s="52">
        <v>0.47</v>
      </c>
      <c r="O368" s="51">
        <v>65110</v>
      </c>
      <c r="P368" s="51">
        <v>63231</v>
      </c>
      <c r="Q368" s="55">
        <v>65110</v>
      </c>
      <c r="R368" s="55">
        <v>8140</v>
      </c>
      <c r="S368" s="51" t="s">
        <v>251</v>
      </c>
      <c r="T368" s="51" t="s">
        <v>332</v>
      </c>
      <c r="U368" s="55">
        <v>48.29</v>
      </c>
      <c r="V368" s="55">
        <v>1</v>
      </c>
      <c r="W368" s="55">
        <v>1.2</v>
      </c>
      <c r="X368" s="55">
        <v>0.48</v>
      </c>
      <c r="Y368" s="55">
        <f t="shared" si="30"/>
        <v>1.2</v>
      </c>
      <c r="Z368" s="55">
        <f t="shared" si="31"/>
        <v>0.48</v>
      </c>
      <c r="AA368" s="55">
        <v>0.85</v>
      </c>
      <c r="AB368" s="56">
        <v>0.37604630245899501</v>
      </c>
      <c r="AC368">
        <f t="shared" si="32"/>
        <v>1587</v>
      </c>
      <c r="AD368">
        <f t="shared" si="33"/>
        <v>4</v>
      </c>
      <c r="AE368">
        <f t="shared" si="34"/>
        <v>1.7</v>
      </c>
      <c r="AF368">
        <f>'TP Factors'!$D$7</f>
        <v>1.0291758621024898</v>
      </c>
      <c r="AG368">
        <f t="shared" si="35"/>
        <v>1.7</v>
      </c>
    </row>
    <row r="369" spans="1:33">
      <c r="A369" s="51" t="s">
        <v>246</v>
      </c>
      <c r="B369" s="51">
        <v>10</v>
      </c>
      <c r="C369" s="51" t="s">
        <v>247</v>
      </c>
      <c r="D369" s="52">
        <v>37.82</v>
      </c>
      <c r="E369" s="51" t="s">
        <v>248</v>
      </c>
      <c r="F369" s="51">
        <v>3456</v>
      </c>
      <c r="G369" s="53">
        <v>3</v>
      </c>
      <c r="H369" s="51" t="s">
        <v>249</v>
      </c>
      <c r="I369" s="51" t="s">
        <v>250</v>
      </c>
      <c r="J369" s="51">
        <v>230</v>
      </c>
      <c r="K369" s="54">
        <v>115.994455354</v>
      </c>
      <c r="L369" s="54">
        <v>740.02310087900003</v>
      </c>
      <c r="M369" s="52">
        <v>0.16</v>
      </c>
      <c r="N369" s="52">
        <v>0.02</v>
      </c>
      <c r="O369" s="51">
        <v>65116</v>
      </c>
      <c r="P369" s="51">
        <v>63236</v>
      </c>
      <c r="Q369" s="55">
        <v>65116</v>
      </c>
      <c r="R369" s="55">
        <v>4110</v>
      </c>
      <c r="S369" s="51" t="s">
        <v>258</v>
      </c>
      <c r="T369" s="51" t="s">
        <v>305</v>
      </c>
      <c r="U369" s="55">
        <v>48.29</v>
      </c>
      <c r="V369" s="55">
        <v>1</v>
      </c>
      <c r="W369" s="55">
        <v>0.7</v>
      </c>
      <c r="X369" s="55">
        <v>0.09</v>
      </c>
      <c r="Y369" s="55">
        <f t="shared" si="30"/>
        <v>0.7</v>
      </c>
      <c r="Z369" s="55">
        <f t="shared" si="31"/>
        <v>0.09</v>
      </c>
      <c r="AA369" s="55">
        <v>0.41299999999999998</v>
      </c>
      <c r="AB369" s="56">
        <v>0.18286295918102499</v>
      </c>
      <c r="AC369">
        <f t="shared" si="32"/>
        <v>375</v>
      </c>
      <c r="AD369">
        <f t="shared" si="33"/>
        <v>1</v>
      </c>
      <c r="AE369">
        <f t="shared" si="34"/>
        <v>0.1</v>
      </c>
      <c r="AF369">
        <f>'TP Factors'!$D$7</f>
        <v>1.0291758621024898</v>
      </c>
      <c r="AG369">
        <f t="shared" si="35"/>
        <v>0.1</v>
      </c>
    </row>
    <row r="370" spans="1:33">
      <c r="A370" s="51" t="s">
        <v>246</v>
      </c>
      <c r="B370" s="51">
        <v>10</v>
      </c>
      <c r="C370" s="51" t="s">
        <v>247</v>
      </c>
      <c r="D370" s="52">
        <v>37.82</v>
      </c>
      <c r="E370" s="51" t="s">
        <v>248</v>
      </c>
      <c r="F370" s="51">
        <v>3456</v>
      </c>
      <c r="G370" s="53">
        <v>11.1</v>
      </c>
      <c r="H370" s="51" t="s">
        <v>249</v>
      </c>
      <c r="I370" s="51" t="s">
        <v>250</v>
      </c>
      <c r="J370" s="51">
        <v>300</v>
      </c>
      <c r="K370" s="54">
        <v>483.56063470200002</v>
      </c>
      <c r="L370" s="54">
        <v>2065.96425163</v>
      </c>
      <c r="M370" s="52">
        <v>0.36</v>
      </c>
      <c r="N370" s="52">
        <v>0.02</v>
      </c>
      <c r="O370" s="51">
        <v>65128</v>
      </c>
      <c r="P370" s="51">
        <v>63247</v>
      </c>
      <c r="Q370" s="55">
        <v>65128</v>
      </c>
      <c r="R370" s="55">
        <v>1900</v>
      </c>
      <c r="S370" s="51" t="s">
        <v>258</v>
      </c>
      <c r="T370" s="51" t="s">
        <v>335</v>
      </c>
      <c r="U370" s="55">
        <v>48.29</v>
      </c>
      <c r="V370" s="55">
        <v>1</v>
      </c>
      <c r="W370" s="55">
        <v>1.2</v>
      </c>
      <c r="X370" s="55">
        <v>7.5999999999999998E-2</v>
      </c>
      <c r="Y370" s="55">
        <f t="shared" si="30"/>
        <v>1.2</v>
      </c>
      <c r="Z370" s="55">
        <f t="shared" si="31"/>
        <v>7.5999999999999998E-2</v>
      </c>
      <c r="AA370" s="55">
        <v>0.193</v>
      </c>
      <c r="AB370" s="56">
        <v>0.51050884256192997</v>
      </c>
      <c r="AC370">
        <f t="shared" si="32"/>
        <v>489</v>
      </c>
      <c r="AD370">
        <f t="shared" si="33"/>
        <v>1</v>
      </c>
      <c r="AE370">
        <f t="shared" si="34"/>
        <v>0.1</v>
      </c>
      <c r="AF370">
        <f>'TP Factors'!$D$7</f>
        <v>1.0291758621024898</v>
      </c>
      <c r="AG370">
        <f t="shared" si="35"/>
        <v>0.1</v>
      </c>
    </row>
    <row r="371" spans="1:33">
      <c r="A371" s="51" t="s">
        <v>246</v>
      </c>
      <c r="B371" s="51">
        <v>10</v>
      </c>
      <c r="C371" s="51" t="s">
        <v>247</v>
      </c>
      <c r="D371" s="52">
        <v>37.82</v>
      </c>
      <c r="E371" s="51" t="s">
        <v>248</v>
      </c>
      <c r="F371" s="51">
        <v>3456</v>
      </c>
      <c r="G371" s="53">
        <v>3</v>
      </c>
      <c r="H371" s="51" t="s">
        <v>249</v>
      </c>
      <c r="I371" s="51" t="s">
        <v>250</v>
      </c>
      <c r="J371" s="51">
        <v>4</v>
      </c>
      <c r="K371" s="54">
        <v>32.027429918800003</v>
      </c>
      <c r="L371" s="54">
        <v>11.3888640031</v>
      </c>
      <c r="M371" s="52">
        <v>0</v>
      </c>
      <c r="N371" s="52">
        <v>0</v>
      </c>
      <c r="O371" s="51">
        <v>65132</v>
      </c>
      <c r="P371" s="51">
        <v>63251</v>
      </c>
      <c r="Q371" s="55">
        <v>65132</v>
      </c>
      <c r="R371" s="55">
        <v>4110</v>
      </c>
      <c r="S371" s="51" t="s">
        <v>258</v>
      </c>
      <c r="T371" s="51" t="s">
        <v>305</v>
      </c>
      <c r="U371" s="55">
        <v>48.29</v>
      </c>
      <c r="V371" s="55">
        <v>1</v>
      </c>
      <c r="W371" s="55">
        <v>0.7</v>
      </c>
      <c r="X371" s="55">
        <v>0.09</v>
      </c>
      <c r="Y371" s="55">
        <f t="shared" si="30"/>
        <v>0.7</v>
      </c>
      <c r="Z371" s="55">
        <f t="shared" si="31"/>
        <v>0.09</v>
      </c>
      <c r="AA371" s="55">
        <v>0.41299999999999998</v>
      </c>
      <c r="AB371" s="56">
        <v>2.81423832369629E-3</v>
      </c>
      <c r="AC371">
        <f t="shared" si="32"/>
        <v>6</v>
      </c>
      <c r="AD371">
        <f t="shared" si="33"/>
        <v>0</v>
      </c>
      <c r="AE371">
        <f t="shared" si="34"/>
        <v>0</v>
      </c>
      <c r="AF371">
        <f>'TP Factors'!$D$7</f>
        <v>1.0291758621024898</v>
      </c>
      <c r="AG371">
        <f t="shared" si="35"/>
        <v>0</v>
      </c>
    </row>
    <row r="372" spans="1:33">
      <c r="A372" s="51" t="s">
        <v>246</v>
      </c>
      <c r="B372" s="51">
        <v>10</v>
      </c>
      <c r="C372" s="51" t="s">
        <v>247</v>
      </c>
      <c r="D372" s="52">
        <v>37.82</v>
      </c>
      <c r="E372" s="51" t="s">
        <v>248</v>
      </c>
      <c r="F372" s="51">
        <v>3456</v>
      </c>
      <c r="G372" s="53">
        <v>11.1</v>
      </c>
      <c r="H372" s="51" t="s">
        <v>249</v>
      </c>
      <c r="I372" s="51" t="s">
        <v>250</v>
      </c>
      <c r="J372" s="51">
        <v>1794</v>
      </c>
      <c r="K372" s="54">
        <v>584.75600745999998</v>
      </c>
      <c r="L372" s="54">
        <v>12351.634377799999</v>
      </c>
      <c r="M372" s="52">
        <v>2.15</v>
      </c>
      <c r="N372" s="52">
        <v>0.14000000000000001</v>
      </c>
      <c r="O372" s="51">
        <v>65138</v>
      </c>
      <c r="P372" s="51">
        <v>63257</v>
      </c>
      <c r="Q372" s="55">
        <v>65138</v>
      </c>
      <c r="R372" s="55">
        <v>1900</v>
      </c>
      <c r="S372" s="51" t="s">
        <v>258</v>
      </c>
      <c r="T372" s="51" t="s">
        <v>335</v>
      </c>
      <c r="U372" s="55">
        <v>48.29</v>
      </c>
      <c r="V372" s="55">
        <v>1</v>
      </c>
      <c r="W372" s="55">
        <v>1.2</v>
      </c>
      <c r="X372" s="55">
        <v>7.5999999999999998E-2</v>
      </c>
      <c r="Y372" s="55">
        <f t="shared" si="30"/>
        <v>1.2</v>
      </c>
      <c r="Z372" s="55">
        <f t="shared" si="31"/>
        <v>7.5999999999999998E-2</v>
      </c>
      <c r="AA372" s="55">
        <v>0.193</v>
      </c>
      <c r="AB372" s="56">
        <v>3.0521431160230601</v>
      </c>
      <c r="AC372">
        <f t="shared" si="32"/>
        <v>2924</v>
      </c>
      <c r="AD372">
        <f t="shared" si="33"/>
        <v>8</v>
      </c>
      <c r="AE372">
        <f t="shared" si="34"/>
        <v>0.5</v>
      </c>
      <c r="AF372">
        <f>'TP Factors'!$D$7</f>
        <v>1.0291758621024898</v>
      </c>
      <c r="AG372">
        <f t="shared" si="35"/>
        <v>0.5</v>
      </c>
    </row>
    <row r="373" spans="1:33">
      <c r="A373" s="51" t="s">
        <v>246</v>
      </c>
      <c r="B373" s="51">
        <v>10</v>
      </c>
      <c r="C373" s="51" t="s">
        <v>247</v>
      </c>
      <c r="D373" s="52">
        <v>37.82</v>
      </c>
      <c r="E373" s="51" t="s">
        <v>248</v>
      </c>
      <c r="F373" s="51">
        <v>3456</v>
      </c>
      <c r="G373" s="53">
        <v>3</v>
      </c>
      <c r="H373" s="51" t="s">
        <v>249</v>
      </c>
      <c r="I373" s="51" t="s">
        <v>250</v>
      </c>
      <c r="J373" s="51">
        <v>148</v>
      </c>
      <c r="K373" s="54">
        <v>162.868422936</v>
      </c>
      <c r="L373" s="54">
        <v>683.21635551700001</v>
      </c>
      <c r="M373" s="52">
        <v>0.18</v>
      </c>
      <c r="N373" s="52">
        <v>0.01</v>
      </c>
      <c r="O373" s="51">
        <v>65140</v>
      </c>
      <c r="P373" s="51">
        <v>63258</v>
      </c>
      <c r="Q373" s="55">
        <v>65140</v>
      </c>
      <c r="R373" s="55">
        <v>3200</v>
      </c>
      <c r="S373" s="51" t="s">
        <v>253</v>
      </c>
      <c r="T373" s="51" t="s">
        <v>329</v>
      </c>
      <c r="U373" s="55">
        <v>48.29</v>
      </c>
      <c r="V373" s="55">
        <v>1</v>
      </c>
      <c r="W373" s="55">
        <v>1.2</v>
      </c>
      <c r="X373" s="55">
        <v>6.4000000000000001E-2</v>
      </c>
      <c r="Y373" s="55">
        <f t="shared" si="30"/>
        <v>1.2</v>
      </c>
      <c r="Z373" s="55">
        <f t="shared" si="31"/>
        <v>6.4000000000000001E-2</v>
      </c>
      <c r="AA373" s="55">
        <v>0.28699999999999998</v>
      </c>
      <c r="AB373" s="56">
        <v>0.16882576285033299</v>
      </c>
      <c r="AC373">
        <f t="shared" si="32"/>
        <v>241</v>
      </c>
      <c r="AD373">
        <f t="shared" si="33"/>
        <v>1</v>
      </c>
      <c r="AE373">
        <f t="shared" si="34"/>
        <v>0</v>
      </c>
      <c r="AF373">
        <f>'TP Factors'!$D$7</f>
        <v>1.0291758621024898</v>
      </c>
      <c r="AG373">
        <f t="shared" si="35"/>
        <v>0</v>
      </c>
    </row>
    <row r="374" spans="1:33">
      <c r="A374" s="51" t="s">
        <v>246</v>
      </c>
      <c r="B374" s="51">
        <v>10</v>
      </c>
      <c r="C374" s="51" t="s">
        <v>247</v>
      </c>
      <c r="D374" s="52">
        <v>37.82</v>
      </c>
      <c r="E374" s="51" t="s">
        <v>248</v>
      </c>
      <c r="F374" s="51">
        <v>1234</v>
      </c>
      <c r="G374" s="53">
        <v>98</v>
      </c>
      <c r="H374" s="51" t="s">
        <v>249</v>
      </c>
      <c r="I374" s="51" t="s">
        <v>250</v>
      </c>
      <c r="J374" s="51">
        <v>9435</v>
      </c>
      <c r="K374" s="54">
        <v>1008.97701522</v>
      </c>
      <c r="L374" s="54">
        <v>16923.319206</v>
      </c>
      <c r="M374" s="52">
        <v>16.98</v>
      </c>
      <c r="N374" s="52">
        <v>4.51</v>
      </c>
      <c r="O374" s="51">
        <v>65144</v>
      </c>
      <c r="P374" s="51">
        <v>63262</v>
      </c>
      <c r="Q374" s="55">
        <v>65144</v>
      </c>
      <c r="R374" s="55">
        <v>1700</v>
      </c>
      <c r="S374" s="51" t="s">
        <v>258</v>
      </c>
      <c r="T374" s="51" t="s">
        <v>307</v>
      </c>
      <c r="U374" s="55">
        <v>48.29</v>
      </c>
      <c r="V374" s="55">
        <v>1</v>
      </c>
      <c r="W374" s="55">
        <v>1.8</v>
      </c>
      <c r="X374" s="55">
        <v>0.47799999999999998</v>
      </c>
      <c r="Y374" s="55">
        <f t="shared" si="30"/>
        <v>1.8</v>
      </c>
      <c r="Z374" s="55">
        <f t="shared" si="31"/>
        <v>0.47799999999999998</v>
      </c>
      <c r="AA374" s="55">
        <v>0.74099999999999999</v>
      </c>
      <c r="AB374" s="56">
        <v>4.1818265206707599</v>
      </c>
      <c r="AC374">
        <f t="shared" si="32"/>
        <v>15381</v>
      </c>
      <c r="AD374">
        <f t="shared" si="33"/>
        <v>61</v>
      </c>
      <c r="AE374">
        <f t="shared" si="34"/>
        <v>16.2</v>
      </c>
      <c r="AF374">
        <f>'TP Factors'!$D$7</f>
        <v>1.0291758621024898</v>
      </c>
      <c r="AG374">
        <f t="shared" si="35"/>
        <v>16.7</v>
      </c>
    </row>
    <row r="375" spans="1:33">
      <c r="A375" s="51" t="s">
        <v>246</v>
      </c>
      <c r="B375" s="51">
        <v>10</v>
      </c>
      <c r="C375" s="51" t="s">
        <v>247</v>
      </c>
      <c r="D375" s="52">
        <v>37.82</v>
      </c>
      <c r="E375" s="51" t="s">
        <v>248</v>
      </c>
      <c r="F375" s="51">
        <v>3456</v>
      </c>
      <c r="G375" s="53">
        <v>11.1</v>
      </c>
      <c r="H375" s="51" t="s">
        <v>249</v>
      </c>
      <c r="I375" s="51" t="s">
        <v>250</v>
      </c>
      <c r="J375" s="51">
        <v>25</v>
      </c>
      <c r="K375" s="54">
        <v>365.83219217700002</v>
      </c>
      <c r="L375" s="54">
        <v>181.66619768199999</v>
      </c>
      <c r="M375" s="52">
        <v>0.03</v>
      </c>
      <c r="N375" s="52">
        <v>0</v>
      </c>
      <c r="O375" s="51">
        <v>65145</v>
      </c>
      <c r="P375" s="51">
        <v>63263</v>
      </c>
      <c r="Q375" s="55">
        <v>65145</v>
      </c>
      <c r="R375" s="55">
        <v>1800</v>
      </c>
      <c r="S375" s="51" t="s">
        <v>258</v>
      </c>
      <c r="T375" s="51" t="s">
        <v>341</v>
      </c>
      <c r="U375" s="55">
        <v>48.29</v>
      </c>
      <c r="V375" s="55">
        <v>1</v>
      </c>
      <c r="W375" s="55">
        <v>1.25</v>
      </c>
      <c r="X375" s="55">
        <v>7.5999999999999998E-2</v>
      </c>
      <c r="Y375" s="55">
        <f t="shared" si="30"/>
        <v>1.25</v>
      </c>
      <c r="Z375" s="55">
        <f t="shared" si="31"/>
        <v>7.5999999999999998E-2</v>
      </c>
      <c r="AA375" s="55">
        <v>0.183</v>
      </c>
      <c r="AB375" s="56">
        <v>4.48905155610188E-2</v>
      </c>
      <c r="AC375">
        <f t="shared" si="32"/>
        <v>41</v>
      </c>
      <c r="AD375">
        <f t="shared" si="33"/>
        <v>0</v>
      </c>
      <c r="AE375">
        <f t="shared" si="34"/>
        <v>0</v>
      </c>
      <c r="AF375">
        <f>'TP Factors'!$D$7</f>
        <v>1.0291758621024898</v>
      </c>
      <c r="AG375">
        <f t="shared" si="35"/>
        <v>0</v>
      </c>
    </row>
    <row r="376" spans="1:33">
      <c r="A376" s="51" t="s">
        <v>246</v>
      </c>
      <c r="B376" s="51">
        <v>10</v>
      </c>
      <c r="C376" s="51" t="s">
        <v>247</v>
      </c>
      <c r="D376" s="52">
        <v>37.82</v>
      </c>
      <c r="E376" s="51" t="s">
        <v>248</v>
      </c>
      <c r="F376" s="51">
        <v>3456</v>
      </c>
      <c r="G376" s="53">
        <v>3</v>
      </c>
      <c r="H376" s="51" t="s">
        <v>249</v>
      </c>
      <c r="I376" s="51" t="s">
        <v>250</v>
      </c>
      <c r="J376" s="51">
        <v>16487</v>
      </c>
      <c r="K376" s="54">
        <v>1916.8238105299999</v>
      </c>
      <c r="L376" s="54">
        <v>76356.214870299998</v>
      </c>
      <c r="M376" s="52">
        <v>19.78</v>
      </c>
      <c r="N376" s="52">
        <v>1.06</v>
      </c>
      <c r="O376" s="51">
        <v>65148</v>
      </c>
      <c r="P376" s="51">
        <v>63266</v>
      </c>
      <c r="Q376" s="55">
        <v>65148</v>
      </c>
      <c r="R376" s="55">
        <v>3200</v>
      </c>
      <c r="S376" s="51" t="s">
        <v>253</v>
      </c>
      <c r="T376" s="51" t="s">
        <v>329</v>
      </c>
      <c r="U376" s="55">
        <v>48.29</v>
      </c>
      <c r="V376" s="55">
        <v>1</v>
      </c>
      <c r="W376" s="55">
        <v>1.2</v>
      </c>
      <c r="X376" s="55">
        <v>6.4000000000000001E-2</v>
      </c>
      <c r="Y376" s="55">
        <f t="shared" si="30"/>
        <v>1.2</v>
      </c>
      <c r="Z376" s="55">
        <f t="shared" si="31"/>
        <v>6.4000000000000001E-2</v>
      </c>
      <c r="AA376" s="55">
        <v>0.28699999999999998</v>
      </c>
      <c r="AB376" s="56">
        <v>18.8679561308</v>
      </c>
      <c r="AC376">
        <f t="shared" si="32"/>
        <v>26879</v>
      </c>
      <c r="AD376">
        <f t="shared" si="33"/>
        <v>71</v>
      </c>
      <c r="AE376">
        <f t="shared" si="34"/>
        <v>3.8</v>
      </c>
      <c r="AF376">
        <f>'TP Factors'!$D$7</f>
        <v>1.0291758621024898</v>
      </c>
      <c r="AG376">
        <f t="shared" si="35"/>
        <v>3.9</v>
      </c>
    </row>
    <row r="377" spans="1:33">
      <c r="A377" s="51" t="s">
        <v>246</v>
      </c>
      <c r="B377" s="51">
        <v>10</v>
      </c>
      <c r="C377" s="51" t="s">
        <v>247</v>
      </c>
      <c r="D377" s="52">
        <v>37.82</v>
      </c>
      <c r="E377" s="51" t="s">
        <v>248</v>
      </c>
      <c r="F377" s="51">
        <v>3456</v>
      </c>
      <c r="G377" s="53">
        <v>3</v>
      </c>
      <c r="H377" s="51" t="s">
        <v>249</v>
      </c>
      <c r="I377" s="51" t="s">
        <v>250</v>
      </c>
      <c r="J377" s="51">
        <v>54</v>
      </c>
      <c r="K377" s="54">
        <v>196.119264703</v>
      </c>
      <c r="L377" s="54">
        <v>252.22646531500001</v>
      </c>
      <c r="M377" s="52">
        <v>0.06</v>
      </c>
      <c r="N377" s="52">
        <v>0</v>
      </c>
      <c r="O377" s="51">
        <v>65149</v>
      </c>
      <c r="P377" s="51">
        <v>63267</v>
      </c>
      <c r="Q377" s="55">
        <v>65149</v>
      </c>
      <c r="R377" s="55">
        <v>3200</v>
      </c>
      <c r="S377" s="51" t="s">
        <v>253</v>
      </c>
      <c r="T377" s="51" t="s">
        <v>329</v>
      </c>
      <c r="U377" s="55">
        <v>48.29</v>
      </c>
      <c r="V377" s="55">
        <v>1</v>
      </c>
      <c r="W377" s="55">
        <v>1.2</v>
      </c>
      <c r="X377" s="55">
        <v>6.4000000000000001E-2</v>
      </c>
      <c r="Y377" s="55">
        <f t="shared" si="30"/>
        <v>1.2</v>
      </c>
      <c r="Z377" s="55">
        <f t="shared" si="31"/>
        <v>6.4000000000000001E-2</v>
      </c>
      <c r="AA377" s="55">
        <v>0.28699999999999998</v>
      </c>
      <c r="AB377" s="56">
        <v>6.2326267610494701E-2</v>
      </c>
      <c r="AC377">
        <f t="shared" si="32"/>
        <v>89</v>
      </c>
      <c r="AD377">
        <f t="shared" si="33"/>
        <v>0</v>
      </c>
      <c r="AE377">
        <f t="shared" si="34"/>
        <v>0</v>
      </c>
      <c r="AF377">
        <f>'TP Factors'!$D$7</f>
        <v>1.0291758621024898</v>
      </c>
      <c r="AG377">
        <f t="shared" si="35"/>
        <v>0</v>
      </c>
    </row>
    <row r="378" spans="1:33">
      <c r="A378" s="51" t="s">
        <v>246</v>
      </c>
      <c r="B378" s="51">
        <v>10</v>
      </c>
      <c r="C378" s="51" t="s">
        <v>247</v>
      </c>
      <c r="D378" s="52">
        <v>37.82</v>
      </c>
      <c r="E378" s="51" t="s">
        <v>248</v>
      </c>
      <c r="F378" s="51">
        <v>3456</v>
      </c>
      <c r="G378" s="53">
        <v>3</v>
      </c>
      <c r="H378" s="51" t="s">
        <v>249</v>
      </c>
      <c r="I378" s="51" t="s">
        <v>250</v>
      </c>
      <c r="J378" s="51">
        <v>54</v>
      </c>
      <c r="K378" s="54">
        <v>78.506134766299994</v>
      </c>
      <c r="L378" s="54">
        <v>250.83256942400001</v>
      </c>
      <c r="M378" s="52">
        <v>0.06</v>
      </c>
      <c r="N378" s="52">
        <v>0</v>
      </c>
      <c r="O378" s="51">
        <v>65151</v>
      </c>
      <c r="P378" s="51">
        <v>63269</v>
      </c>
      <c r="Q378" s="55">
        <v>65151</v>
      </c>
      <c r="R378" s="55">
        <v>3200</v>
      </c>
      <c r="S378" s="51" t="s">
        <v>253</v>
      </c>
      <c r="T378" s="51" t="s">
        <v>329</v>
      </c>
      <c r="U378" s="55">
        <v>48.29</v>
      </c>
      <c r="V378" s="55">
        <v>1</v>
      </c>
      <c r="W378" s="55">
        <v>1.2</v>
      </c>
      <c r="X378" s="55">
        <v>6.4000000000000001E-2</v>
      </c>
      <c r="Y378" s="55">
        <f t="shared" si="30"/>
        <v>1.2</v>
      </c>
      <c r="Z378" s="55">
        <f t="shared" si="31"/>
        <v>6.4000000000000001E-2</v>
      </c>
      <c r="AA378" s="55">
        <v>0.28699999999999998</v>
      </c>
      <c r="AB378" s="56">
        <v>6.1981829824584098E-2</v>
      </c>
      <c r="AC378">
        <f t="shared" si="32"/>
        <v>88</v>
      </c>
      <c r="AD378">
        <f t="shared" si="33"/>
        <v>0</v>
      </c>
      <c r="AE378">
        <f t="shared" si="34"/>
        <v>0</v>
      </c>
      <c r="AF378">
        <f>'TP Factors'!$D$7</f>
        <v>1.0291758621024898</v>
      </c>
      <c r="AG378">
        <f t="shared" si="35"/>
        <v>0</v>
      </c>
    </row>
    <row r="379" spans="1:33">
      <c r="A379" s="51" t="s">
        <v>246</v>
      </c>
      <c r="B379" s="51">
        <v>10</v>
      </c>
      <c r="C379" s="51" t="s">
        <v>247</v>
      </c>
      <c r="D379" s="52">
        <v>37.82</v>
      </c>
      <c r="E379" s="51" t="s">
        <v>248</v>
      </c>
      <c r="F379" s="51">
        <v>1234</v>
      </c>
      <c r="G379" s="53">
        <v>0</v>
      </c>
      <c r="H379" s="51" t="s">
        <v>249</v>
      </c>
      <c r="I379" s="51" t="s">
        <v>250</v>
      </c>
      <c r="J379" s="51">
        <v>66</v>
      </c>
      <c r="K379" s="54">
        <v>78.801628676000007</v>
      </c>
      <c r="L379" s="54">
        <v>176.44265841000001</v>
      </c>
      <c r="M379" s="52">
        <v>0.04</v>
      </c>
      <c r="N379" s="52">
        <v>0.01</v>
      </c>
      <c r="O379" s="51">
        <v>65162</v>
      </c>
      <c r="P379" s="51">
        <v>63278</v>
      </c>
      <c r="Q379" s="55">
        <v>65162</v>
      </c>
      <c r="R379" s="55">
        <v>5300</v>
      </c>
      <c r="S379" s="51" t="s">
        <v>258</v>
      </c>
      <c r="T379" s="51" t="s">
        <v>291</v>
      </c>
      <c r="U379" s="55">
        <v>48.29</v>
      </c>
      <c r="V379" s="55">
        <v>1</v>
      </c>
      <c r="W379" s="55">
        <v>0.6</v>
      </c>
      <c r="X379" s="55">
        <v>0.13500000000000001</v>
      </c>
      <c r="Y379" s="55">
        <f t="shared" si="30"/>
        <v>0.6</v>
      </c>
      <c r="Z379" s="55">
        <f t="shared" si="31"/>
        <v>0.13500000000000001</v>
      </c>
      <c r="AA379" s="55">
        <v>0.5</v>
      </c>
      <c r="AB379" s="56">
        <v>4.3599756009578598E-2</v>
      </c>
      <c r="AC379">
        <f t="shared" si="32"/>
        <v>108</v>
      </c>
      <c r="AD379">
        <f t="shared" si="33"/>
        <v>0</v>
      </c>
      <c r="AE379">
        <f t="shared" si="34"/>
        <v>0</v>
      </c>
      <c r="AF379">
        <f>'TP Factors'!$D$7</f>
        <v>1.0291758621024898</v>
      </c>
      <c r="AG379">
        <f t="shared" si="35"/>
        <v>0</v>
      </c>
    </row>
    <row r="380" spans="1:33">
      <c r="A380" s="51" t="s">
        <v>246</v>
      </c>
      <c r="B380" s="51">
        <v>10</v>
      </c>
      <c r="C380" s="51" t="s">
        <v>247</v>
      </c>
      <c r="D380" s="52">
        <v>37.82</v>
      </c>
      <c r="E380" s="51" t="s">
        <v>248</v>
      </c>
      <c r="F380" s="51">
        <v>1234</v>
      </c>
      <c r="G380" s="53">
        <v>29</v>
      </c>
      <c r="H380" s="51" t="s">
        <v>249</v>
      </c>
      <c r="I380" s="51" t="s">
        <v>250</v>
      </c>
      <c r="J380" s="51">
        <v>18534</v>
      </c>
      <c r="K380" s="54">
        <v>2171.0832369700001</v>
      </c>
      <c r="L380" s="54">
        <v>111975.86244300001</v>
      </c>
      <c r="M380" s="52">
        <v>41.33</v>
      </c>
      <c r="N380" s="52">
        <v>5.86</v>
      </c>
      <c r="O380" s="51">
        <v>65172</v>
      </c>
      <c r="P380" s="51">
        <v>63287</v>
      </c>
      <c r="Q380" s="55">
        <v>65172</v>
      </c>
      <c r="R380" s="55">
        <v>1200</v>
      </c>
      <c r="S380" s="51" t="s">
        <v>261</v>
      </c>
      <c r="T380" s="51" t="s">
        <v>262</v>
      </c>
      <c r="U380" s="55">
        <v>48.29</v>
      </c>
      <c r="V380" s="55">
        <v>1</v>
      </c>
      <c r="W380" s="55">
        <v>2.23</v>
      </c>
      <c r="X380" s="55">
        <v>0.316</v>
      </c>
      <c r="Y380" s="55">
        <f t="shared" si="30"/>
        <v>2.23</v>
      </c>
      <c r="Z380" s="55">
        <f t="shared" si="31"/>
        <v>0.316</v>
      </c>
      <c r="AA380" s="55">
        <v>0.22</v>
      </c>
      <c r="AB380" s="56">
        <v>7.19163541206507E-2</v>
      </c>
      <c r="AC380">
        <f t="shared" si="32"/>
        <v>79</v>
      </c>
      <c r="AD380">
        <f t="shared" si="33"/>
        <v>0</v>
      </c>
      <c r="AE380">
        <f t="shared" si="34"/>
        <v>0.1</v>
      </c>
      <c r="AF380">
        <f>'TP Factors'!$D$7</f>
        <v>1.0291758621024898</v>
      </c>
      <c r="AG380">
        <f t="shared" si="35"/>
        <v>0.1</v>
      </c>
    </row>
    <row r="381" spans="1:33">
      <c r="A381" s="51" t="s">
        <v>246</v>
      </c>
      <c r="B381" s="51">
        <v>10</v>
      </c>
      <c r="C381" s="51" t="s">
        <v>247</v>
      </c>
      <c r="D381" s="52">
        <v>37.82</v>
      </c>
      <c r="E381" s="51" t="s">
        <v>248</v>
      </c>
      <c r="F381" s="51">
        <v>1234</v>
      </c>
      <c r="G381" s="53">
        <v>29</v>
      </c>
      <c r="H381" s="51" t="s">
        <v>249</v>
      </c>
      <c r="I381" s="51" t="s">
        <v>250</v>
      </c>
      <c r="J381" s="51">
        <v>5923</v>
      </c>
      <c r="K381" s="54">
        <v>1041.76710503</v>
      </c>
      <c r="L381" s="54">
        <v>20236.960448900001</v>
      </c>
      <c r="M381" s="52">
        <v>13.21</v>
      </c>
      <c r="N381" s="52">
        <v>1.87</v>
      </c>
      <c r="O381" s="51">
        <v>65173</v>
      </c>
      <c r="P381" s="51">
        <v>63288</v>
      </c>
      <c r="Q381" s="55">
        <v>65173</v>
      </c>
      <c r="R381" s="55">
        <v>1200</v>
      </c>
      <c r="S381" s="51" t="s">
        <v>253</v>
      </c>
      <c r="T381" s="51" t="s">
        <v>254</v>
      </c>
      <c r="U381" s="55">
        <v>48.29</v>
      </c>
      <c r="V381" s="55">
        <v>1</v>
      </c>
      <c r="W381" s="55">
        <v>2.23</v>
      </c>
      <c r="X381" s="55">
        <v>0.316</v>
      </c>
      <c r="Y381" s="55">
        <f t="shared" si="30"/>
        <v>2.23</v>
      </c>
      <c r="Z381" s="55">
        <f t="shared" si="31"/>
        <v>0.316</v>
      </c>
      <c r="AA381" s="55">
        <v>0.38900000000000001</v>
      </c>
      <c r="AB381" s="56">
        <v>2.5864941260106699E-2</v>
      </c>
      <c r="AC381">
        <f t="shared" si="32"/>
        <v>50</v>
      </c>
      <c r="AD381">
        <f t="shared" si="33"/>
        <v>0</v>
      </c>
      <c r="AE381">
        <f t="shared" si="34"/>
        <v>0</v>
      </c>
      <c r="AF381">
        <f>'TP Factors'!$D$7</f>
        <v>1.0291758621024898</v>
      </c>
      <c r="AG381">
        <f t="shared" si="35"/>
        <v>0</v>
      </c>
    </row>
    <row r="382" spans="1:33">
      <c r="A382" s="51" t="s">
        <v>246</v>
      </c>
      <c r="B382" s="51">
        <v>10</v>
      </c>
      <c r="C382" s="51" t="s">
        <v>247</v>
      </c>
      <c r="D382" s="52">
        <v>37.82</v>
      </c>
      <c r="E382" s="51" t="s">
        <v>248</v>
      </c>
      <c r="F382" s="51">
        <v>1234</v>
      </c>
      <c r="G382" s="53">
        <v>29</v>
      </c>
      <c r="H382" s="51" t="s">
        <v>249</v>
      </c>
      <c r="I382" s="51" t="s">
        <v>250</v>
      </c>
      <c r="J382" s="51">
        <v>6256</v>
      </c>
      <c r="K382" s="54">
        <v>904.66456886000003</v>
      </c>
      <c r="L382" s="54">
        <v>27354.2093628</v>
      </c>
      <c r="M382" s="52">
        <v>13.95</v>
      </c>
      <c r="N382" s="52">
        <v>1.98</v>
      </c>
      <c r="O382" s="51">
        <v>65174</v>
      </c>
      <c r="P382" s="51">
        <v>63289</v>
      </c>
      <c r="Q382" s="55">
        <v>65174</v>
      </c>
      <c r="R382" s="55">
        <v>1200</v>
      </c>
      <c r="S382" s="51" t="s">
        <v>258</v>
      </c>
      <c r="T382" s="51" t="s">
        <v>259</v>
      </c>
      <c r="U382" s="55">
        <v>48.29</v>
      </c>
      <c r="V382" s="55">
        <v>1</v>
      </c>
      <c r="W382" s="55">
        <v>2.23</v>
      </c>
      <c r="X382" s="55">
        <v>0.316</v>
      </c>
      <c r="Y382" s="55">
        <f t="shared" si="30"/>
        <v>2.23</v>
      </c>
      <c r="Z382" s="55">
        <f t="shared" si="31"/>
        <v>0.316</v>
      </c>
      <c r="AA382" s="55">
        <v>0.30399999999999999</v>
      </c>
      <c r="AB382" s="56">
        <v>2.0126852652082399E-2</v>
      </c>
      <c r="AC382">
        <f t="shared" si="32"/>
        <v>30</v>
      </c>
      <c r="AD382">
        <f t="shared" si="33"/>
        <v>0</v>
      </c>
      <c r="AE382">
        <f t="shared" si="34"/>
        <v>0</v>
      </c>
      <c r="AF382">
        <f>'TP Factors'!$D$7</f>
        <v>1.0291758621024898</v>
      </c>
      <c r="AG382">
        <f t="shared" si="35"/>
        <v>0</v>
      </c>
    </row>
    <row r="383" spans="1:33">
      <c r="A383" s="51" t="s">
        <v>246</v>
      </c>
      <c r="B383" s="51">
        <v>10</v>
      </c>
      <c r="C383" s="51" t="s">
        <v>247</v>
      </c>
      <c r="D383" s="52">
        <v>37.82</v>
      </c>
      <c r="E383" s="51" t="s">
        <v>248</v>
      </c>
      <c r="F383" s="51">
        <v>3456</v>
      </c>
      <c r="G383" s="53">
        <v>0</v>
      </c>
      <c r="H383" s="51" t="s">
        <v>249</v>
      </c>
      <c r="I383" s="51" t="s">
        <v>250</v>
      </c>
      <c r="J383" s="51">
        <v>974</v>
      </c>
      <c r="K383" s="54">
        <v>236.57684470999999</v>
      </c>
      <c r="L383" s="54">
        <v>4275.0110483899998</v>
      </c>
      <c r="M383" s="52">
        <v>0</v>
      </c>
      <c r="N383" s="52">
        <v>0</v>
      </c>
      <c r="O383" s="51">
        <v>65179</v>
      </c>
      <c r="P383" s="51">
        <v>63293</v>
      </c>
      <c r="Q383" s="55">
        <v>65179</v>
      </c>
      <c r="R383" s="55">
        <v>6460</v>
      </c>
      <c r="S383" s="51" t="s">
        <v>258</v>
      </c>
      <c r="T383" s="51" t="s">
        <v>280</v>
      </c>
      <c r="U383" s="55">
        <v>48.29</v>
      </c>
      <c r="V383" s="55">
        <v>1</v>
      </c>
      <c r="W383" s="55">
        <v>0</v>
      </c>
      <c r="X383" s="55">
        <v>0</v>
      </c>
      <c r="Y383" s="55">
        <f t="shared" si="30"/>
        <v>0</v>
      </c>
      <c r="Z383" s="55">
        <f t="shared" si="31"/>
        <v>0</v>
      </c>
      <c r="AA383" s="55">
        <v>0.30299999999999999</v>
      </c>
      <c r="AB383" s="56">
        <v>1.05637401035297</v>
      </c>
      <c r="AC383">
        <f t="shared" si="32"/>
        <v>1589</v>
      </c>
      <c r="AD383">
        <f t="shared" si="33"/>
        <v>0</v>
      </c>
      <c r="AE383">
        <f t="shared" si="34"/>
        <v>0</v>
      </c>
      <c r="AF383">
        <f>'TP Factors'!$D$7</f>
        <v>1.0291758621024898</v>
      </c>
      <c r="AG383">
        <f t="shared" si="35"/>
        <v>0</v>
      </c>
    </row>
    <row r="384" spans="1:33">
      <c r="A384" s="51" t="s">
        <v>246</v>
      </c>
      <c r="B384" s="51">
        <v>10</v>
      </c>
      <c r="C384" s="51" t="s">
        <v>247</v>
      </c>
      <c r="D384" s="52">
        <v>37.82</v>
      </c>
      <c r="E384" s="51" t="s">
        <v>248</v>
      </c>
      <c r="F384" s="51">
        <v>1234</v>
      </c>
      <c r="G384" s="53">
        <v>45</v>
      </c>
      <c r="H384" s="51" t="s">
        <v>249</v>
      </c>
      <c r="I384" s="51" t="s">
        <v>250</v>
      </c>
      <c r="J384" s="51">
        <v>3783</v>
      </c>
      <c r="K384" s="54">
        <v>1807.3947899100001</v>
      </c>
      <c r="L384" s="54">
        <v>7152.7687551299996</v>
      </c>
      <c r="M384" s="52">
        <v>4.54</v>
      </c>
      <c r="N384" s="52">
        <v>1.82</v>
      </c>
      <c r="O384" s="51">
        <v>65180</v>
      </c>
      <c r="P384" s="51">
        <v>63294</v>
      </c>
      <c r="Q384" s="55">
        <v>65180</v>
      </c>
      <c r="R384" s="55">
        <v>8140</v>
      </c>
      <c r="S384" s="51" t="s">
        <v>258</v>
      </c>
      <c r="T384" s="51" t="s">
        <v>301</v>
      </c>
      <c r="U384" s="55">
        <v>48.29</v>
      </c>
      <c r="V384" s="55">
        <v>1</v>
      </c>
      <c r="W384" s="55">
        <v>1.2</v>
      </c>
      <c r="X384" s="55">
        <v>0.48</v>
      </c>
      <c r="Y384" s="55">
        <f t="shared" si="30"/>
        <v>1.2</v>
      </c>
      <c r="Z384" s="55">
        <f t="shared" si="31"/>
        <v>0.48</v>
      </c>
      <c r="AA384" s="55">
        <v>0.70299999999999996</v>
      </c>
      <c r="AB384" s="56">
        <v>1.7674805819907899</v>
      </c>
      <c r="AC384">
        <f t="shared" si="32"/>
        <v>6168</v>
      </c>
      <c r="AD384">
        <f t="shared" si="33"/>
        <v>16</v>
      </c>
      <c r="AE384">
        <f t="shared" si="34"/>
        <v>6.5</v>
      </c>
      <c r="AF384">
        <f>'TP Factors'!$D$7</f>
        <v>1.0291758621024898</v>
      </c>
      <c r="AG384">
        <f t="shared" si="35"/>
        <v>6.7</v>
      </c>
    </row>
    <row r="385" spans="1:33">
      <c r="A385" s="51" t="s">
        <v>246</v>
      </c>
      <c r="B385" s="51">
        <v>10</v>
      </c>
      <c r="C385" s="51" t="s">
        <v>247</v>
      </c>
      <c r="D385" s="52">
        <v>37.82</v>
      </c>
      <c r="E385" s="51" t="s">
        <v>248</v>
      </c>
      <c r="F385" s="51">
        <v>3456</v>
      </c>
      <c r="G385" s="53">
        <v>3</v>
      </c>
      <c r="H385" s="51" t="s">
        <v>249</v>
      </c>
      <c r="I385" s="51" t="s">
        <v>250</v>
      </c>
      <c r="J385" s="51">
        <v>6375</v>
      </c>
      <c r="K385" s="54">
        <v>861.75630077999995</v>
      </c>
      <c r="L385" s="54">
        <v>27422.052999399999</v>
      </c>
      <c r="M385" s="52">
        <v>4.46</v>
      </c>
      <c r="N385" s="52">
        <v>0.56999999999999995</v>
      </c>
      <c r="O385" s="51">
        <v>65183</v>
      </c>
      <c r="P385" s="51">
        <v>63297</v>
      </c>
      <c r="Q385" s="55">
        <v>65183</v>
      </c>
      <c r="R385" s="55">
        <v>4110</v>
      </c>
      <c r="S385" s="51" t="s">
        <v>253</v>
      </c>
      <c r="T385" s="51" t="s">
        <v>320</v>
      </c>
      <c r="U385" s="55">
        <v>48.29</v>
      </c>
      <c r="V385" s="55">
        <v>1</v>
      </c>
      <c r="W385" s="55">
        <v>0.7</v>
      </c>
      <c r="X385" s="55">
        <v>0.09</v>
      </c>
      <c r="Y385" s="55">
        <f t="shared" si="30"/>
        <v>0.7</v>
      </c>
      <c r="Z385" s="55">
        <f t="shared" si="31"/>
        <v>0.09</v>
      </c>
      <c r="AA385" s="55">
        <v>0.309</v>
      </c>
      <c r="AB385" s="56">
        <v>6.7761097624848601</v>
      </c>
      <c r="AC385">
        <f t="shared" si="32"/>
        <v>10393</v>
      </c>
      <c r="AD385">
        <f t="shared" si="33"/>
        <v>16</v>
      </c>
      <c r="AE385">
        <f t="shared" si="34"/>
        <v>2.1</v>
      </c>
      <c r="AF385">
        <f>'TP Factors'!$D$7</f>
        <v>1.0291758621024898</v>
      </c>
      <c r="AG385">
        <f t="shared" si="35"/>
        <v>2.2000000000000002</v>
      </c>
    </row>
    <row r="386" spans="1:33">
      <c r="A386" s="51" t="s">
        <v>246</v>
      </c>
      <c r="B386" s="51">
        <v>10</v>
      </c>
      <c r="C386" s="51" t="s">
        <v>247</v>
      </c>
      <c r="D386" s="52">
        <v>37.82</v>
      </c>
      <c r="E386" s="51" t="s">
        <v>248</v>
      </c>
      <c r="F386" s="51">
        <v>1234</v>
      </c>
      <c r="G386" s="53">
        <v>102.5</v>
      </c>
      <c r="H386" s="51" t="s">
        <v>249</v>
      </c>
      <c r="I386" s="51" t="s">
        <v>250</v>
      </c>
      <c r="J386" s="51">
        <v>178</v>
      </c>
      <c r="K386" s="54">
        <v>79.6299858645</v>
      </c>
      <c r="L386" s="54">
        <v>357.61537022200002</v>
      </c>
      <c r="M386" s="52">
        <v>0.37</v>
      </c>
      <c r="N386" s="52">
        <v>0.09</v>
      </c>
      <c r="O386" s="51">
        <v>65197</v>
      </c>
      <c r="P386" s="51">
        <v>63307</v>
      </c>
      <c r="Q386" s="55">
        <v>65197</v>
      </c>
      <c r="R386" s="55">
        <v>1300</v>
      </c>
      <c r="S386" s="51" t="s">
        <v>258</v>
      </c>
      <c r="T386" s="51" t="s">
        <v>311</v>
      </c>
      <c r="U386" s="55">
        <v>48.29</v>
      </c>
      <c r="V386" s="55">
        <v>1</v>
      </c>
      <c r="W386" s="55">
        <v>2.1</v>
      </c>
      <c r="X386" s="55">
        <v>0.51600000000000001</v>
      </c>
      <c r="Y386" s="55">
        <f t="shared" si="30"/>
        <v>2.1</v>
      </c>
      <c r="Z386" s="55">
        <f t="shared" si="31"/>
        <v>0.51600000000000001</v>
      </c>
      <c r="AA386" s="55">
        <v>0.66200000000000003</v>
      </c>
      <c r="AB386" s="56">
        <v>8.8368328997458404E-2</v>
      </c>
      <c r="AC386">
        <f t="shared" si="32"/>
        <v>290</v>
      </c>
      <c r="AD386">
        <f t="shared" si="33"/>
        <v>1</v>
      </c>
      <c r="AE386">
        <f t="shared" si="34"/>
        <v>0.3</v>
      </c>
      <c r="AF386">
        <f>'TP Factors'!$D$7</f>
        <v>1.0291758621024898</v>
      </c>
      <c r="AG386">
        <f t="shared" si="35"/>
        <v>0.3</v>
      </c>
    </row>
    <row r="387" spans="1:33">
      <c r="A387" s="51" t="s">
        <v>246</v>
      </c>
      <c r="B387" s="51">
        <v>10</v>
      </c>
      <c r="C387" s="51" t="s">
        <v>247</v>
      </c>
      <c r="D387" s="52">
        <v>37.82</v>
      </c>
      <c r="E387" s="51" t="s">
        <v>248</v>
      </c>
      <c r="F387" s="51">
        <v>1234</v>
      </c>
      <c r="G387" s="53">
        <v>45</v>
      </c>
      <c r="H387" s="51" t="s">
        <v>249</v>
      </c>
      <c r="I387" s="51" t="s">
        <v>250</v>
      </c>
      <c r="J387" s="51">
        <v>7190</v>
      </c>
      <c r="K387" s="54">
        <v>1832.16413648</v>
      </c>
      <c r="L387" s="54">
        <v>13594.8338957</v>
      </c>
      <c r="M387" s="52">
        <v>8.6300000000000008</v>
      </c>
      <c r="N387" s="52">
        <v>3.45</v>
      </c>
      <c r="O387" s="51">
        <v>65198</v>
      </c>
      <c r="P387" s="51">
        <v>63308</v>
      </c>
      <c r="Q387" s="55">
        <v>65198</v>
      </c>
      <c r="R387" s="55">
        <v>8140</v>
      </c>
      <c r="S387" s="51" t="s">
        <v>258</v>
      </c>
      <c r="T387" s="51" t="s">
        <v>301</v>
      </c>
      <c r="U387" s="55">
        <v>48.29</v>
      </c>
      <c r="V387" s="55">
        <v>1</v>
      </c>
      <c r="W387" s="55">
        <v>1.2</v>
      </c>
      <c r="X387" s="55">
        <v>0.48</v>
      </c>
      <c r="Y387" s="55">
        <f t="shared" ref="Y387:Y450" si="36">W387</f>
        <v>1.2</v>
      </c>
      <c r="Z387" s="55">
        <f t="shared" ref="Z387:Z450" si="37">X387</f>
        <v>0.48</v>
      </c>
      <c r="AA387" s="55">
        <v>0.70299999999999996</v>
      </c>
      <c r="AB387" s="56">
        <v>3.35934317822734</v>
      </c>
      <c r="AC387">
        <f t="shared" ref="AC387:AC450" si="38">ROUND(AB387*AA387*U387*102.79,0)</f>
        <v>11722</v>
      </c>
      <c r="AD387">
        <f t="shared" ref="AD387:AD450" si="39">ROUND(Y387*AC387*0.002205,0)</f>
        <v>31</v>
      </c>
      <c r="AE387">
        <f t="shared" ref="AE387:AE450" si="40">ROUND(Z387*AC387*0.002205,1)</f>
        <v>12.4</v>
      </c>
      <c r="AF387">
        <f>'TP Factors'!$D$7</f>
        <v>1.0291758621024898</v>
      </c>
      <c r="AG387">
        <f t="shared" ref="AG387:AG450" si="41">ROUND(AE387*AF387,1)</f>
        <v>12.8</v>
      </c>
    </row>
    <row r="388" spans="1:33">
      <c r="A388" s="51" t="s">
        <v>246</v>
      </c>
      <c r="B388" s="51">
        <v>10</v>
      </c>
      <c r="C388" s="51" t="s">
        <v>247</v>
      </c>
      <c r="D388" s="52">
        <v>37.82</v>
      </c>
      <c r="E388" s="51" t="s">
        <v>248</v>
      </c>
      <c r="F388" s="51">
        <v>3456</v>
      </c>
      <c r="G388" s="53">
        <v>3</v>
      </c>
      <c r="H388" s="51" t="s">
        <v>249</v>
      </c>
      <c r="I388" s="51" t="s">
        <v>250</v>
      </c>
      <c r="J388" s="51">
        <v>19196</v>
      </c>
      <c r="K388" s="54">
        <v>1242.77566312</v>
      </c>
      <c r="L388" s="54">
        <v>63785.020255299998</v>
      </c>
      <c r="M388" s="52">
        <v>23.04</v>
      </c>
      <c r="N388" s="52">
        <v>1.23</v>
      </c>
      <c r="O388" s="51">
        <v>65201</v>
      </c>
      <c r="P388" s="51">
        <v>63311</v>
      </c>
      <c r="Q388" s="55">
        <v>65201</v>
      </c>
      <c r="R388" s="55">
        <v>3200</v>
      </c>
      <c r="S388" s="51" t="s">
        <v>258</v>
      </c>
      <c r="T388" s="51" t="s">
        <v>300</v>
      </c>
      <c r="U388" s="55">
        <v>48.29</v>
      </c>
      <c r="V388" s="55">
        <v>1</v>
      </c>
      <c r="W388" s="55">
        <v>1.2</v>
      </c>
      <c r="X388" s="55">
        <v>6.4000000000000001E-2</v>
      </c>
      <c r="Y388" s="55">
        <f t="shared" si="36"/>
        <v>1.2</v>
      </c>
      <c r="Z388" s="55">
        <f t="shared" si="37"/>
        <v>6.4000000000000001E-2</v>
      </c>
      <c r="AA388" s="55">
        <v>0.4</v>
      </c>
      <c r="AB388" s="56">
        <v>15.7615587157</v>
      </c>
      <c r="AC388">
        <f t="shared" si="38"/>
        <v>31294</v>
      </c>
      <c r="AD388">
        <f t="shared" si="39"/>
        <v>83</v>
      </c>
      <c r="AE388">
        <f t="shared" si="40"/>
        <v>4.4000000000000004</v>
      </c>
      <c r="AF388">
        <f>'TP Factors'!$D$7</f>
        <v>1.0291758621024898</v>
      </c>
      <c r="AG388">
        <f t="shared" si="41"/>
        <v>4.5</v>
      </c>
    </row>
    <row r="389" spans="1:33">
      <c r="A389" s="51" t="s">
        <v>246</v>
      </c>
      <c r="B389" s="51">
        <v>10</v>
      </c>
      <c r="C389" s="51" t="s">
        <v>247</v>
      </c>
      <c r="D389" s="52">
        <v>37.82</v>
      </c>
      <c r="E389" s="51" t="s">
        <v>248</v>
      </c>
      <c r="F389" s="51">
        <v>1234</v>
      </c>
      <c r="G389" s="53">
        <v>0</v>
      </c>
      <c r="H389" s="51" t="s">
        <v>249</v>
      </c>
      <c r="I389" s="51" t="s">
        <v>250</v>
      </c>
      <c r="J389" s="51">
        <v>332</v>
      </c>
      <c r="K389" s="54">
        <v>134.89781516400001</v>
      </c>
      <c r="L389" s="54">
        <v>882.11046834599995</v>
      </c>
      <c r="M389" s="52">
        <v>0.2</v>
      </c>
      <c r="N389" s="52">
        <v>0.04</v>
      </c>
      <c r="O389" s="51">
        <v>65202</v>
      </c>
      <c r="P389" s="51">
        <v>63312</v>
      </c>
      <c r="Q389" s="55">
        <v>65202</v>
      </c>
      <c r="R389" s="55">
        <v>5300</v>
      </c>
      <c r="S389" s="51" t="s">
        <v>258</v>
      </c>
      <c r="T389" s="51" t="s">
        <v>291</v>
      </c>
      <c r="U389" s="55">
        <v>48.29</v>
      </c>
      <c r="V389" s="55">
        <v>1</v>
      </c>
      <c r="W389" s="55">
        <v>0.6</v>
      </c>
      <c r="X389" s="55">
        <v>0.13500000000000001</v>
      </c>
      <c r="Y389" s="55">
        <f t="shared" si="36"/>
        <v>0.6</v>
      </c>
      <c r="Z389" s="55">
        <f t="shared" si="37"/>
        <v>0.13500000000000001</v>
      </c>
      <c r="AA389" s="55">
        <v>0.5</v>
      </c>
      <c r="AB389" s="56">
        <v>0.21797337188483201</v>
      </c>
      <c r="AC389">
        <f t="shared" si="38"/>
        <v>541</v>
      </c>
      <c r="AD389">
        <f t="shared" si="39"/>
        <v>1</v>
      </c>
      <c r="AE389">
        <f t="shared" si="40"/>
        <v>0.2</v>
      </c>
      <c r="AF389">
        <f>'TP Factors'!$D$7</f>
        <v>1.0291758621024898</v>
      </c>
      <c r="AG389">
        <f t="shared" si="41"/>
        <v>0.2</v>
      </c>
    </row>
    <row r="390" spans="1:33">
      <c r="A390" s="51" t="s">
        <v>246</v>
      </c>
      <c r="B390" s="51">
        <v>10</v>
      </c>
      <c r="C390" s="51" t="s">
        <v>247</v>
      </c>
      <c r="D390" s="52">
        <v>37.82</v>
      </c>
      <c r="E390" s="51" t="s">
        <v>248</v>
      </c>
      <c r="F390" s="51">
        <v>1234</v>
      </c>
      <c r="G390" s="53">
        <v>102.5</v>
      </c>
      <c r="H390" s="51" t="s">
        <v>249</v>
      </c>
      <c r="I390" s="51" t="s">
        <v>250</v>
      </c>
      <c r="J390" s="51">
        <v>30</v>
      </c>
      <c r="K390" s="54">
        <v>38.082794863099998</v>
      </c>
      <c r="L390" s="54">
        <v>60.038355971599998</v>
      </c>
      <c r="M390" s="52">
        <v>0.06</v>
      </c>
      <c r="N390" s="52">
        <v>0.02</v>
      </c>
      <c r="O390" s="51">
        <v>65220</v>
      </c>
      <c r="P390" s="51">
        <v>63328</v>
      </c>
      <c r="Q390" s="55">
        <v>65220</v>
      </c>
      <c r="R390" s="55">
        <v>1300</v>
      </c>
      <c r="S390" s="51" t="s">
        <v>258</v>
      </c>
      <c r="T390" s="51" t="s">
        <v>311</v>
      </c>
      <c r="U390" s="55">
        <v>48.29</v>
      </c>
      <c r="V390" s="55">
        <v>1</v>
      </c>
      <c r="W390" s="55">
        <v>2.1</v>
      </c>
      <c r="X390" s="55">
        <v>0.51600000000000001</v>
      </c>
      <c r="Y390" s="55">
        <f t="shared" si="36"/>
        <v>2.1</v>
      </c>
      <c r="Z390" s="55">
        <f t="shared" si="37"/>
        <v>0.51600000000000001</v>
      </c>
      <c r="AA390" s="55">
        <v>0.66200000000000003</v>
      </c>
      <c r="AB390" s="56">
        <v>1.4835741509264099E-2</v>
      </c>
      <c r="AC390">
        <f t="shared" si="38"/>
        <v>49</v>
      </c>
      <c r="AD390">
        <f t="shared" si="39"/>
        <v>0</v>
      </c>
      <c r="AE390">
        <f t="shared" si="40"/>
        <v>0.1</v>
      </c>
      <c r="AF390">
        <f>'TP Factors'!$D$7</f>
        <v>1.0291758621024898</v>
      </c>
      <c r="AG390">
        <f t="shared" si="41"/>
        <v>0.1</v>
      </c>
    </row>
    <row r="391" spans="1:33">
      <c r="A391" s="51" t="s">
        <v>246</v>
      </c>
      <c r="B391" s="51">
        <v>10</v>
      </c>
      <c r="C391" s="51" t="s">
        <v>247</v>
      </c>
      <c r="D391" s="52">
        <v>37.82</v>
      </c>
      <c r="E391" s="51" t="s">
        <v>248</v>
      </c>
      <c r="F391" s="51">
        <v>3456</v>
      </c>
      <c r="G391" s="53">
        <v>3</v>
      </c>
      <c r="H391" s="51" t="s">
        <v>249</v>
      </c>
      <c r="I391" s="51" t="s">
        <v>250</v>
      </c>
      <c r="J391" s="51">
        <v>10</v>
      </c>
      <c r="K391" s="54">
        <v>29.622652868300001</v>
      </c>
      <c r="L391" s="54">
        <v>34.789898730399997</v>
      </c>
      <c r="M391" s="52">
        <v>0.01</v>
      </c>
      <c r="N391" s="52">
        <v>0</v>
      </c>
      <c r="O391" s="51">
        <v>65223</v>
      </c>
      <c r="P391" s="51">
        <v>63331</v>
      </c>
      <c r="Q391" s="55">
        <v>65223</v>
      </c>
      <c r="R391" s="55">
        <v>3200</v>
      </c>
      <c r="S391" s="51" t="s">
        <v>258</v>
      </c>
      <c r="T391" s="51" t="s">
        <v>300</v>
      </c>
      <c r="U391" s="55">
        <v>48.29</v>
      </c>
      <c r="V391" s="55">
        <v>1</v>
      </c>
      <c r="W391" s="55">
        <v>1.2</v>
      </c>
      <c r="X391" s="55">
        <v>6.4000000000000001E-2</v>
      </c>
      <c r="Y391" s="55">
        <f t="shared" si="36"/>
        <v>1.2</v>
      </c>
      <c r="Z391" s="55">
        <f t="shared" si="37"/>
        <v>6.4000000000000001E-2</v>
      </c>
      <c r="AA391" s="55">
        <v>0.4</v>
      </c>
      <c r="AB391" s="56">
        <v>8.5967368098900307E-3</v>
      </c>
      <c r="AC391">
        <f t="shared" si="38"/>
        <v>17</v>
      </c>
      <c r="AD391">
        <f t="shared" si="39"/>
        <v>0</v>
      </c>
      <c r="AE391">
        <f t="shared" si="40"/>
        <v>0</v>
      </c>
      <c r="AF391">
        <f>'TP Factors'!$D$7</f>
        <v>1.0291758621024898</v>
      </c>
      <c r="AG391">
        <f t="shared" si="41"/>
        <v>0</v>
      </c>
    </row>
    <row r="392" spans="1:33">
      <c r="A392" s="51" t="s">
        <v>246</v>
      </c>
      <c r="B392" s="51">
        <v>10</v>
      </c>
      <c r="C392" s="51" t="s">
        <v>247</v>
      </c>
      <c r="D392" s="52">
        <v>37.82</v>
      </c>
      <c r="E392" s="51" t="s">
        <v>248</v>
      </c>
      <c r="F392" s="51">
        <v>3456</v>
      </c>
      <c r="G392" s="53">
        <v>3</v>
      </c>
      <c r="H392" s="51" t="s">
        <v>249</v>
      </c>
      <c r="I392" s="51" t="s">
        <v>250</v>
      </c>
      <c r="J392" s="51">
        <v>251</v>
      </c>
      <c r="K392" s="54">
        <v>152.59419358100001</v>
      </c>
      <c r="L392" s="54">
        <v>806.44343824600003</v>
      </c>
      <c r="M392" s="52">
        <v>0.18</v>
      </c>
      <c r="N392" s="52">
        <v>0.02</v>
      </c>
      <c r="O392" s="51">
        <v>65225</v>
      </c>
      <c r="P392" s="51">
        <v>63332</v>
      </c>
      <c r="Q392" s="55">
        <v>65225</v>
      </c>
      <c r="R392" s="55">
        <v>4110</v>
      </c>
      <c r="S392" s="51" t="s">
        <v>258</v>
      </c>
      <c r="T392" s="51" t="s">
        <v>305</v>
      </c>
      <c r="U392" s="55">
        <v>48.29</v>
      </c>
      <c r="V392" s="55">
        <v>1</v>
      </c>
      <c r="W392" s="55">
        <v>0.7</v>
      </c>
      <c r="X392" s="55">
        <v>0.09</v>
      </c>
      <c r="Y392" s="55">
        <f t="shared" si="36"/>
        <v>0.7</v>
      </c>
      <c r="Z392" s="55">
        <f t="shared" si="37"/>
        <v>0.09</v>
      </c>
      <c r="AA392" s="55">
        <v>0.41299999999999998</v>
      </c>
      <c r="AB392" s="56">
        <v>0.19927571633149799</v>
      </c>
      <c r="AC392">
        <f t="shared" si="38"/>
        <v>409</v>
      </c>
      <c r="AD392">
        <f t="shared" si="39"/>
        <v>1</v>
      </c>
      <c r="AE392">
        <f t="shared" si="40"/>
        <v>0.1</v>
      </c>
      <c r="AF392">
        <f>'TP Factors'!$D$7</f>
        <v>1.0291758621024898</v>
      </c>
      <c r="AG392">
        <f t="shared" si="41"/>
        <v>0.1</v>
      </c>
    </row>
    <row r="393" spans="1:33">
      <c r="A393" s="51" t="s">
        <v>246</v>
      </c>
      <c r="B393" s="51">
        <v>10</v>
      </c>
      <c r="C393" s="51" t="s">
        <v>247</v>
      </c>
      <c r="D393" s="52">
        <v>37.82</v>
      </c>
      <c r="E393" s="51" t="s">
        <v>248</v>
      </c>
      <c r="F393" s="51">
        <v>3456</v>
      </c>
      <c r="G393" s="53">
        <v>11.1</v>
      </c>
      <c r="H393" s="51" t="s">
        <v>249</v>
      </c>
      <c r="I393" s="51" t="s">
        <v>250</v>
      </c>
      <c r="J393" s="51">
        <v>302</v>
      </c>
      <c r="K393" s="54">
        <v>220.935169285</v>
      </c>
      <c r="L393" s="54">
        <v>2078.0150671800002</v>
      </c>
      <c r="M393" s="52">
        <v>0.36</v>
      </c>
      <c r="N393" s="52">
        <v>0.02</v>
      </c>
      <c r="O393" s="51">
        <v>65233</v>
      </c>
      <c r="P393" s="51">
        <v>63338</v>
      </c>
      <c r="Q393" s="55">
        <v>65233</v>
      </c>
      <c r="R393" s="55">
        <v>1900</v>
      </c>
      <c r="S393" s="51" t="s">
        <v>258</v>
      </c>
      <c r="T393" s="51" t="s">
        <v>335</v>
      </c>
      <c r="U393" s="55">
        <v>48.29</v>
      </c>
      <c r="V393" s="55">
        <v>1</v>
      </c>
      <c r="W393" s="55">
        <v>1.2</v>
      </c>
      <c r="X393" s="55">
        <v>7.5999999999999998E-2</v>
      </c>
      <c r="Y393" s="55">
        <f t="shared" si="36"/>
        <v>1.2</v>
      </c>
      <c r="Z393" s="55">
        <f t="shared" si="37"/>
        <v>7.5999999999999998E-2</v>
      </c>
      <c r="AA393" s="55">
        <v>0.193</v>
      </c>
      <c r="AB393" s="56">
        <v>0.51348665192751097</v>
      </c>
      <c r="AC393">
        <f t="shared" si="38"/>
        <v>492</v>
      </c>
      <c r="AD393">
        <f t="shared" si="39"/>
        <v>1</v>
      </c>
      <c r="AE393">
        <f t="shared" si="40"/>
        <v>0.1</v>
      </c>
      <c r="AF393">
        <f>'TP Factors'!$D$7</f>
        <v>1.0291758621024898</v>
      </c>
      <c r="AG393">
        <f t="shared" si="41"/>
        <v>0.1</v>
      </c>
    </row>
    <row r="394" spans="1:33">
      <c r="A394" s="51" t="s">
        <v>246</v>
      </c>
      <c r="B394" s="51">
        <v>10</v>
      </c>
      <c r="C394" s="51" t="s">
        <v>247</v>
      </c>
      <c r="D394" s="52">
        <v>37.82</v>
      </c>
      <c r="E394" s="51" t="s">
        <v>248</v>
      </c>
      <c r="F394" s="51">
        <v>3456</v>
      </c>
      <c r="G394" s="53">
        <v>11.1</v>
      </c>
      <c r="H394" s="51" t="s">
        <v>249</v>
      </c>
      <c r="I394" s="51" t="s">
        <v>250</v>
      </c>
      <c r="J394" s="51">
        <v>80</v>
      </c>
      <c r="K394" s="54">
        <v>146.35789424999999</v>
      </c>
      <c r="L394" s="54">
        <v>547.61562534200004</v>
      </c>
      <c r="M394" s="52">
        <v>0.1</v>
      </c>
      <c r="N394" s="52">
        <v>0.01</v>
      </c>
      <c r="O394" s="51">
        <v>65234</v>
      </c>
      <c r="P394" s="51">
        <v>63339</v>
      </c>
      <c r="Q394" s="55">
        <v>65234</v>
      </c>
      <c r="R394" s="55">
        <v>1900</v>
      </c>
      <c r="S394" s="51" t="s">
        <v>258</v>
      </c>
      <c r="T394" s="51" t="s">
        <v>335</v>
      </c>
      <c r="U394" s="55">
        <v>48.29</v>
      </c>
      <c r="V394" s="55">
        <v>1</v>
      </c>
      <c r="W394" s="55">
        <v>1.2</v>
      </c>
      <c r="X394" s="55">
        <v>7.5999999999999998E-2</v>
      </c>
      <c r="Y394" s="55">
        <f t="shared" si="36"/>
        <v>1.2</v>
      </c>
      <c r="Z394" s="55">
        <f t="shared" si="37"/>
        <v>7.5999999999999998E-2</v>
      </c>
      <c r="AA394" s="55">
        <v>0.193</v>
      </c>
      <c r="AB394" s="56">
        <v>0.135318226729714</v>
      </c>
      <c r="AC394">
        <f t="shared" si="38"/>
        <v>130</v>
      </c>
      <c r="AD394">
        <f t="shared" si="39"/>
        <v>0</v>
      </c>
      <c r="AE394">
        <f t="shared" si="40"/>
        <v>0</v>
      </c>
      <c r="AF394">
        <f>'TP Factors'!$D$7</f>
        <v>1.0291758621024898</v>
      </c>
      <c r="AG394">
        <f t="shared" si="41"/>
        <v>0</v>
      </c>
    </row>
    <row r="395" spans="1:33">
      <c r="A395" s="51" t="s">
        <v>246</v>
      </c>
      <c r="B395" s="51">
        <v>10</v>
      </c>
      <c r="C395" s="51" t="s">
        <v>247</v>
      </c>
      <c r="D395" s="52">
        <v>37.82</v>
      </c>
      <c r="E395" s="51" t="s">
        <v>248</v>
      </c>
      <c r="F395" s="51">
        <v>3456</v>
      </c>
      <c r="G395" s="53">
        <v>11.1</v>
      </c>
      <c r="H395" s="51" t="s">
        <v>249</v>
      </c>
      <c r="I395" s="51" t="s">
        <v>250</v>
      </c>
      <c r="J395" s="51">
        <v>22</v>
      </c>
      <c r="K395" s="54">
        <v>67.354985424600002</v>
      </c>
      <c r="L395" s="54">
        <v>152.46323374400001</v>
      </c>
      <c r="M395" s="52">
        <v>0.03</v>
      </c>
      <c r="N395" s="52">
        <v>0</v>
      </c>
      <c r="O395" s="51">
        <v>65236</v>
      </c>
      <c r="P395" s="51">
        <v>63341</v>
      </c>
      <c r="Q395" s="55">
        <v>65236</v>
      </c>
      <c r="R395" s="55">
        <v>1900</v>
      </c>
      <c r="S395" s="51" t="s">
        <v>258</v>
      </c>
      <c r="T395" s="51" t="s">
        <v>335</v>
      </c>
      <c r="U395" s="55">
        <v>48.29</v>
      </c>
      <c r="V395" s="55">
        <v>1</v>
      </c>
      <c r="W395" s="55">
        <v>1.2</v>
      </c>
      <c r="X395" s="55">
        <v>7.5999999999999998E-2</v>
      </c>
      <c r="Y395" s="55">
        <f t="shared" si="36"/>
        <v>1.2</v>
      </c>
      <c r="Z395" s="55">
        <f t="shared" si="37"/>
        <v>7.5999999999999998E-2</v>
      </c>
      <c r="AA395" s="55">
        <v>0.193</v>
      </c>
      <c r="AB395" s="56">
        <v>3.7674334844420197E-2</v>
      </c>
      <c r="AC395">
        <f t="shared" si="38"/>
        <v>36</v>
      </c>
      <c r="AD395">
        <f t="shared" si="39"/>
        <v>0</v>
      </c>
      <c r="AE395">
        <f t="shared" si="40"/>
        <v>0</v>
      </c>
      <c r="AF395">
        <f>'TP Factors'!$D$7</f>
        <v>1.0291758621024898</v>
      </c>
      <c r="AG395">
        <f t="shared" si="41"/>
        <v>0</v>
      </c>
    </row>
    <row r="396" spans="1:33">
      <c r="A396" s="51" t="s">
        <v>246</v>
      </c>
      <c r="B396" s="51">
        <v>10</v>
      </c>
      <c r="C396" s="51" t="s">
        <v>247</v>
      </c>
      <c r="D396" s="52">
        <v>37.82</v>
      </c>
      <c r="E396" s="51" t="s">
        <v>248</v>
      </c>
      <c r="F396" s="51">
        <v>3456</v>
      </c>
      <c r="G396" s="53">
        <v>3</v>
      </c>
      <c r="H396" s="51" t="s">
        <v>249</v>
      </c>
      <c r="I396" s="51" t="s">
        <v>250</v>
      </c>
      <c r="J396" s="51">
        <v>249</v>
      </c>
      <c r="K396" s="54">
        <v>238.419295592</v>
      </c>
      <c r="L396" s="54">
        <v>3242.4033883100001</v>
      </c>
      <c r="M396" s="52">
        <v>0.17</v>
      </c>
      <c r="N396" s="52">
        <v>0.02</v>
      </c>
      <c r="O396" s="51">
        <v>65238</v>
      </c>
      <c r="P396" s="51">
        <v>63343</v>
      </c>
      <c r="Q396" s="55">
        <v>65238</v>
      </c>
      <c r="R396" s="55">
        <v>4110</v>
      </c>
      <c r="S396" s="51" t="s">
        <v>261</v>
      </c>
      <c r="T396" s="51" t="s">
        <v>265</v>
      </c>
      <c r="U396" s="55">
        <v>48.29</v>
      </c>
      <c r="V396" s="55">
        <v>1</v>
      </c>
      <c r="W396" s="55">
        <v>0.7</v>
      </c>
      <c r="X396" s="55">
        <v>0.09</v>
      </c>
      <c r="Y396" s="55">
        <f t="shared" si="36"/>
        <v>0.7</v>
      </c>
      <c r="Z396" s="55">
        <f t="shared" si="37"/>
        <v>0.09</v>
      </c>
      <c r="AA396" s="55">
        <v>0.10199999999999999</v>
      </c>
      <c r="AB396" s="56">
        <v>0.80121212127975205</v>
      </c>
      <c r="AC396">
        <f t="shared" si="38"/>
        <v>406</v>
      </c>
      <c r="AD396">
        <f t="shared" si="39"/>
        <v>1</v>
      </c>
      <c r="AE396">
        <f t="shared" si="40"/>
        <v>0.1</v>
      </c>
      <c r="AF396">
        <f>'TP Factors'!$D$7</f>
        <v>1.0291758621024898</v>
      </c>
      <c r="AG396">
        <f t="shared" si="41"/>
        <v>0.1</v>
      </c>
    </row>
    <row r="397" spans="1:33">
      <c r="A397" s="51" t="s">
        <v>246</v>
      </c>
      <c r="B397" s="51">
        <v>10</v>
      </c>
      <c r="C397" s="51" t="s">
        <v>247</v>
      </c>
      <c r="D397" s="52">
        <v>37.82</v>
      </c>
      <c r="E397" s="51" t="s">
        <v>248</v>
      </c>
      <c r="F397" s="51">
        <v>3456</v>
      </c>
      <c r="G397" s="53">
        <v>11.1</v>
      </c>
      <c r="H397" s="51" t="s">
        <v>249</v>
      </c>
      <c r="I397" s="51" t="s">
        <v>250</v>
      </c>
      <c r="J397" s="51">
        <v>40</v>
      </c>
      <c r="K397" s="54">
        <v>81.451864069699994</v>
      </c>
      <c r="L397" s="54">
        <v>354.57451793000001</v>
      </c>
      <c r="M397" s="52">
        <v>0.05</v>
      </c>
      <c r="N397" s="52">
        <v>0</v>
      </c>
      <c r="O397" s="51">
        <v>65239</v>
      </c>
      <c r="P397" s="51">
        <v>63344</v>
      </c>
      <c r="Q397" s="55">
        <v>65239</v>
      </c>
      <c r="R397" s="55">
        <v>1900</v>
      </c>
      <c r="S397" s="51" t="s">
        <v>261</v>
      </c>
      <c r="T397" s="51" t="s">
        <v>352</v>
      </c>
      <c r="U397" s="55">
        <v>48.29</v>
      </c>
      <c r="V397" s="55">
        <v>1</v>
      </c>
      <c r="W397" s="55">
        <v>1.2</v>
      </c>
      <c r="X397" s="55">
        <v>7.5999999999999998E-2</v>
      </c>
      <c r="Y397" s="55">
        <f t="shared" si="36"/>
        <v>1.2</v>
      </c>
      <c r="Z397" s="55">
        <f t="shared" si="37"/>
        <v>7.5999999999999998E-2</v>
      </c>
      <c r="AA397" s="55">
        <v>0.151</v>
      </c>
      <c r="AB397" s="56">
        <v>8.7616921048232099E-2</v>
      </c>
      <c r="AC397">
        <f t="shared" si="38"/>
        <v>66</v>
      </c>
      <c r="AD397">
        <f t="shared" si="39"/>
        <v>0</v>
      </c>
      <c r="AE397">
        <f t="shared" si="40"/>
        <v>0</v>
      </c>
      <c r="AF397">
        <f>'TP Factors'!$D$7</f>
        <v>1.0291758621024898</v>
      </c>
      <c r="AG397">
        <f t="shared" si="41"/>
        <v>0</v>
      </c>
    </row>
    <row r="398" spans="1:33">
      <c r="A398" s="51" t="s">
        <v>246</v>
      </c>
      <c r="B398" s="51">
        <v>10</v>
      </c>
      <c r="C398" s="51" t="s">
        <v>247</v>
      </c>
      <c r="D398" s="52">
        <v>37.82</v>
      </c>
      <c r="E398" s="51" t="s">
        <v>248</v>
      </c>
      <c r="F398" s="51">
        <v>3456</v>
      </c>
      <c r="G398" s="53">
        <v>11.1</v>
      </c>
      <c r="H398" s="51" t="s">
        <v>249</v>
      </c>
      <c r="I398" s="51" t="s">
        <v>250</v>
      </c>
      <c r="J398" s="51">
        <v>2048</v>
      </c>
      <c r="K398" s="54">
        <v>586.07540243300002</v>
      </c>
      <c r="L398" s="54">
        <v>18024.707543799999</v>
      </c>
      <c r="M398" s="52">
        <v>2.46</v>
      </c>
      <c r="N398" s="52">
        <v>0.16</v>
      </c>
      <c r="O398" s="51">
        <v>65240</v>
      </c>
      <c r="P398" s="51">
        <v>63345</v>
      </c>
      <c r="Q398" s="55">
        <v>65240</v>
      </c>
      <c r="R398" s="55">
        <v>1900</v>
      </c>
      <c r="S398" s="51" t="s">
        <v>261</v>
      </c>
      <c r="T398" s="51" t="s">
        <v>352</v>
      </c>
      <c r="U398" s="55">
        <v>48.29</v>
      </c>
      <c r="V398" s="55">
        <v>1</v>
      </c>
      <c r="W398" s="55">
        <v>1.2</v>
      </c>
      <c r="X398" s="55">
        <v>7.5999999999999998E-2</v>
      </c>
      <c r="Y398" s="55">
        <f t="shared" si="36"/>
        <v>1.2</v>
      </c>
      <c r="Z398" s="55">
        <f t="shared" si="37"/>
        <v>7.5999999999999998E-2</v>
      </c>
      <c r="AA398" s="55">
        <v>0.151</v>
      </c>
      <c r="AB398" s="56">
        <v>4.4539844174322898</v>
      </c>
      <c r="AC398">
        <f t="shared" si="38"/>
        <v>3338</v>
      </c>
      <c r="AD398">
        <f t="shared" si="39"/>
        <v>9</v>
      </c>
      <c r="AE398">
        <f t="shared" si="40"/>
        <v>0.6</v>
      </c>
      <c r="AF398">
        <f>'TP Factors'!$D$7</f>
        <v>1.0291758621024898</v>
      </c>
      <c r="AG398">
        <f t="shared" si="41"/>
        <v>0.6</v>
      </c>
    </row>
    <row r="399" spans="1:33">
      <c r="A399" s="51" t="s">
        <v>246</v>
      </c>
      <c r="B399" s="51">
        <v>10</v>
      </c>
      <c r="C399" s="51" t="s">
        <v>247</v>
      </c>
      <c r="D399" s="52">
        <v>37.82</v>
      </c>
      <c r="E399" s="51" t="s">
        <v>248</v>
      </c>
      <c r="F399" s="51">
        <v>3456</v>
      </c>
      <c r="G399" s="53">
        <v>11.1</v>
      </c>
      <c r="H399" s="51" t="s">
        <v>249</v>
      </c>
      <c r="I399" s="51" t="s">
        <v>250</v>
      </c>
      <c r="J399" s="51">
        <v>1298</v>
      </c>
      <c r="K399" s="54">
        <v>721.92400924799995</v>
      </c>
      <c r="L399" s="54">
        <v>11426.666356600001</v>
      </c>
      <c r="M399" s="52">
        <v>1.56</v>
      </c>
      <c r="N399" s="52">
        <v>0.1</v>
      </c>
      <c r="O399" s="51">
        <v>65241</v>
      </c>
      <c r="P399" s="51">
        <v>63346</v>
      </c>
      <c r="Q399" s="55">
        <v>65241</v>
      </c>
      <c r="R399" s="55">
        <v>1900</v>
      </c>
      <c r="S399" s="51" t="s">
        <v>261</v>
      </c>
      <c r="T399" s="51" t="s">
        <v>352</v>
      </c>
      <c r="U399" s="55">
        <v>48.29</v>
      </c>
      <c r="V399" s="55">
        <v>1</v>
      </c>
      <c r="W399" s="55">
        <v>1.2</v>
      </c>
      <c r="X399" s="55">
        <v>7.5999999999999998E-2</v>
      </c>
      <c r="Y399" s="55">
        <f t="shared" si="36"/>
        <v>1.2</v>
      </c>
      <c r="Z399" s="55">
        <f t="shared" si="37"/>
        <v>7.5999999999999998E-2</v>
      </c>
      <c r="AA399" s="55">
        <v>0.151</v>
      </c>
      <c r="AB399" s="56">
        <v>2.8235794545748099</v>
      </c>
      <c r="AC399">
        <f t="shared" si="38"/>
        <v>2116</v>
      </c>
      <c r="AD399">
        <f t="shared" si="39"/>
        <v>6</v>
      </c>
      <c r="AE399">
        <f t="shared" si="40"/>
        <v>0.4</v>
      </c>
      <c r="AF399">
        <f>'TP Factors'!$D$7</f>
        <v>1.0291758621024898</v>
      </c>
      <c r="AG399">
        <f t="shared" si="41"/>
        <v>0.4</v>
      </c>
    </row>
    <row r="400" spans="1:33">
      <c r="A400" s="51" t="s">
        <v>246</v>
      </c>
      <c r="B400" s="51">
        <v>10</v>
      </c>
      <c r="C400" s="51" t="s">
        <v>247</v>
      </c>
      <c r="D400" s="52">
        <v>37.82</v>
      </c>
      <c r="E400" s="51" t="s">
        <v>248</v>
      </c>
      <c r="F400" s="51">
        <v>1234</v>
      </c>
      <c r="G400" s="53">
        <v>102.5</v>
      </c>
      <c r="H400" s="51" t="s">
        <v>249</v>
      </c>
      <c r="I400" s="51" t="s">
        <v>250</v>
      </c>
      <c r="J400" s="51">
        <v>194</v>
      </c>
      <c r="K400" s="54">
        <v>96.995303471300005</v>
      </c>
      <c r="L400" s="54">
        <v>389.47276958800001</v>
      </c>
      <c r="M400" s="52">
        <v>0.41</v>
      </c>
      <c r="N400" s="52">
        <v>0.1</v>
      </c>
      <c r="O400" s="51">
        <v>65247</v>
      </c>
      <c r="P400" s="51">
        <v>63352</v>
      </c>
      <c r="Q400" s="55">
        <v>65247</v>
      </c>
      <c r="R400" s="55">
        <v>1300</v>
      </c>
      <c r="S400" s="51" t="s">
        <v>258</v>
      </c>
      <c r="T400" s="51" t="s">
        <v>311</v>
      </c>
      <c r="U400" s="55">
        <v>48.29</v>
      </c>
      <c r="V400" s="55">
        <v>1</v>
      </c>
      <c r="W400" s="55">
        <v>2.1</v>
      </c>
      <c r="X400" s="55">
        <v>0.51600000000000001</v>
      </c>
      <c r="Y400" s="55">
        <f t="shared" si="36"/>
        <v>2.1</v>
      </c>
      <c r="Z400" s="55">
        <f t="shared" si="37"/>
        <v>0.51600000000000001</v>
      </c>
      <c r="AA400" s="55">
        <v>0.66200000000000003</v>
      </c>
      <c r="AB400" s="56">
        <v>9.62404323360323E-2</v>
      </c>
      <c r="AC400">
        <f t="shared" si="38"/>
        <v>316</v>
      </c>
      <c r="AD400">
        <f t="shared" si="39"/>
        <v>1</v>
      </c>
      <c r="AE400">
        <f t="shared" si="40"/>
        <v>0.4</v>
      </c>
      <c r="AF400">
        <f>'TP Factors'!$D$7</f>
        <v>1.0291758621024898</v>
      </c>
      <c r="AG400">
        <f t="shared" si="41"/>
        <v>0.4</v>
      </c>
    </row>
    <row r="401" spans="1:33">
      <c r="A401" s="51" t="s">
        <v>246</v>
      </c>
      <c r="B401" s="51">
        <v>10</v>
      </c>
      <c r="C401" s="51" t="s">
        <v>247</v>
      </c>
      <c r="D401" s="52">
        <v>37.82</v>
      </c>
      <c r="E401" s="51" t="s">
        <v>248</v>
      </c>
      <c r="F401" s="51">
        <v>3456</v>
      </c>
      <c r="G401" s="53">
        <v>11.1</v>
      </c>
      <c r="H401" s="51" t="s">
        <v>249</v>
      </c>
      <c r="I401" s="51" t="s">
        <v>250</v>
      </c>
      <c r="J401" s="51">
        <v>6</v>
      </c>
      <c r="K401" s="54">
        <v>32.218273754800002</v>
      </c>
      <c r="L401" s="54">
        <v>47.5502183734</v>
      </c>
      <c r="M401" s="52">
        <v>0.01</v>
      </c>
      <c r="N401" s="52">
        <v>0</v>
      </c>
      <c r="O401" s="51">
        <v>65249</v>
      </c>
      <c r="P401" s="51">
        <v>63354</v>
      </c>
      <c r="Q401" s="55">
        <v>65249</v>
      </c>
      <c r="R401" s="55">
        <v>1800</v>
      </c>
      <c r="S401" s="51" t="s">
        <v>258</v>
      </c>
      <c r="T401" s="51" t="s">
        <v>341</v>
      </c>
      <c r="U401" s="55">
        <v>48.29</v>
      </c>
      <c r="V401" s="55">
        <v>1</v>
      </c>
      <c r="W401" s="55">
        <v>1.25</v>
      </c>
      <c r="X401" s="55">
        <v>7.5999999999999998E-2</v>
      </c>
      <c r="Y401" s="55">
        <f t="shared" si="36"/>
        <v>1.25</v>
      </c>
      <c r="Z401" s="55">
        <f t="shared" si="37"/>
        <v>7.5999999999999998E-2</v>
      </c>
      <c r="AA401" s="55">
        <v>0.183</v>
      </c>
      <c r="AB401" s="56">
        <v>1.17498678495728E-2</v>
      </c>
      <c r="AC401">
        <f t="shared" si="38"/>
        <v>11</v>
      </c>
      <c r="AD401">
        <f t="shared" si="39"/>
        <v>0</v>
      </c>
      <c r="AE401">
        <f t="shared" si="40"/>
        <v>0</v>
      </c>
      <c r="AF401">
        <f>'TP Factors'!$D$7</f>
        <v>1.0291758621024898</v>
      </c>
      <c r="AG401">
        <f t="shared" si="41"/>
        <v>0</v>
      </c>
    </row>
    <row r="402" spans="1:33">
      <c r="A402" s="51" t="s">
        <v>246</v>
      </c>
      <c r="B402" s="51">
        <v>10</v>
      </c>
      <c r="C402" s="51" t="s">
        <v>247</v>
      </c>
      <c r="D402" s="52">
        <v>37.82</v>
      </c>
      <c r="E402" s="51" t="s">
        <v>248</v>
      </c>
      <c r="F402" s="51">
        <v>3456</v>
      </c>
      <c r="G402" s="53">
        <v>3</v>
      </c>
      <c r="H402" s="51" t="s">
        <v>249</v>
      </c>
      <c r="I402" s="51" t="s">
        <v>250</v>
      </c>
      <c r="J402" s="51">
        <v>82</v>
      </c>
      <c r="K402" s="54">
        <v>245.08131132299999</v>
      </c>
      <c r="L402" s="54">
        <v>1063.9008580699999</v>
      </c>
      <c r="M402" s="52">
        <v>0.06</v>
      </c>
      <c r="N402" s="52">
        <v>0.01</v>
      </c>
      <c r="O402" s="51">
        <v>65250</v>
      </c>
      <c r="P402" s="51">
        <v>63355</v>
      </c>
      <c r="Q402" s="55">
        <v>65250</v>
      </c>
      <c r="R402" s="55">
        <v>4110</v>
      </c>
      <c r="S402" s="51" t="s">
        <v>261</v>
      </c>
      <c r="T402" s="51" t="s">
        <v>265</v>
      </c>
      <c r="U402" s="55">
        <v>48.29</v>
      </c>
      <c r="V402" s="55">
        <v>1</v>
      </c>
      <c r="W402" s="55">
        <v>0.7</v>
      </c>
      <c r="X402" s="55">
        <v>0.09</v>
      </c>
      <c r="Y402" s="55">
        <f t="shared" si="36"/>
        <v>0.7</v>
      </c>
      <c r="Z402" s="55">
        <f t="shared" si="37"/>
        <v>0.09</v>
      </c>
      <c r="AA402" s="55">
        <v>0.10199999999999999</v>
      </c>
      <c r="AB402" s="56">
        <v>0.26289457581237602</v>
      </c>
      <c r="AC402">
        <f t="shared" si="38"/>
        <v>133</v>
      </c>
      <c r="AD402">
        <f t="shared" si="39"/>
        <v>0</v>
      </c>
      <c r="AE402">
        <f t="shared" si="40"/>
        <v>0</v>
      </c>
      <c r="AF402">
        <f>'TP Factors'!$D$7</f>
        <v>1.0291758621024898</v>
      </c>
      <c r="AG402">
        <f t="shared" si="41"/>
        <v>0</v>
      </c>
    </row>
    <row r="403" spans="1:33">
      <c r="A403" s="51" t="s">
        <v>246</v>
      </c>
      <c r="B403" s="51">
        <v>10</v>
      </c>
      <c r="C403" s="51" t="s">
        <v>247</v>
      </c>
      <c r="D403" s="52">
        <v>37.82</v>
      </c>
      <c r="E403" s="51" t="s">
        <v>248</v>
      </c>
      <c r="F403" s="51">
        <v>3456</v>
      </c>
      <c r="G403" s="53">
        <v>3</v>
      </c>
      <c r="H403" s="51" t="s">
        <v>249</v>
      </c>
      <c r="I403" s="51" t="s">
        <v>250</v>
      </c>
      <c r="J403" s="51">
        <v>939</v>
      </c>
      <c r="K403" s="54">
        <v>341.289896645</v>
      </c>
      <c r="L403" s="54">
        <v>3021.3113865199998</v>
      </c>
      <c r="M403" s="52">
        <v>0.66</v>
      </c>
      <c r="N403" s="52">
        <v>0.08</v>
      </c>
      <c r="O403" s="51">
        <v>65257</v>
      </c>
      <c r="P403" s="51">
        <v>63362</v>
      </c>
      <c r="Q403" s="55">
        <v>65257</v>
      </c>
      <c r="R403" s="55">
        <v>4110</v>
      </c>
      <c r="S403" s="51" t="s">
        <v>258</v>
      </c>
      <c r="T403" s="51" t="s">
        <v>305</v>
      </c>
      <c r="U403" s="55">
        <v>48.29</v>
      </c>
      <c r="V403" s="55">
        <v>1</v>
      </c>
      <c r="W403" s="55">
        <v>0.7</v>
      </c>
      <c r="X403" s="55">
        <v>0.09</v>
      </c>
      <c r="Y403" s="55">
        <f t="shared" si="36"/>
        <v>0.7</v>
      </c>
      <c r="Z403" s="55">
        <f t="shared" si="37"/>
        <v>0.09</v>
      </c>
      <c r="AA403" s="55">
        <v>0.41299999999999998</v>
      </c>
      <c r="AB403" s="56">
        <v>0.74657931634191299</v>
      </c>
      <c r="AC403">
        <f t="shared" si="38"/>
        <v>1531</v>
      </c>
      <c r="AD403">
        <f t="shared" si="39"/>
        <v>2</v>
      </c>
      <c r="AE403">
        <f t="shared" si="40"/>
        <v>0.3</v>
      </c>
      <c r="AF403">
        <f>'TP Factors'!$D$7</f>
        <v>1.0291758621024898</v>
      </c>
      <c r="AG403">
        <f t="shared" si="41"/>
        <v>0.3</v>
      </c>
    </row>
    <row r="404" spans="1:33">
      <c r="A404" s="51" t="s">
        <v>246</v>
      </c>
      <c r="B404" s="51">
        <v>10</v>
      </c>
      <c r="C404" s="51" t="s">
        <v>247</v>
      </c>
      <c r="D404" s="52">
        <v>37.82</v>
      </c>
      <c r="E404" s="51" t="s">
        <v>248</v>
      </c>
      <c r="F404" s="51">
        <v>3456</v>
      </c>
      <c r="G404" s="53">
        <v>11.1</v>
      </c>
      <c r="H404" s="51" t="s">
        <v>249</v>
      </c>
      <c r="I404" s="51" t="s">
        <v>250</v>
      </c>
      <c r="J404" s="51">
        <v>327</v>
      </c>
      <c r="K404" s="54">
        <v>356.50434582600002</v>
      </c>
      <c r="L404" s="54">
        <v>2371.99353982</v>
      </c>
      <c r="M404" s="52">
        <v>0.41</v>
      </c>
      <c r="N404" s="52">
        <v>0.02</v>
      </c>
      <c r="O404" s="51">
        <v>65258</v>
      </c>
      <c r="P404" s="51">
        <v>63363</v>
      </c>
      <c r="Q404" s="55">
        <v>65258</v>
      </c>
      <c r="R404" s="55">
        <v>1800</v>
      </c>
      <c r="S404" s="51" t="s">
        <v>258</v>
      </c>
      <c r="T404" s="51" t="s">
        <v>341</v>
      </c>
      <c r="U404" s="55">
        <v>48.29</v>
      </c>
      <c r="V404" s="55">
        <v>1</v>
      </c>
      <c r="W404" s="55">
        <v>1.25</v>
      </c>
      <c r="X404" s="55">
        <v>7.5999999999999998E-2</v>
      </c>
      <c r="Y404" s="55">
        <f t="shared" si="36"/>
        <v>1.25</v>
      </c>
      <c r="Z404" s="55">
        <f t="shared" si="37"/>
        <v>7.5999999999999998E-2</v>
      </c>
      <c r="AA404" s="55">
        <v>0.183</v>
      </c>
      <c r="AB404" s="56">
        <v>0.58613002400147296</v>
      </c>
      <c r="AC404">
        <f t="shared" si="38"/>
        <v>532</v>
      </c>
      <c r="AD404">
        <f t="shared" si="39"/>
        <v>1</v>
      </c>
      <c r="AE404">
        <f t="shared" si="40"/>
        <v>0.1</v>
      </c>
      <c r="AF404">
        <f>'TP Factors'!$D$7</f>
        <v>1.0291758621024898</v>
      </c>
      <c r="AG404">
        <f t="shared" si="41"/>
        <v>0.1</v>
      </c>
    </row>
    <row r="405" spans="1:33">
      <c r="A405" s="51" t="s">
        <v>246</v>
      </c>
      <c r="B405" s="51">
        <v>10</v>
      </c>
      <c r="C405" s="51" t="s">
        <v>247</v>
      </c>
      <c r="D405" s="52">
        <v>37.82</v>
      </c>
      <c r="E405" s="51" t="s">
        <v>248</v>
      </c>
      <c r="F405" s="51">
        <v>3456</v>
      </c>
      <c r="G405" s="53">
        <v>11.1</v>
      </c>
      <c r="H405" s="51" t="s">
        <v>249</v>
      </c>
      <c r="I405" s="51" t="s">
        <v>250</v>
      </c>
      <c r="J405" s="51">
        <v>59</v>
      </c>
      <c r="K405" s="54">
        <v>122.980357969</v>
      </c>
      <c r="L405" s="54">
        <v>428.21497737099997</v>
      </c>
      <c r="M405" s="52">
        <v>7.0000000000000007E-2</v>
      </c>
      <c r="N405" s="52">
        <v>0</v>
      </c>
      <c r="O405" s="51">
        <v>65261</v>
      </c>
      <c r="P405" s="51">
        <v>63366</v>
      </c>
      <c r="Q405" s="55">
        <v>65261</v>
      </c>
      <c r="R405" s="55">
        <v>1800</v>
      </c>
      <c r="S405" s="51" t="s">
        <v>258</v>
      </c>
      <c r="T405" s="51" t="s">
        <v>341</v>
      </c>
      <c r="U405" s="55">
        <v>48.29</v>
      </c>
      <c r="V405" s="55">
        <v>1</v>
      </c>
      <c r="W405" s="55">
        <v>1.25</v>
      </c>
      <c r="X405" s="55">
        <v>7.5999999999999998E-2</v>
      </c>
      <c r="Y405" s="55">
        <f t="shared" si="36"/>
        <v>1.25</v>
      </c>
      <c r="Z405" s="55">
        <f t="shared" si="37"/>
        <v>7.5999999999999998E-2</v>
      </c>
      <c r="AA405" s="55">
        <v>0.183</v>
      </c>
      <c r="AB405" s="56">
        <v>0.105813802076827</v>
      </c>
      <c r="AC405">
        <f t="shared" si="38"/>
        <v>96</v>
      </c>
      <c r="AD405">
        <f t="shared" si="39"/>
        <v>0</v>
      </c>
      <c r="AE405">
        <f t="shared" si="40"/>
        <v>0</v>
      </c>
      <c r="AF405">
        <f>'TP Factors'!$D$7</f>
        <v>1.0291758621024898</v>
      </c>
      <c r="AG405">
        <f t="shared" si="41"/>
        <v>0</v>
      </c>
    </row>
    <row r="406" spans="1:33">
      <c r="A406" s="51" t="s">
        <v>246</v>
      </c>
      <c r="B406" s="51">
        <v>10</v>
      </c>
      <c r="C406" s="51" t="s">
        <v>247</v>
      </c>
      <c r="D406" s="52">
        <v>37.82</v>
      </c>
      <c r="E406" s="51" t="s">
        <v>248</v>
      </c>
      <c r="F406" s="51">
        <v>3456</v>
      </c>
      <c r="G406" s="53">
        <v>0</v>
      </c>
      <c r="H406" s="51" t="s">
        <v>249</v>
      </c>
      <c r="I406" s="51" t="s">
        <v>250</v>
      </c>
      <c r="J406" s="51">
        <v>470</v>
      </c>
      <c r="K406" s="54">
        <v>336.3008155</v>
      </c>
      <c r="L406" s="54">
        <v>2348.3742388700002</v>
      </c>
      <c r="M406" s="52">
        <v>0</v>
      </c>
      <c r="N406" s="52">
        <v>0</v>
      </c>
      <c r="O406" s="51">
        <v>65263</v>
      </c>
      <c r="P406" s="51">
        <v>63368</v>
      </c>
      <c r="Q406" s="55">
        <v>65263</v>
      </c>
      <c r="R406" s="55">
        <v>6460</v>
      </c>
      <c r="S406" s="51" t="s">
        <v>253</v>
      </c>
      <c r="T406" s="51" t="s">
        <v>281</v>
      </c>
      <c r="U406" s="55">
        <v>48.29</v>
      </c>
      <c r="V406" s="55">
        <v>1</v>
      </c>
      <c r="W406" s="55">
        <v>0</v>
      </c>
      <c r="X406" s="55">
        <v>0</v>
      </c>
      <c r="Y406" s="55">
        <f t="shared" si="36"/>
        <v>0</v>
      </c>
      <c r="Z406" s="55">
        <f t="shared" si="37"/>
        <v>0</v>
      </c>
      <c r="AA406" s="55">
        <v>0.26600000000000001</v>
      </c>
      <c r="AB406" s="56">
        <v>0.58029359092642296</v>
      </c>
      <c r="AC406">
        <f t="shared" si="38"/>
        <v>766</v>
      </c>
      <c r="AD406">
        <f t="shared" si="39"/>
        <v>0</v>
      </c>
      <c r="AE406">
        <f t="shared" si="40"/>
        <v>0</v>
      </c>
      <c r="AF406">
        <f>'TP Factors'!$D$7</f>
        <v>1.0291758621024898</v>
      </c>
      <c r="AG406">
        <f t="shared" si="41"/>
        <v>0</v>
      </c>
    </row>
    <row r="407" spans="1:33">
      <c r="A407" s="51" t="s">
        <v>246</v>
      </c>
      <c r="B407" s="51">
        <v>10</v>
      </c>
      <c r="C407" s="51" t="s">
        <v>247</v>
      </c>
      <c r="D407" s="52">
        <v>37.82</v>
      </c>
      <c r="E407" s="51" t="s">
        <v>248</v>
      </c>
      <c r="F407" s="51">
        <v>3456</v>
      </c>
      <c r="G407" s="53">
        <v>0</v>
      </c>
      <c r="H407" s="51" t="s">
        <v>249</v>
      </c>
      <c r="I407" s="51" t="s">
        <v>250</v>
      </c>
      <c r="J407" s="51">
        <v>2294</v>
      </c>
      <c r="K407" s="54">
        <v>574.698521787</v>
      </c>
      <c r="L407" s="54">
        <v>10063.1531676</v>
      </c>
      <c r="M407" s="52">
        <v>0</v>
      </c>
      <c r="N407" s="52">
        <v>0</v>
      </c>
      <c r="O407" s="51">
        <v>65266</v>
      </c>
      <c r="P407" s="51">
        <v>63370</v>
      </c>
      <c r="Q407" s="55">
        <v>65266</v>
      </c>
      <c r="R407" s="55">
        <v>6460</v>
      </c>
      <c r="S407" s="51" t="s">
        <v>258</v>
      </c>
      <c r="T407" s="51" t="s">
        <v>280</v>
      </c>
      <c r="U407" s="55">
        <v>48.29</v>
      </c>
      <c r="V407" s="55">
        <v>1</v>
      </c>
      <c r="W407" s="55">
        <v>0</v>
      </c>
      <c r="X407" s="55">
        <v>0</v>
      </c>
      <c r="Y407" s="55">
        <f t="shared" si="36"/>
        <v>0</v>
      </c>
      <c r="Z407" s="55">
        <f t="shared" si="37"/>
        <v>0</v>
      </c>
      <c r="AA407" s="55">
        <v>0.30299999999999999</v>
      </c>
      <c r="AB407" s="56">
        <v>2.48664935563668</v>
      </c>
      <c r="AC407">
        <f t="shared" si="38"/>
        <v>3740</v>
      </c>
      <c r="AD407">
        <f t="shared" si="39"/>
        <v>0</v>
      </c>
      <c r="AE407">
        <f t="shared" si="40"/>
        <v>0</v>
      </c>
      <c r="AF407">
        <f>'TP Factors'!$D$7</f>
        <v>1.0291758621024898</v>
      </c>
      <c r="AG407">
        <f t="shared" si="41"/>
        <v>0</v>
      </c>
    </row>
    <row r="408" spans="1:33">
      <c r="A408" s="51" t="s">
        <v>246</v>
      </c>
      <c r="B408" s="51">
        <v>10</v>
      </c>
      <c r="C408" s="51" t="s">
        <v>247</v>
      </c>
      <c r="D408" s="52">
        <v>37.82</v>
      </c>
      <c r="E408" s="51" t="s">
        <v>248</v>
      </c>
      <c r="F408" s="51">
        <v>3456</v>
      </c>
      <c r="G408" s="53">
        <v>11.1</v>
      </c>
      <c r="H408" s="51" t="s">
        <v>249</v>
      </c>
      <c r="I408" s="51" t="s">
        <v>250</v>
      </c>
      <c r="J408" s="51">
        <v>307</v>
      </c>
      <c r="K408" s="54">
        <v>185.98349066700001</v>
      </c>
      <c r="L408" s="54">
        <v>1745.58892939</v>
      </c>
      <c r="M408" s="52">
        <v>0.37</v>
      </c>
      <c r="N408" s="52">
        <v>0.02</v>
      </c>
      <c r="O408" s="51">
        <v>65273</v>
      </c>
      <c r="P408" s="51">
        <v>63377</v>
      </c>
      <c r="Q408" s="55">
        <v>65273</v>
      </c>
      <c r="R408" s="55">
        <v>1900</v>
      </c>
      <c r="S408" s="51" t="s">
        <v>253</v>
      </c>
      <c r="T408" s="51" t="s">
        <v>338</v>
      </c>
      <c r="U408" s="55">
        <v>48.29</v>
      </c>
      <c r="V408" s="55">
        <v>1</v>
      </c>
      <c r="W408" s="55">
        <v>1.2</v>
      </c>
      <c r="X408" s="55">
        <v>7.5999999999999998E-2</v>
      </c>
      <c r="Y408" s="55">
        <f t="shared" si="36"/>
        <v>1.2</v>
      </c>
      <c r="Z408" s="55">
        <f t="shared" si="37"/>
        <v>7.5999999999999998E-2</v>
      </c>
      <c r="AA408" s="55">
        <v>0.23400000000000001</v>
      </c>
      <c r="AB408" s="56">
        <v>0.43134269290670901</v>
      </c>
      <c r="AC408">
        <f t="shared" si="38"/>
        <v>501</v>
      </c>
      <c r="AD408">
        <f t="shared" si="39"/>
        <v>1</v>
      </c>
      <c r="AE408">
        <f t="shared" si="40"/>
        <v>0.1</v>
      </c>
      <c r="AF408">
        <f>'TP Factors'!$D$7</f>
        <v>1.0291758621024898</v>
      </c>
      <c r="AG408">
        <f t="shared" si="41"/>
        <v>0.1</v>
      </c>
    </row>
    <row r="409" spans="1:33">
      <c r="A409" s="51" t="s">
        <v>246</v>
      </c>
      <c r="B409" s="51">
        <v>10</v>
      </c>
      <c r="C409" s="51" t="s">
        <v>247</v>
      </c>
      <c r="D409" s="52">
        <v>37.82</v>
      </c>
      <c r="E409" s="51" t="s">
        <v>248</v>
      </c>
      <c r="F409" s="51">
        <v>3456</v>
      </c>
      <c r="G409" s="53">
        <v>11.1</v>
      </c>
      <c r="H409" s="51" t="s">
        <v>249</v>
      </c>
      <c r="I409" s="51" t="s">
        <v>250</v>
      </c>
      <c r="J409" s="51">
        <v>217</v>
      </c>
      <c r="K409" s="54">
        <v>331.97194901199998</v>
      </c>
      <c r="L409" s="54">
        <v>1578.39490826</v>
      </c>
      <c r="M409" s="52">
        <v>0.27</v>
      </c>
      <c r="N409" s="52">
        <v>0.02</v>
      </c>
      <c r="O409" s="51">
        <v>65274</v>
      </c>
      <c r="P409" s="51">
        <v>63378</v>
      </c>
      <c r="Q409" s="55">
        <v>65274</v>
      </c>
      <c r="R409" s="55">
        <v>1800</v>
      </c>
      <c r="S409" s="51" t="s">
        <v>258</v>
      </c>
      <c r="T409" s="51" t="s">
        <v>341</v>
      </c>
      <c r="U409" s="55">
        <v>48.29</v>
      </c>
      <c r="V409" s="55">
        <v>1</v>
      </c>
      <c r="W409" s="55">
        <v>1.25</v>
      </c>
      <c r="X409" s="55">
        <v>7.5999999999999998E-2</v>
      </c>
      <c r="Y409" s="55">
        <f t="shared" si="36"/>
        <v>1.25</v>
      </c>
      <c r="Z409" s="55">
        <f t="shared" si="37"/>
        <v>7.5999999999999998E-2</v>
      </c>
      <c r="AA409" s="55">
        <v>0.183</v>
      </c>
      <c r="AB409" s="56">
        <v>0.39002831576493802</v>
      </c>
      <c r="AC409">
        <f t="shared" si="38"/>
        <v>354</v>
      </c>
      <c r="AD409">
        <f t="shared" si="39"/>
        <v>1</v>
      </c>
      <c r="AE409">
        <f t="shared" si="40"/>
        <v>0.1</v>
      </c>
      <c r="AF409">
        <f>'TP Factors'!$D$7</f>
        <v>1.0291758621024898</v>
      </c>
      <c r="AG409">
        <f t="shared" si="41"/>
        <v>0.1</v>
      </c>
    </row>
    <row r="410" spans="1:33">
      <c r="A410" s="51" t="s">
        <v>246</v>
      </c>
      <c r="B410" s="51">
        <v>10</v>
      </c>
      <c r="C410" s="51" t="s">
        <v>247</v>
      </c>
      <c r="D410" s="52">
        <v>37.82</v>
      </c>
      <c r="E410" s="51" t="s">
        <v>248</v>
      </c>
      <c r="F410" s="51">
        <v>3456</v>
      </c>
      <c r="G410" s="53">
        <v>3</v>
      </c>
      <c r="H410" s="51" t="s">
        <v>249</v>
      </c>
      <c r="I410" s="51" t="s">
        <v>250</v>
      </c>
      <c r="J410" s="51">
        <v>100</v>
      </c>
      <c r="K410" s="54">
        <v>92.739917774700004</v>
      </c>
      <c r="L410" s="54">
        <v>463.19206268300002</v>
      </c>
      <c r="M410" s="52">
        <v>0.12</v>
      </c>
      <c r="N410" s="52">
        <v>0.01</v>
      </c>
      <c r="O410" s="51">
        <v>65277</v>
      </c>
      <c r="P410" s="51">
        <v>63381</v>
      </c>
      <c r="Q410" s="55">
        <v>65277</v>
      </c>
      <c r="R410" s="55">
        <v>3200</v>
      </c>
      <c r="S410" s="51" t="s">
        <v>253</v>
      </c>
      <c r="T410" s="51" t="s">
        <v>329</v>
      </c>
      <c r="U410" s="55">
        <v>48.29</v>
      </c>
      <c r="V410" s="55">
        <v>1</v>
      </c>
      <c r="W410" s="55">
        <v>1.2</v>
      </c>
      <c r="X410" s="55">
        <v>6.4000000000000001E-2</v>
      </c>
      <c r="Y410" s="55">
        <f t="shared" si="36"/>
        <v>1.2</v>
      </c>
      <c r="Z410" s="55">
        <f t="shared" si="37"/>
        <v>6.4000000000000001E-2</v>
      </c>
      <c r="AA410" s="55">
        <v>0.28699999999999998</v>
      </c>
      <c r="AB410" s="56">
        <v>0.11445679351280499</v>
      </c>
      <c r="AC410">
        <f t="shared" si="38"/>
        <v>163</v>
      </c>
      <c r="AD410">
        <f t="shared" si="39"/>
        <v>0</v>
      </c>
      <c r="AE410">
        <f t="shared" si="40"/>
        <v>0</v>
      </c>
      <c r="AF410">
        <f>'TP Factors'!$D$7</f>
        <v>1.0291758621024898</v>
      </c>
      <c r="AG410">
        <f t="shared" si="41"/>
        <v>0</v>
      </c>
    </row>
    <row r="411" spans="1:33">
      <c r="A411" s="51" t="s">
        <v>246</v>
      </c>
      <c r="B411" s="51">
        <v>10</v>
      </c>
      <c r="C411" s="51" t="s">
        <v>247</v>
      </c>
      <c r="D411" s="52">
        <v>37.82</v>
      </c>
      <c r="E411" s="51" t="s">
        <v>248</v>
      </c>
      <c r="F411" s="51">
        <v>3456</v>
      </c>
      <c r="G411" s="53">
        <v>3</v>
      </c>
      <c r="H411" s="51" t="s">
        <v>249</v>
      </c>
      <c r="I411" s="51" t="s">
        <v>250</v>
      </c>
      <c r="J411" s="51">
        <v>157</v>
      </c>
      <c r="K411" s="54">
        <v>90.762325160100005</v>
      </c>
      <c r="L411" s="54">
        <v>503.938283732</v>
      </c>
      <c r="M411" s="52">
        <v>0.11</v>
      </c>
      <c r="N411" s="52">
        <v>0.01</v>
      </c>
      <c r="O411" s="51">
        <v>65280</v>
      </c>
      <c r="P411" s="51">
        <v>63384</v>
      </c>
      <c r="Q411" s="55">
        <v>65280</v>
      </c>
      <c r="R411" s="55">
        <v>4110</v>
      </c>
      <c r="S411" s="51" t="s">
        <v>258</v>
      </c>
      <c r="T411" s="51" t="s">
        <v>305</v>
      </c>
      <c r="U411" s="55">
        <v>48.29</v>
      </c>
      <c r="V411" s="55">
        <v>1</v>
      </c>
      <c r="W411" s="55">
        <v>0.7</v>
      </c>
      <c r="X411" s="55">
        <v>0.09</v>
      </c>
      <c r="Y411" s="55">
        <f t="shared" si="36"/>
        <v>0.7</v>
      </c>
      <c r="Z411" s="55">
        <f t="shared" si="37"/>
        <v>0.09</v>
      </c>
      <c r="AA411" s="55">
        <v>0.41299999999999998</v>
      </c>
      <c r="AB411" s="56">
        <v>0.124525363735168</v>
      </c>
      <c r="AC411">
        <f t="shared" si="38"/>
        <v>255</v>
      </c>
      <c r="AD411">
        <f t="shared" si="39"/>
        <v>0</v>
      </c>
      <c r="AE411">
        <f t="shared" si="40"/>
        <v>0.1</v>
      </c>
      <c r="AF411">
        <f>'TP Factors'!$D$7</f>
        <v>1.0291758621024898</v>
      </c>
      <c r="AG411">
        <f t="shared" si="41"/>
        <v>0.1</v>
      </c>
    </row>
    <row r="412" spans="1:33">
      <c r="A412" s="51" t="s">
        <v>246</v>
      </c>
      <c r="B412" s="51">
        <v>10</v>
      </c>
      <c r="C412" s="51" t="s">
        <v>247</v>
      </c>
      <c r="D412" s="52">
        <v>37.82</v>
      </c>
      <c r="E412" s="51" t="s">
        <v>248</v>
      </c>
      <c r="F412" s="51">
        <v>3456</v>
      </c>
      <c r="G412" s="53">
        <v>11.1</v>
      </c>
      <c r="H412" s="51" t="s">
        <v>249</v>
      </c>
      <c r="I412" s="51" t="s">
        <v>250</v>
      </c>
      <c r="J412" s="51">
        <v>8020</v>
      </c>
      <c r="K412" s="54">
        <v>3067.5702858200002</v>
      </c>
      <c r="L412" s="54">
        <v>58573.089950100002</v>
      </c>
      <c r="M412" s="52">
        <v>10.02</v>
      </c>
      <c r="N412" s="52">
        <v>0.61</v>
      </c>
      <c r="O412" s="51">
        <v>65286</v>
      </c>
      <c r="P412" s="51">
        <v>63390</v>
      </c>
      <c r="Q412" s="55">
        <v>65286</v>
      </c>
      <c r="R412" s="55">
        <v>1800</v>
      </c>
      <c r="S412" s="51" t="s">
        <v>253</v>
      </c>
      <c r="T412" s="51" t="s">
        <v>342</v>
      </c>
      <c r="U412" s="55">
        <v>48.29</v>
      </c>
      <c r="V412" s="55">
        <v>1</v>
      </c>
      <c r="W412" s="55">
        <v>1.25</v>
      </c>
      <c r="X412" s="55">
        <v>7.5999999999999998E-2</v>
      </c>
      <c r="Y412" s="55">
        <f t="shared" si="36"/>
        <v>1.25</v>
      </c>
      <c r="Z412" s="55">
        <f t="shared" si="37"/>
        <v>7.5999999999999998E-2</v>
      </c>
      <c r="AA412" s="55">
        <v>0.182</v>
      </c>
      <c r="AB412" s="56">
        <v>14.473667840999999</v>
      </c>
      <c r="AC412">
        <f t="shared" si="38"/>
        <v>13075</v>
      </c>
      <c r="AD412">
        <f t="shared" si="39"/>
        <v>36</v>
      </c>
      <c r="AE412">
        <f t="shared" si="40"/>
        <v>2.2000000000000002</v>
      </c>
      <c r="AF412">
        <f>'TP Factors'!$D$7</f>
        <v>1.0291758621024898</v>
      </c>
      <c r="AG412">
        <f t="shared" si="41"/>
        <v>2.2999999999999998</v>
      </c>
    </row>
    <row r="413" spans="1:33">
      <c r="A413" s="51" t="s">
        <v>246</v>
      </c>
      <c r="B413" s="51">
        <v>10</v>
      </c>
      <c r="C413" s="51" t="s">
        <v>247</v>
      </c>
      <c r="D413" s="52">
        <v>37.82</v>
      </c>
      <c r="E413" s="51" t="s">
        <v>248</v>
      </c>
      <c r="F413" s="51">
        <v>3456</v>
      </c>
      <c r="G413" s="53">
        <v>3</v>
      </c>
      <c r="H413" s="51" t="s">
        <v>249</v>
      </c>
      <c r="I413" s="51" t="s">
        <v>250</v>
      </c>
      <c r="J413" s="51">
        <v>286</v>
      </c>
      <c r="K413" s="54">
        <v>157.005460914</v>
      </c>
      <c r="L413" s="54">
        <v>1230.73829677</v>
      </c>
      <c r="M413" s="52">
        <v>0.2</v>
      </c>
      <c r="N413" s="52">
        <v>0.03</v>
      </c>
      <c r="O413" s="51">
        <v>65287</v>
      </c>
      <c r="P413" s="51">
        <v>63391</v>
      </c>
      <c r="Q413" s="55">
        <v>65287</v>
      </c>
      <c r="R413" s="55">
        <v>4110</v>
      </c>
      <c r="S413" s="51" t="s">
        <v>253</v>
      </c>
      <c r="T413" s="51" t="s">
        <v>320</v>
      </c>
      <c r="U413" s="55">
        <v>48.29</v>
      </c>
      <c r="V413" s="55">
        <v>1</v>
      </c>
      <c r="W413" s="55">
        <v>0.7</v>
      </c>
      <c r="X413" s="55">
        <v>0.09</v>
      </c>
      <c r="Y413" s="55">
        <f t="shared" si="36"/>
        <v>0.7</v>
      </c>
      <c r="Z413" s="55">
        <f t="shared" si="37"/>
        <v>0.09</v>
      </c>
      <c r="AA413" s="55">
        <v>0.309</v>
      </c>
      <c r="AB413" s="56">
        <v>0.304120839812206</v>
      </c>
      <c r="AC413">
        <f t="shared" si="38"/>
        <v>466</v>
      </c>
      <c r="AD413">
        <f t="shared" si="39"/>
        <v>1</v>
      </c>
      <c r="AE413">
        <f t="shared" si="40"/>
        <v>0.1</v>
      </c>
      <c r="AF413">
        <f>'TP Factors'!$D$7</f>
        <v>1.0291758621024898</v>
      </c>
      <c r="AG413">
        <f t="shared" si="41"/>
        <v>0.1</v>
      </c>
    </row>
    <row r="414" spans="1:33">
      <c r="A414" s="51" t="s">
        <v>246</v>
      </c>
      <c r="B414" s="51">
        <v>10</v>
      </c>
      <c r="C414" s="51" t="s">
        <v>247</v>
      </c>
      <c r="D414" s="52">
        <v>37.82</v>
      </c>
      <c r="E414" s="51" t="s">
        <v>248</v>
      </c>
      <c r="F414" s="51">
        <v>1234</v>
      </c>
      <c r="G414" s="53">
        <v>102.5</v>
      </c>
      <c r="H414" s="51" t="s">
        <v>249</v>
      </c>
      <c r="I414" s="51" t="s">
        <v>250</v>
      </c>
      <c r="J414" s="51">
        <v>78</v>
      </c>
      <c r="K414" s="54">
        <v>61.646690881799998</v>
      </c>
      <c r="L414" s="54">
        <v>157.32535365999999</v>
      </c>
      <c r="M414" s="52">
        <v>0.16</v>
      </c>
      <c r="N414" s="52">
        <v>0.04</v>
      </c>
      <c r="O414" s="51">
        <v>65288</v>
      </c>
      <c r="P414" s="51">
        <v>63392</v>
      </c>
      <c r="Q414" s="55">
        <v>65288</v>
      </c>
      <c r="R414" s="55">
        <v>1300</v>
      </c>
      <c r="S414" s="51" t="s">
        <v>258</v>
      </c>
      <c r="T414" s="51" t="s">
        <v>311</v>
      </c>
      <c r="U414" s="55">
        <v>48.29</v>
      </c>
      <c r="V414" s="55">
        <v>1</v>
      </c>
      <c r="W414" s="55">
        <v>2.1</v>
      </c>
      <c r="X414" s="55">
        <v>0.51600000000000001</v>
      </c>
      <c r="Y414" s="55">
        <f t="shared" si="36"/>
        <v>2.1</v>
      </c>
      <c r="Z414" s="55">
        <f t="shared" si="37"/>
        <v>0.51600000000000001</v>
      </c>
      <c r="AA414" s="55">
        <v>0.66200000000000003</v>
      </c>
      <c r="AB414" s="56">
        <v>3.88757860267918E-2</v>
      </c>
      <c r="AC414">
        <f t="shared" si="38"/>
        <v>128</v>
      </c>
      <c r="AD414">
        <f t="shared" si="39"/>
        <v>1</v>
      </c>
      <c r="AE414">
        <f t="shared" si="40"/>
        <v>0.1</v>
      </c>
      <c r="AF414">
        <f>'TP Factors'!$D$7</f>
        <v>1.0291758621024898</v>
      </c>
      <c r="AG414">
        <f t="shared" si="41"/>
        <v>0.1</v>
      </c>
    </row>
    <row r="415" spans="1:33">
      <c r="A415" s="51" t="s">
        <v>246</v>
      </c>
      <c r="B415" s="51">
        <v>10</v>
      </c>
      <c r="C415" s="51" t="s">
        <v>247</v>
      </c>
      <c r="D415" s="52">
        <v>37.82</v>
      </c>
      <c r="E415" s="51" t="s">
        <v>248</v>
      </c>
      <c r="F415" s="51">
        <v>3456</v>
      </c>
      <c r="G415" s="53">
        <v>11.1</v>
      </c>
      <c r="H415" s="51" t="s">
        <v>249</v>
      </c>
      <c r="I415" s="51" t="s">
        <v>250</v>
      </c>
      <c r="J415" s="51">
        <v>249</v>
      </c>
      <c r="K415" s="54">
        <v>335.09202011399998</v>
      </c>
      <c r="L415" s="54">
        <v>1810.02098368</v>
      </c>
      <c r="M415" s="52">
        <v>0.31</v>
      </c>
      <c r="N415" s="52">
        <v>0.02</v>
      </c>
      <c r="O415" s="51">
        <v>65289</v>
      </c>
      <c r="P415" s="51">
        <v>63393</v>
      </c>
      <c r="Q415" s="55">
        <v>65289</v>
      </c>
      <c r="R415" s="55">
        <v>1800</v>
      </c>
      <c r="S415" s="51" t="s">
        <v>258</v>
      </c>
      <c r="T415" s="51" t="s">
        <v>341</v>
      </c>
      <c r="U415" s="55">
        <v>48.29</v>
      </c>
      <c r="V415" s="55">
        <v>1</v>
      </c>
      <c r="W415" s="55">
        <v>1.25</v>
      </c>
      <c r="X415" s="55">
        <v>7.5999999999999998E-2</v>
      </c>
      <c r="Y415" s="55">
        <f t="shared" si="36"/>
        <v>1.25</v>
      </c>
      <c r="Z415" s="55">
        <f t="shared" si="37"/>
        <v>7.5999999999999998E-2</v>
      </c>
      <c r="AA415" s="55">
        <v>0.183</v>
      </c>
      <c r="AB415" s="56">
        <v>0.44726413654923203</v>
      </c>
      <c r="AC415">
        <f t="shared" si="38"/>
        <v>406</v>
      </c>
      <c r="AD415">
        <f t="shared" si="39"/>
        <v>1</v>
      </c>
      <c r="AE415">
        <f t="shared" si="40"/>
        <v>0.1</v>
      </c>
      <c r="AF415">
        <f>'TP Factors'!$D$7</f>
        <v>1.0291758621024898</v>
      </c>
      <c r="AG415">
        <f t="shared" si="41"/>
        <v>0.1</v>
      </c>
    </row>
    <row r="416" spans="1:33">
      <c r="A416" s="51" t="s">
        <v>246</v>
      </c>
      <c r="B416" s="51">
        <v>10</v>
      </c>
      <c r="C416" s="51" t="s">
        <v>247</v>
      </c>
      <c r="D416" s="52">
        <v>37.82</v>
      </c>
      <c r="E416" s="51" t="s">
        <v>248</v>
      </c>
      <c r="F416" s="51">
        <v>3456</v>
      </c>
      <c r="G416" s="53">
        <v>11.1</v>
      </c>
      <c r="H416" s="51" t="s">
        <v>249</v>
      </c>
      <c r="I416" s="51" t="s">
        <v>250</v>
      </c>
      <c r="J416" s="51">
        <v>13</v>
      </c>
      <c r="K416" s="54">
        <v>81.450921294300002</v>
      </c>
      <c r="L416" s="54">
        <v>73.693446298300003</v>
      </c>
      <c r="M416" s="52">
        <v>0.02</v>
      </c>
      <c r="N416" s="52">
        <v>0</v>
      </c>
      <c r="O416" s="51">
        <v>65291</v>
      </c>
      <c r="P416" s="51">
        <v>63395</v>
      </c>
      <c r="Q416" s="55">
        <v>65291</v>
      </c>
      <c r="R416" s="55">
        <v>1900</v>
      </c>
      <c r="S416" s="51" t="s">
        <v>253</v>
      </c>
      <c r="T416" s="51" t="s">
        <v>338</v>
      </c>
      <c r="U416" s="55">
        <v>48.29</v>
      </c>
      <c r="V416" s="55">
        <v>1</v>
      </c>
      <c r="W416" s="55">
        <v>1.2</v>
      </c>
      <c r="X416" s="55">
        <v>7.5999999999999998E-2</v>
      </c>
      <c r="Y416" s="55">
        <f t="shared" si="36"/>
        <v>1.2</v>
      </c>
      <c r="Z416" s="55">
        <f t="shared" si="37"/>
        <v>7.5999999999999998E-2</v>
      </c>
      <c r="AA416" s="55">
        <v>0.23400000000000001</v>
      </c>
      <c r="AB416" s="56">
        <v>1.8209974324919401E-2</v>
      </c>
      <c r="AC416">
        <f t="shared" si="38"/>
        <v>21</v>
      </c>
      <c r="AD416">
        <f t="shared" si="39"/>
        <v>0</v>
      </c>
      <c r="AE416">
        <f t="shared" si="40"/>
        <v>0</v>
      </c>
      <c r="AF416">
        <f>'TP Factors'!$D$7</f>
        <v>1.0291758621024898</v>
      </c>
      <c r="AG416">
        <f t="shared" si="41"/>
        <v>0</v>
      </c>
    </row>
    <row r="417" spans="1:33">
      <c r="A417" s="51" t="s">
        <v>246</v>
      </c>
      <c r="B417" s="51">
        <v>10</v>
      </c>
      <c r="C417" s="51" t="s">
        <v>247</v>
      </c>
      <c r="D417" s="52">
        <v>37.82</v>
      </c>
      <c r="E417" s="51" t="s">
        <v>248</v>
      </c>
      <c r="F417" s="51">
        <v>3456</v>
      </c>
      <c r="G417" s="53">
        <v>3</v>
      </c>
      <c r="H417" s="51" t="s">
        <v>249</v>
      </c>
      <c r="I417" s="51" t="s">
        <v>250</v>
      </c>
      <c r="J417" s="51">
        <v>52002</v>
      </c>
      <c r="K417" s="54">
        <v>4258.1849749399998</v>
      </c>
      <c r="L417" s="54">
        <v>172799.00266200001</v>
      </c>
      <c r="M417" s="52">
        <v>62.4</v>
      </c>
      <c r="N417" s="52">
        <v>3.33</v>
      </c>
      <c r="O417" s="51">
        <v>65292</v>
      </c>
      <c r="P417" s="51">
        <v>63396</v>
      </c>
      <c r="Q417" s="55">
        <v>65292</v>
      </c>
      <c r="R417" s="55">
        <v>3200</v>
      </c>
      <c r="S417" s="51" t="s">
        <v>258</v>
      </c>
      <c r="T417" s="51" t="s">
        <v>300</v>
      </c>
      <c r="U417" s="55">
        <v>48.29</v>
      </c>
      <c r="V417" s="55">
        <v>1</v>
      </c>
      <c r="W417" s="55">
        <v>1.2</v>
      </c>
      <c r="X417" s="55">
        <v>6.4000000000000001E-2</v>
      </c>
      <c r="Y417" s="55">
        <f t="shared" si="36"/>
        <v>1.2</v>
      </c>
      <c r="Z417" s="55">
        <f t="shared" si="37"/>
        <v>6.4000000000000001E-2</v>
      </c>
      <c r="AA417" s="55">
        <v>0.4</v>
      </c>
      <c r="AB417" s="56">
        <v>42.699392671699997</v>
      </c>
      <c r="AC417">
        <f t="shared" si="38"/>
        <v>84779</v>
      </c>
      <c r="AD417">
        <f t="shared" si="39"/>
        <v>224</v>
      </c>
      <c r="AE417">
        <f t="shared" si="40"/>
        <v>12</v>
      </c>
      <c r="AF417">
        <f>'TP Factors'!$D$7</f>
        <v>1.0291758621024898</v>
      </c>
      <c r="AG417">
        <f t="shared" si="41"/>
        <v>12.4</v>
      </c>
    </row>
    <row r="418" spans="1:33">
      <c r="A418" s="51" t="s">
        <v>246</v>
      </c>
      <c r="B418" s="51">
        <v>10</v>
      </c>
      <c r="C418" s="51" t="s">
        <v>247</v>
      </c>
      <c r="D418" s="52">
        <v>37.82</v>
      </c>
      <c r="E418" s="51" t="s">
        <v>248</v>
      </c>
      <c r="F418" s="51">
        <v>3456</v>
      </c>
      <c r="G418" s="53">
        <v>3</v>
      </c>
      <c r="H418" s="51" t="s">
        <v>249</v>
      </c>
      <c r="I418" s="51" t="s">
        <v>250</v>
      </c>
      <c r="J418" s="51">
        <v>67</v>
      </c>
      <c r="K418" s="54">
        <v>90.195009076900007</v>
      </c>
      <c r="L418" s="54">
        <v>223.982022167</v>
      </c>
      <c r="M418" s="52">
        <v>0.08</v>
      </c>
      <c r="N418" s="52">
        <v>0</v>
      </c>
      <c r="O418" s="51">
        <v>65293</v>
      </c>
      <c r="P418" s="51">
        <v>63397</v>
      </c>
      <c r="Q418" s="55">
        <v>65293</v>
      </c>
      <c r="R418" s="55">
        <v>3200</v>
      </c>
      <c r="S418" s="51" t="s">
        <v>258</v>
      </c>
      <c r="T418" s="51" t="s">
        <v>300</v>
      </c>
      <c r="U418" s="55">
        <v>48.29</v>
      </c>
      <c r="V418" s="55">
        <v>1</v>
      </c>
      <c r="W418" s="55">
        <v>1.2</v>
      </c>
      <c r="X418" s="55">
        <v>6.4000000000000001E-2</v>
      </c>
      <c r="Y418" s="55">
        <f t="shared" si="36"/>
        <v>1.2</v>
      </c>
      <c r="Z418" s="55">
        <f t="shared" si="37"/>
        <v>6.4000000000000001E-2</v>
      </c>
      <c r="AA418" s="55">
        <v>0.4</v>
      </c>
      <c r="AB418" s="56">
        <v>5.5346941639593701E-2</v>
      </c>
      <c r="AC418">
        <f t="shared" si="38"/>
        <v>110</v>
      </c>
      <c r="AD418">
        <f t="shared" si="39"/>
        <v>0</v>
      </c>
      <c r="AE418">
        <f t="shared" si="40"/>
        <v>0</v>
      </c>
      <c r="AF418">
        <f>'TP Factors'!$D$7</f>
        <v>1.0291758621024898</v>
      </c>
      <c r="AG418">
        <f t="shared" si="41"/>
        <v>0</v>
      </c>
    </row>
    <row r="419" spans="1:33">
      <c r="A419" s="51" t="s">
        <v>246</v>
      </c>
      <c r="B419" s="51">
        <v>10</v>
      </c>
      <c r="C419" s="51" t="s">
        <v>247</v>
      </c>
      <c r="D419" s="52">
        <v>37.82</v>
      </c>
      <c r="E419" s="51" t="s">
        <v>248</v>
      </c>
      <c r="F419" s="51">
        <v>3456</v>
      </c>
      <c r="G419" s="53">
        <v>11.1</v>
      </c>
      <c r="H419" s="51" t="s">
        <v>249</v>
      </c>
      <c r="I419" s="51" t="s">
        <v>250</v>
      </c>
      <c r="J419" s="51">
        <v>89</v>
      </c>
      <c r="K419" s="54">
        <v>137.49822303400001</v>
      </c>
      <c r="L419" s="54">
        <v>702.67082128699997</v>
      </c>
      <c r="M419" s="52">
        <v>0.11</v>
      </c>
      <c r="N419" s="52">
        <v>0.01</v>
      </c>
      <c r="O419" s="51">
        <v>65296</v>
      </c>
      <c r="P419" s="51">
        <v>63400</v>
      </c>
      <c r="Q419" s="55">
        <v>65296</v>
      </c>
      <c r="R419" s="55">
        <v>1800</v>
      </c>
      <c r="S419" s="51" t="s">
        <v>256</v>
      </c>
      <c r="T419" s="51" t="s">
        <v>347</v>
      </c>
      <c r="U419" s="55">
        <v>48.29</v>
      </c>
      <c r="V419" s="55">
        <v>1</v>
      </c>
      <c r="W419" s="55">
        <v>1.25</v>
      </c>
      <c r="X419" s="55">
        <v>7.5999999999999998E-2</v>
      </c>
      <c r="Y419" s="55">
        <f t="shared" si="36"/>
        <v>1.25</v>
      </c>
      <c r="Z419" s="55">
        <f t="shared" si="37"/>
        <v>7.5999999999999998E-2</v>
      </c>
      <c r="AA419" s="55">
        <v>0.16900000000000001</v>
      </c>
      <c r="AB419" s="56">
        <v>0.17363304681750599</v>
      </c>
      <c r="AC419">
        <f t="shared" si="38"/>
        <v>146</v>
      </c>
      <c r="AD419">
        <f t="shared" si="39"/>
        <v>0</v>
      </c>
      <c r="AE419">
        <f t="shared" si="40"/>
        <v>0</v>
      </c>
      <c r="AF419">
        <f>'TP Factors'!$D$7</f>
        <v>1.0291758621024898</v>
      </c>
      <c r="AG419">
        <f t="shared" si="41"/>
        <v>0</v>
      </c>
    </row>
    <row r="420" spans="1:33">
      <c r="A420" s="51" t="s">
        <v>246</v>
      </c>
      <c r="B420" s="51">
        <v>10</v>
      </c>
      <c r="C420" s="51" t="s">
        <v>247</v>
      </c>
      <c r="D420" s="52">
        <v>37.82</v>
      </c>
      <c r="E420" s="51" t="s">
        <v>248</v>
      </c>
      <c r="F420" s="51">
        <v>1234</v>
      </c>
      <c r="G420" s="53">
        <v>102.5</v>
      </c>
      <c r="H420" s="51" t="s">
        <v>249</v>
      </c>
      <c r="I420" s="51" t="s">
        <v>250</v>
      </c>
      <c r="J420" s="51">
        <v>313</v>
      </c>
      <c r="K420" s="54">
        <v>249.531246428</v>
      </c>
      <c r="L420" s="54">
        <v>628.72132377499997</v>
      </c>
      <c r="M420" s="52">
        <v>0.66</v>
      </c>
      <c r="N420" s="52">
        <v>0.16</v>
      </c>
      <c r="O420" s="51">
        <v>65297</v>
      </c>
      <c r="P420" s="51">
        <v>63401</v>
      </c>
      <c r="Q420" s="55">
        <v>65297</v>
      </c>
      <c r="R420" s="55">
        <v>1300</v>
      </c>
      <c r="S420" s="51" t="s">
        <v>258</v>
      </c>
      <c r="T420" s="51" t="s">
        <v>311</v>
      </c>
      <c r="U420" s="55">
        <v>48.29</v>
      </c>
      <c r="V420" s="55">
        <v>1</v>
      </c>
      <c r="W420" s="55">
        <v>2.1</v>
      </c>
      <c r="X420" s="55">
        <v>0.51600000000000001</v>
      </c>
      <c r="Y420" s="55">
        <f t="shared" si="36"/>
        <v>2.1</v>
      </c>
      <c r="Z420" s="55">
        <f t="shared" si="37"/>
        <v>0.51600000000000001</v>
      </c>
      <c r="AA420" s="55">
        <v>0.66200000000000003</v>
      </c>
      <c r="AB420" s="56">
        <v>0.155359801114312</v>
      </c>
      <c r="AC420">
        <f t="shared" si="38"/>
        <v>511</v>
      </c>
      <c r="AD420">
        <f t="shared" si="39"/>
        <v>2</v>
      </c>
      <c r="AE420">
        <f t="shared" si="40"/>
        <v>0.6</v>
      </c>
      <c r="AF420">
        <f>'TP Factors'!$D$7</f>
        <v>1.0291758621024898</v>
      </c>
      <c r="AG420">
        <f t="shared" si="41"/>
        <v>0.6</v>
      </c>
    </row>
    <row r="421" spans="1:33">
      <c r="A421" s="51" t="s">
        <v>246</v>
      </c>
      <c r="B421" s="51">
        <v>10</v>
      </c>
      <c r="C421" s="51" t="s">
        <v>247</v>
      </c>
      <c r="D421" s="52">
        <v>37.82</v>
      </c>
      <c r="E421" s="51" t="s">
        <v>248</v>
      </c>
      <c r="F421" s="51">
        <v>1234</v>
      </c>
      <c r="G421" s="53">
        <v>98</v>
      </c>
      <c r="H421" s="51" t="s">
        <v>249</v>
      </c>
      <c r="I421" s="51" t="s">
        <v>250</v>
      </c>
      <c r="J421" s="51">
        <v>49</v>
      </c>
      <c r="K421" s="54">
        <v>155.18875398700001</v>
      </c>
      <c r="L421" s="54">
        <v>82.383773411299998</v>
      </c>
      <c r="M421" s="52">
        <v>0.09</v>
      </c>
      <c r="N421" s="52">
        <v>0.02</v>
      </c>
      <c r="O421" s="51">
        <v>65298</v>
      </c>
      <c r="P421" s="51">
        <v>63402</v>
      </c>
      <c r="Q421" s="55">
        <v>65298</v>
      </c>
      <c r="R421" s="55">
        <v>1700</v>
      </c>
      <c r="S421" s="51" t="s">
        <v>253</v>
      </c>
      <c r="T421" s="51" t="s">
        <v>322</v>
      </c>
      <c r="U421" s="55">
        <v>48.29</v>
      </c>
      <c r="V421" s="55">
        <v>1</v>
      </c>
      <c r="W421" s="55">
        <v>1.8</v>
      </c>
      <c r="X421" s="55">
        <v>0.47799999999999998</v>
      </c>
      <c r="Y421" s="55">
        <f t="shared" si="36"/>
        <v>1.8</v>
      </c>
      <c r="Z421" s="55">
        <f t="shared" si="37"/>
        <v>0.47799999999999998</v>
      </c>
      <c r="AA421" s="55">
        <v>0.78600000000000003</v>
      </c>
      <c r="AB421" s="56">
        <v>2.0357392316890498E-2</v>
      </c>
      <c r="AC421">
        <f t="shared" si="38"/>
        <v>79</v>
      </c>
      <c r="AD421">
        <f t="shared" si="39"/>
        <v>0</v>
      </c>
      <c r="AE421">
        <f t="shared" si="40"/>
        <v>0.1</v>
      </c>
      <c r="AF421">
        <f>'TP Factors'!$D$7</f>
        <v>1.0291758621024898</v>
      </c>
      <c r="AG421">
        <f t="shared" si="41"/>
        <v>0.1</v>
      </c>
    </row>
    <row r="422" spans="1:33">
      <c r="A422" s="51" t="s">
        <v>246</v>
      </c>
      <c r="B422" s="51">
        <v>10</v>
      </c>
      <c r="C422" s="51" t="s">
        <v>247</v>
      </c>
      <c r="D422" s="52">
        <v>37.82</v>
      </c>
      <c r="E422" s="51" t="s">
        <v>248</v>
      </c>
      <c r="F422" s="51">
        <v>1234</v>
      </c>
      <c r="G422" s="53">
        <v>0</v>
      </c>
      <c r="H422" s="51" t="s">
        <v>249</v>
      </c>
      <c r="I422" s="51" t="s">
        <v>250</v>
      </c>
      <c r="J422" s="51">
        <v>178</v>
      </c>
      <c r="K422" s="54">
        <v>153.22046520500001</v>
      </c>
      <c r="L422" s="54">
        <v>472.61045895699999</v>
      </c>
      <c r="M422" s="52">
        <v>0.11</v>
      </c>
      <c r="N422" s="52">
        <v>0.02</v>
      </c>
      <c r="O422" s="51">
        <v>65299</v>
      </c>
      <c r="P422" s="51">
        <v>63403</v>
      </c>
      <c r="Q422" s="55">
        <v>65299</v>
      </c>
      <c r="R422" s="55">
        <v>5300</v>
      </c>
      <c r="S422" s="51" t="s">
        <v>258</v>
      </c>
      <c r="T422" s="51" t="s">
        <v>291</v>
      </c>
      <c r="U422" s="55">
        <v>48.29</v>
      </c>
      <c r="V422" s="55">
        <v>1</v>
      </c>
      <c r="W422" s="55">
        <v>0.6</v>
      </c>
      <c r="X422" s="55">
        <v>0.13500000000000001</v>
      </c>
      <c r="Y422" s="55">
        <f t="shared" si="36"/>
        <v>0.6</v>
      </c>
      <c r="Z422" s="55">
        <f t="shared" si="37"/>
        <v>0.13500000000000001</v>
      </c>
      <c r="AA422" s="55">
        <v>0.5</v>
      </c>
      <c r="AB422" s="56">
        <v>0.116784120628111</v>
      </c>
      <c r="AC422">
        <f t="shared" si="38"/>
        <v>290</v>
      </c>
      <c r="AD422">
        <f t="shared" si="39"/>
        <v>0</v>
      </c>
      <c r="AE422">
        <f t="shared" si="40"/>
        <v>0.1</v>
      </c>
      <c r="AF422">
        <f>'TP Factors'!$D$7</f>
        <v>1.0291758621024898</v>
      </c>
      <c r="AG422">
        <f t="shared" si="41"/>
        <v>0.1</v>
      </c>
    </row>
    <row r="423" spans="1:33">
      <c r="A423" s="51" t="s">
        <v>246</v>
      </c>
      <c r="B423" s="51">
        <v>10</v>
      </c>
      <c r="C423" s="51" t="s">
        <v>247</v>
      </c>
      <c r="D423" s="52">
        <v>37.82</v>
      </c>
      <c r="E423" s="51" t="s">
        <v>248</v>
      </c>
      <c r="F423" s="51">
        <v>3456</v>
      </c>
      <c r="G423" s="53">
        <v>3</v>
      </c>
      <c r="H423" s="51" t="s">
        <v>249</v>
      </c>
      <c r="I423" s="51" t="s">
        <v>250</v>
      </c>
      <c r="J423" s="51">
        <v>21477</v>
      </c>
      <c r="K423" s="54">
        <v>2683.8432729000001</v>
      </c>
      <c r="L423" s="54">
        <v>71365.6848073</v>
      </c>
      <c r="M423" s="52">
        <v>25.77</v>
      </c>
      <c r="N423" s="52">
        <v>1.37</v>
      </c>
      <c r="O423" s="51">
        <v>65308</v>
      </c>
      <c r="P423" s="51">
        <v>63408</v>
      </c>
      <c r="Q423" s="55">
        <v>65308</v>
      </c>
      <c r="R423" s="55">
        <v>3200</v>
      </c>
      <c r="S423" s="51" t="s">
        <v>258</v>
      </c>
      <c r="T423" s="51" t="s">
        <v>300</v>
      </c>
      <c r="U423" s="55">
        <v>48.29</v>
      </c>
      <c r="V423" s="55">
        <v>1</v>
      </c>
      <c r="W423" s="55">
        <v>1.2</v>
      </c>
      <c r="X423" s="55">
        <v>6.4000000000000001E-2</v>
      </c>
      <c r="Y423" s="55">
        <f t="shared" si="36"/>
        <v>1.2</v>
      </c>
      <c r="Z423" s="55">
        <f t="shared" si="37"/>
        <v>6.4000000000000001E-2</v>
      </c>
      <c r="AA423" s="55">
        <v>0.4</v>
      </c>
      <c r="AB423" s="56">
        <v>17.6347742287</v>
      </c>
      <c r="AC423">
        <f t="shared" si="38"/>
        <v>35014</v>
      </c>
      <c r="AD423">
        <f t="shared" si="39"/>
        <v>93</v>
      </c>
      <c r="AE423">
        <f t="shared" si="40"/>
        <v>4.9000000000000004</v>
      </c>
      <c r="AF423">
        <f>'TP Factors'!$D$7</f>
        <v>1.0291758621024898</v>
      </c>
      <c r="AG423">
        <f t="shared" si="41"/>
        <v>5</v>
      </c>
    </row>
    <row r="424" spans="1:33">
      <c r="A424" s="51" t="s">
        <v>246</v>
      </c>
      <c r="B424" s="51">
        <v>10</v>
      </c>
      <c r="C424" s="51" t="s">
        <v>247</v>
      </c>
      <c r="D424" s="52">
        <v>37.82</v>
      </c>
      <c r="E424" s="51" t="s">
        <v>248</v>
      </c>
      <c r="F424" s="51">
        <v>3456</v>
      </c>
      <c r="G424" s="53">
        <v>0</v>
      </c>
      <c r="H424" s="51" t="s">
        <v>249</v>
      </c>
      <c r="I424" s="51" t="s">
        <v>250</v>
      </c>
      <c r="J424" s="51">
        <v>39</v>
      </c>
      <c r="K424" s="54">
        <v>79.772283136699997</v>
      </c>
      <c r="L424" s="54">
        <v>169.64029759600001</v>
      </c>
      <c r="M424" s="52">
        <v>0</v>
      </c>
      <c r="N424" s="52">
        <v>0</v>
      </c>
      <c r="O424" s="51">
        <v>65309</v>
      </c>
      <c r="P424" s="51">
        <v>63409</v>
      </c>
      <c r="Q424" s="55">
        <v>65309</v>
      </c>
      <c r="R424" s="55">
        <v>6410</v>
      </c>
      <c r="S424" s="51" t="s">
        <v>258</v>
      </c>
      <c r="T424" s="51" t="s">
        <v>314</v>
      </c>
      <c r="U424" s="55">
        <v>48.29</v>
      </c>
      <c r="V424" s="55">
        <v>1</v>
      </c>
      <c r="W424" s="55">
        <v>0</v>
      </c>
      <c r="X424" s="55">
        <v>0</v>
      </c>
      <c r="Y424" s="55">
        <f t="shared" si="36"/>
        <v>0</v>
      </c>
      <c r="Z424" s="55">
        <f t="shared" si="37"/>
        <v>0</v>
      </c>
      <c r="AA424" s="55">
        <v>0.30299999999999999</v>
      </c>
      <c r="AB424" s="56">
        <v>4.1918862767927299E-2</v>
      </c>
      <c r="AC424">
        <f t="shared" si="38"/>
        <v>63</v>
      </c>
      <c r="AD424">
        <f t="shared" si="39"/>
        <v>0</v>
      </c>
      <c r="AE424">
        <f t="shared" si="40"/>
        <v>0</v>
      </c>
      <c r="AF424">
        <f>'TP Factors'!$D$7</f>
        <v>1.0291758621024898</v>
      </c>
      <c r="AG424">
        <f t="shared" si="41"/>
        <v>0</v>
      </c>
    </row>
    <row r="425" spans="1:33">
      <c r="A425" s="51" t="s">
        <v>246</v>
      </c>
      <c r="B425" s="51">
        <v>10</v>
      </c>
      <c r="C425" s="51" t="s">
        <v>247</v>
      </c>
      <c r="D425" s="52">
        <v>37.82</v>
      </c>
      <c r="E425" s="51" t="s">
        <v>248</v>
      </c>
      <c r="F425" s="51">
        <v>3456</v>
      </c>
      <c r="G425" s="53">
        <v>3</v>
      </c>
      <c r="H425" s="51" t="s">
        <v>249</v>
      </c>
      <c r="I425" s="51" t="s">
        <v>250</v>
      </c>
      <c r="J425" s="51">
        <v>927</v>
      </c>
      <c r="K425" s="54">
        <v>626.51364342900001</v>
      </c>
      <c r="L425" s="54">
        <v>3080.96825627</v>
      </c>
      <c r="M425" s="52">
        <v>1.1100000000000001</v>
      </c>
      <c r="N425" s="52">
        <v>0.06</v>
      </c>
      <c r="O425" s="51">
        <v>65310</v>
      </c>
      <c r="P425" s="51">
        <v>63410</v>
      </c>
      <c r="Q425" s="55">
        <v>65310</v>
      </c>
      <c r="R425" s="55">
        <v>3200</v>
      </c>
      <c r="S425" s="51" t="s">
        <v>251</v>
      </c>
      <c r="T425" s="51" t="s">
        <v>252</v>
      </c>
      <c r="U425" s="55">
        <v>48.29</v>
      </c>
      <c r="V425" s="55">
        <v>1</v>
      </c>
      <c r="W425" s="55">
        <v>1.2</v>
      </c>
      <c r="X425" s="55">
        <v>6.4000000000000001E-2</v>
      </c>
      <c r="Y425" s="55">
        <f t="shared" si="36"/>
        <v>1.2</v>
      </c>
      <c r="Z425" s="55">
        <f t="shared" si="37"/>
        <v>6.4000000000000001E-2</v>
      </c>
      <c r="AA425" s="55">
        <v>0.4</v>
      </c>
      <c r="AB425" s="56">
        <v>0.76132079095064498</v>
      </c>
      <c r="AC425">
        <f t="shared" si="38"/>
        <v>1512</v>
      </c>
      <c r="AD425">
        <f t="shared" si="39"/>
        <v>4</v>
      </c>
      <c r="AE425">
        <f t="shared" si="40"/>
        <v>0.2</v>
      </c>
      <c r="AF425">
        <f>'TP Factors'!$D$7</f>
        <v>1.0291758621024898</v>
      </c>
      <c r="AG425">
        <f t="shared" si="41"/>
        <v>0.2</v>
      </c>
    </row>
    <row r="426" spans="1:33">
      <c r="A426" s="51" t="s">
        <v>246</v>
      </c>
      <c r="B426" s="51">
        <v>10</v>
      </c>
      <c r="C426" s="51" t="s">
        <v>247</v>
      </c>
      <c r="D426" s="52">
        <v>37.82</v>
      </c>
      <c r="E426" s="51" t="s">
        <v>248</v>
      </c>
      <c r="F426" s="51">
        <v>1234</v>
      </c>
      <c r="G426" s="53">
        <v>0</v>
      </c>
      <c r="H426" s="51" t="s">
        <v>249</v>
      </c>
      <c r="I426" s="51" t="s">
        <v>250</v>
      </c>
      <c r="J426" s="51">
        <v>1510</v>
      </c>
      <c r="K426" s="54">
        <v>252.34877004000001</v>
      </c>
      <c r="L426" s="54">
        <v>4013.9556996599999</v>
      </c>
      <c r="M426" s="52">
        <v>0.91</v>
      </c>
      <c r="N426" s="52">
        <v>0.2</v>
      </c>
      <c r="O426" s="51">
        <v>65312</v>
      </c>
      <c r="P426" s="51">
        <v>63412</v>
      </c>
      <c r="Q426" s="55">
        <v>65312</v>
      </c>
      <c r="R426" s="55">
        <v>5300</v>
      </c>
      <c r="S426" s="51" t="s">
        <v>256</v>
      </c>
      <c r="T426" s="51" t="s">
        <v>294</v>
      </c>
      <c r="U426" s="55">
        <v>48.29</v>
      </c>
      <c r="V426" s="55">
        <v>1</v>
      </c>
      <c r="W426" s="55">
        <v>0.6</v>
      </c>
      <c r="X426" s="55">
        <v>0.13500000000000001</v>
      </c>
      <c r="Y426" s="55">
        <f t="shared" si="36"/>
        <v>0.6</v>
      </c>
      <c r="Z426" s="55">
        <f t="shared" si="37"/>
        <v>0.13500000000000001</v>
      </c>
      <c r="AA426" s="55">
        <v>0.5</v>
      </c>
      <c r="AB426" s="56">
        <v>0.99186608687469202</v>
      </c>
      <c r="AC426">
        <f t="shared" si="38"/>
        <v>2462</v>
      </c>
      <c r="AD426">
        <f t="shared" si="39"/>
        <v>3</v>
      </c>
      <c r="AE426">
        <f t="shared" si="40"/>
        <v>0.7</v>
      </c>
      <c r="AF426">
        <f>'TP Factors'!$D$7</f>
        <v>1.0291758621024898</v>
      </c>
      <c r="AG426">
        <f t="shared" si="41"/>
        <v>0.7</v>
      </c>
    </row>
    <row r="427" spans="1:33">
      <c r="A427" s="51" t="s">
        <v>246</v>
      </c>
      <c r="B427" s="51">
        <v>10</v>
      </c>
      <c r="C427" s="51" t="s">
        <v>247</v>
      </c>
      <c r="D427" s="52">
        <v>37.82</v>
      </c>
      <c r="E427" s="51" t="s">
        <v>248</v>
      </c>
      <c r="F427" s="51">
        <v>3456</v>
      </c>
      <c r="G427" s="53">
        <v>11.1</v>
      </c>
      <c r="H427" s="51" t="s">
        <v>249</v>
      </c>
      <c r="I427" s="51" t="s">
        <v>250</v>
      </c>
      <c r="J427" s="51">
        <v>100</v>
      </c>
      <c r="K427" s="54">
        <v>147.16640004199999</v>
      </c>
      <c r="L427" s="54">
        <v>733.69623248400001</v>
      </c>
      <c r="M427" s="52">
        <v>0.13</v>
      </c>
      <c r="N427" s="52">
        <v>0.01</v>
      </c>
      <c r="O427" s="51">
        <v>65313</v>
      </c>
      <c r="P427" s="51">
        <v>63413</v>
      </c>
      <c r="Q427" s="55">
        <v>65313</v>
      </c>
      <c r="R427" s="55">
        <v>1800</v>
      </c>
      <c r="S427" s="51" t="s">
        <v>253</v>
      </c>
      <c r="T427" s="51" t="s">
        <v>342</v>
      </c>
      <c r="U427" s="55">
        <v>48.29</v>
      </c>
      <c r="V427" s="55">
        <v>1</v>
      </c>
      <c r="W427" s="55">
        <v>1.25</v>
      </c>
      <c r="X427" s="55">
        <v>7.5999999999999998E-2</v>
      </c>
      <c r="Y427" s="55">
        <f t="shared" si="36"/>
        <v>1.25</v>
      </c>
      <c r="Z427" s="55">
        <f t="shared" si="37"/>
        <v>7.5999999999999998E-2</v>
      </c>
      <c r="AA427" s="55">
        <v>0.182</v>
      </c>
      <c r="AB427" s="56">
        <v>0.18129956221527599</v>
      </c>
      <c r="AC427">
        <f t="shared" si="38"/>
        <v>164</v>
      </c>
      <c r="AD427">
        <f t="shared" si="39"/>
        <v>0</v>
      </c>
      <c r="AE427">
        <f t="shared" si="40"/>
        <v>0</v>
      </c>
      <c r="AF427">
        <f>'TP Factors'!$D$7</f>
        <v>1.0291758621024898</v>
      </c>
      <c r="AG427">
        <f t="shared" si="41"/>
        <v>0</v>
      </c>
    </row>
    <row r="428" spans="1:33">
      <c r="A428" s="51" t="s">
        <v>246</v>
      </c>
      <c r="B428" s="51">
        <v>10</v>
      </c>
      <c r="C428" s="51" t="s">
        <v>247</v>
      </c>
      <c r="D428" s="52">
        <v>37.82</v>
      </c>
      <c r="E428" s="51" t="s">
        <v>248</v>
      </c>
      <c r="F428" s="51">
        <v>3456</v>
      </c>
      <c r="G428" s="53">
        <v>0</v>
      </c>
      <c r="H428" s="51" t="s">
        <v>249</v>
      </c>
      <c r="I428" s="51" t="s">
        <v>250</v>
      </c>
      <c r="J428" s="51">
        <v>2105</v>
      </c>
      <c r="K428" s="54">
        <v>364.36154807100002</v>
      </c>
      <c r="L428" s="54">
        <v>9232.7711471000002</v>
      </c>
      <c r="M428" s="52">
        <v>0</v>
      </c>
      <c r="N428" s="52">
        <v>0</v>
      </c>
      <c r="O428" s="51">
        <v>65317</v>
      </c>
      <c r="P428" s="51">
        <v>63417</v>
      </c>
      <c r="Q428" s="55">
        <v>65317</v>
      </c>
      <c r="R428" s="55">
        <v>6410</v>
      </c>
      <c r="S428" s="51" t="s">
        <v>251</v>
      </c>
      <c r="T428" s="51" t="s">
        <v>321</v>
      </c>
      <c r="U428" s="55">
        <v>48.29</v>
      </c>
      <c r="V428" s="55">
        <v>1</v>
      </c>
      <c r="W428" s="55">
        <v>0</v>
      </c>
      <c r="X428" s="55">
        <v>0</v>
      </c>
      <c r="Y428" s="55">
        <f t="shared" si="36"/>
        <v>0</v>
      </c>
      <c r="Z428" s="55">
        <f t="shared" si="37"/>
        <v>0</v>
      </c>
      <c r="AA428" s="55">
        <v>0.30299999999999999</v>
      </c>
      <c r="AB428" s="56">
        <v>2.2814583104704602</v>
      </c>
      <c r="AC428">
        <f t="shared" si="38"/>
        <v>3431</v>
      </c>
      <c r="AD428">
        <f t="shared" si="39"/>
        <v>0</v>
      </c>
      <c r="AE428">
        <f t="shared" si="40"/>
        <v>0</v>
      </c>
      <c r="AF428">
        <f>'TP Factors'!$D$7</f>
        <v>1.0291758621024898</v>
      </c>
      <c r="AG428">
        <f t="shared" si="41"/>
        <v>0</v>
      </c>
    </row>
    <row r="429" spans="1:33">
      <c r="A429" s="51" t="s">
        <v>246</v>
      </c>
      <c r="B429" s="51">
        <v>10</v>
      </c>
      <c r="C429" s="51" t="s">
        <v>247</v>
      </c>
      <c r="D429" s="52">
        <v>37.82</v>
      </c>
      <c r="E429" s="51" t="s">
        <v>248</v>
      </c>
      <c r="F429" s="51">
        <v>3456</v>
      </c>
      <c r="G429" s="53">
        <v>3</v>
      </c>
      <c r="H429" s="51" t="s">
        <v>249</v>
      </c>
      <c r="I429" s="51" t="s">
        <v>250</v>
      </c>
      <c r="J429" s="51">
        <v>8</v>
      </c>
      <c r="K429" s="54">
        <v>58.381324679800002</v>
      </c>
      <c r="L429" s="54">
        <v>28.2671270168</v>
      </c>
      <c r="M429" s="52">
        <v>0.01</v>
      </c>
      <c r="N429" s="52">
        <v>0</v>
      </c>
      <c r="O429" s="51">
        <v>65319</v>
      </c>
      <c r="P429" s="51">
        <v>63419</v>
      </c>
      <c r="Q429" s="55">
        <v>65319</v>
      </c>
      <c r="R429" s="55">
        <v>3200</v>
      </c>
      <c r="S429" s="51" t="s">
        <v>251</v>
      </c>
      <c r="T429" s="51" t="s">
        <v>252</v>
      </c>
      <c r="U429" s="55">
        <v>48.29</v>
      </c>
      <c r="V429" s="55">
        <v>1</v>
      </c>
      <c r="W429" s="55">
        <v>1.2</v>
      </c>
      <c r="X429" s="55">
        <v>6.4000000000000001E-2</v>
      </c>
      <c r="Y429" s="55">
        <f t="shared" si="36"/>
        <v>1.2</v>
      </c>
      <c r="Z429" s="55">
        <f t="shared" si="37"/>
        <v>6.4000000000000001E-2</v>
      </c>
      <c r="AA429" s="55">
        <v>0.4</v>
      </c>
      <c r="AB429" s="56">
        <v>6.9849312624833803E-3</v>
      </c>
      <c r="AC429">
        <f t="shared" si="38"/>
        <v>14</v>
      </c>
      <c r="AD429">
        <f t="shared" si="39"/>
        <v>0</v>
      </c>
      <c r="AE429">
        <f t="shared" si="40"/>
        <v>0</v>
      </c>
      <c r="AF429">
        <f>'TP Factors'!$D$7</f>
        <v>1.0291758621024898</v>
      </c>
      <c r="AG429">
        <f t="shared" si="41"/>
        <v>0</v>
      </c>
    </row>
    <row r="430" spans="1:33">
      <c r="A430" s="51" t="s">
        <v>246</v>
      </c>
      <c r="B430" s="51">
        <v>10</v>
      </c>
      <c r="C430" s="51" t="s">
        <v>247</v>
      </c>
      <c r="D430" s="52">
        <v>37.82</v>
      </c>
      <c r="E430" s="51" t="s">
        <v>248</v>
      </c>
      <c r="F430" s="51">
        <v>3456</v>
      </c>
      <c r="G430" s="53">
        <v>3</v>
      </c>
      <c r="H430" s="51" t="s">
        <v>249</v>
      </c>
      <c r="I430" s="51" t="s">
        <v>250</v>
      </c>
      <c r="J430" s="51">
        <v>80</v>
      </c>
      <c r="K430" s="54">
        <v>66.869149681500005</v>
      </c>
      <c r="L430" s="54">
        <v>264.875441309</v>
      </c>
      <c r="M430" s="52">
        <v>0.1</v>
      </c>
      <c r="N430" s="52">
        <v>0.01</v>
      </c>
      <c r="O430" s="51">
        <v>65322</v>
      </c>
      <c r="P430" s="51">
        <v>63422</v>
      </c>
      <c r="Q430" s="55">
        <v>65322</v>
      </c>
      <c r="R430" s="55">
        <v>3200</v>
      </c>
      <c r="S430" s="51" t="s">
        <v>258</v>
      </c>
      <c r="T430" s="51" t="s">
        <v>300</v>
      </c>
      <c r="U430" s="55">
        <v>48.29</v>
      </c>
      <c r="V430" s="55">
        <v>1</v>
      </c>
      <c r="W430" s="55">
        <v>1.2</v>
      </c>
      <c r="X430" s="55">
        <v>6.4000000000000001E-2</v>
      </c>
      <c r="Y430" s="55">
        <f t="shared" si="36"/>
        <v>1.2</v>
      </c>
      <c r="Z430" s="55">
        <f t="shared" si="37"/>
        <v>6.4000000000000001E-2</v>
      </c>
      <c r="AA430" s="55">
        <v>0.4</v>
      </c>
      <c r="AB430" s="56">
        <v>6.5451885160536696E-2</v>
      </c>
      <c r="AC430">
        <f t="shared" si="38"/>
        <v>130</v>
      </c>
      <c r="AD430">
        <f t="shared" si="39"/>
        <v>0</v>
      </c>
      <c r="AE430">
        <f t="shared" si="40"/>
        <v>0</v>
      </c>
      <c r="AF430">
        <f>'TP Factors'!$D$7</f>
        <v>1.0291758621024898</v>
      </c>
      <c r="AG430">
        <f t="shared" si="41"/>
        <v>0</v>
      </c>
    </row>
    <row r="431" spans="1:33">
      <c r="A431" s="51" t="s">
        <v>246</v>
      </c>
      <c r="B431" s="51">
        <v>10</v>
      </c>
      <c r="C431" s="51" t="s">
        <v>247</v>
      </c>
      <c r="D431" s="52">
        <v>37.82</v>
      </c>
      <c r="E431" s="51" t="s">
        <v>248</v>
      </c>
      <c r="F431" s="51">
        <v>1234</v>
      </c>
      <c r="G431" s="53">
        <v>102.5</v>
      </c>
      <c r="H431" s="51" t="s">
        <v>249</v>
      </c>
      <c r="I431" s="51" t="s">
        <v>250</v>
      </c>
      <c r="J431" s="51">
        <v>81</v>
      </c>
      <c r="K431" s="54">
        <v>62.363425190400001</v>
      </c>
      <c r="L431" s="54">
        <v>163.44576867699999</v>
      </c>
      <c r="M431" s="52">
        <v>0.17</v>
      </c>
      <c r="N431" s="52">
        <v>0.04</v>
      </c>
      <c r="O431" s="51">
        <v>65325</v>
      </c>
      <c r="P431" s="51">
        <v>63425</v>
      </c>
      <c r="Q431" s="55">
        <v>65325</v>
      </c>
      <c r="R431" s="55">
        <v>1300</v>
      </c>
      <c r="S431" s="51" t="s">
        <v>258</v>
      </c>
      <c r="T431" s="51" t="s">
        <v>311</v>
      </c>
      <c r="U431" s="55">
        <v>48.29</v>
      </c>
      <c r="V431" s="55">
        <v>1</v>
      </c>
      <c r="W431" s="55">
        <v>2.1</v>
      </c>
      <c r="X431" s="55">
        <v>0.51600000000000001</v>
      </c>
      <c r="Y431" s="55">
        <f t="shared" si="36"/>
        <v>2.1</v>
      </c>
      <c r="Z431" s="55">
        <f t="shared" si="37"/>
        <v>0.51600000000000001</v>
      </c>
      <c r="AA431" s="55">
        <v>0.66200000000000003</v>
      </c>
      <c r="AB431" s="56">
        <v>4.0388167464762703E-2</v>
      </c>
      <c r="AC431">
        <f t="shared" si="38"/>
        <v>133</v>
      </c>
      <c r="AD431">
        <f t="shared" si="39"/>
        <v>1</v>
      </c>
      <c r="AE431">
        <f t="shared" si="40"/>
        <v>0.2</v>
      </c>
      <c r="AF431">
        <f>'TP Factors'!$D$7</f>
        <v>1.0291758621024898</v>
      </c>
      <c r="AG431">
        <f t="shared" si="41"/>
        <v>0.2</v>
      </c>
    </row>
    <row r="432" spans="1:33">
      <c r="A432" s="51" t="s">
        <v>246</v>
      </c>
      <c r="B432" s="51">
        <v>10</v>
      </c>
      <c r="C432" s="51" t="s">
        <v>247</v>
      </c>
      <c r="D432" s="52">
        <v>37.82</v>
      </c>
      <c r="E432" s="51" t="s">
        <v>248</v>
      </c>
      <c r="F432" s="51">
        <v>3456</v>
      </c>
      <c r="G432" s="53">
        <v>0</v>
      </c>
      <c r="H432" s="51" t="s">
        <v>249</v>
      </c>
      <c r="I432" s="51" t="s">
        <v>250</v>
      </c>
      <c r="J432" s="51">
        <v>194</v>
      </c>
      <c r="K432" s="54">
        <v>216.111665536</v>
      </c>
      <c r="L432" s="54">
        <v>851.49636018399997</v>
      </c>
      <c r="M432" s="52">
        <v>0</v>
      </c>
      <c r="N432" s="52">
        <v>0</v>
      </c>
      <c r="O432" s="51">
        <v>65327</v>
      </c>
      <c r="P432" s="51">
        <v>63426</v>
      </c>
      <c r="Q432" s="55">
        <v>65327</v>
      </c>
      <c r="R432" s="55">
        <v>6410</v>
      </c>
      <c r="S432" s="51" t="s">
        <v>258</v>
      </c>
      <c r="T432" s="51" t="s">
        <v>314</v>
      </c>
      <c r="U432" s="55">
        <v>48.29</v>
      </c>
      <c r="V432" s="55">
        <v>1</v>
      </c>
      <c r="W432" s="55">
        <v>0</v>
      </c>
      <c r="X432" s="55">
        <v>0</v>
      </c>
      <c r="Y432" s="55">
        <f t="shared" si="36"/>
        <v>0</v>
      </c>
      <c r="Z432" s="55">
        <f t="shared" si="37"/>
        <v>0</v>
      </c>
      <c r="AA432" s="55">
        <v>0.30299999999999999</v>
      </c>
      <c r="AB432" s="56">
        <v>0.210408491260797</v>
      </c>
      <c r="AC432">
        <f t="shared" si="38"/>
        <v>316</v>
      </c>
      <c r="AD432">
        <f t="shared" si="39"/>
        <v>0</v>
      </c>
      <c r="AE432">
        <f t="shared" si="40"/>
        <v>0</v>
      </c>
      <c r="AF432">
        <f>'TP Factors'!$D$7</f>
        <v>1.0291758621024898</v>
      </c>
      <c r="AG432">
        <f t="shared" si="41"/>
        <v>0</v>
      </c>
    </row>
    <row r="433" spans="1:33">
      <c r="A433" s="51" t="s">
        <v>246</v>
      </c>
      <c r="B433" s="51">
        <v>10</v>
      </c>
      <c r="C433" s="51" t="s">
        <v>247</v>
      </c>
      <c r="D433" s="52">
        <v>37.82</v>
      </c>
      <c r="E433" s="51" t="s">
        <v>248</v>
      </c>
      <c r="F433" s="51">
        <v>3456</v>
      </c>
      <c r="G433" s="53">
        <v>0</v>
      </c>
      <c r="H433" s="51" t="s">
        <v>249</v>
      </c>
      <c r="I433" s="51" t="s">
        <v>250</v>
      </c>
      <c r="J433" s="51">
        <v>697</v>
      </c>
      <c r="K433" s="54">
        <v>210.102610629</v>
      </c>
      <c r="L433" s="54">
        <v>3059.1268290500002</v>
      </c>
      <c r="M433" s="52">
        <v>0</v>
      </c>
      <c r="N433" s="52">
        <v>0</v>
      </c>
      <c r="O433" s="51">
        <v>65334</v>
      </c>
      <c r="P433" s="51">
        <v>63432</v>
      </c>
      <c r="Q433" s="55">
        <v>65334</v>
      </c>
      <c r="R433" s="55">
        <v>6410</v>
      </c>
      <c r="S433" s="51" t="s">
        <v>258</v>
      </c>
      <c r="T433" s="51" t="s">
        <v>314</v>
      </c>
      <c r="U433" s="55">
        <v>48.29</v>
      </c>
      <c r="V433" s="55">
        <v>1</v>
      </c>
      <c r="W433" s="55">
        <v>0</v>
      </c>
      <c r="X433" s="55">
        <v>0</v>
      </c>
      <c r="Y433" s="55">
        <f t="shared" si="36"/>
        <v>0</v>
      </c>
      <c r="Z433" s="55">
        <f t="shared" si="37"/>
        <v>0</v>
      </c>
      <c r="AA433" s="55">
        <v>0.30299999999999999</v>
      </c>
      <c r="AB433" s="56">
        <v>0.75592367835262098</v>
      </c>
      <c r="AC433">
        <f t="shared" si="38"/>
        <v>1137</v>
      </c>
      <c r="AD433">
        <f t="shared" si="39"/>
        <v>0</v>
      </c>
      <c r="AE433">
        <f t="shared" si="40"/>
        <v>0</v>
      </c>
      <c r="AF433">
        <f>'TP Factors'!$D$7</f>
        <v>1.0291758621024898</v>
      </c>
      <c r="AG433">
        <f t="shared" si="41"/>
        <v>0</v>
      </c>
    </row>
    <row r="434" spans="1:33">
      <c r="A434" s="51" t="s">
        <v>246</v>
      </c>
      <c r="B434" s="51">
        <v>10</v>
      </c>
      <c r="C434" s="51" t="s">
        <v>247</v>
      </c>
      <c r="D434" s="52">
        <v>37.82</v>
      </c>
      <c r="E434" s="51" t="s">
        <v>248</v>
      </c>
      <c r="F434" s="51">
        <v>1234</v>
      </c>
      <c r="G434" s="53">
        <v>102.5</v>
      </c>
      <c r="H434" s="51" t="s">
        <v>249</v>
      </c>
      <c r="I434" s="51" t="s">
        <v>250</v>
      </c>
      <c r="J434" s="51">
        <v>469</v>
      </c>
      <c r="K434" s="54">
        <v>178.97321559400001</v>
      </c>
      <c r="L434" s="54">
        <v>942.50296779899998</v>
      </c>
      <c r="M434" s="52">
        <v>0.98</v>
      </c>
      <c r="N434" s="52">
        <v>0.24</v>
      </c>
      <c r="O434" s="51">
        <v>65335</v>
      </c>
      <c r="P434" s="51">
        <v>63433</v>
      </c>
      <c r="Q434" s="55">
        <v>65335</v>
      </c>
      <c r="R434" s="55">
        <v>1300</v>
      </c>
      <c r="S434" s="51" t="s">
        <v>258</v>
      </c>
      <c r="T434" s="51" t="s">
        <v>311</v>
      </c>
      <c r="U434" s="55">
        <v>48.29</v>
      </c>
      <c r="V434" s="55">
        <v>1</v>
      </c>
      <c r="W434" s="55">
        <v>2.1</v>
      </c>
      <c r="X434" s="55">
        <v>0.51600000000000001</v>
      </c>
      <c r="Y434" s="55">
        <f t="shared" si="36"/>
        <v>2.1</v>
      </c>
      <c r="Z434" s="55">
        <f t="shared" si="37"/>
        <v>0.51600000000000001</v>
      </c>
      <c r="AA434" s="55">
        <v>0.66200000000000003</v>
      </c>
      <c r="AB434" s="56">
        <v>0.232896623795882</v>
      </c>
      <c r="AC434">
        <f t="shared" si="38"/>
        <v>765</v>
      </c>
      <c r="AD434">
        <f t="shared" si="39"/>
        <v>4</v>
      </c>
      <c r="AE434">
        <f t="shared" si="40"/>
        <v>0.9</v>
      </c>
      <c r="AF434">
        <f>'TP Factors'!$D$7</f>
        <v>1.0291758621024898</v>
      </c>
      <c r="AG434">
        <f t="shared" si="41"/>
        <v>0.9</v>
      </c>
    </row>
    <row r="435" spans="1:33">
      <c r="A435" s="51" t="s">
        <v>246</v>
      </c>
      <c r="B435" s="51">
        <v>10</v>
      </c>
      <c r="C435" s="51" t="s">
        <v>247</v>
      </c>
      <c r="D435" s="52">
        <v>37.82</v>
      </c>
      <c r="E435" s="51" t="s">
        <v>248</v>
      </c>
      <c r="F435" s="51">
        <v>1234</v>
      </c>
      <c r="G435" s="53">
        <v>102.5</v>
      </c>
      <c r="H435" s="51" t="s">
        <v>249</v>
      </c>
      <c r="I435" s="51" t="s">
        <v>250</v>
      </c>
      <c r="J435" s="51">
        <v>257</v>
      </c>
      <c r="K435" s="54">
        <v>107.880716922</v>
      </c>
      <c r="L435" s="54">
        <v>516.04417015199999</v>
      </c>
      <c r="M435" s="52">
        <v>0.54</v>
      </c>
      <c r="N435" s="52">
        <v>0.13</v>
      </c>
      <c r="O435" s="51">
        <v>65336</v>
      </c>
      <c r="P435" s="51">
        <v>63434</v>
      </c>
      <c r="Q435" s="55">
        <v>65336</v>
      </c>
      <c r="R435" s="55">
        <v>1300</v>
      </c>
      <c r="S435" s="51" t="s">
        <v>258</v>
      </c>
      <c r="T435" s="51" t="s">
        <v>311</v>
      </c>
      <c r="U435" s="55">
        <v>48.29</v>
      </c>
      <c r="V435" s="55">
        <v>1</v>
      </c>
      <c r="W435" s="55">
        <v>2.1</v>
      </c>
      <c r="X435" s="55">
        <v>0.51600000000000001</v>
      </c>
      <c r="Y435" s="55">
        <f t="shared" si="36"/>
        <v>2.1</v>
      </c>
      <c r="Z435" s="55">
        <f t="shared" si="37"/>
        <v>0.51600000000000001</v>
      </c>
      <c r="AA435" s="55">
        <v>0.66200000000000003</v>
      </c>
      <c r="AB435" s="56">
        <v>0.12751678145655501</v>
      </c>
      <c r="AC435">
        <f t="shared" si="38"/>
        <v>419</v>
      </c>
      <c r="AD435">
        <f t="shared" si="39"/>
        <v>2</v>
      </c>
      <c r="AE435">
        <f t="shared" si="40"/>
        <v>0.5</v>
      </c>
      <c r="AF435">
        <f>'TP Factors'!$D$7</f>
        <v>1.0291758621024898</v>
      </c>
      <c r="AG435">
        <f t="shared" si="41"/>
        <v>0.5</v>
      </c>
    </row>
    <row r="436" spans="1:33">
      <c r="A436" s="51" t="s">
        <v>246</v>
      </c>
      <c r="B436" s="51">
        <v>10</v>
      </c>
      <c r="C436" s="51" t="s">
        <v>247</v>
      </c>
      <c r="D436" s="52">
        <v>37.82</v>
      </c>
      <c r="E436" s="51" t="s">
        <v>248</v>
      </c>
      <c r="F436" s="51">
        <v>3456</v>
      </c>
      <c r="G436" s="53">
        <v>11.1</v>
      </c>
      <c r="H436" s="51" t="s">
        <v>249</v>
      </c>
      <c r="I436" s="51" t="s">
        <v>250</v>
      </c>
      <c r="J436" s="51">
        <v>6</v>
      </c>
      <c r="K436" s="54">
        <v>52.222665735699998</v>
      </c>
      <c r="L436" s="54">
        <v>32.388178228800001</v>
      </c>
      <c r="M436" s="52">
        <v>0.01</v>
      </c>
      <c r="N436" s="52">
        <v>0</v>
      </c>
      <c r="O436" s="51">
        <v>65337</v>
      </c>
      <c r="P436" s="51">
        <v>63435</v>
      </c>
      <c r="Q436" s="55">
        <v>65337</v>
      </c>
      <c r="R436" s="55">
        <v>1900</v>
      </c>
      <c r="S436" s="51" t="s">
        <v>253</v>
      </c>
      <c r="T436" s="51" t="s">
        <v>338</v>
      </c>
      <c r="U436" s="55">
        <v>48.29</v>
      </c>
      <c r="V436" s="55">
        <v>1</v>
      </c>
      <c r="W436" s="55">
        <v>1.2</v>
      </c>
      <c r="X436" s="55">
        <v>7.5999999999999998E-2</v>
      </c>
      <c r="Y436" s="55">
        <f t="shared" si="36"/>
        <v>1.2</v>
      </c>
      <c r="Z436" s="55">
        <f t="shared" si="37"/>
        <v>7.5999999999999998E-2</v>
      </c>
      <c r="AA436" s="55">
        <v>0.23400000000000001</v>
      </c>
      <c r="AB436" s="56">
        <v>8.0032611265904701E-3</v>
      </c>
      <c r="AC436">
        <f t="shared" si="38"/>
        <v>9</v>
      </c>
      <c r="AD436">
        <f t="shared" si="39"/>
        <v>0</v>
      </c>
      <c r="AE436">
        <f t="shared" si="40"/>
        <v>0</v>
      </c>
      <c r="AF436">
        <f>'TP Factors'!$D$7</f>
        <v>1.0291758621024898</v>
      </c>
      <c r="AG436">
        <f t="shared" si="41"/>
        <v>0</v>
      </c>
    </row>
    <row r="437" spans="1:33">
      <c r="A437" s="51" t="s">
        <v>246</v>
      </c>
      <c r="B437" s="51">
        <v>10</v>
      </c>
      <c r="C437" s="51" t="s">
        <v>247</v>
      </c>
      <c r="D437" s="52">
        <v>37.82</v>
      </c>
      <c r="E437" s="51" t="s">
        <v>248</v>
      </c>
      <c r="F437" s="51">
        <v>3456</v>
      </c>
      <c r="G437" s="53">
        <v>11.1</v>
      </c>
      <c r="H437" s="51" t="s">
        <v>249</v>
      </c>
      <c r="I437" s="51" t="s">
        <v>250</v>
      </c>
      <c r="J437" s="51">
        <v>3</v>
      </c>
      <c r="K437" s="54">
        <v>55.012814998700001</v>
      </c>
      <c r="L437" s="54">
        <v>27.7476479358</v>
      </c>
      <c r="M437" s="52">
        <v>0</v>
      </c>
      <c r="N437" s="52">
        <v>0</v>
      </c>
      <c r="O437" s="51">
        <v>65338</v>
      </c>
      <c r="P437" s="51">
        <v>63436</v>
      </c>
      <c r="Q437" s="55">
        <v>65338</v>
      </c>
      <c r="R437" s="55">
        <v>1900</v>
      </c>
      <c r="S437" s="51" t="s">
        <v>261</v>
      </c>
      <c r="T437" s="51" t="s">
        <v>352</v>
      </c>
      <c r="U437" s="55">
        <v>48.29</v>
      </c>
      <c r="V437" s="55">
        <v>1</v>
      </c>
      <c r="W437" s="55">
        <v>1.2</v>
      </c>
      <c r="X437" s="55">
        <v>7.5999999999999998E-2</v>
      </c>
      <c r="Y437" s="55">
        <f t="shared" si="36"/>
        <v>1.2</v>
      </c>
      <c r="Z437" s="55">
        <f t="shared" si="37"/>
        <v>7.5999999999999998E-2</v>
      </c>
      <c r="AA437" s="55">
        <v>0.151</v>
      </c>
      <c r="AB437" s="56">
        <v>6.8565657092043196E-3</v>
      </c>
      <c r="AC437">
        <f t="shared" si="38"/>
        <v>5</v>
      </c>
      <c r="AD437">
        <f t="shared" si="39"/>
        <v>0</v>
      </c>
      <c r="AE437">
        <f t="shared" si="40"/>
        <v>0</v>
      </c>
      <c r="AF437">
        <f>'TP Factors'!$D$7</f>
        <v>1.0291758621024898</v>
      </c>
      <c r="AG437">
        <f t="shared" si="41"/>
        <v>0</v>
      </c>
    </row>
    <row r="438" spans="1:33">
      <c r="A438" s="51" t="s">
        <v>246</v>
      </c>
      <c r="B438" s="51">
        <v>10</v>
      </c>
      <c r="C438" s="51" t="s">
        <v>247</v>
      </c>
      <c r="D438" s="52">
        <v>37.82</v>
      </c>
      <c r="E438" s="51" t="s">
        <v>248</v>
      </c>
      <c r="F438" s="51">
        <v>3456</v>
      </c>
      <c r="G438" s="53">
        <v>0</v>
      </c>
      <c r="H438" s="51" t="s">
        <v>249</v>
      </c>
      <c r="I438" s="51" t="s">
        <v>250</v>
      </c>
      <c r="J438" s="51">
        <v>356</v>
      </c>
      <c r="K438" s="54">
        <v>149.50788559099999</v>
      </c>
      <c r="L438" s="54">
        <v>1560.4012818399999</v>
      </c>
      <c r="M438" s="52">
        <v>0</v>
      </c>
      <c r="N438" s="52">
        <v>0</v>
      </c>
      <c r="O438" s="51">
        <v>65352</v>
      </c>
      <c r="P438" s="51">
        <v>63450</v>
      </c>
      <c r="Q438" s="55">
        <v>65352</v>
      </c>
      <c r="R438" s="55">
        <v>6430</v>
      </c>
      <c r="S438" s="51" t="s">
        <v>258</v>
      </c>
      <c r="T438" s="51" t="s">
        <v>339</v>
      </c>
      <c r="U438" s="55">
        <v>48.29</v>
      </c>
      <c r="V438" s="55">
        <v>1</v>
      </c>
      <c r="W438" s="55">
        <v>0</v>
      </c>
      <c r="X438" s="55">
        <v>0</v>
      </c>
      <c r="Y438" s="55">
        <f t="shared" si="36"/>
        <v>0</v>
      </c>
      <c r="Z438" s="55">
        <f t="shared" si="37"/>
        <v>0</v>
      </c>
      <c r="AA438" s="55">
        <v>0.30299999999999999</v>
      </c>
      <c r="AB438" s="56">
        <v>0.38558201166469502</v>
      </c>
      <c r="AC438">
        <f t="shared" si="38"/>
        <v>580</v>
      </c>
      <c r="AD438">
        <f t="shared" si="39"/>
        <v>0</v>
      </c>
      <c r="AE438">
        <f t="shared" si="40"/>
        <v>0</v>
      </c>
      <c r="AF438">
        <f>'TP Factors'!$D$7</f>
        <v>1.0291758621024898</v>
      </c>
      <c r="AG438">
        <f t="shared" si="41"/>
        <v>0</v>
      </c>
    </row>
    <row r="439" spans="1:33">
      <c r="A439" s="51" t="s">
        <v>246</v>
      </c>
      <c r="B439" s="51">
        <v>10</v>
      </c>
      <c r="C439" s="51" t="s">
        <v>247</v>
      </c>
      <c r="D439" s="52">
        <v>37.82</v>
      </c>
      <c r="E439" s="51" t="s">
        <v>248</v>
      </c>
      <c r="F439" s="51">
        <v>3456</v>
      </c>
      <c r="G439" s="53">
        <v>0</v>
      </c>
      <c r="H439" s="51" t="s">
        <v>249</v>
      </c>
      <c r="I439" s="51" t="s">
        <v>250</v>
      </c>
      <c r="J439" s="51">
        <v>695</v>
      </c>
      <c r="K439" s="54">
        <v>214.981112776</v>
      </c>
      <c r="L439" s="54">
        <v>3472.8494165699999</v>
      </c>
      <c r="M439" s="52">
        <v>0</v>
      </c>
      <c r="N439" s="52">
        <v>0</v>
      </c>
      <c r="O439" s="51">
        <v>65353</v>
      </c>
      <c r="P439" s="51">
        <v>63451</v>
      </c>
      <c r="Q439" s="55">
        <v>65353</v>
      </c>
      <c r="R439" s="55">
        <v>6410</v>
      </c>
      <c r="S439" s="51" t="s">
        <v>253</v>
      </c>
      <c r="T439" s="51" t="s">
        <v>353</v>
      </c>
      <c r="U439" s="55">
        <v>48.29</v>
      </c>
      <c r="V439" s="55">
        <v>1</v>
      </c>
      <c r="W439" s="55">
        <v>0</v>
      </c>
      <c r="X439" s="55">
        <v>0</v>
      </c>
      <c r="Y439" s="55">
        <f t="shared" si="36"/>
        <v>0</v>
      </c>
      <c r="Z439" s="55">
        <f t="shared" si="37"/>
        <v>0</v>
      </c>
      <c r="AA439" s="55">
        <v>0.26600000000000001</v>
      </c>
      <c r="AB439" s="56">
        <v>0.85815634725246903</v>
      </c>
      <c r="AC439">
        <f t="shared" si="38"/>
        <v>1133</v>
      </c>
      <c r="AD439">
        <f t="shared" si="39"/>
        <v>0</v>
      </c>
      <c r="AE439">
        <f t="shared" si="40"/>
        <v>0</v>
      </c>
      <c r="AF439">
        <f>'TP Factors'!$D$7</f>
        <v>1.0291758621024898</v>
      </c>
      <c r="AG439">
        <f t="shared" si="41"/>
        <v>0</v>
      </c>
    </row>
    <row r="440" spans="1:33">
      <c r="A440" s="51" t="s">
        <v>246</v>
      </c>
      <c r="B440" s="51">
        <v>10</v>
      </c>
      <c r="C440" s="51" t="s">
        <v>247</v>
      </c>
      <c r="D440" s="52">
        <v>37.82</v>
      </c>
      <c r="E440" s="51" t="s">
        <v>248</v>
      </c>
      <c r="F440" s="51">
        <v>3456</v>
      </c>
      <c r="G440" s="53">
        <v>11.1</v>
      </c>
      <c r="H440" s="51" t="s">
        <v>249</v>
      </c>
      <c r="I440" s="51" t="s">
        <v>250</v>
      </c>
      <c r="J440" s="51">
        <v>267</v>
      </c>
      <c r="K440" s="54">
        <v>229.56927877999999</v>
      </c>
      <c r="L440" s="54">
        <v>2350.0646442399998</v>
      </c>
      <c r="M440" s="52">
        <v>0.32</v>
      </c>
      <c r="N440" s="52">
        <v>0.02</v>
      </c>
      <c r="O440" s="51">
        <v>65354</v>
      </c>
      <c r="P440" s="51">
        <v>63452</v>
      </c>
      <c r="Q440" s="55">
        <v>65354</v>
      </c>
      <c r="R440" s="55">
        <v>1900</v>
      </c>
      <c r="S440" s="51" t="s">
        <v>261</v>
      </c>
      <c r="T440" s="51" t="s">
        <v>352</v>
      </c>
      <c r="U440" s="55">
        <v>48.29</v>
      </c>
      <c r="V440" s="55">
        <v>1</v>
      </c>
      <c r="W440" s="55">
        <v>1.2</v>
      </c>
      <c r="X440" s="55">
        <v>7.5999999999999998E-2</v>
      </c>
      <c r="Y440" s="55">
        <f t="shared" si="36"/>
        <v>1.2</v>
      </c>
      <c r="Z440" s="55">
        <f t="shared" si="37"/>
        <v>7.5999999999999998E-2</v>
      </c>
      <c r="AA440" s="55">
        <v>0.151</v>
      </c>
      <c r="AB440" s="56">
        <v>0.58071129752966899</v>
      </c>
      <c r="AC440">
        <f t="shared" si="38"/>
        <v>435</v>
      </c>
      <c r="AD440">
        <f t="shared" si="39"/>
        <v>1</v>
      </c>
      <c r="AE440">
        <f t="shared" si="40"/>
        <v>0.1</v>
      </c>
      <c r="AF440">
        <f>'TP Factors'!$D$7</f>
        <v>1.0291758621024898</v>
      </c>
      <c r="AG440">
        <f t="shared" si="41"/>
        <v>0.1</v>
      </c>
    </row>
    <row r="441" spans="1:33">
      <c r="A441" s="51" t="s">
        <v>246</v>
      </c>
      <c r="B441" s="51">
        <v>10</v>
      </c>
      <c r="C441" s="51" t="s">
        <v>247</v>
      </c>
      <c r="D441" s="52">
        <v>37.82</v>
      </c>
      <c r="E441" s="51" t="s">
        <v>248</v>
      </c>
      <c r="F441" s="51">
        <v>3456</v>
      </c>
      <c r="G441" s="53">
        <v>11.1</v>
      </c>
      <c r="H441" s="51" t="s">
        <v>249</v>
      </c>
      <c r="I441" s="51" t="s">
        <v>250</v>
      </c>
      <c r="J441" s="51">
        <v>41</v>
      </c>
      <c r="K441" s="54">
        <v>136.223908411</v>
      </c>
      <c r="L441" s="54">
        <v>324.73035111199999</v>
      </c>
      <c r="M441" s="52">
        <v>0.05</v>
      </c>
      <c r="N441" s="52">
        <v>0</v>
      </c>
      <c r="O441" s="51">
        <v>65356</v>
      </c>
      <c r="P441" s="51">
        <v>63454</v>
      </c>
      <c r="Q441" s="55">
        <v>65356</v>
      </c>
      <c r="R441" s="55">
        <v>1800</v>
      </c>
      <c r="S441" s="51" t="s">
        <v>256</v>
      </c>
      <c r="T441" s="51" t="s">
        <v>347</v>
      </c>
      <c r="U441" s="55">
        <v>48.29</v>
      </c>
      <c r="V441" s="55">
        <v>1</v>
      </c>
      <c r="W441" s="55">
        <v>1.25</v>
      </c>
      <c r="X441" s="55">
        <v>7.5999999999999998E-2</v>
      </c>
      <c r="Y441" s="55">
        <f t="shared" si="36"/>
        <v>1.25</v>
      </c>
      <c r="Z441" s="55">
        <f t="shared" si="37"/>
        <v>7.5999999999999998E-2</v>
      </c>
      <c r="AA441" s="55">
        <v>0.16900000000000001</v>
      </c>
      <c r="AB441" s="56">
        <v>8.0242296315516395E-2</v>
      </c>
      <c r="AC441">
        <f t="shared" si="38"/>
        <v>67</v>
      </c>
      <c r="AD441">
        <f t="shared" si="39"/>
        <v>0</v>
      </c>
      <c r="AE441">
        <f t="shared" si="40"/>
        <v>0</v>
      </c>
      <c r="AF441">
        <f>'TP Factors'!$D$7</f>
        <v>1.0291758621024898</v>
      </c>
      <c r="AG441">
        <f t="shared" si="41"/>
        <v>0</v>
      </c>
    </row>
    <row r="442" spans="1:33">
      <c r="A442" s="51" t="s">
        <v>246</v>
      </c>
      <c r="B442" s="51">
        <v>10</v>
      </c>
      <c r="C442" s="51" t="s">
        <v>247</v>
      </c>
      <c r="D442" s="52">
        <v>37.82</v>
      </c>
      <c r="E442" s="51" t="s">
        <v>248</v>
      </c>
      <c r="F442" s="51">
        <v>3456</v>
      </c>
      <c r="G442" s="53">
        <v>11.1</v>
      </c>
      <c r="H442" s="51" t="s">
        <v>249</v>
      </c>
      <c r="I442" s="51" t="s">
        <v>250</v>
      </c>
      <c r="J442" s="51">
        <v>35</v>
      </c>
      <c r="K442" s="54">
        <v>131.64598878699999</v>
      </c>
      <c r="L442" s="54">
        <v>276.67668373200001</v>
      </c>
      <c r="M442" s="52">
        <v>0.04</v>
      </c>
      <c r="N442" s="52">
        <v>0</v>
      </c>
      <c r="O442" s="51">
        <v>65357</v>
      </c>
      <c r="P442" s="51">
        <v>63455</v>
      </c>
      <c r="Q442" s="55">
        <v>65357</v>
      </c>
      <c r="R442" s="55">
        <v>1800</v>
      </c>
      <c r="S442" s="51" t="s">
        <v>256</v>
      </c>
      <c r="T442" s="51" t="s">
        <v>347</v>
      </c>
      <c r="U442" s="55">
        <v>48.29</v>
      </c>
      <c r="V442" s="55">
        <v>1</v>
      </c>
      <c r="W442" s="55">
        <v>1.25</v>
      </c>
      <c r="X442" s="55">
        <v>7.5999999999999998E-2</v>
      </c>
      <c r="Y442" s="55">
        <f t="shared" si="36"/>
        <v>1.25</v>
      </c>
      <c r="Z442" s="55">
        <f t="shared" si="37"/>
        <v>7.5999999999999998E-2</v>
      </c>
      <c r="AA442" s="55">
        <v>0.16900000000000001</v>
      </c>
      <c r="AB442" s="56">
        <v>6.8368024000634006E-2</v>
      </c>
      <c r="AC442">
        <f t="shared" si="38"/>
        <v>57</v>
      </c>
      <c r="AD442">
        <f t="shared" si="39"/>
        <v>0</v>
      </c>
      <c r="AE442">
        <f t="shared" si="40"/>
        <v>0</v>
      </c>
      <c r="AF442">
        <f>'TP Factors'!$D$7</f>
        <v>1.0291758621024898</v>
      </c>
      <c r="AG442">
        <f t="shared" si="41"/>
        <v>0</v>
      </c>
    </row>
    <row r="443" spans="1:33">
      <c r="A443" s="51" t="s">
        <v>246</v>
      </c>
      <c r="B443" s="51">
        <v>10</v>
      </c>
      <c r="C443" s="51" t="s">
        <v>247</v>
      </c>
      <c r="D443" s="52">
        <v>37.82</v>
      </c>
      <c r="E443" s="51" t="s">
        <v>248</v>
      </c>
      <c r="F443" s="51">
        <v>1234</v>
      </c>
      <c r="G443" s="53">
        <v>102.5</v>
      </c>
      <c r="H443" s="51" t="s">
        <v>249</v>
      </c>
      <c r="I443" s="51" t="s">
        <v>250</v>
      </c>
      <c r="J443" s="51">
        <v>165</v>
      </c>
      <c r="K443" s="54">
        <v>88.885361524000004</v>
      </c>
      <c r="L443" s="54">
        <v>332.02602793</v>
      </c>
      <c r="M443" s="52">
        <v>0.35</v>
      </c>
      <c r="N443" s="52">
        <v>0.09</v>
      </c>
      <c r="O443" s="51">
        <v>65359</v>
      </c>
      <c r="P443" s="51">
        <v>63457</v>
      </c>
      <c r="Q443" s="55">
        <v>65359</v>
      </c>
      <c r="R443" s="55">
        <v>1300</v>
      </c>
      <c r="S443" s="51" t="s">
        <v>258</v>
      </c>
      <c r="T443" s="51" t="s">
        <v>311</v>
      </c>
      <c r="U443" s="55">
        <v>48.29</v>
      </c>
      <c r="V443" s="55">
        <v>1</v>
      </c>
      <c r="W443" s="55">
        <v>2.1</v>
      </c>
      <c r="X443" s="55">
        <v>0.51600000000000001</v>
      </c>
      <c r="Y443" s="55">
        <f t="shared" si="36"/>
        <v>2.1</v>
      </c>
      <c r="Z443" s="55">
        <f t="shared" si="37"/>
        <v>0.51600000000000001</v>
      </c>
      <c r="AA443" s="55">
        <v>0.66200000000000003</v>
      </c>
      <c r="AB443" s="56">
        <v>8.2045090109438598E-2</v>
      </c>
      <c r="AC443">
        <f t="shared" si="38"/>
        <v>270</v>
      </c>
      <c r="AD443">
        <f t="shared" si="39"/>
        <v>1</v>
      </c>
      <c r="AE443">
        <f t="shared" si="40"/>
        <v>0.3</v>
      </c>
      <c r="AF443">
        <f>'TP Factors'!$D$7</f>
        <v>1.0291758621024898</v>
      </c>
      <c r="AG443">
        <f t="shared" si="41"/>
        <v>0.3</v>
      </c>
    </row>
    <row r="444" spans="1:33">
      <c r="A444" s="51" t="s">
        <v>246</v>
      </c>
      <c r="B444" s="51">
        <v>10</v>
      </c>
      <c r="C444" s="51" t="s">
        <v>247</v>
      </c>
      <c r="D444" s="52">
        <v>37.82</v>
      </c>
      <c r="E444" s="51" t="s">
        <v>248</v>
      </c>
      <c r="F444" s="51">
        <v>3456</v>
      </c>
      <c r="G444" s="53">
        <v>11.1</v>
      </c>
      <c r="H444" s="51" t="s">
        <v>249</v>
      </c>
      <c r="I444" s="51" t="s">
        <v>250</v>
      </c>
      <c r="J444" s="51">
        <v>125</v>
      </c>
      <c r="K444" s="54">
        <v>217.907149594</v>
      </c>
      <c r="L444" s="54">
        <v>980.63746431300001</v>
      </c>
      <c r="M444" s="52">
        <v>0.16</v>
      </c>
      <c r="N444" s="52">
        <v>0.01</v>
      </c>
      <c r="O444" s="51">
        <v>65361</v>
      </c>
      <c r="P444" s="51">
        <v>63459</v>
      </c>
      <c r="Q444" s="55">
        <v>65361</v>
      </c>
      <c r="R444" s="55">
        <v>1800</v>
      </c>
      <c r="S444" s="51" t="s">
        <v>256</v>
      </c>
      <c r="T444" s="51" t="s">
        <v>347</v>
      </c>
      <c r="U444" s="55">
        <v>48.29</v>
      </c>
      <c r="V444" s="55">
        <v>1</v>
      </c>
      <c r="W444" s="55">
        <v>1.25</v>
      </c>
      <c r="X444" s="55">
        <v>7.5999999999999998E-2</v>
      </c>
      <c r="Y444" s="55">
        <f t="shared" si="36"/>
        <v>1.25</v>
      </c>
      <c r="Z444" s="55">
        <f t="shared" si="37"/>
        <v>7.5999999999999998E-2</v>
      </c>
      <c r="AA444" s="55">
        <v>0.16900000000000001</v>
      </c>
      <c r="AB444" s="56">
        <v>0.24231982540604399</v>
      </c>
      <c r="AC444">
        <f t="shared" si="38"/>
        <v>203</v>
      </c>
      <c r="AD444">
        <f t="shared" si="39"/>
        <v>1</v>
      </c>
      <c r="AE444">
        <f t="shared" si="40"/>
        <v>0</v>
      </c>
      <c r="AF444">
        <f>'TP Factors'!$D$7</f>
        <v>1.0291758621024898</v>
      </c>
      <c r="AG444">
        <f t="shared" si="41"/>
        <v>0</v>
      </c>
    </row>
    <row r="445" spans="1:33">
      <c r="A445" s="51" t="s">
        <v>246</v>
      </c>
      <c r="B445" s="51">
        <v>10</v>
      </c>
      <c r="C445" s="51" t="s">
        <v>247</v>
      </c>
      <c r="D445" s="52">
        <v>37.82</v>
      </c>
      <c r="E445" s="51" t="s">
        <v>248</v>
      </c>
      <c r="F445" s="51">
        <v>3456</v>
      </c>
      <c r="G445" s="53">
        <v>11.1</v>
      </c>
      <c r="H445" s="51" t="s">
        <v>249</v>
      </c>
      <c r="I445" s="51" t="s">
        <v>250</v>
      </c>
      <c r="J445" s="51">
        <v>15</v>
      </c>
      <c r="K445" s="54">
        <v>55.825967534900002</v>
      </c>
      <c r="L445" s="54">
        <v>107.512987942</v>
      </c>
      <c r="M445" s="52">
        <v>0.02</v>
      </c>
      <c r="N445" s="52">
        <v>0</v>
      </c>
      <c r="O445" s="51">
        <v>65362</v>
      </c>
      <c r="P445" s="51">
        <v>63460</v>
      </c>
      <c r="Q445" s="55">
        <v>65362</v>
      </c>
      <c r="R445" s="55">
        <v>1800</v>
      </c>
      <c r="S445" s="51" t="s">
        <v>258</v>
      </c>
      <c r="T445" s="51" t="s">
        <v>341</v>
      </c>
      <c r="U445" s="55">
        <v>48.29</v>
      </c>
      <c r="V445" s="55">
        <v>1</v>
      </c>
      <c r="W445" s="55">
        <v>1.25</v>
      </c>
      <c r="X445" s="55">
        <v>7.5999999999999998E-2</v>
      </c>
      <c r="Y445" s="55">
        <f t="shared" si="36"/>
        <v>1.25</v>
      </c>
      <c r="Z445" s="55">
        <f t="shared" si="37"/>
        <v>7.5999999999999998E-2</v>
      </c>
      <c r="AA445" s="55">
        <v>0.183</v>
      </c>
      <c r="AB445" s="56">
        <v>2.65669316271974E-2</v>
      </c>
      <c r="AC445">
        <f t="shared" si="38"/>
        <v>24</v>
      </c>
      <c r="AD445">
        <f t="shared" si="39"/>
        <v>0</v>
      </c>
      <c r="AE445">
        <f t="shared" si="40"/>
        <v>0</v>
      </c>
      <c r="AF445">
        <f>'TP Factors'!$D$7</f>
        <v>1.0291758621024898</v>
      </c>
      <c r="AG445">
        <f t="shared" si="41"/>
        <v>0</v>
      </c>
    </row>
    <row r="446" spans="1:33">
      <c r="A446" s="51" t="s">
        <v>246</v>
      </c>
      <c r="B446" s="51">
        <v>10</v>
      </c>
      <c r="C446" s="51" t="s">
        <v>247</v>
      </c>
      <c r="D446" s="52">
        <v>37.82</v>
      </c>
      <c r="E446" s="51" t="s">
        <v>248</v>
      </c>
      <c r="F446" s="51">
        <v>3456</v>
      </c>
      <c r="G446" s="53">
        <v>3</v>
      </c>
      <c r="H446" s="51" t="s">
        <v>249</v>
      </c>
      <c r="I446" s="51" t="s">
        <v>250</v>
      </c>
      <c r="J446" s="51">
        <v>52</v>
      </c>
      <c r="K446" s="54">
        <v>147.26825098099999</v>
      </c>
      <c r="L446" s="54">
        <v>678.32704398700002</v>
      </c>
      <c r="M446" s="52">
        <v>0.04</v>
      </c>
      <c r="N446" s="52">
        <v>0</v>
      </c>
      <c r="O446" s="51">
        <v>65363</v>
      </c>
      <c r="P446" s="51">
        <v>63461</v>
      </c>
      <c r="Q446" s="55">
        <v>65363</v>
      </c>
      <c r="R446" s="55">
        <v>4110</v>
      </c>
      <c r="S446" s="51" t="s">
        <v>261</v>
      </c>
      <c r="T446" s="51" t="s">
        <v>265</v>
      </c>
      <c r="U446" s="55">
        <v>48.29</v>
      </c>
      <c r="V446" s="55">
        <v>1</v>
      </c>
      <c r="W446" s="55">
        <v>0.7</v>
      </c>
      <c r="X446" s="55">
        <v>0.09</v>
      </c>
      <c r="Y446" s="55">
        <f t="shared" si="36"/>
        <v>0.7</v>
      </c>
      <c r="Z446" s="55">
        <f t="shared" si="37"/>
        <v>0.09</v>
      </c>
      <c r="AA446" s="55">
        <v>0.10199999999999999</v>
      </c>
      <c r="AB446" s="56">
        <v>0.16761759249900901</v>
      </c>
      <c r="AC446">
        <f t="shared" si="38"/>
        <v>85</v>
      </c>
      <c r="AD446">
        <f t="shared" si="39"/>
        <v>0</v>
      </c>
      <c r="AE446">
        <f t="shared" si="40"/>
        <v>0</v>
      </c>
      <c r="AF446">
        <f>'TP Factors'!$D$7</f>
        <v>1.0291758621024898</v>
      </c>
      <c r="AG446">
        <f t="shared" si="41"/>
        <v>0</v>
      </c>
    </row>
    <row r="447" spans="1:33">
      <c r="A447" s="51" t="s">
        <v>246</v>
      </c>
      <c r="B447" s="51">
        <v>10</v>
      </c>
      <c r="C447" s="51" t="s">
        <v>247</v>
      </c>
      <c r="D447" s="52">
        <v>37.82</v>
      </c>
      <c r="E447" s="51" t="s">
        <v>248</v>
      </c>
      <c r="F447" s="51">
        <v>1234</v>
      </c>
      <c r="G447" s="53">
        <v>0</v>
      </c>
      <c r="H447" s="51" t="s">
        <v>249</v>
      </c>
      <c r="I447" s="51" t="s">
        <v>250</v>
      </c>
      <c r="J447" s="51">
        <v>2098</v>
      </c>
      <c r="K447" s="54">
        <v>774.07215552299999</v>
      </c>
      <c r="L447" s="54">
        <v>5577.4116205299997</v>
      </c>
      <c r="M447" s="52">
        <v>1.26</v>
      </c>
      <c r="N447" s="52">
        <v>0.28000000000000003</v>
      </c>
      <c r="O447" s="51">
        <v>65368</v>
      </c>
      <c r="P447" s="51">
        <v>63464</v>
      </c>
      <c r="Q447" s="55">
        <v>65368</v>
      </c>
      <c r="R447" s="55">
        <v>5300</v>
      </c>
      <c r="S447" s="51" t="s">
        <v>258</v>
      </c>
      <c r="T447" s="51" t="s">
        <v>291</v>
      </c>
      <c r="U447" s="55">
        <v>48.29</v>
      </c>
      <c r="V447" s="55">
        <v>1</v>
      </c>
      <c r="W447" s="55">
        <v>0.6</v>
      </c>
      <c r="X447" s="55">
        <v>0.13500000000000001</v>
      </c>
      <c r="Y447" s="55">
        <f t="shared" si="36"/>
        <v>0.6</v>
      </c>
      <c r="Z447" s="55">
        <f t="shared" si="37"/>
        <v>0.13500000000000001</v>
      </c>
      <c r="AA447" s="55">
        <v>0.5</v>
      </c>
      <c r="AB447" s="56">
        <v>1.37820291327144</v>
      </c>
      <c r="AC447">
        <f t="shared" si="38"/>
        <v>3421</v>
      </c>
      <c r="AD447">
        <f t="shared" si="39"/>
        <v>5</v>
      </c>
      <c r="AE447">
        <f t="shared" si="40"/>
        <v>1</v>
      </c>
      <c r="AF447">
        <f>'TP Factors'!$D$7</f>
        <v>1.0291758621024898</v>
      </c>
      <c r="AG447">
        <f t="shared" si="41"/>
        <v>1</v>
      </c>
    </row>
    <row r="448" spans="1:33">
      <c r="A448" s="51" t="s">
        <v>246</v>
      </c>
      <c r="B448" s="51">
        <v>10</v>
      </c>
      <c r="C448" s="51" t="s">
        <v>247</v>
      </c>
      <c r="D448" s="52">
        <v>37.82</v>
      </c>
      <c r="E448" s="51" t="s">
        <v>248</v>
      </c>
      <c r="F448" s="51">
        <v>1234</v>
      </c>
      <c r="G448" s="53">
        <v>102.5</v>
      </c>
      <c r="H448" s="51" t="s">
        <v>249</v>
      </c>
      <c r="I448" s="51" t="s">
        <v>250</v>
      </c>
      <c r="J448" s="51">
        <v>428</v>
      </c>
      <c r="K448" s="54">
        <v>392.06303113600001</v>
      </c>
      <c r="L448" s="54">
        <v>858.62351274299999</v>
      </c>
      <c r="M448" s="52">
        <v>0.9</v>
      </c>
      <c r="N448" s="52">
        <v>0.22</v>
      </c>
      <c r="O448" s="51">
        <v>65371</v>
      </c>
      <c r="P448" s="51">
        <v>63467</v>
      </c>
      <c r="Q448" s="55">
        <v>65371</v>
      </c>
      <c r="R448" s="55">
        <v>1300</v>
      </c>
      <c r="S448" s="51" t="s">
        <v>258</v>
      </c>
      <c r="T448" s="51" t="s">
        <v>311</v>
      </c>
      <c r="U448" s="55">
        <v>48.29</v>
      </c>
      <c r="V448" s="55">
        <v>1</v>
      </c>
      <c r="W448" s="55">
        <v>2.1</v>
      </c>
      <c r="X448" s="55">
        <v>0.51600000000000001</v>
      </c>
      <c r="Y448" s="55">
        <f t="shared" si="36"/>
        <v>2.1</v>
      </c>
      <c r="Z448" s="55">
        <f t="shared" si="37"/>
        <v>0.51600000000000001</v>
      </c>
      <c r="AA448" s="55">
        <v>0.66200000000000003</v>
      </c>
      <c r="AB448" s="56">
        <v>0.21216964189859799</v>
      </c>
      <c r="AC448">
        <f t="shared" si="38"/>
        <v>697</v>
      </c>
      <c r="AD448">
        <f t="shared" si="39"/>
        <v>3</v>
      </c>
      <c r="AE448">
        <f t="shared" si="40"/>
        <v>0.8</v>
      </c>
      <c r="AF448">
        <f>'TP Factors'!$D$7</f>
        <v>1.0291758621024898</v>
      </c>
      <c r="AG448">
        <f t="shared" si="41"/>
        <v>0.8</v>
      </c>
    </row>
    <row r="449" spans="1:33">
      <c r="A449" s="51" t="s">
        <v>246</v>
      </c>
      <c r="B449" s="51">
        <v>10</v>
      </c>
      <c r="C449" s="51" t="s">
        <v>247</v>
      </c>
      <c r="D449" s="52">
        <v>37.82</v>
      </c>
      <c r="E449" s="51" t="s">
        <v>248</v>
      </c>
      <c r="F449" s="51">
        <v>3456</v>
      </c>
      <c r="G449" s="53">
        <v>11.1</v>
      </c>
      <c r="H449" s="51" t="s">
        <v>249</v>
      </c>
      <c r="I449" s="51" t="s">
        <v>250</v>
      </c>
      <c r="J449" s="51">
        <v>90</v>
      </c>
      <c r="K449" s="54">
        <v>130.32582294599999</v>
      </c>
      <c r="L449" s="54">
        <v>650.36120244899996</v>
      </c>
      <c r="M449" s="52">
        <v>0.11</v>
      </c>
      <c r="N449" s="52">
        <v>0.01</v>
      </c>
      <c r="O449" s="51">
        <v>65373</v>
      </c>
      <c r="P449" s="51">
        <v>63469</v>
      </c>
      <c r="Q449" s="55">
        <v>65373</v>
      </c>
      <c r="R449" s="55">
        <v>1800</v>
      </c>
      <c r="S449" s="51" t="s">
        <v>258</v>
      </c>
      <c r="T449" s="51" t="s">
        <v>341</v>
      </c>
      <c r="U449" s="55">
        <v>48.29</v>
      </c>
      <c r="V449" s="55">
        <v>1</v>
      </c>
      <c r="W449" s="55">
        <v>1.25</v>
      </c>
      <c r="X449" s="55">
        <v>7.5999999999999998E-2</v>
      </c>
      <c r="Y449" s="55">
        <f t="shared" si="36"/>
        <v>1.25</v>
      </c>
      <c r="Z449" s="55">
        <f t="shared" si="37"/>
        <v>7.5999999999999998E-2</v>
      </c>
      <c r="AA449" s="55">
        <v>0.183</v>
      </c>
      <c r="AB449" s="56">
        <v>0.160707110188654</v>
      </c>
      <c r="AC449">
        <f t="shared" si="38"/>
        <v>146</v>
      </c>
      <c r="AD449">
        <f t="shared" si="39"/>
        <v>0</v>
      </c>
      <c r="AE449">
        <f t="shared" si="40"/>
        <v>0</v>
      </c>
      <c r="AF449">
        <f>'TP Factors'!$D$7</f>
        <v>1.0291758621024898</v>
      </c>
      <c r="AG449">
        <f t="shared" si="41"/>
        <v>0</v>
      </c>
    </row>
    <row r="450" spans="1:33">
      <c r="A450" s="51" t="s">
        <v>246</v>
      </c>
      <c r="B450" s="51">
        <v>10</v>
      </c>
      <c r="C450" s="51" t="s">
        <v>247</v>
      </c>
      <c r="D450" s="52">
        <v>37.82</v>
      </c>
      <c r="E450" s="51" t="s">
        <v>248</v>
      </c>
      <c r="F450" s="51">
        <v>3456</v>
      </c>
      <c r="G450" s="53">
        <v>3</v>
      </c>
      <c r="H450" s="51" t="s">
        <v>249</v>
      </c>
      <c r="I450" s="51" t="s">
        <v>250</v>
      </c>
      <c r="J450" s="51">
        <v>165</v>
      </c>
      <c r="K450" s="54">
        <v>128.220366805</v>
      </c>
      <c r="L450" s="54">
        <v>546.90776713399998</v>
      </c>
      <c r="M450" s="52">
        <v>0.2</v>
      </c>
      <c r="N450" s="52">
        <v>0.01</v>
      </c>
      <c r="O450" s="51">
        <v>65374</v>
      </c>
      <c r="P450" s="51">
        <v>63470</v>
      </c>
      <c r="Q450" s="55">
        <v>65374</v>
      </c>
      <c r="R450" s="55">
        <v>3200</v>
      </c>
      <c r="S450" s="51" t="s">
        <v>258</v>
      </c>
      <c r="T450" s="51" t="s">
        <v>300</v>
      </c>
      <c r="U450" s="55">
        <v>48.29</v>
      </c>
      <c r="V450" s="55">
        <v>1</v>
      </c>
      <c r="W450" s="55">
        <v>1.2</v>
      </c>
      <c r="X450" s="55">
        <v>6.4000000000000001E-2</v>
      </c>
      <c r="Y450" s="55">
        <f t="shared" si="36"/>
        <v>1.2</v>
      </c>
      <c r="Z450" s="55">
        <f t="shared" si="37"/>
        <v>6.4000000000000001E-2</v>
      </c>
      <c r="AA450" s="55">
        <v>0.4</v>
      </c>
      <c r="AB450" s="56">
        <v>0.13514331184602099</v>
      </c>
      <c r="AC450">
        <f t="shared" si="38"/>
        <v>268</v>
      </c>
      <c r="AD450">
        <f t="shared" si="39"/>
        <v>1</v>
      </c>
      <c r="AE450">
        <f t="shared" si="40"/>
        <v>0</v>
      </c>
      <c r="AF450">
        <f>'TP Factors'!$D$7</f>
        <v>1.0291758621024898</v>
      </c>
      <c r="AG450">
        <f t="shared" si="41"/>
        <v>0</v>
      </c>
    </row>
    <row r="451" spans="1:33">
      <c r="A451" s="51" t="s">
        <v>246</v>
      </c>
      <c r="B451" s="51">
        <v>10</v>
      </c>
      <c r="C451" s="51" t="s">
        <v>247</v>
      </c>
      <c r="D451" s="52">
        <v>37.82</v>
      </c>
      <c r="E451" s="51" t="s">
        <v>248</v>
      </c>
      <c r="F451" s="51">
        <v>1234</v>
      </c>
      <c r="G451" s="53">
        <v>0</v>
      </c>
      <c r="H451" s="51" t="s">
        <v>249</v>
      </c>
      <c r="I451" s="51" t="s">
        <v>250</v>
      </c>
      <c r="J451" s="51">
        <v>3559</v>
      </c>
      <c r="K451" s="54">
        <v>482.41395831099999</v>
      </c>
      <c r="L451" s="54">
        <v>9460.0909340100006</v>
      </c>
      <c r="M451" s="52">
        <v>2.14</v>
      </c>
      <c r="N451" s="52">
        <v>0.48</v>
      </c>
      <c r="O451" s="51">
        <v>65379</v>
      </c>
      <c r="P451" s="51">
        <v>63475</v>
      </c>
      <c r="Q451" s="55">
        <v>65379</v>
      </c>
      <c r="R451" s="55">
        <v>5300</v>
      </c>
      <c r="S451" s="51" t="s">
        <v>256</v>
      </c>
      <c r="T451" s="51" t="s">
        <v>294</v>
      </c>
      <c r="U451" s="55">
        <v>48.29</v>
      </c>
      <c r="V451" s="55">
        <v>1</v>
      </c>
      <c r="W451" s="55">
        <v>0.6</v>
      </c>
      <c r="X451" s="55">
        <v>0.13500000000000001</v>
      </c>
      <c r="Y451" s="55">
        <f t="shared" ref="Y451:Y514" si="42">W451</f>
        <v>0.6</v>
      </c>
      <c r="Z451" s="55">
        <f t="shared" ref="Z451:Z514" si="43">X451</f>
        <v>0.13500000000000001</v>
      </c>
      <c r="AA451" s="55">
        <v>0.5</v>
      </c>
      <c r="AB451" s="56">
        <v>2.3376300283964602</v>
      </c>
      <c r="AC451">
        <f t="shared" ref="AC451:AC514" si="44">ROUND(AB451*AA451*U451*102.79,0)</f>
        <v>5802</v>
      </c>
      <c r="AD451">
        <f t="shared" ref="AD451:AD514" si="45">ROUND(Y451*AC451*0.002205,0)</f>
        <v>8</v>
      </c>
      <c r="AE451">
        <f t="shared" ref="AE451:AE514" si="46">ROUND(Z451*AC451*0.002205,1)</f>
        <v>1.7</v>
      </c>
      <c r="AF451">
        <f>'TP Factors'!$D$7</f>
        <v>1.0291758621024898</v>
      </c>
      <c r="AG451">
        <f t="shared" ref="AG451:AG514" si="47">ROUND(AE451*AF451,1)</f>
        <v>1.7</v>
      </c>
    </row>
    <row r="452" spans="1:33">
      <c r="A452" s="51" t="s">
        <v>246</v>
      </c>
      <c r="B452" s="51">
        <v>10</v>
      </c>
      <c r="C452" s="51" t="s">
        <v>247</v>
      </c>
      <c r="D452" s="52">
        <v>37.82</v>
      </c>
      <c r="E452" s="51" t="s">
        <v>248</v>
      </c>
      <c r="F452" s="51">
        <v>3456</v>
      </c>
      <c r="G452" s="53">
        <v>3</v>
      </c>
      <c r="H452" s="51" t="s">
        <v>249</v>
      </c>
      <c r="I452" s="51" t="s">
        <v>250</v>
      </c>
      <c r="J452" s="51">
        <v>338</v>
      </c>
      <c r="K452" s="54">
        <v>174.191489209</v>
      </c>
      <c r="L452" s="54">
        <v>1088.3027601900001</v>
      </c>
      <c r="M452" s="52">
        <v>0.24</v>
      </c>
      <c r="N452" s="52">
        <v>0.03</v>
      </c>
      <c r="O452" s="51">
        <v>65380</v>
      </c>
      <c r="P452" s="51">
        <v>63476</v>
      </c>
      <c r="Q452" s="55">
        <v>65380</v>
      </c>
      <c r="R452" s="55">
        <v>4110</v>
      </c>
      <c r="S452" s="51" t="s">
        <v>258</v>
      </c>
      <c r="T452" s="51" t="s">
        <v>305</v>
      </c>
      <c r="U452" s="55">
        <v>48.29</v>
      </c>
      <c r="V452" s="55">
        <v>1</v>
      </c>
      <c r="W452" s="55">
        <v>0.7</v>
      </c>
      <c r="X452" s="55">
        <v>0.09</v>
      </c>
      <c r="Y452" s="55">
        <f t="shared" si="42"/>
        <v>0.7</v>
      </c>
      <c r="Z452" s="55">
        <f t="shared" si="43"/>
        <v>0.09</v>
      </c>
      <c r="AA452" s="55">
        <v>0.41299999999999998</v>
      </c>
      <c r="AB452" s="56">
        <v>0.26892439301937598</v>
      </c>
      <c r="AC452">
        <f t="shared" si="44"/>
        <v>551</v>
      </c>
      <c r="AD452">
        <f t="shared" si="45"/>
        <v>1</v>
      </c>
      <c r="AE452">
        <f t="shared" si="46"/>
        <v>0.1</v>
      </c>
      <c r="AF452">
        <f>'TP Factors'!$D$7</f>
        <v>1.0291758621024898</v>
      </c>
      <c r="AG452">
        <f t="shared" si="47"/>
        <v>0.1</v>
      </c>
    </row>
    <row r="453" spans="1:33">
      <c r="A453" s="51" t="s">
        <v>246</v>
      </c>
      <c r="B453" s="51">
        <v>10</v>
      </c>
      <c r="C453" s="51" t="s">
        <v>247</v>
      </c>
      <c r="D453" s="52">
        <v>37.82</v>
      </c>
      <c r="E453" s="51" t="s">
        <v>248</v>
      </c>
      <c r="F453" s="51">
        <v>1234</v>
      </c>
      <c r="G453" s="53">
        <v>102.5</v>
      </c>
      <c r="H453" s="51" t="s">
        <v>249</v>
      </c>
      <c r="I453" s="51" t="s">
        <v>250</v>
      </c>
      <c r="J453" s="51">
        <v>22</v>
      </c>
      <c r="K453" s="54">
        <v>32.424325869299999</v>
      </c>
      <c r="L453" s="54">
        <v>44.898635388800002</v>
      </c>
      <c r="M453" s="52">
        <v>0.05</v>
      </c>
      <c r="N453" s="52">
        <v>0.01</v>
      </c>
      <c r="O453" s="51">
        <v>65381</v>
      </c>
      <c r="P453" s="51">
        <v>63477</v>
      </c>
      <c r="Q453" s="55">
        <v>65381</v>
      </c>
      <c r="R453" s="55">
        <v>1300</v>
      </c>
      <c r="S453" s="51" t="s">
        <v>258</v>
      </c>
      <c r="T453" s="51" t="s">
        <v>311</v>
      </c>
      <c r="U453" s="55">
        <v>48.29</v>
      </c>
      <c r="V453" s="55">
        <v>1</v>
      </c>
      <c r="W453" s="55">
        <v>2.1</v>
      </c>
      <c r="X453" s="55">
        <v>0.51600000000000001</v>
      </c>
      <c r="Y453" s="55">
        <f t="shared" si="42"/>
        <v>2.1</v>
      </c>
      <c r="Z453" s="55">
        <f t="shared" si="43"/>
        <v>0.51600000000000001</v>
      </c>
      <c r="AA453" s="55">
        <v>0.66200000000000003</v>
      </c>
      <c r="AB453" s="56">
        <v>1.10946500469644E-2</v>
      </c>
      <c r="AC453">
        <f t="shared" si="44"/>
        <v>36</v>
      </c>
      <c r="AD453">
        <f t="shared" si="45"/>
        <v>0</v>
      </c>
      <c r="AE453">
        <f t="shared" si="46"/>
        <v>0</v>
      </c>
      <c r="AF453">
        <f>'TP Factors'!$D$7</f>
        <v>1.0291758621024898</v>
      </c>
      <c r="AG453">
        <f t="shared" si="47"/>
        <v>0</v>
      </c>
    </row>
    <row r="454" spans="1:33">
      <c r="A454" s="51" t="s">
        <v>246</v>
      </c>
      <c r="B454" s="51">
        <v>10</v>
      </c>
      <c r="C454" s="51" t="s">
        <v>247</v>
      </c>
      <c r="D454" s="52">
        <v>37.82</v>
      </c>
      <c r="E454" s="51" t="s">
        <v>248</v>
      </c>
      <c r="F454" s="51">
        <v>3456</v>
      </c>
      <c r="G454" s="53">
        <v>11.1</v>
      </c>
      <c r="H454" s="51" t="s">
        <v>249</v>
      </c>
      <c r="I454" s="51" t="s">
        <v>250</v>
      </c>
      <c r="J454" s="51">
        <v>2</v>
      </c>
      <c r="K454" s="54">
        <v>23.354535631800001</v>
      </c>
      <c r="L454" s="54">
        <v>18.5895868894</v>
      </c>
      <c r="M454" s="52">
        <v>0</v>
      </c>
      <c r="N454" s="52">
        <v>0</v>
      </c>
      <c r="O454" s="51">
        <v>65382</v>
      </c>
      <c r="P454" s="51">
        <v>63478</v>
      </c>
      <c r="Q454" s="55">
        <v>65382</v>
      </c>
      <c r="R454" s="55">
        <v>1800</v>
      </c>
      <c r="S454" s="51" t="s">
        <v>253</v>
      </c>
      <c r="T454" s="51" t="s">
        <v>342</v>
      </c>
      <c r="U454" s="55">
        <v>48.29</v>
      </c>
      <c r="V454" s="55">
        <v>1</v>
      </c>
      <c r="W454" s="55">
        <v>1.25</v>
      </c>
      <c r="X454" s="55">
        <v>7.5999999999999998E-2</v>
      </c>
      <c r="Y454" s="55">
        <f t="shared" si="42"/>
        <v>1.25</v>
      </c>
      <c r="Z454" s="55">
        <f t="shared" si="43"/>
        <v>7.5999999999999998E-2</v>
      </c>
      <c r="AA454" s="55">
        <v>0.182</v>
      </c>
      <c r="AB454" s="56">
        <v>4.5935685853225302E-3</v>
      </c>
      <c r="AC454">
        <f t="shared" si="44"/>
        <v>4</v>
      </c>
      <c r="AD454">
        <f t="shared" si="45"/>
        <v>0</v>
      </c>
      <c r="AE454">
        <f t="shared" si="46"/>
        <v>0</v>
      </c>
      <c r="AF454">
        <f>'TP Factors'!$D$7</f>
        <v>1.0291758621024898</v>
      </c>
      <c r="AG454">
        <f t="shared" si="47"/>
        <v>0</v>
      </c>
    </row>
    <row r="455" spans="1:33">
      <c r="A455" s="51" t="s">
        <v>246</v>
      </c>
      <c r="B455" s="51">
        <v>10</v>
      </c>
      <c r="C455" s="51" t="s">
        <v>247</v>
      </c>
      <c r="D455" s="52">
        <v>37.82</v>
      </c>
      <c r="E455" s="51" t="s">
        <v>248</v>
      </c>
      <c r="F455" s="51">
        <v>1234</v>
      </c>
      <c r="G455" s="53">
        <v>102.5</v>
      </c>
      <c r="H455" s="51" t="s">
        <v>249</v>
      </c>
      <c r="I455" s="51" t="s">
        <v>250</v>
      </c>
      <c r="J455" s="51">
        <v>7</v>
      </c>
      <c r="K455" s="54">
        <v>18.161847910599999</v>
      </c>
      <c r="L455" s="54">
        <v>13.8619232455</v>
      </c>
      <c r="M455" s="52">
        <v>0.01</v>
      </c>
      <c r="N455" s="52">
        <v>0</v>
      </c>
      <c r="O455" s="51">
        <v>65385</v>
      </c>
      <c r="P455" s="51">
        <v>63481</v>
      </c>
      <c r="Q455" s="55">
        <v>65385</v>
      </c>
      <c r="R455" s="55">
        <v>1300</v>
      </c>
      <c r="S455" s="51" t="s">
        <v>258</v>
      </c>
      <c r="T455" s="51" t="s">
        <v>311</v>
      </c>
      <c r="U455" s="55">
        <v>48.29</v>
      </c>
      <c r="V455" s="55">
        <v>1</v>
      </c>
      <c r="W455" s="55">
        <v>2.1</v>
      </c>
      <c r="X455" s="55">
        <v>0.51600000000000001</v>
      </c>
      <c r="Y455" s="55">
        <f t="shared" si="42"/>
        <v>2.1</v>
      </c>
      <c r="Z455" s="55">
        <f t="shared" si="43"/>
        <v>0.51600000000000001</v>
      </c>
      <c r="AA455" s="55">
        <v>0.66200000000000003</v>
      </c>
      <c r="AB455" s="56">
        <v>3.4253421332322898E-3</v>
      </c>
      <c r="AC455">
        <f t="shared" si="44"/>
        <v>11</v>
      </c>
      <c r="AD455">
        <f t="shared" si="45"/>
        <v>0</v>
      </c>
      <c r="AE455">
        <f t="shared" si="46"/>
        <v>0</v>
      </c>
      <c r="AF455">
        <f>'TP Factors'!$D$7</f>
        <v>1.0291758621024898</v>
      </c>
      <c r="AG455">
        <f t="shared" si="47"/>
        <v>0</v>
      </c>
    </row>
    <row r="456" spans="1:33">
      <c r="A456" s="51" t="s">
        <v>246</v>
      </c>
      <c r="B456" s="51">
        <v>10</v>
      </c>
      <c r="C456" s="51" t="s">
        <v>247</v>
      </c>
      <c r="D456" s="52">
        <v>37.82</v>
      </c>
      <c r="E456" s="51" t="s">
        <v>248</v>
      </c>
      <c r="F456" s="51">
        <v>3456</v>
      </c>
      <c r="G456" s="53">
        <v>0</v>
      </c>
      <c r="H456" s="51" t="s">
        <v>249</v>
      </c>
      <c r="I456" s="51" t="s">
        <v>250</v>
      </c>
      <c r="J456" s="51">
        <v>19</v>
      </c>
      <c r="K456" s="54">
        <v>56.469150903799999</v>
      </c>
      <c r="L456" s="54">
        <v>84.875788981499994</v>
      </c>
      <c r="M456" s="52">
        <v>0</v>
      </c>
      <c r="N456" s="52">
        <v>0</v>
      </c>
      <c r="O456" s="51">
        <v>65387</v>
      </c>
      <c r="P456" s="51">
        <v>63483</v>
      </c>
      <c r="Q456" s="55">
        <v>65387</v>
      </c>
      <c r="R456" s="55">
        <v>6410</v>
      </c>
      <c r="S456" s="51" t="s">
        <v>258</v>
      </c>
      <c r="T456" s="51" t="s">
        <v>314</v>
      </c>
      <c r="U456" s="55">
        <v>48.29</v>
      </c>
      <c r="V456" s="55">
        <v>1</v>
      </c>
      <c r="W456" s="55">
        <v>0</v>
      </c>
      <c r="X456" s="55">
        <v>0</v>
      </c>
      <c r="Y456" s="55">
        <f t="shared" si="42"/>
        <v>0</v>
      </c>
      <c r="Z456" s="55">
        <f t="shared" si="43"/>
        <v>0</v>
      </c>
      <c r="AA456" s="55">
        <v>0.30299999999999999</v>
      </c>
      <c r="AB456" s="56">
        <v>2.09731803119447E-2</v>
      </c>
      <c r="AC456">
        <f t="shared" si="44"/>
        <v>32</v>
      </c>
      <c r="AD456">
        <f t="shared" si="45"/>
        <v>0</v>
      </c>
      <c r="AE456">
        <f t="shared" si="46"/>
        <v>0</v>
      </c>
      <c r="AF456">
        <f>'TP Factors'!$D$7</f>
        <v>1.0291758621024898</v>
      </c>
      <c r="AG456">
        <f t="shared" si="47"/>
        <v>0</v>
      </c>
    </row>
    <row r="457" spans="1:33">
      <c r="A457" s="51" t="s">
        <v>246</v>
      </c>
      <c r="B457" s="51">
        <v>10</v>
      </c>
      <c r="C457" s="51" t="s">
        <v>247</v>
      </c>
      <c r="D457" s="52">
        <v>37.82</v>
      </c>
      <c r="E457" s="51" t="s">
        <v>248</v>
      </c>
      <c r="F457" s="51">
        <v>3456</v>
      </c>
      <c r="G457" s="53">
        <v>11.1</v>
      </c>
      <c r="H457" s="51" t="s">
        <v>249</v>
      </c>
      <c r="I457" s="51" t="s">
        <v>250</v>
      </c>
      <c r="J457" s="51">
        <v>92</v>
      </c>
      <c r="K457" s="54">
        <v>134.09711864900001</v>
      </c>
      <c r="L457" s="54">
        <v>665.16818890699994</v>
      </c>
      <c r="M457" s="52">
        <v>0.12</v>
      </c>
      <c r="N457" s="52">
        <v>0.01</v>
      </c>
      <c r="O457" s="51">
        <v>65389</v>
      </c>
      <c r="P457" s="51">
        <v>63485</v>
      </c>
      <c r="Q457" s="55">
        <v>65389</v>
      </c>
      <c r="R457" s="55">
        <v>1800</v>
      </c>
      <c r="S457" s="51" t="s">
        <v>258</v>
      </c>
      <c r="T457" s="51" t="s">
        <v>341</v>
      </c>
      <c r="U457" s="55">
        <v>48.29</v>
      </c>
      <c r="V457" s="55">
        <v>1</v>
      </c>
      <c r="W457" s="55">
        <v>1.25</v>
      </c>
      <c r="X457" s="55">
        <v>7.5999999999999998E-2</v>
      </c>
      <c r="Y457" s="55">
        <f t="shared" si="42"/>
        <v>1.25</v>
      </c>
      <c r="Z457" s="55">
        <f t="shared" si="43"/>
        <v>7.5999999999999998E-2</v>
      </c>
      <c r="AA457" s="55">
        <v>0.183</v>
      </c>
      <c r="AB457" s="56">
        <v>0.164365981587933</v>
      </c>
      <c r="AC457">
        <f t="shared" si="44"/>
        <v>149</v>
      </c>
      <c r="AD457">
        <f t="shared" si="45"/>
        <v>0</v>
      </c>
      <c r="AE457">
        <f t="shared" si="46"/>
        <v>0</v>
      </c>
      <c r="AF457">
        <f>'TP Factors'!$D$7</f>
        <v>1.0291758621024898</v>
      </c>
      <c r="AG457">
        <f t="shared" si="47"/>
        <v>0</v>
      </c>
    </row>
    <row r="458" spans="1:33">
      <c r="A458" s="51" t="s">
        <v>246</v>
      </c>
      <c r="B458" s="51">
        <v>10</v>
      </c>
      <c r="C458" s="51" t="s">
        <v>247</v>
      </c>
      <c r="D458" s="52">
        <v>37.82</v>
      </c>
      <c r="E458" s="51" t="s">
        <v>248</v>
      </c>
      <c r="F458" s="51">
        <v>3456</v>
      </c>
      <c r="G458" s="53">
        <v>0</v>
      </c>
      <c r="H458" s="51" t="s">
        <v>249</v>
      </c>
      <c r="I458" s="51" t="s">
        <v>250</v>
      </c>
      <c r="J458" s="51">
        <v>34</v>
      </c>
      <c r="K458" s="54">
        <v>62.357400746499998</v>
      </c>
      <c r="L458" s="54">
        <v>149.205027777</v>
      </c>
      <c r="M458" s="52">
        <v>0</v>
      </c>
      <c r="N458" s="52">
        <v>0</v>
      </c>
      <c r="O458" s="51">
        <v>65390</v>
      </c>
      <c r="P458" s="51">
        <v>63486</v>
      </c>
      <c r="Q458" s="55">
        <v>65390</v>
      </c>
      <c r="R458" s="55">
        <v>6460</v>
      </c>
      <c r="S458" s="51" t="s">
        <v>258</v>
      </c>
      <c r="T458" s="51" t="s">
        <v>280</v>
      </c>
      <c r="U458" s="55">
        <v>48.29</v>
      </c>
      <c r="V458" s="55">
        <v>1</v>
      </c>
      <c r="W458" s="55">
        <v>0</v>
      </c>
      <c r="X458" s="55">
        <v>0</v>
      </c>
      <c r="Y458" s="55">
        <f t="shared" si="42"/>
        <v>0</v>
      </c>
      <c r="Z458" s="55">
        <f t="shared" si="43"/>
        <v>0</v>
      </c>
      <c r="AA458" s="55">
        <v>0.30299999999999999</v>
      </c>
      <c r="AB458" s="56">
        <v>3.6869217826546501E-2</v>
      </c>
      <c r="AC458">
        <f t="shared" si="44"/>
        <v>55</v>
      </c>
      <c r="AD458">
        <f t="shared" si="45"/>
        <v>0</v>
      </c>
      <c r="AE458">
        <f t="shared" si="46"/>
        <v>0</v>
      </c>
      <c r="AF458">
        <f>'TP Factors'!$D$7</f>
        <v>1.0291758621024898</v>
      </c>
      <c r="AG458">
        <f t="shared" si="47"/>
        <v>0</v>
      </c>
    </row>
    <row r="459" spans="1:33">
      <c r="A459" s="51" t="s">
        <v>246</v>
      </c>
      <c r="B459" s="51">
        <v>10</v>
      </c>
      <c r="C459" s="51" t="s">
        <v>247</v>
      </c>
      <c r="D459" s="52">
        <v>37.82</v>
      </c>
      <c r="E459" s="51" t="s">
        <v>248</v>
      </c>
      <c r="F459" s="51">
        <v>3456</v>
      </c>
      <c r="G459" s="53">
        <v>3</v>
      </c>
      <c r="H459" s="51" t="s">
        <v>249</v>
      </c>
      <c r="I459" s="51" t="s">
        <v>250</v>
      </c>
      <c r="J459" s="51">
        <v>311</v>
      </c>
      <c r="K459" s="54">
        <v>179.10356273100001</v>
      </c>
      <c r="L459" s="54">
        <v>999.54404459</v>
      </c>
      <c r="M459" s="52">
        <v>0.22</v>
      </c>
      <c r="N459" s="52">
        <v>0.03</v>
      </c>
      <c r="O459" s="51">
        <v>65401</v>
      </c>
      <c r="P459" s="51">
        <v>63497</v>
      </c>
      <c r="Q459" s="55">
        <v>65401</v>
      </c>
      <c r="R459" s="55">
        <v>4110</v>
      </c>
      <c r="S459" s="51" t="s">
        <v>258</v>
      </c>
      <c r="T459" s="51" t="s">
        <v>305</v>
      </c>
      <c r="U459" s="55">
        <v>48.29</v>
      </c>
      <c r="V459" s="55">
        <v>1</v>
      </c>
      <c r="W459" s="55">
        <v>0.7</v>
      </c>
      <c r="X459" s="55">
        <v>0.09</v>
      </c>
      <c r="Y459" s="55">
        <f t="shared" si="42"/>
        <v>0.7</v>
      </c>
      <c r="Z459" s="55">
        <f t="shared" si="43"/>
        <v>0.09</v>
      </c>
      <c r="AA459" s="55">
        <v>0.41299999999999998</v>
      </c>
      <c r="AB459" s="56">
        <v>0.246991724436597</v>
      </c>
      <c r="AC459">
        <f t="shared" si="44"/>
        <v>506</v>
      </c>
      <c r="AD459">
        <f t="shared" si="45"/>
        <v>1</v>
      </c>
      <c r="AE459">
        <f t="shared" si="46"/>
        <v>0.1</v>
      </c>
      <c r="AF459">
        <f>'TP Factors'!$D$7</f>
        <v>1.0291758621024898</v>
      </c>
      <c r="AG459">
        <f t="shared" si="47"/>
        <v>0.1</v>
      </c>
    </row>
    <row r="460" spans="1:33">
      <c r="A460" s="51" t="s">
        <v>246</v>
      </c>
      <c r="B460" s="51">
        <v>10</v>
      </c>
      <c r="C460" s="51" t="s">
        <v>247</v>
      </c>
      <c r="D460" s="52">
        <v>37.82</v>
      </c>
      <c r="E460" s="51" t="s">
        <v>248</v>
      </c>
      <c r="F460" s="51">
        <v>3456</v>
      </c>
      <c r="G460" s="53">
        <v>11.1</v>
      </c>
      <c r="H460" s="51" t="s">
        <v>249</v>
      </c>
      <c r="I460" s="51" t="s">
        <v>250</v>
      </c>
      <c r="J460" s="51">
        <v>8</v>
      </c>
      <c r="K460" s="54">
        <v>65.056069957999995</v>
      </c>
      <c r="L460" s="54">
        <v>56.685447937600003</v>
      </c>
      <c r="M460" s="52">
        <v>0.01</v>
      </c>
      <c r="N460" s="52">
        <v>0</v>
      </c>
      <c r="O460" s="51">
        <v>65402</v>
      </c>
      <c r="P460" s="51">
        <v>63498</v>
      </c>
      <c r="Q460" s="55">
        <v>65402</v>
      </c>
      <c r="R460" s="55">
        <v>1900</v>
      </c>
      <c r="S460" s="51" t="s">
        <v>258</v>
      </c>
      <c r="T460" s="51" t="s">
        <v>335</v>
      </c>
      <c r="U460" s="55">
        <v>48.29</v>
      </c>
      <c r="V460" s="55">
        <v>1</v>
      </c>
      <c r="W460" s="55">
        <v>1.2</v>
      </c>
      <c r="X460" s="55">
        <v>7.5999999999999998E-2</v>
      </c>
      <c r="Y460" s="55">
        <f t="shared" si="42"/>
        <v>1.2</v>
      </c>
      <c r="Z460" s="55">
        <f t="shared" si="43"/>
        <v>7.5999999999999998E-2</v>
      </c>
      <c r="AA460" s="55">
        <v>0.193</v>
      </c>
      <c r="AB460" s="56">
        <v>1.4007223202320101E-2</v>
      </c>
      <c r="AC460">
        <f t="shared" si="44"/>
        <v>13</v>
      </c>
      <c r="AD460">
        <f t="shared" si="45"/>
        <v>0</v>
      </c>
      <c r="AE460">
        <f t="shared" si="46"/>
        <v>0</v>
      </c>
      <c r="AF460">
        <f>'TP Factors'!$D$7</f>
        <v>1.0291758621024898</v>
      </c>
      <c r="AG460">
        <f t="shared" si="47"/>
        <v>0</v>
      </c>
    </row>
    <row r="461" spans="1:33">
      <c r="A461" s="51" t="s">
        <v>246</v>
      </c>
      <c r="B461" s="51">
        <v>10</v>
      </c>
      <c r="C461" s="51" t="s">
        <v>247</v>
      </c>
      <c r="D461" s="52">
        <v>37.82</v>
      </c>
      <c r="E461" s="51" t="s">
        <v>248</v>
      </c>
      <c r="F461" s="51">
        <v>3456</v>
      </c>
      <c r="G461" s="53">
        <v>0</v>
      </c>
      <c r="H461" s="51" t="s">
        <v>249</v>
      </c>
      <c r="I461" s="51" t="s">
        <v>250</v>
      </c>
      <c r="J461" s="51">
        <v>102</v>
      </c>
      <c r="K461" s="54">
        <v>255.26781831299999</v>
      </c>
      <c r="L461" s="54">
        <v>706.52701552400003</v>
      </c>
      <c r="M461" s="52">
        <v>0</v>
      </c>
      <c r="N461" s="52">
        <v>0</v>
      </c>
      <c r="O461" s="51">
        <v>65403</v>
      </c>
      <c r="P461" s="51">
        <v>63499</v>
      </c>
      <c r="Q461" s="55">
        <v>65403</v>
      </c>
      <c r="R461" s="55">
        <v>6300</v>
      </c>
      <c r="S461" s="51" t="s">
        <v>261</v>
      </c>
      <c r="T461" s="51" t="s">
        <v>354</v>
      </c>
      <c r="U461" s="55">
        <v>48.29</v>
      </c>
      <c r="V461" s="55">
        <v>1</v>
      </c>
      <c r="W461" s="55">
        <v>0</v>
      </c>
      <c r="X461" s="55">
        <v>0</v>
      </c>
      <c r="Y461" s="55">
        <f t="shared" si="42"/>
        <v>0</v>
      </c>
      <c r="Z461" s="55">
        <f t="shared" si="43"/>
        <v>0</v>
      </c>
      <c r="AA461" s="55">
        <v>0.191</v>
      </c>
      <c r="AB461" s="56">
        <v>0.17458592934964101</v>
      </c>
      <c r="AC461">
        <f t="shared" si="44"/>
        <v>166</v>
      </c>
      <c r="AD461">
        <f t="shared" si="45"/>
        <v>0</v>
      </c>
      <c r="AE461">
        <f t="shared" si="46"/>
        <v>0</v>
      </c>
      <c r="AF461">
        <f>'TP Factors'!$D$7</f>
        <v>1.0291758621024898</v>
      </c>
      <c r="AG461">
        <f t="shared" si="47"/>
        <v>0</v>
      </c>
    </row>
    <row r="462" spans="1:33">
      <c r="A462" s="51" t="s">
        <v>246</v>
      </c>
      <c r="B462" s="51">
        <v>10</v>
      </c>
      <c r="C462" s="51" t="s">
        <v>247</v>
      </c>
      <c r="D462" s="52">
        <v>37.82</v>
      </c>
      <c r="E462" s="51" t="s">
        <v>248</v>
      </c>
      <c r="F462" s="51">
        <v>3456</v>
      </c>
      <c r="G462" s="53">
        <v>0</v>
      </c>
      <c r="H462" s="51" t="s">
        <v>249</v>
      </c>
      <c r="I462" s="51" t="s">
        <v>250</v>
      </c>
      <c r="J462" s="51">
        <v>2935</v>
      </c>
      <c r="K462" s="54">
        <v>982.44271573799995</v>
      </c>
      <c r="L462" s="54">
        <v>12874.645534499999</v>
      </c>
      <c r="M462" s="52">
        <v>0</v>
      </c>
      <c r="N462" s="52">
        <v>0</v>
      </c>
      <c r="O462" s="51">
        <v>65404</v>
      </c>
      <c r="P462" s="51">
        <v>63500</v>
      </c>
      <c r="Q462" s="55">
        <v>65404</v>
      </c>
      <c r="R462" s="55">
        <v>6300</v>
      </c>
      <c r="S462" s="51" t="s">
        <v>258</v>
      </c>
      <c r="T462" s="51" t="s">
        <v>355</v>
      </c>
      <c r="U462" s="55">
        <v>48.29</v>
      </c>
      <c r="V462" s="55">
        <v>1</v>
      </c>
      <c r="W462" s="55">
        <v>0</v>
      </c>
      <c r="X462" s="55">
        <v>0</v>
      </c>
      <c r="Y462" s="55">
        <f t="shared" si="42"/>
        <v>0</v>
      </c>
      <c r="Z462" s="55">
        <f t="shared" si="43"/>
        <v>0</v>
      </c>
      <c r="AA462" s="55">
        <v>0.30299999999999999</v>
      </c>
      <c r="AB462" s="56">
        <v>3.1813814705044998</v>
      </c>
      <c r="AC462">
        <f t="shared" si="44"/>
        <v>4785</v>
      </c>
      <c r="AD462">
        <f t="shared" si="45"/>
        <v>0</v>
      </c>
      <c r="AE462">
        <f t="shared" si="46"/>
        <v>0</v>
      </c>
      <c r="AF462">
        <f>'TP Factors'!$D$7</f>
        <v>1.0291758621024898</v>
      </c>
      <c r="AG462">
        <f t="shared" si="47"/>
        <v>0</v>
      </c>
    </row>
    <row r="463" spans="1:33">
      <c r="A463" s="51" t="s">
        <v>246</v>
      </c>
      <c r="B463" s="51">
        <v>10</v>
      </c>
      <c r="C463" s="51" t="s">
        <v>247</v>
      </c>
      <c r="D463" s="52">
        <v>37.82</v>
      </c>
      <c r="E463" s="51" t="s">
        <v>248</v>
      </c>
      <c r="F463" s="51">
        <v>1234</v>
      </c>
      <c r="G463" s="53">
        <v>102.5</v>
      </c>
      <c r="H463" s="51" t="s">
        <v>249</v>
      </c>
      <c r="I463" s="51" t="s">
        <v>250</v>
      </c>
      <c r="J463" s="51">
        <v>42</v>
      </c>
      <c r="K463" s="54">
        <v>44.683784588199998</v>
      </c>
      <c r="L463" s="54">
        <v>83.909646765900007</v>
      </c>
      <c r="M463" s="52">
        <v>0.09</v>
      </c>
      <c r="N463" s="52">
        <v>0.02</v>
      </c>
      <c r="O463" s="51">
        <v>65411</v>
      </c>
      <c r="P463" s="51">
        <v>63507</v>
      </c>
      <c r="Q463" s="55">
        <v>65411</v>
      </c>
      <c r="R463" s="55">
        <v>1300</v>
      </c>
      <c r="S463" s="51" t="s">
        <v>258</v>
      </c>
      <c r="T463" s="51" t="s">
        <v>311</v>
      </c>
      <c r="U463" s="55">
        <v>48.29</v>
      </c>
      <c r="V463" s="55">
        <v>1</v>
      </c>
      <c r="W463" s="55">
        <v>2.1</v>
      </c>
      <c r="X463" s="55">
        <v>0.51600000000000001</v>
      </c>
      <c r="Y463" s="55">
        <f t="shared" si="42"/>
        <v>2.1</v>
      </c>
      <c r="Z463" s="55">
        <f t="shared" si="43"/>
        <v>0.51600000000000001</v>
      </c>
      <c r="AA463" s="55">
        <v>0.66200000000000003</v>
      </c>
      <c r="AB463" s="56">
        <v>2.0734442332498802E-2</v>
      </c>
      <c r="AC463">
        <f t="shared" si="44"/>
        <v>68</v>
      </c>
      <c r="AD463">
        <f t="shared" si="45"/>
        <v>0</v>
      </c>
      <c r="AE463">
        <f t="shared" si="46"/>
        <v>0.1</v>
      </c>
      <c r="AF463">
        <f>'TP Factors'!$D$7</f>
        <v>1.0291758621024898</v>
      </c>
      <c r="AG463">
        <f t="shared" si="47"/>
        <v>0.1</v>
      </c>
    </row>
    <row r="464" spans="1:33">
      <c r="A464" s="51" t="s">
        <v>246</v>
      </c>
      <c r="B464" s="51">
        <v>10</v>
      </c>
      <c r="C464" s="51" t="s">
        <v>247</v>
      </c>
      <c r="D464" s="52">
        <v>37.82</v>
      </c>
      <c r="E464" s="51" t="s">
        <v>248</v>
      </c>
      <c r="F464" s="51">
        <v>3456</v>
      </c>
      <c r="G464" s="53">
        <v>11.1</v>
      </c>
      <c r="H464" s="51" t="s">
        <v>249</v>
      </c>
      <c r="I464" s="51" t="s">
        <v>250</v>
      </c>
      <c r="J464" s="51">
        <v>5643</v>
      </c>
      <c r="K464" s="54">
        <v>2308.64962646</v>
      </c>
      <c r="L464" s="54">
        <v>59063.4635605</v>
      </c>
      <c r="M464" s="52">
        <v>7.05</v>
      </c>
      <c r="N464" s="52">
        <v>0.43</v>
      </c>
      <c r="O464" s="51">
        <v>65413</v>
      </c>
      <c r="P464" s="51">
        <v>63509</v>
      </c>
      <c r="Q464" s="55">
        <v>65413</v>
      </c>
      <c r="R464" s="55">
        <v>1800</v>
      </c>
      <c r="S464" s="51" t="s">
        <v>261</v>
      </c>
      <c r="T464" s="51" t="s">
        <v>356</v>
      </c>
      <c r="U464" s="55">
        <v>48.29</v>
      </c>
      <c r="V464" s="55">
        <v>1</v>
      </c>
      <c r="W464" s="55">
        <v>1.25</v>
      </c>
      <c r="X464" s="55">
        <v>7.5999999999999998E-2</v>
      </c>
      <c r="Y464" s="55">
        <f t="shared" si="42"/>
        <v>1.25</v>
      </c>
      <c r="Z464" s="55">
        <f t="shared" si="43"/>
        <v>7.5999999999999998E-2</v>
      </c>
      <c r="AA464" s="55">
        <v>0.127</v>
      </c>
      <c r="AB464" s="56">
        <v>14.5948413143</v>
      </c>
      <c r="AC464">
        <f t="shared" si="44"/>
        <v>9200</v>
      </c>
      <c r="AD464">
        <f t="shared" si="45"/>
        <v>25</v>
      </c>
      <c r="AE464">
        <f t="shared" si="46"/>
        <v>1.5</v>
      </c>
      <c r="AF464">
        <f>'TP Factors'!$D$7</f>
        <v>1.0291758621024898</v>
      </c>
      <c r="AG464">
        <f t="shared" si="47"/>
        <v>1.5</v>
      </c>
    </row>
    <row r="465" spans="1:33">
      <c r="A465" s="51" t="s">
        <v>246</v>
      </c>
      <c r="B465" s="51">
        <v>10</v>
      </c>
      <c r="C465" s="51" t="s">
        <v>247</v>
      </c>
      <c r="D465" s="52">
        <v>37.82</v>
      </c>
      <c r="E465" s="51" t="s">
        <v>248</v>
      </c>
      <c r="F465" s="51">
        <v>3456</v>
      </c>
      <c r="G465" s="53">
        <v>11.1</v>
      </c>
      <c r="H465" s="51" t="s">
        <v>249</v>
      </c>
      <c r="I465" s="51" t="s">
        <v>250</v>
      </c>
      <c r="J465" s="51">
        <v>110</v>
      </c>
      <c r="K465" s="54">
        <v>147.633747782</v>
      </c>
      <c r="L465" s="54">
        <v>802.50546303600004</v>
      </c>
      <c r="M465" s="52">
        <v>0.14000000000000001</v>
      </c>
      <c r="N465" s="52">
        <v>0.01</v>
      </c>
      <c r="O465" s="51">
        <v>65414</v>
      </c>
      <c r="P465" s="51">
        <v>63510</v>
      </c>
      <c r="Q465" s="55">
        <v>65414</v>
      </c>
      <c r="R465" s="55">
        <v>1800</v>
      </c>
      <c r="S465" s="51" t="s">
        <v>258</v>
      </c>
      <c r="T465" s="51" t="s">
        <v>341</v>
      </c>
      <c r="U465" s="55">
        <v>48.29</v>
      </c>
      <c r="V465" s="55">
        <v>1</v>
      </c>
      <c r="W465" s="55">
        <v>1.25</v>
      </c>
      <c r="X465" s="55">
        <v>7.5999999999999998E-2</v>
      </c>
      <c r="Y465" s="55">
        <f t="shared" si="42"/>
        <v>1.25</v>
      </c>
      <c r="Z465" s="55">
        <f t="shared" si="43"/>
        <v>7.5999999999999998E-2</v>
      </c>
      <c r="AA465" s="55">
        <v>0.183</v>
      </c>
      <c r="AB465" s="56">
        <v>0.19830262533429399</v>
      </c>
      <c r="AC465">
        <f t="shared" si="44"/>
        <v>180</v>
      </c>
      <c r="AD465">
        <f t="shared" si="45"/>
        <v>0</v>
      </c>
      <c r="AE465">
        <f t="shared" si="46"/>
        <v>0</v>
      </c>
      <c r="AF465">
        <f>'TP Factors'!$D$7</f>
        <v>1.0291758621024898</v>
      </c>
      <c r="AG465">
        <f t="shared" si="47"/>
        <v>0</v>
      </c>
    </row>
    <row r="466" spans="1:33">
      <c r="A466" s="51" t="s">
        <v>246</v>
      </c>
      <c r="B466" s="51">
        <v>10</v>
      </c>
      <c r="C466" s="51" t="s">
        <v>247</v>
      </c>
      <c r="D466" s="52">
        <v>37.82</v>
      </c>
      <c r="E466" s="51" t="s">
        <v>248</v>
      </c>
      <c r="F466" s="51">
        <v>3456</v>
      </c>
      <c r="G466" s="53">
        <v>0</v>
      </c>
      <c r="H466" s="51" t="s">
        <v>249</v>
      </c>
      <c r="I466" s="51" t="s">
        <v>250</v>
      </c>
      <c r="J466" s="51">
        <v>34</v>
      </c>
      <c r="K466" s="54">
        <v>74.830003158099998</v>
      </c>
      <c r="L466" s="54">
        <v>239.43206709699999</v>
      </c>
      <c r="M466" s="52">
        <v>0</v>
      </c>
      <c r="N466" s="52">
        <v>0</v>
      </c>
      <c r="O466" s="51">
        <v>65415</v>
      </c>
      <c r="P466" s="51">
        <v>63511</v>
      </c>
      <c r="Q466" s="55">
        <v>65415</v>
      </c>
      <c r="R466" s="55">
        <v>6300</v>
      </c>
      <c r="S466" s="51" t="s">
        <v>261</v>
      </c>
      <c r="T466" s="51" t="s">
        <v>354</v>
      </c>
      <c r="U466" s="55">
        <v>48.29</v>
      </c>
      <c r="V466" s="55">
        <v>1</v>
      </c>
      <c r="W466" s="55">
        <v>0</v>
      </c>
      <c r="X466" s="55">
        <v>0</v>
      </c>
      <c r="Y466" s="55">
        <f t="shared" si="42"/>
        <v>0</v>
      </c>
      <c r="Z466" s="55">
        <f t="shared" si="43"/>
        <v>0</v>
      </c>
      <c r="AA466" s="55">
        <v>0.191</v>
      </c>
      <c r="AB466" s="56">
        <v>5.9164715623432798E-2</v>
      </c>
      <c r="AC466">
        <f t="shared" si="44"/>
        <v>56</v>
      </c>
      <c r="AD466">
        <f t="shared" si="45"/>
        <v>0</v>
      </c>
      <c r="AE466">
        <f t="shared" si="46"/>
        <v>0</v>
      </c>
      <c r="AF466">
        <f>'TP Factors'!$D$7</f>
        <v>1.0291758621024898</v>
      </c>
      <c r="AG466">
        <f t="shared" si="47"/>
        <v>0</v>
      </c>
    </row>
    <row r="467" spans="1:33">
      <c r="A467" s="51" t="s">
        <v>246</v>
      </c>
      <c r="B467" s="51">
        <v>10</v>
      </c>
      <c r="C467" s="51" t="s">
        <v>247</v>
      </c>
      <c r="D467" s="52">
        <v>37.82</v>
      </c>
      <c r="E467" s="51" t="s">
        <v>248</v>
      </c>
      <c r="F467" s="51">
        <v>3456</v>
      </c>
      <c r="G467" s="53">
        <v>3</v>
      </c>
      <c r="H467" s="51" t="s">
        <v>249</v>
      </c>
      <c r="I467" s="51" t="s">
        <v>250</v>
      </c>
      <c r="J467" s="51">
        <v>1670</v>
      </c>
      <c r="K467" s="54">
        <v>712.52329388500004</v>
      </c>
      <c r="L467" s="54">
        <v>7735.2825360500001</v>
      </c>
      <c r="M467" s="52">
        <v>2</v>
      </c>
      <c r="N467" s="52">
        <v>0.11</v>
      </c>
      <c r="O467" s="51">
        <v>65416</v>
      </c>
      <c r="P467" s="51">
        <v>63512</v>
      </c>
      <c r="Q467" s="55">
        <v>65416</v>
      </c>
      <c r="R467" s="55">
        <v>3200</v>
      </c>
      <c r="S467" s="51" t="s">
        <v>253</v>
      </c>
      <c r="T467" s="51" t="s">
        <v>329</v>
      </c>
      <c r="U467" s="55">
        <v>48.29</v>
      </c>
      <c r="V467" s="55">
        <v>1</v>
      </c>
      <c r="W467" s="55">
        <v>1.2</v>
      </c>
      <c r="X467" s="55">
        <v>6.4000000000000001E-2</v>
      </c>
      <c r="Y467" s="55">
        <f t="shared" si="42"/>
        <v>1.2</v>
      </c>
      <c r="Z467" s="55">
        <f t="shared" si="43"/>
        <v>6.4000000000000001E-2</v>
      </c>
      <c r="AA467" s="55">
        <v>0.28699999999999998</v>
      </c>
      <c r="AB467" s="56">
        <v>1.91142229618811</v>
      </c>
      <c r="AC467">
        <f t="shared" si="44"/>
        <v>2723</v>
      </c>
      <c r="AD467">
        <f t="shared" si="45"/>
        <v>7</v>
      </c>
      <c r="AE467">
        <f t="shared" si="46"/>
        <v>0.4</v>
      </c>
      <c r="AF467">
        <f>'TP Factors'!$D$7</f>
        <v>1.0291758621024898</v>
      </c>
      <c r="AG467">
        <f t="shared" si="47"/>
        <v>0.4</v>
      </c>
    </row>
    <row r="468" spans="1:33">
      <c r="A468" s="51" t="s">
        <v>246</v>
      </c>
      <c r="B468" s="51">
        <v>10</v>
      </c>
      <c r="C468" s="51" t="s">
        <v>247</v>
      </c>
      <c r="D468" s="52">
        <v>37.82</v>
      </c>
      <c r="E468" s="51" t="s">
        <v>248</v>
      </c>
      <c r="F468" s="51">
        <v>3456</v>
      </c>
      <c r="G468" s="53">
        <v>11.1</v>
      </c>
      <c r="H468" s="51" t="s">
        <v>249</v>
      </c>
      <c r="I468" s="51" t="s">
        <v>250</v>
      </c>
      <c r="J468" s="51">
        <v>81</v>
      </c>
      <c r="K468" s="54">
        <v>189.21989171000001</v>
      </c>
      <c r="L468" s="54">
        <v>586.42505888300002</v>
      </c>
      <c r="M468" s="52">
        <v>0.1</v>
      </c>
      <c r="N468" s="52">
        <v>0.01</v>
      </c>
      <c r="O468" s="51">
        <v>65417</v>
      </c>
      <c r="P468" s="51">
        <v>63513</v>
      </c>
      <c r="Q468" s="55">
        <v>65417</v>
      </c>
      <c r="R468" s="55">
        <v>1800</v>
      </c>
      <c r="S468" s="51" t="s">
        <v>258</v>
      </c>
      <c r="T468" s="51" t="s">
        <v>341</v>
      </c>
      <c r="U468" s="55">
        <v>48.29</v>
      </c>
      <c r="V468" s="55">
        <v>1</v>
      </c>
      <c r="W468" s="55">
        <v>1.25</v>
      </c>
      <c r="X468" s="55">
        <v>7.5999999999999998E-2</v>
      </c>
      <c r="Y468" s="55">
        <f t="shared" si="42"/>
        <v>1.25</v>
      </c>
      <c r="Z468" s="55">
        <f t="shared" si="43"/>
        <v>7.5999999999999998E-2</v>
      </c>
      <c r="AA468" s="55">
        <v>0.183</v>
      </c>
      <c r="AB468" s="56">
        <v>0.14490820826937301</v>
      </c>
      <c r="AC468">
        <f t="shared" si="44"/>
        <v>132</v>
      </c>
      <c r="AD468">
        <f t="shared" si="45"/>
        <v>0</v>
      </c>
      <c r="AE468">
        <f t="shared" si="46"/>
        <v>0</v>
      </c>
      <c r="AF468">
        <f>'TP Factors'!$D$7</f>
        <v>1.0291758621024898</v>
      </c>
      <c r="AG468">
        <f t="shared" si="47"/>
        <v>0</v>
      </c>
    </row>
    <row r="469" spans="1:33">
      <c r="A469" s="51" t="s">
        <v>246</v>
      </c>
      <c r="B469" s="51">
        <v>10</v>
      </c>
      <c r="C469" s="51" t="s">
        <v>247</v>
      </c>
      <c r="D469" s="52">
        <v>37.82</v>
      </c>
      <c r="E469" s="51" t="s">
        <v>248</v>
      </c>
      <c r="F469" s="51">
        <v>3456</v>
      </c>
      <c r="G469" s="53">
        <v>11.1</v>
      </c>
      <c r="H469" s="51" t="s">
        <v>249</v>
      </c>
      <c r="I469" s="51" t="s">
        <v>250</v>
      </c>
      <c r="J469" s="51">
        <v>25</v>
      </c>
      <c r="K469" s="54">
        <v>67.143227373399995</v>
      </c>
      <c r="L469" s="54">
        <v>178.81741572600001</v>
      </c>
      <c r="M469" s="52">
        <v>0.03</v>
      </c>
      <c r="N469" s="52">
        <v>0</v>
      </c>
      <c r="O469" s="51">
        <v>65418</v>
      </c>
      <c r="P469" s="51">
        <v>63514</v>
      </c>
      <c r="Q469" s="55">
        <v>65418</v>
      </c>
      <c r="R469" s="55">
        <v>1800</v>
      </c>
      <c r="S469" s="51" t="s">
        <v>258</v>
      </c>
      <c r="T469" s="51" t="s">
        <v>341</v>
      </c>
      <c r="U469" s="55">
        <v>48.29</v>
      </c>
      <c r="V469" s="55">
        <v>1</v>
      </c>
      <c r="W469" s="55">
        <v>1.25</v>
      </c>
      <c r="X469" s="55">
        <v>7.5999999999999998E-2</v>
      </c>
      <c r="Y469" s="55">
        <f t="shared" si="42"/>
        <v>1.25</v>
      </c>
      <c r="Z469" s="55">
        <f t="shared" si="43"/>
        <v>7.5999999999999998E-2</v>
      </c>
      <c r="AA469" s="55">
        <v>0.183</v>
      </c>
      <c r="AB469" s="56">
        <v>4.4186568982013598E-2</v>
      </c>
      <c r="AC469">
        <f t="shared" si="44"/>
        <v>40</v>
      </c>
      <c r="AD469">
        <f t="shared" si="45"/>
        <v>0</v>
      </c>
      <c r="AE469">
        <f t="shared" si="46"/>
        <v>0</v>
      </c>
      <c r="AF469">
        <f>'TP Factors'!$D$7</f>
        <v>1.0291758621024898</v>
      </c>
      <c r="AG469">
        <f t="shared" si="47"/>
        <v>0</v>
      </c>
    </row>
    <row r="470" spans="1:33">
      <c r="A470" s="51" t="s">
        <v>246</v>
      </c>
      <c r="B470" s="51">
        <v>10</v>
      </c>
      <c r="C470" s="51" t="s">
        <v>247</v>
      </c>
      <c r="D470" s="52">
        <v>37.82</v>
      </c>
      <c r="E470" s="51" t="s">
        <v>248</v>
      </c>
      <c r="F470" s="51">
        <v>3456</v>
      </c>
      <c r="G470" s="53">
        <v>11.1</v>
      </c>
      <c r="H470" s="51" t="s">
        <v>249</v>
      </c>
      <c r="I470" s="51" t="s">
        <v>250</v>
      </c>
      <c r="J470" s="51">
        <v>59</v>
      </c>
      <c r="K470" s="54">
        <v>183.88484290599999</v>
      </c>
      <c r="L470" s="54">
        <v>432.563168512</v>
      </c>
      <c r="M470" s="52">
        <v>7.0000000000000007E-2</v>
      </c>
      <c r="N470" s="52">
        <v>0</v>
      </c>
      <c r="O470" s="51">
        <v>65419</v>
      </c>
      <c r="P470" s="51">
        <v>63515</v>
      </c>
      <c r="Q470" s="55">
        <v>65419</v>
      </c>
      <c r="R470" s="55">
        <v>1800</v>
      </c>
      <c r="S470" s="51" t="s">
        <v>253</v>
      </c>
      <c r="T470" s="51" t="s">
        <v>342</v>
      </c>
      <c r="U470" s="55">
        <v>48.29</v>
      </c>
      <c r="V470" s="55">
        <v>1</v>
      </c>
      <c r="W470" s="55">
        <v>1.25</v>
      </c>
      <c r="X470" s="55">
        <v>7.5999999999999998E-2</v>
      </c>
      <c r="Y470" s="55">
        <f t="shared" si="42"/>
        <v>1.25</v>
      </c>
      <c r="Z470" s="55">
        <f t="shared" si="43"/>
        <v>7.5999999999999998E-2</v>
      </c>
      <c r="AA470" s="55">
        <v>0.182</v>
      </c>
      <c r="AB470" s="56">
        <v>0.106888259194791</v>
      </c>
      <c r="AC470">
        <f t="shared" si="44"/>
        <v>97</v>
      </c>
      <c r="AD470">
        <f t="shared" si="45"/>
        <v>0</v>
      </c>
      <c r="AE470">
        <f t="shared" si="46"/>
        <v>0</v>
      </c>
      <c r="AF470">
        <f>'TP Factors'!$D$7</f>
        <v>1.0291758621024898</v>
      </c>
      <c r="AG470">
        <f t="shared" si="47"/>
        <v>0</v>
      </c>
    </row>
    <row r="471" spans="1:33">
      <c r="A471" s="51" t="s">
        <v>246</v>
      </c>
      <c r="B471" s="51">
        <v>10</v>
      </c>
      <c r="C471" s="51" t="s">
        <v>247</v>
      </c>
      <c r="D471" s="52">
        <v>37.82</v>
      </c>
      <c r="E471" s="51" t="s">
        <v>248</v>
      </c>
      <c r="F471" s="51">
        <v>3456</v>
      </c>
      <c r="G471" s="53">
        <v>0</v>
      </c>
      <c r="H471" s="51" t="s">
        <v>249</v>
      </c>
      <c r="I471" s="51" t="s">
        <v>250</v>
      </c>
      <c r="J471" s="51">
        <v>240</v>
      </c>
      <c r="K471" s="54">
        <v>215.594198226</v>
      </c>
      <c r="L471" s="54">
        <v>1052.8740506500001</v>
      </c>
      <c r="M471" s="52">
        <v>0</v>
      </c>
      <c r="N471" s="52">
        <v>0</v>
      </c>
      <c r="O471" s="51">
        <v>65428</v>
      </c>
      <c r="P471" s="51">
        <v>63522</v>
      </c>
      <c r="Q471" s="55">
        <v>65428</v>
      </c>
      <c r="R471" s="55">
        <v>6300</v>
      </c>
      <c r="S471" s="51" t="s">
        <v>258</v>
      </c>
      <c r="T471" s="51" t="s">
        <v>355</v>
      </c>
      <c r="U471" s="55">
        <v>48.29</v>
      </c>
      <c r="V471" s="55">
        <v>1</v>
      </c>
      <c r="W471" s="55">
        <v>0</v>
      </c>
      <c r="X471" s="55">
        <v>0</v>
      </c>
      <c r="Y471" s="55">
        <f t="shared" si="42"/>
        <v>0</v>
      </c>
      <c r="Z471" s="55">
        <f t="shared" si="43"/>
        <v>0</v>
      </c>
      <c r="AA471" s="55">
        <v>0.30299999999999999</v>
      </c>
      <c r="AB471" s="56">
        <v>0.260169803236108</v>
      </c>
      <c r="AC471">
        <f t="shared" si="44"/>
        <v>391</v>
      </c>
      <c r="AD471">
        <f t="shared" si="45"/>
        <v>0</v>
      </c>
      <c r="AE471">
        <f t="shared" si="46"/>
        <v>0</v>
      </c>
      <c r="AF471">
        <f>'TP Factors'!$D$7</f>
        <v>1.0291758621024898</v>
      </c>
      <c r="AG471">
        <f t="shared" si="47"/>
        <v>0</v>
      </c>
    </row>
    <row r="472" spans="1:33">
      <c r="A472" s="51" t="s">
        <v>246</v>
      </c>
      <c r="B472" s="51">
        <v>10</v>
      </c>
      <c r="C472" s="51" t="s">
        <v>247</v>
      </c>
      <c r="D472" s="52">
        <v>37.82</v>
      </c>
      <c r="E472" s="51" t="s">
        <v>248</v>
      </c>
      <c r="F472" s="51">
        <v>3456</v>
      </c>
      <c r="G472" s="53">
        <v>0</v>
      </c>
      <c r="H472" s="51" t="s">
        <v>249</v>
      </c>
      <c r="I472" s="51" t="s">
        <v>250</v>
      </c>
      <c r="J472" s="51">
        <v>230</v>
      </c>
      <c r="K472" s="54">
        <v>198.921111997</v>
      </c>
      <c r="L472" s="54">
        <v>1147.75407509</v>
      </c>
      <c r="M472" s="52">
        <v>0</v>
      </c>
      <c r="N472" s="52">
        <v>0</v>
      </c>
      <c r="O472" s="51">
        <v>65429</v>
      </c>
      <c r="P472" s="51">
        <v>63523</v>
      </c>
      <c r="Q472" s="55">
        <v>65429</v>
      </c>
      <c r="R472" s="55">
        <v>6300</v>
      </c>
      <c r="S472" s="51" t="s">
        <v>253</v>
      </c>
      <c r="T472" s="51" t="s">
        <v>346</v>
      </c>
      <c r="U472" s="55">
        <v>48.29</v>
      </c>
      <c r="V472" s="55">
        <v>1</v>
      </c>
      <c r="W472" s="55">
        <v>0</v>
      </c>
      <c r="X472" s="55">
        <v>0</v>
      </c>
      <c r="Y472" s="55">
        <f t="shared" si="42"/>
        <v>0</v>
      </c>
      <c r="Z472" s="55">
        <f t="shared" si="43"/>
        <v>0</v>
      </c>
      <c r="AA472" s="55">
        <v>0.26600000000000001</v>
      </c>
      <c r="AB472" s="56">
        <v>0.28361507409840903</v>
      </c>
      <c r="AC472">
        <f t="shared" si="44"/>
        <v>374</v>
      </c>
      <c r="AD472">
        <f t="shared" si="45"/>
        <v>0</v>
      </c>
      <c r="AE472">
        <f t="shared" si="46"/>
        <v>0</v>
      </c>
      <c r="AF472">
        <f>'TP Factors'!$D$7</f>
        <v>1.0291758621024898</v>
      </c>
      <c r="AG472">
        <f t="shared" si="47"/>
        <v>0</v>
      </c>
    </row>
    <row r="473" spans="1:33">
      <c r="A473" s="51" t="s">
        <v>246</v>
      </c>
      <c r="B473" s="51">
        <v>10</v>
      </c>
      <c r="C473" s="51" t="s">
        <v>247</v>
      </c>
      <c r="D473" s="52">
        <v>37.82</v>
      </c>
      <c r="E473" s="51" t="s">
        <v>248</v>
      </c>
      <c r="F473" s="51">
        <v>3456</v>
      </c>
      <c r="G473" s="53">
        <v>3</v>
      </c>
      <c r="H473" s="51" t="s">
        <v>249</v>
      </c>
      <c r="I473" s="51" t="s">
        <v>250</v>
      </c>
      <c r="J473" s="51">
        <v>1586</v>
      </c>
      <c r="K473" s="54">
        <v>747.01913596300005</v>
      </c>
      <c r="L473" s="54">
        <v>5104.4554419599999</v>
      </c>
      <c r="M473" s="52">
        <v>1.1100000000000001</v>
      </c>
      <c r="N473" s="52">
        <v>0.14000000000000001</v>
      </c>
      <c r="O473" s="51">
        <v>65433</v>
      </c>
      <c r="P473" s="51">
        <v>63527</v>
      </c>
      <c r="Q473" s="55">
        <v>65433</v>
      </c>
      <c r="R473" s="55">
        <v>4340</v>
      </c>
      <c r="S473" s="51" t="s">
        <v>258</v>
      </c>
      <c r="T473" s="51" t="s">
        <v>312</v>
      </c>
      <c r="U473" s="55">
        <v>48.29</v>
      </c>
      <c r="V473" s="55">
        <v>1</v>
      </c>
      <c r="W473" s="55">
        <v>0.7</v>
      </c>
      <c r="X473" s="55">
        <v>0.09</v>
      </c>
      <c r="Y473" s="55">
        <f t="shared" si="42"/>
        <v>0.7</v>
      </c>
      <c r="Z473" s="55">
        <f t="shared" si="43"/>
        <v>0.09</v>
      </c>
      <c r="AA473" s="55">
        <v>0.41299999999999998</v>
      </c>
      <c r="AB473" s="56">
        <v>1.26133336379022</v>
      </c>
      <c r="AC473">
        <f t="shared" si="44"/>
        <v>2586</v>
      </c>
      <c r="AD473">
        <f t="shared" si="45"/>
        <v>4</v>
      </c>
      <c r="AE473">
        <f t="shared" si="46"/>
        <v>0.5</v>
      </c>
      <c r="AF473">
        <f>'TP Factors'!$D$7</f>
        <v>1.0291758621024898</v>
      </c>
      <c r="AG473">
        <f t="shared" si="47"/>
        <v>0.5</v>
      </c>
    </row>
    <row r="474" spans="1:33">
      <c r="A474" s="51" t="s">
        <v>246</v>
      </c>
      <c r="B474" s="51">
        <v>10</v>
      </c>
      <c r="C474" s="51" t="s">
        <v>247</v>
      </c>
      <c r="D474" s="52">
        <v>37.82</v>
      </c>
      <c r="E474" s="51" t="s">
        <v>248</v>
      </c>
      <c r="F474" s="51">
        <v>1234</v>
      </c>
      <c r="G474" s="53">
        <v>29</v>
      </c>
      <c r="H474" s="51" t="s">
        <v>249</v>
      </c>
      <c r="I474" s="51" t="s">
        <v>250</v>
      </c>
      <c r="J474" s="51">
        <v>1884</v>
      </c>
      <c r="K474" s="54">
        <v>595.392658643</v>
      </c>
      <c r="L474" s="54">
        <v>6436.2509828100001</v>
      </c>
      <c r="M474" s="52">
        <v>4.2</v>
      </c>
      <c r="N474" s="52">
        <v>0.6</v>
      </c>
      <c r="O474" s="51">
        <v>65436</v>
      </c>
      <c r="P474" s="51">
        <v>63529</v>
      </c>
      <c r="Q474" s="55">
        <v>65436</v>
      </c>
      <c r="R474" s="55">
        <v>1200</v>
      </c>
      <c r="S474" s="51" t="s">
        <v>253</v>
      </c>
      <c r="T474" s="51" t="s">
        <v>254</v>
      </c>
      <c r="U474" s="55">
        <v>48.29</v>
      </c>
      <c r="V474" s="55">
        <v>1</v>
      </c>
      <c r="W474" s="55">
        <v>2.23</v>
      </c>
      <c r="X474" s="55">
        <v>0.316</v>
      </c>
      <c r="Y474" s="55">
        <f t="shared" si="42"/>
        <v>2.23</v>
      </c>
      <c r="Z474" s="55">
        <f t="shared" si="43"/>
        <v>0.316</v>
      </c>
      <c r="AA474" s="55">
        <v>0.38900000000000001</v>
      </c>
      <c r="AB474" s="56">
        <v>7.9601470048620795E-2</v>
      </c>
      <c r="AC474">
        <f t="shared" si="44"/>
        <v>154</v>
      </c>
      <c r="AD474">
        <f t="shared" si="45"/>
        <v>1</v>
      </c>
      <c r="AE474">
        <f t="shared" si="46"/>
        <v>0.1</v>
      </c>
      <c r="AF474">
        <f>'TP Factors'!$D$7</f>
        <v>1.0291758621024898</v>
      </c>
      <c r="AG474">
        <f t="shared" si="47"/>
        <v>0.1</v>
      </c>
    </row>
    <row r="475" spans="1:33">
      <c r="A475" s="51" t="s">
        <v>246</v>
      </c>
      <c r="B475" s="51">
        <v>10</v>
      </c>
      <c r="C475" s="51" t="s">
        <v>247</v>
      </c>
      <c r="D475" s="52">
        <v>37.82</v>
      </c>
      <c r="E475" s="51" t="s">
        <v>248</v>
      </c>
      <c r="F475" s="51">
        <v>3456</v>
      </c>
      <c r="G475" s="53">
        <v>0</v>
      </c>
      <c r="H475" s="51" t="s">
        <v>249</v>
      </c>
      <c r="I475" s="51" t="s">
        <v>250</v>
      </c>
      <c r="J475" s="51">
        <v>372</v>
      </c>
      <c r="K475" s="54">
        <v>286.09598755899998</v>
      </c>
      <c r="L475" s="54">
        <v>1856.6228236699999</v>
      </c>
      <c r="M475" s="52">
        <v>0</v>
      </c>
      <c r="N475" s="52">
        <v>0</v>
      </c>
      <c r="O475" s="51">
        <v>65438</v>
      </c>
      <c r="P475" s="51">
        <v>63531</v>
      </c>
      <c r="Q475" s="55">
        <v>65438</v>
      </c>
      <c r="R475" s="55">
        <v>6300</v>
      </c>
      <c r="S475" s="51" t="s">
        <v>253</v>
      </c>
      <c r="T475" s="51" t="s">
        <v>346</v>
      </c>
      <c r="U475" s="55">
        <v>48.29</v>
      </c>
      <c r="V475" s="55">
        <v>1</v>
      </c>
      <c r="W475" s="55">
        <v>0</v>
      </c>
      <c r="X475" s="55">
        <v>0</v>
      </c>
      <c r="Y475" s="55">
        <f t="shared" si="42"/>
        <v>0</v>
      </c>
      <c r="Z475" s="55">
        <f t="shared" si="43"/>
        <v>0</v>
      </c>
      <c r="AA475" s="55">
        <v>0.26600000000000001</v>
      </c>
      <c r="AB475" s="56">
        <v>0.45877965594824799</v>
      </c>
      <c r="AC475">
        <f t="shared" si="44"/>
        <v>606</v>
      </c>
      <c r="AD475">
        <f t="shared" si="45"/>
        <v>0</v>
      </c>
      <c r="AE475">
        <f t="shared" si="46"/>
        <v>0</v>
      </c>
      <c r="AF475">
        <f>'TP Factors'!$D$7</f>
        <v>1.0291758621024898</v>
      </c>
      <c r="AG475">
        <f t="shared" si="47"/>
        <v>0</v>
      </c>
    </row>
    <row r="476" spans="1:33">
      <c r="A476" s="51" t="s">
        <v>246</v>
      </c>
      <c r="B476" s="51">
        <v>10</v>
      </c>
      <c r="C476" s="51" t="s">
        <v>247</v>
      </c>
      <c r="D476" s="52">
        <v>37.82</v>
      </c>
      <c r="E476" s="51" t="s">
        <v>248</v>
      </c>
      <c r="F476" s="51">
        <v>3456</v>
      </c>
      <c r="G476" s="53">
        <v>3</v>
      </c>
      <c r="H476" s="51" t="s">
        <v>249</v>
      </c>
      <c r="I476" s="51" t="s">
        <v>250</v>
      </c>
      <c r="J476" s="51">
        <v>5171</v>
      </c>
      <c r="K476" s="54">
        <v>786.99186077100001</v>
      </c>
      <c r="L476" s="54">
        <v>22244.953399099999</v>
      </c>
      <c r="M476" s="52">
        <v>3.62</v>
      </c>
      <c r="N476" s="52">
        <v>0.47</v>
      </c>
      <c r="O476" s="51">
        <v>65439</v>
      </c>
      <c r="P476" s="51">
        <v>63532</v>
      </c>
      <c r="Q476" s="55">
        <v>65439</v>
      </c>
      <c r="R476" s="55">
        <v>4340</v>
      </c>
      <c r="S476" s="51" t="s">
        <v>253</v>
      </c>
      <c r="T476" s="51" t="s">
        <v>344</v>
      </c>
      <c r="U476" s="55">
        <v>48.29</v>
      </c>
      <c r="V476" s="55">
        <v>1</v>
      </c>
      <c r="W476" s="55">
        <v>0.7</v>
      </c>
      <c r="X476" s="55">
        <v>0.09</v>
      </c>
      <c r="Y476" s="55">
        <f t="shared" si="42"/>
        <v>0.7</v>
      </c>
      <c r="Z476" s="55">
        <f t="shared" si="43"/>
        <v>0.09</v>
      </c>
      <c r="AA476" s="55">
        <v>0.309</v>
      </c>
      <c r="AB476" s="56">
        <v>5.4968257080873002</v>
      </c>
      <c r="AC476">
        <f t="shared" si="44"/>
        <v>8431</v>
      </c>
      <c r="AD476">
        <f t="shared" si="45"/>
        <v>13</v>
      </c>
      <c r="AE476">
        <f t="shared" si="46"/>
        <v>1.7</v>
      </c>
      <c r="AF476">
        <f>'TP Factors'!$D$7</f>
        <v>1.0291758621024898</v>
      </c>
      <c r="AG476">
        <f t="shared" si="47"/>
        <v>1.7</v>
      </c>
    </row>
    <row r="477" spans="1:33">
      <c r="A477" s="51" t="s">
        <v>246</v>
      </c>
      <c r="B477" s="51">
        <v>10</v>
      </c>
      <c r="C477" s="51" t="s">
        <v>247</v>
      </c>
      <c r="D477" s="52">
        <v>37.82</v>
      </c>
      <c r="E477" s="51" t="s">
        <v>248</v>
      </c>
      <c r="F477" s="51">
        <v>1234</v>
      </c>
      <c r="G477" s="53">
        <v>102.5</v>
      </c>
      <c r="H477" s="51" t="s">
        <v>249</v>
      </c>
      <c r="I477" s="51" t="s">
        <v>250</v>
      </c>
      <c r="J477" s="51">
        <v>111</v>
      </c>
      <c r="K477" s="54">
        <v>99.204886884399997</v>
      </c>
      <c r="L477" s="54">
        <v>222.36108592900001</v>
      </c>
      <c r="M477" s="52">
        <v>0.23</v>
      </c>
      <c r="N477" s="52">
        <v>0.06</v>
      </c>
      <c r="O477" s="51">
        <v>65440</v>
      </c>
      <c r="P477" s="51">
        <v>63533</v>
      </c>
      <c r="Q477" s="55">
        <v>65440</v>
      </c>
      <c r="R477" s="55">
        <v>1300</v>
      </c>
      <c r="S477" s="51" t="s">
        <v>258</v>
      </c>
      <c r="T477" s="51" t="s">
        <v>311</v>
      </c>
      <c r="U477" s="55">
        <v>48.29</v>
      </c>
      <c r="V477" s="55">
        <v>1</v>
      </c>
      <c r="W477" s="55">
        <v>2.1</v>
      </c>
      <c r="X477" s="55">
        <v>0.51600000000000001</v>
      </c>
      <c r="Y477" s="55">
        <f t="shared" si="42"/>
        <v>2.1</v>
      </c>
      <c r="Z477" s="55">
        <f t="shared" si="43"/>
        <v>0.51600000000000001</v>
      </c>
      <c r="AA477" s="55">
        <v>0.66200000000000003</v>
      </c>
      <c r="AB477" s="56">
        <v>5.4946401175294202E-2</v>
      </c>
      <c r="AC477">
        <f t="shared" si="44"/>
        <v>181</v>
      </c>
      <c r="AD477">
        <f t="shared" si="45"/>
        <v>1</v>
      </c>
      <c r="AE477">
        <f t="shared" si="46"/>
        <v>0.2</v>
      </c>
      <c r="AF477">
        <f>'TP Factors'!$D$7</f>
        <v>1.0291758621024898</v>
      </c>
      <c r="AG477">
        <f t="shared" si="47"/>
        <v>0.2</v>
      </c>
    </row>
    <row r="478" spans="1:33">
      <c r="A478" s="51" t="s">
        <v>246</v>
      </c>
      <c r="B478" s="51">
        <v>10</v>
      </c>
      <c r="C478" s="51" t="s">
        <v>247</v>
      </c>
      <c r="D478" s="52">
        <v>37.82</v>
      </c>
      <c r="E478" s="51" t="s">
        <v>248</v>
      </c>
      <c r="F478" s="51">
        <v>3456</v>
      </c>
      <c r="G478" s="53">
        <v>11.1</v>
      </c>
      <c r="H478" s="51" t="s">
        <v>249</v>
      </c>
      <c r="I478" s="51" t="s">
        <v>250</v>
      </c>
      <c r="J478" s="51">
        <v>3</v>
      </c>
      <c r="K478" s="54">
        <v>26.7243803864</v>
      </c>
      <c r="L478" s="54">
        <v>27.8825001634</v>
      </c>
      <c r="M478" s="52">
        <v>0</v>
      </c>
      <c r="N478" s="52">
        <v>0</v>
      </c>
      <c r="O478" s="51">
        <v>65442</v>
      </c>
      <c r="P478" s="51">
        <v>63535</v>
      </c>
      <c r="Q478" s="55">
        <v>65442</v>
      </c>
      <c r="R478" s="55">
        <v>1800</v>
      </c>
      <c r="S478" s="51" t="s">
        <v>261</v>
      </c>
      <c r="T478" s="51" t="s">
        <v>356</v>
      </c>
      <c r="U478" s="55">
        <v>48.29</v>
      </c>
      <c r="V478" s="55">
        <v>1</v>
      </c>
      <c r="W478" s="55">
        <v>1.25</v>
      </c>
      <c r="X478" s="55">
        <v>7.5999999999999998E-2</v>
      </c>
      <c r="Y478" s="55">
        <f t="shared" si="42"/>
        <v>1.25</v>
      </c>
      <c r="Z478" s="55">
        <f t="shared" si="43"/>
        <v>7.5999999999999998E-2</v>
      </c>
      <c r="AA478" s="55">
        <v>0.127</v>
      </c>
      <c r="AB478" s="56">
        <v>6.8898882766388102E-3</v>
      </c>
      <c r="AC478">
        <f t="shared" si="44"/>
        <v>4</v>
      </c>
      <c r="AD478">
        <f t="shared" si="45"/>
        <v>0</v>
      </c>
      <c r="AE478">
        <f t="shared" si="46"/>
        <v>0</v>
      </c>
      <c r="AF478">
        <f>'TP Factors'!$D$7</f>
        <v>1.0291758621024898</v>
      </c>
      <c r="AG478">
        <f t="shared" si="47"/>
        <v>0</v>
      </c>
    </row>
    <row r="479" spans="1:33">
      <c r="A479" s="51" t="s">
        <v>246</v>
      </c>
      <c r="B479" s="51">
        <v>10</v>
      </c>
      <c r="C479" s="51" t="s">
        <v>247</v>
      </c>
      <c r="D479" s="52">
        <v>37.82</v>
      </c>
      <c r="E479" s="51" t="s">
        <v>248</v>
      </c>
      <c r="F479" s="51">
        <v>1234</v>
      </c>
      <c r="G479" s="53">
        <v>0</v>
      </c>
      <c r="H479" s="51" t="s">
        <v>249</v>
      </c>
      <c r="I479" s="51" t="s">
        <v>250</v>
      </c>
      <c r="J479" s="51">
        <v>122</v>
      </c>
      <c r="K479" s="54">
        <v>124.810182617</v>
      </c>
      <c r="L479" s="54">
        <v>323.106806054</v>
      </c>
      <c r="M479" s="52">
        <v>7.0000000000000007E-2</v>
      </c>
      <c r="N479" s="52">
        <v>0.02</v>
      </c>
      <c r="O479" s="51">
        <v>65443</v>
      </c>
      <c r="P479" s="51">
        <v>63536</v>
      </c>
      <c r="Q479" s="55">
        <v>65443</v>
      </c>
      <c r="R479" s="55">
        <v>5300</v>
      </c>
      <c r="S479" s="51" t="s">
        <v>253</v>
      </c>
      <c r="T479" s="51" t="s">
        <v>316</v>
      </c>
      <c r="U479" s="55">
        <v>48.29</v>
      </c>
      <c r="V479" s="55">
        <v>1</v>
      </c>
      <c r="W479" s="55">
        <v>0.6</v>
      </c>
      <c r="X479" s="55">
        <v>0.13500000000000001</v>
      </c>
      <c r="Y479" s="55">
        <f t="shared" si="42"/>
        <v>0.6</v>
      </c>
      <c r="Z479" s="55">
        <f t="shared" si="43"/>
        <v>0.13500000000000001</v>
      </c>
      <c r="AA479" s="55">
        <v>0.5</v>
      </c>
      <c r="AB479" s="56">
        <v>7.9841111190580405E-2</v>
      </c>
      <c r="AC479">
        <f t="shared" si="44"/>
        <v>198</v>
      </c>
      <c r="AD479">
        <f t="shared" si="45"/>
        <v>0</v>
      </c>
      <c r="AE479">
        <f t="shared" si="46"/>
        <v>0.1</v>
      </c>
      <c r="AF479">
        <f>'TP Factors'!$D$7</f>
        <v>1.0291758621024898</v>
      </c>
      <c r="AG479">
        <f t="shared" si="47"/>
        <v>0.1</v>
      </c>
    </row>
    <row r="480" spans="1:33">
      <c r="A480" s="51" t="s">
        <v>246</v>
      </c>
      <c r="B480" s="51">
        <v>10</v>
      </c>
      <c r="C480" s="51" t="s">
        <v>247</v>
      </c>
      <c r="D480" s="52">
        <v>37.82</v>
      </c>
      <c r="E480" s="51" t="s">
        <v>248</v>
      </c>
      <c r="F480" s="51">
        <v>1234</v>
      </c>
      <c r="G480" s="53">
        <v>98</v>
      </c>
      <c r="H480" s="51" t="s">
        <v>249</v>
      </c>
      <c r="I480" s="51" t="s">
        <v>250</v>
      </c>
      <c r="J480" s="51">
        <v>554</v>
      </c>
      <c r="K480" s="54">
        <v>257.17400654099998</v>
      </c>
      <c r="L480" s="54">
        <v>993.670650131</v>
      </c>
      <c r="M480" s="52">
        <v>1</v>
      </c>
      <c r="N480" s="52">
        <v>0.26</v>
      </c>
      <c r="O480" s="51">
        <v>65444</v>
      </c>
      <c r="P480" s="51">
        <v>63537</v>
      </c>
      <c r="Q480" s="55">
        <v>65444</v>
      </c>
      <c r="R480" s="55">
        <v>1700</v>
      </c>
      <c r="S480" s="51" t="s">
        <v>258</v>
      </c>
      <c r="T480" s="51" t="s">
        <v>307</v>
      </c>
      <c r="U480" s="55">
        <v>48.29</v>
      </c>
      <c r="V480" s="55">
        <v>1</v>
      </c>
      <c r="W480" s="55">
        <v>1.8</v>
      </c>
      <c r="X480" s="55">
        <v>0.47799999999999998</v>
      </c>
      <c r="Y480" s="55">
        <f t="shared" si="42"/>
        <v>1.8</v>
      </c>
      <c r="Z480" s="55">
        <f t="shared" si="43"/>
        <v>0.47799999999999998</v>
      </c>
      <c r="AA480" s="55">
        <v>0.74099999999999999</v>
      </c>
      <c r="AB480" s="56">
        <v>0.245540382856339</v>
      </c>
      <c r="AC480">
        <f t="shared" si="44"/>
        <v>903</v>
      </c>
      <c r="AD480">
        <f t="shared" si="45"/>
        <v>4</v>
      </c>
      <c r="AE480">
        <f t="shared" si="46"/>
        <v>1</v>
      </c>
      <c r="AF480">
        <f>'TP Factors'!$D$7</f>
        <v>1.0291758621024898</v>
      </c>
      <c r="AG480">
        <f t="shared" si="47"/>
        <v>1</v>
      </c>
    </row>
    <row r="481" spans="1:33">
      <c r="A481" s="51" t="s">
        <v>246</v>
      </c>
      <c r="B481" s="51">
        <v>10</v>
      </c>
      <c r="C481" s="51" t="s">
        <v>247</v>
      </c>
      <c r="D481" s="52">
        <v>37.82</v>
      </c>
      <c r="E481" s="51" t="s">
        <v>248</v>
      </c>
      <c r="F481" s="51">
        <v>3456</v>
      </c>
      <c r="G481" s="53">
        <v>11.1</v>
      </c>
      <c r="H481" s="51" t="s">
        <v>249</v>
      </c>
      <c r="I481" s="51" t="s">
        <v>250</v>
      </c>
      <c r="J481" s="51">
        <v>62</v>
      </c>
      <c r="K481" s="54">
        <v>125.535428724</v>
      </c>
      <c r="L481" s="54">
        <v>447.944237515</v>
      </c>
      <c r="M481" s="52">
        <v>0.08</v>
      </c>
      <c r="N481" s="52">
        <v>0</v>
      </c>
      <c r="O481" s="51">
        <v>65450</v>
      </c>
      <c r="P481" s="51">
        <v>63542</v>
      </c>
      <c r="Q481" s="55">
        <v>65450</v>
      </c>
      <c r="R481" s="55">
        <v>1800</v>
      </c>
      <c r="S481" s="51" t="s">
        <v>258</v>
      </c>
      <c r="T481" s="51" t="s">
        <v>341</v>
      </c>
      <c r="U481" s="55">
        <v>48.29</v>
      </c>
      <c r="V481" s="55">
        <v>1</v>
      </c>
      <c r="W481" s="55">
        <v>1.25</v>
      </c>
      <c r="X481" s="55">
        <v>7.5999999999999998E-2</v>
      </c>
      <c r="Y481" s="55">
        <f t="shared" si="42"/>
        <v>1.25</v>
      </c>
      <c r="Z481" s="55">
        <f t="shared" si="43"/>
        <v>7.5999999999999998E-2</v>
      </c>
      <c r="AA481" s="55">
        <v>0.183</v>
      </c>
      <c r="AB481" s="56">
        <v>0.110688988934252</v>
      </c>
      <c r="AC481">
        <f t="shared" si="44"/>
        <v>101</v>
      </c>
      <c r="AD481">
        <f t="shared" si="45"/>
        <v>0</v>
      </c>
      <c r="AE481">
        <f t="shared" si="46"/>
        <v>0</v>
      </c>
      <c r="AF481">
        <f>'TP Factors'!$D$7</f>
        <v>1.0291758621024898</v>
      </c>
      <c r="AG481">
        <f t="shared" si="47"/>
        <v>0</v>
      </c>
    </row>
    <row r="482" spans="1:33">
      <c r="A482" s="51" t="s">
        <v>246</v>
      </c>
      <c r="B482" s="51">
        <v>10</v>
      </c>
      <c r="C482" s="51" t="s">
        <v>247</v>
      </c>
      <c r="D482" s="52">
        <v>37.82</v>
      </c>
      <c r="E482" s="51" t="s">
        <v>248</v>
      </c>
      <c r="F482" s="51">
        <v>3456</v>
      </c>
      <c r="G482" s="53">
        <v>11.1</v>
      </c>
      <c r="H482" s="51" t="s">
        <v>249</v>
      </c>
      <c r="I482" s="51" t="s">
        <v>250</v>
      </c>
      <c r="J482" s="51">
        <v>39</v>
      </c>
      <c r="K482" s="54">
        <v>88.577560763199997</v>
      </c>
      <c r="L482" s="54">
        <v>282.54556811800001</v>
      </c>
      <c r="M482" s="52">
        <v>0.05</v>
      </c>
      <c r="N482" s="52">
        <v>0</v>
      </c>
      <c r="O482" s="51">
        <v>65453</v>
      </c>
      <c r="P482" s="51">
        <v>63545</v>
      </c>
      <c r="Q482" s="55">
        <v>65453</v>
      </c>
      <c r="R482" s="55">
        <v>1800</v>
      </c>
      <c r="S482" s="51" t="s">
        <v>258</v>
      </c>
      <c r="T482" s="51" t="s">
        <v>341</v>
      </c>
      <c r="U482" s="55">
        <v>48.29</v>
      </c>
      <c r="V482" s="55">
        <v>1</v>
      </c>
      <c r="W482" s="55">
        <v>1.25</v>
      </c>
      <c r="X482" s="55">
        <v>7.5999999999999998E-2</v>
      </c>
      <c r="Y482" s="55">
        <f t="shared" si="42"/>
        <v>1.25</v>
      </c>
      <c r="Z482" s="55">
        <f t="shared" si="43"/>
        <v>7.5999999999999998E-2</v>
      </c>
      <c r="AA482" s="55">
        <v>0.183</v>
      </c>
      <c r="AB482" s="56">
        <v>6.9818251135668294E-2</v>
      </c>
      <c r="AC482">
        <f t="shared" si="44"/>
        <v>63</v>
      </c>
      <c r="AD482">
        <f t="shared" si="45"/>
        <v>0</v>
      </c>
      <c r="AE482">
        <f t="shared" si="46"/>
        <v>0</v>
      </c>
      <c r="AF482">
        <f>'TP Factors'!$D$7</f>
        <v>1.0291758621024898</v>
      </c>
      <c r="AG482">
        <f t="shared" si="47"/>
        <v>0</v>
      </c>
    </row>
    <row r="483" spans="1:33">
      <c r="A483" s="51" t="s">
        <v>246</v>
      </c>
      <c r="B483" s="51">
        <v>10</v>
      </c>
      <c r="C483" s="51" t="s">
        <v>247</v>
      </c>
      <c r="D483" s="52">
        <v>37.82</v>
      </c>
      <c r="E483" s="51" t="s">
        <v>248</v>
      </c>
      <c r="F483" s="51">
        <v>3456</v>
      </c>
      <c r="G483" s="53">
        <v>11.1</v>
      </c>
      <c r="H483" s="51" t="s">
        <v>249</v>
      </c>
      <c r="I483" s="51" t="s">
        <v>250</v>
      </c>
      <c r="J483" s="51">
        <v>95</v>
      </c>
      <c r="K483" s="54">
        <v>136.31336589</v>
      </c>
      <c r="L483" s="54">
        <v>689.99460211999997</v>
      </c>
      <c r="M483" s="52">
        <v>0.12</v>
      </c>
      <c r="N483" s="52">
        <v>0.01</v>
      </c>
      <c r="O483" s="51">
        <v>65454</v>
      </c>
      <c r="P483" s="51">
        <v>63546</v>
      </c>
      <c r="Q483" s="55">
        <v>65454</v>
      </c>
      <c r="R483" s="55">
        <v>1800</v>
      </c>
      <c r="S483" s="51" t="s">
        <v>258</v>
      </c>
      <c r="T483" s="51" t="s">
        <v>341</v>
      </c>
      <c r="U483" s="55">
        <v>48.29</v>
      </c>
      <c r="V483" s="55">
        <v>1</v>
      </c>
      <c r="W483" s="55">
        <v>1.25</v>
      </c>
      <c r="X483" s="55">
        <v>7.5999999999999998E-2</v>
      </c>
      <c r="Y483" s="55">
        <f t="shared" si="42"/>
        <v>1.25</v>
      </c>
      <c r="Z483" s="55">
        <f t="shared" si="43"/>
        <v>7.5999999999999998E-2</v>
      </c>
      <c r="AA483" s="55">
        <v>0.183</v>
      </c>
      <c r="AB483" s="56">
        <v>0.170500697383587</v>
      </c>
      <c r="AC483">
        <f t="shared" si="44"/>
        <v>155</v>
      </c>
      <c r="AD483">
        <f t="shared" si="45"/>
        <v>0</v>
      </c>
      <c r="AE483">
        <f t="shared" si="46"/>
        <v>0</v>
      </c>
      <c r="AF483">
        <f>'TP Factors'!$D$7</f>
        <v>1.0291758621024898</v>
      </c>
      <c r="AG483">
        <f t="shared" si="47"/>
        <v>0</v>
      </c>
    </row>
    <row r="484" spans="1:33">
      <c r="A484" s="51" t="s">
        <v>246</v>
      </c>
      <c r="B484" s="51">
        <v>10</v>
      </c>
      <c r="C484" s="51" t="s">
        <v>247</v>
      </c>
      <c r="D484" s="52">
        <v>37.82</v>
      </c>
      <c r="E484" s="51" t="s">
        <v>248</v>
      </c>
      <c r="F484" s="51">
        <v>3456</v>
      </c>
      <c r="G484" s="53">
        <v>0</v>
      </c>
      <c r="H484" s="51" t="s">
        <v>249</v>
      </c>
      <c r="I484" s="51" t="s">
        <v>250</v>
      </c>
      <c r="J484" s="51">
        <v>40</v>
      </c>
      <c r="K484" s="54">
        <v>79.1835789987</v>
      </c>
      <c r="L484" s="54">
        <v>174.515311621</v>
      </c>
      <c r="M484" s="52">
        <v>0</v>
      </c>
      <c r="N484" s="52">
        <v>0</v>
      </c>
      <c r="O484" s="51">
        <v>65455</v>
      </c>
      <c r="P484" s="51">
        <v>63547</v>
      </c>
      <c r="Q484" s="55">
        <v>65455</v>
      </c>
      <c r="R484" s="55">
        <v>6300</v>
      </c>
      <c r="S484" s="51" t="s">
        <v>258</v>
      </c>
      <c r="T484" s="51" t="s">
        <v>355</v>
      </c>
      <c r="U484" s="55">
        <v>48.29</v>
      </c>
      <c r="V484" s="55">
        <v>1</v>
      </c>
      <c r="W484" s="55">
        <v>0</v>
      </c>
      <c r="X484" s="55">
        <v>0</v>
      </c>
      <c r="Y484" s="55">
        <f t="shared" si="42"/>
        <v>0</v>
      </c>
      <c r="Z484" s="55">
        <f t="shared" si="43"/>
        <v>0</v>
      </c>
      <c r="AA484" s="55">
        <v>0.30299999999999999</v>
      </c>
      <c r="AB484" s="56">
        <v>4.31235001654873E-2</v>
      </c>
      <c r="AC484">
        <f t="shared" si="44"/>
        <v>65</v>
      </c>
      <c r="AD484">
        <f t="shared" si="45"/>
        <v>0</v>
      </c>
      <c r="AE484">
        <f t="shared" si="46"/>
        <v>0</v>
      </c>
      <c r="AF484">
        <f>'TP Factors'!$D$7</f>
        <v>1.0291758621024898</v>
      </c>
      <c r="AG484">
        <f t="shared" si="47"/>
        <v>0</v>
      </c>
    </row>
    <row r="485" spans="1:33">
      <c r="A485" s="51" t="s">
        <v>246</v>
      </c>
      <c r="B485" s="51">
        <v>10</v>
      </c>
      <c r="C485" s="51" t="s">
        <v>247</v>
      </c>
      <c r="D485" s="52">
        <v>37.82</v>
      </c>
      <c r="E485" s="51" t="s">
        <v>248</v>
      </c>
      <c r="F485" s="51">
        <v>3456</v>
      </c>
      <c r="G485" s="53">
        <v>11.1</v>
      </c>
      <c r="H485" s="51" t="s">
        <v>249</v>
      </c>
      <c r="I485" s="51" t="s">
        <v>250</v>
      </c>
      <c r="J485" s="51">
        <v>25</v>
      </c>
      <c r="K485" s="54">
        <v>60.2964792382</v>
      </c>
      <c r="L485" s="54">
        <v>194.83929167400001</v>
      </c>
      <c r="M485" s="52">
        <v>0.03</v>
      </c>
      <c r="N485" s="52">
        <v>0</v>
      </c>
      <c r="O485" s="51">
        <v>65458</v>
      </c>
      <c r="P485" s="51">
        <v>63550</v>
      </c>
      <c r="Q485" s="55">
        <v>65458</v>
      </c>
      <c r="R485" s="55">
        <v>1800</v>
      </c>
      <c r="S485" s="51" t="s">
        <v>256</v>
      </c>
      <c r="T485" s="51" t="s">
        <v>347</v>
      </c>
      <c r="U485" s="55">
        <v>48.29</v>
      </c>
      <c r="V485" s="55">
        <v>1</v>
      </c>
      <c r="W485" s="55">
        <v>1.25</v>
      </c>
      <c r="X485" s="55">
        <v>7.5999999999999998E-2</v>
      </c>
      <c r="Y485" s="55">
        <f t="shared" si="42"/>
        <v>1.25</v>
      </c>
      <c r="Z485" s="55">
        <f t="shared" si="43"/>
        <v>7.5999999999999998E-2</v>
      </c>
      <c r="AA485" s="55">
        <v>0.16900000000000001</v>
      </c>
      <c r="AB485" s="56">
        <v>4.8145644916150497E-2</v>
      </c>
      <c r="AC485">
        <f t="shared" si="44"/>
        <v>40</v>
      </c>
      <c r="AD485">
        <f t="shared" si="45"/>
        <v>0</v>
      </c>
      <c r="AE485">
        <f t="shared" si="46"/>
        <v>0</v>
      </c>
      <c r="AF485">
        <f>'TP Factors'!$D$7</f>
        <v>1.0291758621024898</v>
      </c>
      <c r="AG485">
        <f t="shared" si="47"/>
        <v>0</v>
      </c>
    </row>
    <row r="486" spans="1:33">
      <c r="A486" s="51" t="s">
        <v>246</v>
      </c>
      <c r="B486" s="51">
        <v>10</v>
      </c>
      <c r="C486" s="51" t="s">
        <v>247</v>
      </c>
      <c r="D486" s="52">
        <v>37.82</v>
      </c>
      <c r="E486" s="51" t="s">
        <v>248</v>
      </c>
      <c r="F486" s="51">
        <v>3456</v>
      </c>
      <c r="G486" s="53">
        <v>0</v>
      </c>
      <c r="H486" s="51" t="s">
        <v>249</v>
      </c>
      <c r="I486" s="51" t="s">
        <v>250</v>
      </c>
      <c r="J486" s="51">
        <v>303</v>
      </c>
      <c r="K486" s="54">
        <v>153.64298210699999</v>
      </c>
      <c r="L486" s="54">
        <v>1512.4026431699999</v>
      </c>
      <c r="M486" s="52">
        <v>0</v>
      </c>
      <c r="N486" s="52">
        <v>0</v>
      </c>
      <c r="O486" s="51">
        <v>65459</v>
      </c>
      <c r="P486" s="51">
        <v>63551</v>
      </c>
      <c r="Q486" s="55">
        <v>65459</v>
      </c>
      <c r="R486" s="55">
        <v>6460</v>
      </c>
      <c r="S486" s="51" t="s">
        <v>253</v>
      </c>
      <c r="T486" s="51" t="s">
        <v>281</v>
      </c>
      <c r="U486" s="55">
        <v>48.29</v>
      </c>
      <c r="V486" s="55">
        <v>1</v>
      </c>
      <c r="W486" s="55">
        <v>0</v>
      </c>
      <c r="X486" s="55">
        <v>0</v>
      </c>
      <c r="Y486" s="55">
        <f t="shared" si="42"/>
        <v>0</v>
      </c>
      <c r="Z486" s="55">
        <f t="shared" si="43"/>
        <v>0</v>
      </c>
      <c r="AA486" s="55">
        <v>0.26600000000000001</v>
      </c>
      <c r="AB486" s="56">
        <v>0.373721337185004</v>
      </c>
      <c r="AC486">
        <f t="shared" si="44"/>
        <v>493</v>
      </c>
      <c r="AD486">
        <f t="shared" si="45"/>
        <v>0</v>
      </c>
      <c r="AE486">
        <f t="shared" si="46"/>
        <v>0</v>
      </c>
      <c r="AF486">
        <f>'TP Factors'!$D$7</f>
        <v>1.0291758621024898</v>
      </c>
      <c r="AG486">
        <f t="shared" si="47"/>
        <v>0</v>
      </c>
    </row>
    <row r="487" spans="1:33">
      <c r="A487" s="51" t="s">
        <v>246</v>
      </c>
      <c r="B487" s="51">
        <v>10</v>
      </c>
      <c r="C487" s="51" t="s">
        <v>247</v>
      </c>
      <c r="D487" s="52">
        <v>37.82</v>
      </c>
      <c r="E487" s="51" t="s">
        <v>248</v>
      </c>
      <c r="F487" s="51">
        <v>3456</v>
      </c>
      <c r="G487" s="53">
        <v>11.1</v>
      </c>
      <c r="H487" s="51" t="s">
        <v>249</v>
      </c>
      <c r="I487" s="51" t="s">
        <v>250</v>
      </c>
      <c r="J487" s="51">
        <v>358</v>
      </c>
      <c r="K487" s="54">
        <v>556.36779549400001</v>
      </c>
      <c r="L487" s="54">
        <v>2813.0902584400001</v>
      </c>
      <c r="M487" s="52">
        <v>0.45</v>
      </c>
      <c r="N487" s="52">
        <v>0.03</v>
      </c>
      <c r="O487" s="51">
        <v>65460</v>
      </c>
      <c r="P487" s="51">
        <v>63552</v>
      </c>
      <c r="Q487" s="55">
        <v>65460</v>
      </c>
      <c r="R487" s="55">
        <v>1800</v>
      </c>
      <c r="S487" s="51" t="s">
        <v>256</v>
      </c>
      <c r="T487" s="51" t="s">
        <v>347</v>
      </c>
      <c r="U487" s="55">
        <v>48.29</v>
      </c>
      <c r="V487" s="55">
        <v>1</v>
      </c>
      <c r="W487" s="55">
        <v>1.25</v>
      </c>
      <c r="X487" s="55">
        <v>7.5999999999999998E-2</v>
      </c>
      <c r="Y487" s="55">
        <f t="shared" si="42"/>
        <v>1.25</v>
      </c>
      <c r="Z487" s="55">
        <f t="shared" si="43"/>
        <v>7.5999999999999998E-2</v>
      </c>
      <c r="AA487" s="55">
        <v>0.16900000000000001</v>
      </c>
      <c r="AB487" s="56">
        <v>0.695126960870045</v>
      </c>
      <c r="AC487">
        <f t="shared" si="44"/>
        <v>583</v>
      </c>
      <c r="AD487">
        <f t="shared" si="45"/>
        <v>2</v>
      </c>
      <c r="AE487">
        <f t="shared" si="46"/>
        <v>0.1</v>
      </c>
      <c r="AF487">
        <f>'TP Factors'!$D$7</f>
        <v>1.0291758621024898</v>
      </c>
      <c r="AG487">
        <f t="shared" si="47"/>
        <v>0.1</v>
      </c>
    </row>
    <row r="488" spans="1:33">
      <c r="A488" s="51" t="s">
        <v>246</v>
      </c>
      <c r="B488" s="51">
        <v>10</v>
      </c>
      <c r="C488" s="51" t="s">
        <v>247</v>
      </c>
      <c r="D488" s="52">
        <v>37.82</v>
      </c>
      <c r="E488" s="51" t="s">
        <v>248</v>
      </c>
      <c r="F488" s="51">
        <v>1234</v>
      </c>
      <c r="G488" s="53">
        <v>98</v>
      </c>
      <c r="H488" s="51" t="s">
        <v>249</v>
      </c>
      <c r="I488" s="51" t="s">
        <v>250</v>
      </c>
      <c r="J488" s="51">
        <v>966</v>
      </c>
      <c r="K488" s="54">
        <v>286.626007383</v>
      </c>
      <c r="L488" s="54">
        <v>1732.3170179900001</v>
      </c>
      <c r="M488" s="52">
        <v>1.74</v>
      </c>
      <c r="N488" s="52">
        <v>0.46</v>
      </c>
      <c r="O488" s="51">
        <v>65461</v>
      </c>
      <c r="P488" s="51">
        <v>63553</v>
      </c>
      <c r="Q488" s="55">
        <v>65461</v>
      </c>
      <c r="R488" s="55">
        <v>1700</v>
      </c>
      <c r="S488" s="51" t="s">
        <v>258</v>
      </c>
      <c r="T488" s="51" t="s">
        <v>307</v>
      </c>
      <c r="U488" s="55">
        <v>48.29</v>
      </c>
      <c r="V488" s="55">
        <v>1</v>
      </c>
      <c r="W488" s="55">
        <v>1.8</v>
      </c>
      <c r="X488" s="55">
        <v>0.47799999999999998</v>
      </c>
      <c r="Y488" s="55">
        <f t="shared" si="42"/>
        <v>1.8</v>
      </c>
      <c r="Z488" s="55">
        <f t="shared" si="43"/>
        <v>0.47799999999999998</v>
      </c>
      <c r="AA488" s="55">
        <v>0.74099999999999999</v>
      </c>
      <c r="AB488" s="56">
        <v>0.428063145318827</v>
      </c>
      <c r="AC488">
        <f t="shared" si="44"/>
        <v>1574</v>
      </c>
      <c r="AD488">
        <f t="shared" si="45"/>
        <v>6</v>
      </c>
      <c r="AE488">
        <f t="shared" si="46"/>
        <v>1.7</v>
      </c>
      <c r="AF488">
        <f>'TP Factors'!$D$7</f>
        <v>1.0291758621024898</v>
      </c>
      <c r="AG488">
        <f t="shared" si="47"/>
        <v>1.7</v>
      </c>
    </row>
    <row r="489" spans="1:33">
      <c r="A489" s="51" t="s">
        <v>246</v>
      </c>
      <c r="B489" s="51">
        <v>10</v>
      </c>
      <c r="C489" s="51" t="s">
        <v>247</v>
      </c>
      <c r="D489" s="52">
        <v>37.82</v>
      </c>
      <c r="E489" s="51" t="s">
        <v>248</v>
      </c>
      <c r="F489" s="51">
        <v>3456</v>
      </c>
      <c r="G489" s="53">
        <v>11.1</v>
      </c>
      <c r="H489" s="51" t="s">
        <v>249</v>
      </c>
      <c r="I489" s="51" t="s">
        <v>250</v>
      </c>
      <c r="J489" s="51">
        <v>19</v>
      </c>
      <c r="K489" s="54">
        <v>83.346386909499998</v>
      </c>
      <c r="L489" s="54">
        <v>135.94468559500001</v>
      </c>
      <c r="M489" s="52">
        <v>0.02</v>
      </c>
      <c r="N489" s="52">
        <v>0</v>
      </c>
      <c r="O489" s="51">
        <v>65464</v>
      </c>
      <c r="P489" s="51">
        <v>63556</v>
      </c>
      <c r="Q489" s="55">
        <v>65464</v>
      </c>
      <c r="R489" s="55">
        <v>1800</v>
      </c>
      <c r="S489" s="51" t="s">
        <v>253</v>
      </c>
      <c r="T489" s="51" t="s">
        <v>342</v>
      </c>
      <c r="U489" s="55">
        <v>48.29</v>
      </c>
      <c r="V489" s="55">
        <v>1</v>
      </c>
      <c r="W489" s="55">
        <v>1.25</v>
      </c>
      <c r="X489" s="55">
        <v>7.5999999999999998E-2</v>
      </c>
      <c r="Y489" s="55">
        <f t="shared" si="42"/>
        <v>1.25</v>
      </c>
      <c r="Z489" s="55">
        <f t="shared" si="43"/>
        <v>7.5999999999999998E-2</v>
      </c>
      <c r="AA489" s="55">
        <v>0.182</v>
      </c>
      <c r="AB489" s="56">
        <v>3.35925290185329E-2</v>
      </c>
      <c r="AC489">
        <f t="shared" si="44"/>
        <v>30</v>
      </c>
      <c r="AD489">
        <f t="shared" si="45"/>
        <v>0</v>
      </c>
      <c r="AE489">
        <f t="shared" si="46"/>
        <v>0</v>
      </c>
      <c r="AF489">
        <f>'TP Factors'!$D$7</f>
        <v>1.0291758621024898</v>
      </c>
      <c r="AG489">
        <f t="shared" si="47"/>
        <v>0</v>
      </c>
    </row>
    <row r="490" spans="1:33">
      <c r="A490" s="51" t="s">
        <v>246</v>
      </c>
      <c r="B490" s="51">
        <v>10</v>
      </c>
      <c r="C490" s="51" t="s">
        <v>247</v>
      </c>
      <c r="D490" s="52">
        <v>37.82</v>
      </c>
      <c r="E490" s="51" t="s">
        <v>248</v>
      </c>
      <c r="F490" s="51">
        <v>3456</v>
      </c>
      <c r="G490" s="53">
        <v>0</v>
      </c>
      <c r="H490" s="51" t="s">
        <v>249</v>
      </c>
      <c r="I490" s="51" t="s">
        <v>250</v>
      </c>
      <c r="J490" s="51">
        <v>20</v>
      </c>
      <c r="K490" s="54">
        <v>50.942615549099997</v>
      </c>
      <c r="L490" s="54">
        <v>100.16625245500001</v>
      </c>
      <c r="M490" s="52">
        <v>0</v>
      </c>
      <c r="N490" s="52">
        <v>0</v>
      </c>
      <c r="O490" s="51">
        <v>65465</v>
      </c>
      <c r="P490" s="51">
        <v>63557</v>
      </c>
      <c r="Q490" s="55">
        <v>65465</v>
      </c>
      <c r="R490" s="55">
        <v>6460</v>
      </c>
      <c r="S490" s="51" t="s">
        <v>253</v>
      </c>
      <c r="T490" s="51" t="s">
        <v>281</v>
      </c>
      <c r="U490" s="55">
        <v>48.29</v>
      </c>
      <c r="V490" s="55">
        <v>1</v>
      </c>
      <c r="W490" s="55">
        <v>0</v>
      </c>
      <c r="X490" s="55">
        <v>0</v>
      </c>
      <c r="Y490" s="55">
        <f t="shared" si="42"/>
        <v>0</v>
      </c>
      <c r="Z490" s="55">
        <f t="shared" si="43"/>
        <v>0</v>
      </c>
      <c r="AA490" s="55">
        <v>0.26600000000000001</v>
      </c>
      <c r="AB490" s="56">
        <v>2.4751521015223599E-2</v>
      </c>
      <c r="AC490">
        <f t="shared" si="44"/>
        <v>33</v>
      </c>
      <c r="AD490">
        <f t="shared" si="45"/>
        <v>0</v>
      </c>
      <c r="AE490">
        <f t="shared" si="46"/>
        <v>0</v>
      </c>
      <c r="AF490">
        <f>'TP Factors'!$D$7</f>
        <v>1.0291758621024898</v>
      </c>
      <c r="AG490">
        <f t="shared" si="47"/>
        <v>0</v>
      </c>
    </row>
    <row r="491" spans="1:33">
      <c r="A491" s="51" t="s">
        <v>246</v>
      </c>
      <c r="B491" s="51">
        <v>10</v>
      </c>
      <c r="C491" s="51" t="s">
        <v>247</v>
      </c>
      <c r="D491" s="52">
        <v>37.82</v>
      </c>
      <c r="E491" s="51" t="s">
        <v>248</v>
      </c>
      <c r="F491" s="51">
        <v>3456</v>
      </c>
      <c r="G491" s="53">
        <v>0</v>
      </c>
      <c r="H491" s="51" t="s">
        <v>249</v>
      </c>
      <c r="I491" s="51" t="s">
        <v>250</v>
      </c>
      <c r="J491" s="51">
        <v>754</v>
      </c>
      <c r="K491" s="54">
        <v>436.392257062</v>
      </c>
      <c r="L491" s="54">
        <v>3306.33835692</v>
      </c>
      <c r="M491" s="52">
        <v>0</v>
      </c>
      <c r="N491" s="52">
        <v>0</v>
      </c>
      <c r="O491" s="51">
        <v>65466</v>
      </c>
      <c r="P491" s="51">
        <v>63558</v>
      </c>
      <c r="Q491" s="55">
        <v>65466</v>
      </c>
      <c r="R491" s="55">
        <v>6460</v>
      </c>
      <c r="S491" s="51" t="s">
        <v>258</v>
      </c>
      <c r="T491" s="51" t="s">
        <v>280</v>
      </c>
      <c r="U491" s="55">
        <v>48.29</v>
      </c>
      <c r="V491" s="55">
        <v>1</v>
      </c>
      <c r="W491" s="55">
        <v>0</v>
      </c>
      <c r="X491" s="55">
        <v>0</v>
      </c>
      <c r="Y491" s="55">
        <f t="shared" si="42"/>
        <v>0</v>
      </c>
      <c r="Z491" s="55">
        <f t="shared" si="43"/>
        <v>0</v>
      </c>
      <c r="AA491" s="55">
        <v>0.30299999999999999</v>
      </c>
      <c r="AB491" s="56">
        <v>0.81701073288920401</v>
      </c>
      <c r="AC491">
        <f t="shared" si="44"/>
        <v>1229</v>
      </c>
      <c r="AD491">
        <f t="shared" si="45"/>
        <v>0</v>
      </c>
      <c r="AE491">
        <f t="shared" si="46"/>
        <v>0</v>
      </c>
      <c r="AF491">
        <f>'TP Factors'!$D$7</f>
        <v>1.0291758621024898</v>
      </c>
      <c r="AG491">
        <f t="shared" si="47"/>
        <v>0</v>
      </c>
    </row>
    <row r="492" spans="1:33">
      <c r="A492" s="51" t="s">
        <v>246</v>
      </c>
      <c r="B492" s="51">
        <v>10</v>
      </c>
      <c r="C492" s="51" t="s">
        <v>247</v>
      </c>
      <c r="D492" s="52">
        <v>37.82</v>
      </c>
      <c r="E492" s="51" t="s">
        <v>248</v>
      </c>
      <c r="F492" s="51">
        <v>3456</v>
      </c>
      <c r="G492" s="53">
        <v>11.1</v>
      </c>
      <c r="H492" s="51" t="s">
        <v>249</v>
      </c>
      <c r="I492" s="51" t="s">
        <v>250</v>
      </c>
      <c r="J492" s="51">
        <v>0</v>
      </c>
      <c r="K492" s="54">
        <v>10.908014789899999</v>
      </c>
      <c r="L492" s="54">
        <v>2.03486800064</v>
      </c>
      <c r="M492" s="52">
        <v>0</v>
      </c>
      <c r="N492" s="52">
        <v>0</v>
      </c>
      <c r="O492" s="51">
        <v>65467</v>
      </c>
      <c r="P492" s="51">
        <v>63559</v>
      </c>
      <c r="Q492" s="55">
        <v>65467</v>
      </c>
      <c r="R492" s="55">
        <v>1800</v>
      </c>
      <c r="S492" s="51" t="s">
        <v>256</v>
      </c>
      <c r="T492" s="51" t="s">
        <v>347</v>
      </c>
      <c r="U492" s="55">
        <v>48.29</v>
      </c>
      <c r="V492" s="55">
        <v>1</v>
      </c>
      <c r="W492" s="55">
        <v>1.25</v>
      </c>
      <c r="X492" s="55">
        <v>7.5999999999999998E-2</v>
      </c>
      <c r="Y492" s="55">
        <f t="shared" si="42"/>
        <v>1.25</v>
      </c>
      <c r="Z492" s="55">
        <f t="shared" si="43"/>
        <v>7.5999999999999998E-2</v>
      </c>
      <c r="AA492" s="55">
        <v>0.16900000000000001</v>
      </c>
      <c r="AB492" s="56">
        <v>5.0282482349883002E-4</v>
      </c>
      <c r="AC492">
        <f t="shared" si="44"/>
        <v>0</v>
      </c>
      <c r="AD492">
        <f t="shared" si="45"/>
        <v>0</v>
      </c>
      <c r="AE492">
        <f t="shared" si="46"/>
        <v>0</v>
      </c>
      <c r="AF492">
        <f>'TP Factors'!$D$7</f>
        <v>1.0291758621024898</v>
      </c>
      <c r="AG492">
        <f t="shared" si="47"/>
        <v>0</v>
      </c>
    </row>
    <row r="493" spans="1:33">
      <c r="A493" s="51" t="s">
        <v>246</v>
      </c>
      <c r="B493" s="51">
        <v>10</v>
      </c>
      <c r="C493" s="51" t="s">
        <v>247</v>
      </c>
      <c r="D493" s="52">
        <v>37.82</v>
      </c>
      <c r="E493" s="51" t="s">
        <v>248</v>
      </c>
      <c r="F493" s="51">
        <v>3456</v>
      </c>
      <c r="G493" s="53">
        <v>11.1</v>
      </c>
      <c r="H493" s="51" t="s">
        <v>249</v>
      </c>
      <c r="I493" s="51" t="s">
        <v>250</v>
      </c>
      <c r="J493" s="51">
        <v>2</v>
      </c>
      <c r="K493" s="54">
        <v>45.2083990215</v>
      </c>
      <c r="L493" s="54">
        <v>19.855676787</v>
      </c>
      <c r="M493" s="52">
        <v>0</v>
      </c>
      <c r="N493" s="52">
        <v>0</v>
      </c>
      <c r="O493" s="51">
        <v>65469</v>
      </c>
      <c r="P493" s="51">
        <v>63561</v>
      </c>
      <c r="Q493" s="55">
        <v>65469</v>
      </c>
      <c r="R493" s="55">
        <v>1800</v>
      </c>
      <c r="S493" s="51" t="s">
        <v>256</v>
      </c>
      <c r="T493" s="51" t="s">
        <v>347</v>
      </c>
      <c r="U493" s="55">
        <v>48.29</v>
      </c>
      <c r="V493" s="55">
        <v>1</v>
      </c>
      <c r="W493" s="55">
        <v>1.25</v>
      </c>
      <c r="X493" s="55">
        <v>7.5999999999999998E-2</v>
      </c>
      <c r="Y493" s="55">
        <f t="shared" si="42"/>
        <v>1.25</v>
      </c>
      <c r="Z493" s="55">
        <f t="shared" si="43"/>
        <v>7.5999999999999998E-2</v>
      </c>
      <c r="AA493" s="55">
        <v>0.16900000000000001</v>
      </c>
      <c r="AB493" s="56">
        <v>4.9064249590564796E-3</v>
      </c>
      <c r="AC493">
        <f t="shared" si="44"/>
        <v>4</v>
      </c>
      <c r="AD493">
        <f t="shared" si="45"/>
        <v>0</v>
      </c>
      <c r="AE493">
        <f t="shared" si="46"/>
        <v>0</v>
      </c>
      <c r="AF493">
        <f>'TP Factors'!$D$7</f>
        <v>1.0291758621024898</v>
      </c>
      <c r="AG493">
        <f t="shared" si="47"/>
        <v>0</v>
      </c>
    </row>
    <row r="494" spans="1:33">
      <c r="A494" s="51" t="s">
        <v>246</v>
      </c>
      <c r="B494" s="51">
        <v>10</v>
      </c>
      <c r="C494" s="51" t="s">
        <v>247</v>
      </c>
      <c r="D494" s="52">
        <v>37.82</v>
      </c>
      <c r="E494" s="51" t="s">
        <v>248</v>
      </c>
      <c r="F494" s="51">
        <v>3456</v>
      </c>
      <c r="G494" s="53">
        <v>3</v>
      </c>
      <c r="H494" s="51" t="s">
        <v>249</v>
      </c>
      <c r="I494" s="51" t="s">
        <v>250</v>
      </c>
      <c r="J494" s="51">
        <v>1</v>
      </c>
      <c r="K494" s="54">
        <v>30.273540061799999</v>
      </c>
      <c r="L494" s="54">
        <v>2.3839777725200002</v>
      </c>
      <c r="M494" s="52">
        <v>0</v>
      </c>
      <c r="N494" s="52">
        <v>0</v>
      </c>
      <c r="O494" s="51">
        <v>65472</v>
      </c>
      <c r="P494" s="51">
        <v>63564</v>
      </c>
      <c r="Q494" s="55">
        <v>65472</v>
      </c>
      <c r="R494" s="55">
        <v>3200</v>
      </c>
      <c r="S494" s="51" t="s">
        <v>258</v>
      </c>
      <c r="T494" s="51" t="s">
        <v>300</v>
      </c>
      <c r="U494" s="55">
        <v>48.29</v>
      </c>
      <c r="V494" s="55">
        <v>1</v>
      </c>
      <c r="W494" s="55">
        <v>1.2</v>
      </c>
      <c r="X494" s="55">
        <v>6.4000000000000001E-2</v>
      </c>
      <c r="Y494" s="55">
        <f t="shared" si="42"/>
        <v>1.2</v>
      </c>
      <c r="Z494" s="55">
        <f t="shared" si="43"/>
        <v>6.4000000000000001E-2</v>
      </c>
      <c r="AA494" s="55">
        <v>0.4</v>
      </c>
      <c r="AB494" s="56">
        <v>5.8909138155507001E-4</v>
      </c>
      <c r="AC494">
        <f t="shared" si="44"/>
        <v>1</v>
      </c>
      <c r="AD494">
        <f t="shared" si="45"/>
        <v>0</v>
      </c>
      <c r="AE494">
        <f t="shared" si="46"/>
        <v>0</v>
      </c>
      <c r="AF494">
        <f>'TP Factors'!$D$7</f>
        <v>1.0291758621024898</v>
      </c>
      <c r="AG494">
        <f t="shared" si="47"/>
        <v>0</v>
      </c>
    </row>
    <row r="495" spans="1:33">
      <c r="A495" s="51" t="s">
        <v>246</v>
      </c>
      <c r="B495" s="51">
        <v>10</v>
      </c>
      <c r="C495" s="51" t="s">
        <v>247</v>
      </c>
      <c r="D495" s="52">
        <v>37.82</v>
      </c>
      <c r="E495" s="51" t="s">
        <v>248</v>
      </c>
      <c r="F495" s="51">
        <v>1234</v>
      </c>
      <c r="G495" s="53">
        <v>0</v>
      </c>
      <c r="H495" s="51" t="s">
        <v>249</v>
      </c>
      <c r="I495" s="51" t="s">
        <v>250</v>
      </c>
      <c r="J495" s="51">
        <v>1121</v>
      </c>
      <c r="K495" s="54">
        <v>272.66021019900001</v>
      </c>
      <c r="L495" s="54">
        <v>2979.8074118700001</v>
      </c>
      <c r="M495" s="52">
        <v>0.67</v>
      </c>
      <c r="N495" s="52">
        <v>0.15</v>
      </c>
      <c r="O495" s="51">
        <v>65473</v>
      </c>
      <c r="P495" s="51">
        <v>63565</v>
      </c>
      <c r="Q495" s="55">
        <v>65473</v>
      </c>
      <c r="R495" s="55">
        <v>5300</v>
      </c>
      <c r="S495" s="51" t="s">
        <v>256</v>
      </c>
      <c r="T495" s="51" t="s">
        <v>294</v>
      </c>
      <c r="U495" s="55">
        <v>48.29</v>
      </c>
      <c r="V495" s="55">
        <v>1</v>
      </c>
      <c r="W495" s="55">
        <v>0.6</v>
      </c>
      <c r="X495" s="55">
        <v>0.13500000000000001</v>
      </c>
      <c r="Y495" s="55">
        <f t="shared" si="42"/>
        <v>0.6</v>
      </c>
      <c r="Z495" s="55">
        <f t="shared" si="43"/>
        <v>0.13500000000000001</v>
      </c>
      <c r="AA495" s="55">
        <v>0.5</v>
      </c>
      <c r="AB495" s="56">
        <v>0.73632350190621798</v>
      </c>
      <c r="AC495">
        <f t="shared" si="44"/>
        <v>1827</v>
      </c>
      <c r="AD495">
        <f t="shared" si="45"/>
        <v>2</v>
      </c>
      <c r="AE495">
        <f t="shared" si="46"/>
        <v>0.5</v>
      </c>
      <c r="AF495">
        <f>'TP Factors'!$D$7</f>
        <v>1.0291758621024898</v>
      </c>
      <c r="AG495">
        <f t="shared" si="47"/>
        <v>0.5</v>
      </c>
    </row>
    <row r="496" spans="1:33">
      <c r="A496" s="51" t="s">
        <v>246</v>
      </c>
      <c r="B496" s="51">
        <v>10</v>
      </c>
      <c r="C496" s="51" t="s">
        <v>247</v>
      </c>
      <c r="D496" s="52">
        <v>37.82</v>
      </c>
      <c r="E496" s="51" t="s">
        <v>248</v>
      </c>
      <c r="F496" s="51">
        <v>3456</v>
      </c>
      <c r="G496" s="53">
        <v>11.1</v>
      </c>
      <c r="H496" s="51" t="s">
        <v>249</v>
      </c>
      <c r="I496" s="51" t="s">
        <v>250</v>
      </c>
      <c r="J496" s="51">
        <v>18</v>
      </c>
      <c r="K496" s="54">
        <v>90.019229724900001</v>
      </c>
      <c r="L496" s="54">
        <v>137.62866908999999</v>
      </c>
      <c r="M496" s="52">
        <v>0.02</v>
      </c>
      <c r="N496" s="52">
        <v>0</v>
      </c>
      <c r="O496" s="51">
        <v>65474</v>
      </c>
      <c r="P496" s="51">
        <v>63566</v>
      </c>
      <c r="Q496" s="55">
        <v>65474</v>
      </c>
      <c r="R496" s="55">
        <v>1800</v>
      </c>
      <c r="S496" s="51" t="s">
        <v>256</v>
      </c>
      <c r="T496" s="51" t="s">
        <v>347</v>
      </c>
      <c r="U496" s="55">
        <v>48.29</v>
      </c>
      <c r="V496" s="55">
        <v>1</v>
      </c>
      <c r="W496" s="55">
        <v>1.25</v>
      </c>
      <c r="X496" s="55">
        <v>7.5999999999999998E-2</v>
      </c>
      <c r="Y496" s="55">
        <f t="shared" si="42"/>
        <v>1.25</v>
      </c>
      <c r="Z496" s="55">
        <f t="shared" si="43"/>
        <v>7.5999999999999998E-2</v>
      </c>
      <c r="AA496" s="55">
        <v>0.16900000000000001</v>
      </c>
      <c r="AB496" s="56">
        <v>3.4008648740138203E-2</v>
      </c>
      <c r="AC496">
        <f t="shared" si="44"/>
        <v>29</v>
      </c>
      <c r="AD496">
        <f t="shared" si="45"/>
        <v>0</v>
      </c>
      <c r="AE496">
        <f t="shared" si="46"/>
        <v>0</v>
      </c>
      <c r="AF496">
        <f>'TP Factors'!$D$7</f>
        <v>1.0291758621024898</v>
      </c>
      <c r="AG496">
        <f t="shared" si="47"/>
        <v>0</v>
      </c>
    </row>
    <row r="497" spans="1:33">
      <c r="A497" s="51" t="s">
        <v>246</v>
      </c>
      <c r="B497" s="51">
        <v>10</v>
      </c>
      <c r="C497" s="51" t="s">
        <v>247</v>
      </c>
      <c r="D497" s="52">
        <v>37.82</v>
      </c>
      <c r="E497" s="51" t="s">
        <v>248</v>
      </c>
      <c r="F497" s="51">
        <v>3456</v>
      </c>
      <c r="G497" s="53">
        <v>11.1</v>
      </c>
      <c r="H497" s="51" t="s">
        <v>249</v>
      </c>
      <c r="I497" s="51" t="s">
        <v>250</v>
      </c>
      <c r="J497" s="51">
        <v>39</v>
      </c>
      <c r="K497" s="54">
        <v>89.167691463599994</v>
      </c>
      <c r="L497" s="54">
        <v>286.00387939000001</v>
      </c>
      <c r="M497" s="52">
        <v>0.05</v>
      </c>
      <c r="N497" s="52">
        <v>0</v>
      </c>
      <c r="O497" s="51">
        <v>65475</v>
      </c>
      <c r="P497" s="51">
        <v>63567</v>
      </c>
      <c r="Q497" s="55">
        <v>65475</v>
      </c>
      <c r="R497" s="55">
        <v>1800</v>
      </c>
      <c r="S497" s="51" t="s">
        <v>258</v>
      </c>
      <c r="T497" s="51" t="s">
        <v>341</v>
      </c>
      <c r="U497" s="55">
        <v>48.29</v>
      </c>
      <c r="V497" s="55">
        <v>1</v>
      </c>
      <c r="W497" s="55">
        <v>1.25</v>
      </c>
      <c r="X497" s="55">
        <v>7.5999999999999998E-2</v>
      </c>
      <c r="Y497" s="55">
        <f t="shared" si="42"/>
        <v>1.25</v>
      </c>
      <c r="Z497" s="55">
        <f t="shared" si="43"/>
        <v>7.5999999999999998E-2</v>
      </c>
      <c r="AA497" s="55">
        <v>0.183</v>
      </c>
      <c r="AB497" s="56">
        <v>7.0672815028359107E-2</v>
      </c>
      <c r="AC497">
        <f t="shared" si="44"/>
        <v>64</v>
      </c>
      <c r="AD497">
        <f t="shared" si="45"/>
        <v>0</v>
      </c>
      <c r="AE497">
        <f t="shared" si="46"/>
        <v>0</v>
      </c>
      <c r="AF497">
        <f>'TP Factors'!$D$7</f>
        <v>1.0291758621024898</v>
      </c>
      <c r="AG497">
        <f t="shared" si="47"/>
        <v>0</v>
      </c>
    </row>
    <row r="498" spans="1:33">
      <c r="A498" s="51" t="s">
        <v>246</v>
      </c>
      <c r="B498" s="51">
        <v>10</v>
      </c>
      <c r="C498" s="51" t="s">
        <v>247</v>
      </c>
      <c r="D498" s="52">
        <v>37.82</v>
      </c>
      <c r="E498" s="51" t="s">
        <v>248</v>
      </c>
      <c r="F498" s="51">
        <v>3456</v>
      </c>
      <c r="G498" s="53">
        <v>3</v>
      </c>
      <c r="H498" s="51" t="s">
        <v>249</v>
      </c>
      <c r="I498" s="51" t="s">
        <v>250</v>
      </c>
      <c r="J498" s="51">
        <v>113</v>
      </c>
      <c r="K498" s="54">
        <v>138.85679215100001</v>
      </c>
      <c r="L498" s="54">
        <v>484.60149094100001</v>
      </c>
      <c r="M498" s="52">
        <v>0.08</v>
      </c>
      <c r="N498" s="52">
        <v>0.01</v>
      </c>
      <c r="O498" s="51">
        <v>65476</v>
      </c>
      <c r="P498" s="51">
        <v>63568</v>
      </c>
      <c r="Q498" s="55">
        <v>65476</v>
      </c>
      <c r="R498" s="55">
        <v>4340</v>
      </c>
      <c r="S498" s="51" t="s">
        <v>253</v>
      </c>
      <c r="T498" s="51" t="s">
        <v>344</v>
      </c>
      <c r="U498" s="55">
        <v>48.29</v>
      </c>
      <c r="V498" s="55">
        <v>1</v>
      </c>
      <c r="W498" s="55">
        <v>0.7</v>
      </c>
      <c r="X498" s="55">
        <v>0.09</v>
      </c>
      <c r="Y498" s="55">
        <f t="shared" si="42"/>
        <v>0.7</v>
      </c>
      <c r="Z498" s="55">
        <f t="shared" si="43"/>
        <v>0.09</v>
      </c>
      <c r="AA498" s="55">
        <v>0.309</v>
      </c>
      <c r="AB498" s="56">
        <v>0.119747157276443</v>
      </c>
      <c r="AC498">
        <f t="shared" si="44"/>
        <v>184</v>
      </c>
      <c r="AD498">
        <f t="shared" si="45"/>
        <v>0</v>
      </c>
      <c r="AE498">
        <f t="shared" si="46"/>
        <v>0</v>
      </c>
      <c r="AF498">
        <f>'TP Factors'!$D$7</f>
        <v>1.0291758621024898</v>
      </c>
      <c r="AG498">
        <f t="shared" si="47"/>
        <v>0</v>
      </c>
    </row>
    <row r="499" spans="1:33">
      <c r="A499" s="51" t="s">
        <v>246</v>
      </c>
      <c r="B499" s="51">
        <v>10</v>
      </c>
      <c r="C499" s="51" t="s">
        <v>247</v>
      </c>
      <c r="D499" s="52">
        <v>37.82</v>
      </c>
      <c r="E499" s="51" t="s">
        <v>248</v>
      </c>
      <c r="F499" s="51">
        <v>3456</v>
      </c>
      <c r="G499" s="53">
        <v>11.1</v>
      </c>
      <c r="H499" s="51" t="s">
        <v>249</v>
      </c>
      <c r="I499" s="51" t="s">
        <v>250</v>
      </c>
      <c r="J499" s="51">
        <v>15</v>
      </c>
      <c r="K499" s="54">
        <v>54.689880409600001</v>
      </c>
      <c r="L499" s="54">
        <v>112.65837765400001</v>
      </c>
      <c r="M499" s="52">
        <v>0.02</v>
      </c>
      <c r="N499" s="52">
        <v>0</v>
      </c>
      <c r="O499" s="51">
        <v>65494</v>
      </c>
      <c r="P499" s="51">
        <v>63583</v>
      </c>
      <c r="Q499" s="55">
        <v>65494</v>
      </c>
      <c r="R499" s="55">
        <v>1800</v>
      </c>
      <c r="S499" s="51" t="s">
        <v>253</v>
      </c>
      <c r="T499" s="51" t="s">
        <v>342</v>
      </c>
      <c r="U499" s="55">
        <v>48.29</v>
      </c>
      <c r="V499" s="55">
        <v>1</v>
      </c>
      <c r="W499" s="55">
        <v>1.25</v>
      </c>
      <c r="X499" s="55">
        <v>7.5999999999999998E-2</v>
      </c>
      <c r="Y499" s="55">
        <f t="shared" si="42"/>
        <v>1.25</v>
      </c>
      <c r="Z499" s="55">
        <f t="shared" si="43"/>
        <v>7.5999999999999998E-2</v>
      </c>
      <c r="AA499" s="55">
        <v>0.182</v>
      </c>
      <c r="AB499" s="56">
        <v>2.78383800384201E-2</v>
      </c>
      <c r="AC499">
        <f t="shared" si="44"/>
        <v>25</v>
      </c>
      <c r="AD499">
        <f t="shared" si="45"/>
        <v>0</v>
      </c>
      <c r="AE499">
        <f t="shared" si="46"/>
        <v>0</v>
      </c>
      <c r="AF499">
        <f>'TP Factors'!$D$7</f>
        <v>1.0291758621024898</v>
      </c>
      <c r="AG499">
        <f t="shared" si="47"/>
        <v>0</v>
      </c>
    </row>
    <row r="500" spans="1:33">
      <c r="A500" s="51" t="s">
        <v>246</v>
      </c>
      <c r="B500" s="51">
        <v>10</v>
      </c>
      <c r="C500" s="51" t="s">
        <v>247</v>
      </c>
      <c r="D500" s="52">
        <v>37.82</v>
      </c>
      <c r="E500" s="51" t="s">
        <v>248</v>
      </c>
      <c r="F500" s="51">
        <v>1234</v>
      </c>
      <c r="G500" s="53">
        <v>98</v>
      </c>
      <c r="H500" s="51" t="s">
        <v>249</v>
      </c>
      <c r="I500" s="51" t="s">
        <v>250</v>
      </c>
      <c r="J500" s="51">
        <v>8</v>
      </c>
      <c r="K500" s="54">
        <v>73.975741639000006</v>
      </c>
      <c r="L500" s="54">
        <v>14.231691469499999</v>
      </c>
      <c r="M500" s="52">
        <v>0.01</v>
      </c>
      <c r="N500" s="52">
        <v>0</v>
      </c>
      <c r="O500" s="51">
        <v>65495</v>
      </c>
      <c r="P500" s="51">
        <v>63584</v>
      </c>
      <c r="Q500" s="55">
        <v>65495</v>
      </c>
      <c r="R500" s="55">
        <v>1700</v>
      </c>
      <c r="S500" s="51" t="s">
        <v>258</v>
      </c>
      <c r="T500" s="51" t="s">
        <v>307</v>
      </c>
      <c r="U500" s="55">
        <v>48.29</v>
      </c>
      <c r="V500" s="55">
        <v>1</v>
      </c>
      <c r="W500" s="55">
        <v>1.8</v>
      </c>
      <c r="X500" s="55">
        <v>0.47799999999999998</v>
      </c>
      <c r="Y500" s="55">
        <f t="shared" si="42"/>
        <v>1.8</v>
      </c>
      <c r="Z500" s="55">
        <f t="shared" si="43"/>
        <v>0.47799999999999998</v>
      </c>
      <c r="AA500" s="55">
        <v>0.74099999999999999</v>
      </c>
      <c r="AB500" s="56">
        <v>3.51671348242483E-3</v>
      </c>
      <c r="AC500">
        <f t="shared" si="44"/>
        <v>13</v>
      </c>
      <c r="AD500">
        <f t="shared" si="45"/>
        <v>0</v>
      </c>
      <c r="AE500">
        <f t="shared" si="46"/>
        <v>0</v>
      </c>
      <c r="AF500">
        <f>'TP Factors'!$D$7</f>
        <v>1.0291758621024898</v>
      </c>
      <c r="AG500">
        <f t="shared" si="47"/>
        <v>0</v>
      </c>
    </row>
    <row r="501" spans="1:33">
      <c r="A501" s="51" t="s">
        <v>246</v>
      </c>
      <c r="B501" s="51">
        <v>10</v>
      </c>
      <c r="C501" s="51" t="s">
        <v>247</v>
      </c>
      <c r="D501" s="52">
        <v>37.82</v>
      </c>
      <c r="E501" s="51" t="s">
        <v>248</v>
      </c>
      <c r="F501" s="51">
        <v>3456</v>
      </c>
      <c r="G501" s="53">
        <v>0</v>
      </c>
      <c r="H501" s="51" t="s">
        <v>249</v>
      </c>
      <c r="I501" s="51" t="s">
        <v>250</v>
      </c>
      <c r="J501" s="51">
        <v>29</v>
      </c>
      <c r="K501" s="54">
        <v>57.556458924499999</v>
      </c>
      <c r="L501" s="54">
        <v>156.76108667599999</v>
      </c>
      <c r="M501" s="52">
        <v>0</v>
      </c>
      <c r="N501" s="52">
        <v>0</v>
      </c>
      <c r="O501" s="51">
        <v>65500</v>
      </c>
      <c r="P501" s="51">
        <v>63589</v>
      </c>
      <c r="Q501" s="55">
        <v>65500</v>
      </c>
      <c r="R501" s="55">
        <v>6410</v>
      </c>
      <c r="S501" s="51" t="s">
        <v>256</v>
      </c>
      <c r="T501" s="51" t="s">
        <v>345</v>
      </c>
      <c r="U501" s="55">
        <v>48.29</v>
      </c>
      <c r="V501" s="55">
        <v>1</v>
      </c>
      <c r="W501" s="55">
        <v>0</v>
      </c>
      <c r="X501" s="55">
        <v>0</v>
      </c>
      <c r="Y501" s="55">
        <f t="shared" si="42"/>
        <v>0</v>
      </c>
      <c r="Z501" s="55">
        <f t="shared" si="43"/>
        <v>0</v>
      </c>
      <c r="AA501" s="55">
        <v>0.247</v>
      </c>
      <c r="AB501" s="56">
        <v>3.8736353180382897E-2</v>
      </c>
      <c r="AC501">
        <f t="shared" si="44"/>
        <v>47</v>
      </c>
      <c r="AD501">
        <f t="shared" si="45"/>
        <v>0</v>
      </c>
      <c r="AE501">
        <f t="shared" si="46"/>
        <v>0</v>
      </c>
      <c r="AF501">
        <f>'TP Factors'!$D$7</f>
        <v>1.0291758621024898</v>
      </c>
      <c r="AG501">
        <f t="shared" si="47"/>
        <v>0</v>
      </c>
    </row>
    <row r="502" spans="1:33">
      <c r="A502" s="51" t="s">
        <v>246</v>
      </c>
      <c r="B502" s="51">
        <v>10</v>
      </c>
      <c r="C502" s="51" t="s">
        <v>247</v>
      </c>
      <c r="D502" s="52">
        <v>37.82</v>
      </c>
      <c r="E502" s="51" t="s">
        <v>248</v>
      </c>
      <c r="F502" s="51">
        <v>3456</v>
      </c>
      <c r="G502" s="53">
        <v>0</v>
      </c>
      <c r="H502" s="51" t="s">
        <v>249</v>
      </c>
      <c r="I502" s="51" t="s">
        <v>250</v>
      </c>
      <c r="J502" s="51">
        <v>18</v>
      </c>
      <c r="K502" s="54">
        <v>38.598344577299997</v>
      </c>
      <c r="L502" s="54">
        <v>79.201870771599999</v>
      </c>
      <c r="M502" s="52">
        <v>0</v>
      </c>
      <c r="N502" s="52">
        <v>0</v>
      </c>
      <c r="O502" s="51">
        <v>65501</v>
      </c>
      <c r="P502" s="51">
        <v>63590</v>
      </c>
      <c r="Q502" s="55">
        <v>65501</v>
      </c>
      <c r="R502" s="55">
        <v>6410</v>
      </c>
      <c r="S502" s="51" t="s">
        <v>258</v>
      </c>
      <c r="T502" s="51" t="s">
        <v>314</v>
      </c>
      <c r="U502" s="55">
        <v>48.29</v>
      </c>
      <c r="V502" s="55">
        <v>1</v>
      </c>
      <c r="W502" s="55">
        <v>0</v>
      </c>
      <c r="X502" s="55">
        <v>0</v>
      </c>
      <c r="Y502" s="55">
        <f t="shared" si="42"/>
        <v>0</v>
      </c>
      <c r="Z502" s="55">
        <f t="shared" si="43"/>
        <v>0</v>
      </c>
      <c r="AA502" s="55">
        <v>0.30299999999999999</v>
      </c>
      <c r="AB502" s="56">
        <v>1.95711302086478E-2</v>
      </c>
      <c r="AC502">
        <f t="shared" si="44"/>
        <v>29</v>
      </c>
      <c r="AD502">
        <f t="shared" si="45"/>
        <v>0</v>
      </c>
      <c r="AE502">
        <f t="shared" si="46"/>
        <v>0</v>
      </c>
      <c r="AF502">
        <f>'TP Factors'!$D$7</f>
        <v>1.0291758621024898</v>
      </c>
      <c r="AG502">
        <f t="shared" si="47"/>
        <v>0</v>
      </c>
    </row>
    <row r="503" spans="1:33">
      <c r="A503" s="51" t="s">
        <v>246</v>
      </c>
      <c r="B503" s="51">
        <v>10</v>
      </c>
      <c r="C503" s="51" t="s">
        <v>247</v>
      </c>
      <c r="D503" s="52">
        <v>37.82</v>
      </c>
      <c r="E503" s="51" t="s">
        <v>248</v>
      </c>
      <c r="F503" s="51">
        <v>3456</v>
      </c>
      <c r="G503" s="53">
        <v>11.1</v>
      </c>
      <c r="H503" s="51" t="s">
        <v>249</v>
      </c>
      <c r="I503" s="51" t="s">
        <v>250</v>
      </c>
      <c r="J503" s="51">
        <v>16</v>
      </c>
      <c r="K503" s="54">
        <v>54.811195040699999</v>
      </c>
      <c r="L503" s="54">
        <v>118.31398265200001</v>
      </c>
      <c r="M503" s="52">
        <v>0.02</v>
      </c>
      <c r="N503" s="52">
        <v>0</v>
      </c>
      <c r="O503" s="51">
        <v>65502</v>
      </c>
      <c r="P503" s="51">
        <v>63591</v>
      </c>
      <c r="Q503" s="55">
        <v>65502</v>
      </c>
      <c r="R503" s="55">
        <v>1800</v>
      </c>
      <c r="S503" s="51" t="s">
        <v>253</v>
      </c>
      <c r="T503" s="51" t="s">
        <v>342</v>
      </c>
      <c r="U503" s="55">
        <v>48.29</v>
      </c>
      <c r="V503" s="55">
        <v>1</v>
      </c>
      <c r="W503" s="55">
        <v>1.25</v>
      </c>
      <c r="X503" s="55">
        <v>7.5999999999999998E-2</v>
      </c>
      <c r="Y503" s="55">
        <f t="shared" si="42"/>
        <v>1.25</v>
      </c>
      <c r="Z503" s="55">
        <f t="shared" si="43"/>
        <v>7.5999999999999998E-2</v>
      </c>
      <c r="AA503" s="55">
        <v>0.182</v>
      </c>
      <c r="AB503" s="56">
        <v>2.92359048720943E-2</v>
      </c>
      <c r="AC503">
        <f t="shared" si="44"/>
        <v>26</v>
      </c>
      <c r="AD503">
        <f t="shared" si="45"/>
        <v>0</v>
      </c>
      <c r="AE503">
        <f t="shared" si="46"/>
        <v>0</v>
      </c>
      <c r="AF503">
        <f>'TP Factors'!$D$7</f>
        <v>1.0291758621024898</v>
      </c>
      <c r="AG503">
        <f t="shared" si="47"/>
        <v>0</v>
      </c>
    </row>
    <row r="504" spans="1:33">
      <c r="A504" s="51" t="s">
        <v>246</v>
      </c>
      <c r="B504" s="51">
        <v>10</v>
      </c>
      <c r="C504" s="51" t="s">
        <v>247</v>
      </c>
      <c r="D504" s="52">
        <v>37.82</v>
      </c>
      <c r="E504" s="51" t="s">
        <v>248</v>
      </c>
      <c r="F504" s="51">
        <v>3456</v>
      </c>
      <c r="G504" s="53">
        <v>11.1</v>
      </c>
      <c r="H504" s="51" t="s">
        <v>249</v>
      </c>
      <c r="I504" s="51" t="s">
        <v>250</v>
      </c>
      <c r="J504" s="51">
        <v>0</v>
      </c>
      <c r="K504" s="54">
        <v>11.050589432000001</v>
      </c>
      <c r="L504" s="54">
        <v>1.3562315278799999</v>
      </c>
      <c r="M504" s="52">
        <v>0</v>
      </c>
      <c r="N504" s="52">
        <v>0</v>
      </c>
      <c r="O504" s="51">
        <v>65504</v>
      </c>
      <c r="P504" s="51">
        <v>63593</v>
      </c>
      <c r="Q504" s="55">
        <v>65504</v>
      </c>
      <c r="R504" s="55">
        <v>1800</v>
      </c>
      <c r="S504" s="51" t="s">
        <v>258</v>
      </c>
      <c r="T504" s="51" t="s">
        <v>341</v>
      </c>
      <c r="U504" s="55">
        <v>48.29</v>
      </c>
      <c r="V504" s="55">
        <v>1</v>
      </c>
      <c r="W504" s="55">
        <v>1.25</v>
      </c>
      <c r="X504" s="55">
        <v>7.5999999999999998E-2</v>
      </c>
      <c r="Y504" s="55">
        <f t="shared" si="42"/>
        <v>1.25</v>
      </c>
      <c r="Z504" s="55">
        <f t="shared" si="43"/>
        <v>7.5999999999999998E-2</v>
      </c>
      <c r="AA504" s="55">
        <v>0.183</v>
      </c>
      <c r="AB504" s="56">
        <v>3.3513076725644002E-4</v>
      </c>
      <c r="AC504">
        <f t="shared" si="44"/>
        <v>0</v>
      </c>
      <c r="AD504">
        <f t="shared" si="45"/>
        <v>0</v>
      </c>
      <c r="AE504">
        <f t="shared" si="46"/>
        <v>0</v>
      </c>
      <c r="AF504">
        <f>'TP Factors'!$D$7</f>
        <v>1.0291758621024898</v>
      </c>
      <c r="AG504">
        <f t="shared" si="47"/>
        <v>0</v>
      </c>
    </row>
    <row r="505" spans="1:33">
      <c r="A505" s="51" t="s">
        <v>246</v>
      </c>
      <c r="B505" s="51">
        <v>10</v>
      </c>
      <c r="C505" s="51" t="s">
        <v>247</v>
      </c>
      <c r="D505" s="52">
        <v>37.82</v>
      </c>
      <c r="E505" s="51" t="s">
        <v>248</v>
      </c>
      <c r="F505" s="51">
        <v>3456</v>
      </c>
      <c r="G505" s="53">
        <v>3</v>
      </c>
      <c r="H505" s="51" t="s">
        <v>249</v>
      </c>
      <c r="I505" s="51" t="s">
        <v>250</v>
      </c>
      <c r="J505" s="51">
        <v>99</v>
      </c>
      <c r="K505" s="54">
        <v>86.848945580199995</v>
      </c>
      <c r="L505" s="54">
        <v>329.25257001599999</v>
      </c>
      <c r="M505" s="52">
        <v>0.12</v>
      </c>
      <c r="N505" s="52">
        <v>0.01</v>
      </c>
      <c r="O505" s="51">
        <v>65505</v>
      </c>
      <c r="P505" s="51">
        <v>63594</v>
      </c>
      <c r="Q505" s="55">
        <v>65505</v>
      </c>
      <c r="R505" s="55">
        <v>3200</v>
      </c>
      <c r="S505" s="51" t="s">
        <v>258</v>
      </c>
      <c r="T505" s="51" t="s">
        <v>300</v>
      </c>
      <c r="U505" s="55">
        <v>48.29</v>
      </c>
      <c r="V505" s="55">
        <v>1</v>
      </c>
      <c r="W505" s="55">
        <v>1.2</v>
      </c>
      <c r="X505" s="55">
        <v>6.4000000000000001E-2</v>
      </c>
      <c r="Y505" s="55">
        <f t="shared" si="42"/>
        <v>1.2</v>
      </c>
      <c r="Z505" s="55">
        <f t="shared" si="43"/>
        <v>6.4000000000000001E-2</v>
      </c>
      <c r="AA505" s="55">
        <v>0.4</v>
      </c>
      <c r="AB505" s="56">
        <v>8.1359756482770093E-2</v>
      </c>
      <c r="AC505">
        <f t="shared" si="44"/>
        <v>162</v>
      </c>
      <c r="AD505">
        <f t="shared" si="45"/>
        <v>0</v>
      </c>
      <c r="AE505">
        <f t="shared" si="46"/>
        <v>0</v>
      </c>
      <c r="AF505">
        <f>'TP Factors'!$D$7</f>
        <v>1.0291758621024898</v>
      </c>
      <c r="AG505">
        <f t="shared" si="47"/>
        <v>0</v>
      </c>
    </row>
    <row r="506" spans="1:33">
      <c r="A506" s="51" t="s">
        <v>246</v>
      </c>
      <c r="B506" s="51">
        <v>10</v>
      </c>
      <c r="C506" s="51" t="s">
        <v>247</v>
      </c>
      <c r="D506" s="52">
        <v>37.82</v>
      </c>
      <c r="E506" s="51" t="s">
        <v>248</v>
      </c>
      <c r="F506" s="51">
        <v>3456</v>
      </c>
      <c r="G506" s="53">
        <v>11.1</v>
      </c>
      <c r="H506" s="51" t="s">
        <v>249</v>
      </c>
      <c r="I506" s="51" t="s">
        <v>250</v>
      </c>
      <c r="J506" s="51">
        <v>25</v>
      </c>
      <c r="K506" s="54">
        <v>99.426427454399999</v>
      </c>
      <c r="L506" s="54">
        <v>183.73988622300001</v>
      </c>
      <c r="M506" s="52">
        <v>0.03</v>
      </c>
      <c r="N506" s="52">
        <v>0</v>
      </c>
      <c r="O506" s="51">
        <v>65506</v>
      </c>
      <c r="P506" s="51">
        <v>63595</v>
      </c>
      <c r="Q506" s="55">
        <v>65506</v>
      </c>
      <c r="R506" s="55">
        <v>1800</v>
      </c>
      <c r="S506" s="51" t="s">
        <v>258</v>
      </c>
      <c r="T506" s="51" t="s">
        <v>341</v>
      </c>
      <c r="U506" s="55">
        <v>48.29</v>
      </c>
      <c r="V506" s="55">
        <v>1</v>
      </c>
      <c r="W506" s="55">
        <v>1.25</v>
      </c>
      <c r="X506" s="55">
        <v>7.5999999999999998E-2</v>
      </c>
      <c r="Y506" s="55">
        <f t="shared" si="42"/>
        <v>1.25</v>
      </c>
      <c r="Z506" s="55">
        <f t="shared" si="43"/>
        <v>7.5999999999999998E-2</v>
      </c>
      <c r="AA506" s="55">
        <v>0.183</v>
      </c>
      <c r="AB506" s="56">
        <v>4.5402933070270497E-2</v>
      </c>
      <c r="AC506">
        <f t="shared" si="44"/>
        <v>41</v>
      </c>
      <c r="AD506">
        <f t="shared" si="45"/>
        <v>0</v>
      </c>
      <c r="AE506">
        <f t="shared" si="46"/>
        <v>0</v>
      </c>
      <c r="AF506">
        <f>'TP Factors'!$D$7</f>
        <v>1.0291758621024898</v>
      </c>
      <c r="AG506">
        <f t="shared" si="47"/>
        <v>0</v>
      </c>
    </row>
    <row r="507" spans="1:33">
      <c r="A507" s="51" t="s">
        <v>246</v>
      </c>
      <c r="B507" s="51">
        <v>10</v>
      </c>
      <c r="C507" s="51" t="s">
        <v>247</v>
      </c>
      <c r="D507" s="52">
        <v>37.82</v>
      </c>
      <c r="E507" s="51" t="s">
        <v>248</v>
      </c>
      <c r="F507" s="51">
        <v>3456</v>
      </c>
      <c r="G507" s="53">
        <v>3</v>
      </c>
      <c r="H507" s="51" t="s">
        <v>249</v>
      </c>
      <c r="I507" s="51" t="s">
        <v>250</v>
      </c>
      <c r="J507" s="51">
        <v>535</v>
      </c>
      <c r="K507" s="54">
        <v>340.26371958200002</v>
      </c>
      <c r="L507" s="54">
        <v>1778.19349601</v>
      </c>
      <c r="M507" s="52">
        <v>0.64</v>
      </c>
      <c r="N507" s="52">
        <v>0.03</v>
      </c>
      <c r="O507" s="51">
        <v>65507</v>
      </c>
      <c r="P507" s="51">
        <v>63596</v>
      </c>
      <c r="Q507" s="55">
        <v>65507</v>
      </c>
      <c r="R507" s="55">
        <v>3200</v>
      </c>
      <c r="S507" s="51" t="s">
        <v>258</v>
      </c>
      <c r="T507" s="51" t="s">
        <v>300</v>
      </c>
      <c r="U507" s="55">
        <v>48.29</v>
      </c>
      <c r="V507" s="55">
        <v>1</v>
      </c>
      <c r="W507" s="55">
        <v>1.2</v>
      </c>
      <c r="X507" s="55">
        <v>6.4000000000000001E-2</v>
      </c>
      <c r="Y507" s="55">
        <f t="shared" si="42"/>
        <v>1.2</v>
      </c>
      <c r="Z507" s="55">
        <f t="shared" si="43"/>
        <v>6.4000000000000001E-2</v>
      </c>
      <c r="AA507" s="55">
        <v>0.4</v>
      </c>
      <c r="AB507" s="56">
        <v>0.43939942455109099</v>
      </c>
      <c r="AC507">
        <f t="shared" si="44"/>
        <v>872</v>
      </c>
      <c r="AD507">
        <f t="shared" si="45"/>
        <v>2</v>
      </c>
      <c r="AE507">
        <f t="shared" si="46"/>
        <v>0.1</v>
      </c>
      <c r="AF507">
        <f>'TP Factors'!$D$7</f>
        <v>1.0291758621024898</v>
      </c>
      <c r="AG507">
        <f t="shared" si="47"/>
        <v>0.1</v>
      </c>
    </row>
    <row r="508" spans="1:33">
      <c r="A508" s="51" t="s">
        <v>246</v>
      </c>
      <c r="B508" s="51">
        <v>10</v>
      </c>
      <c r="C508" s="51" t="s">
        <v>247</v>
      </c>
      <c r="D508" s="52">
        <v>37.82</v>
      </c>
      <c r="E508" s="51" t="s">
        <v>248</v>
      </c>
      <c r="F508" s="51">
        <v>3456</v>
      </c>
      <c r="G508" s="53">
        <v>0</v>
      </c>
      <c r="H508" s="51" t="s">
        <v>249</v>
      </c>
      <c r="I508" s="51" t="s">
        <v>250</v>
      </c>
      <c r="J508" s="51">
        <v>210</v>
      </c>
      <c r="K508" s="54">
        <v>236.988380686</v>
      </c>
      <c r="L508" s="54">
        <v>921.44530615799999</v>
      </c>
      <c r="M508" s="52">
        <v>0</v>
      </c>
      <c r="N508" s="52">
        <v>0</v>
      </c>
      <c r="O508" s="51">
        <v>65508</v>
      </c>
      <c r="P508" s="51">
        <v>63597</v>
      </c>
      <c r="Q508" s="55">
        <v>65508</v>
      </c>
      <c r="R508" s="55">
        <v>6410</v>
      </c>
      <c r="S508" s="51" t="s">
        <v>258</v>
      </c>
      <c r="T508" s="51" t="s">
        <v>314</v>
      </c>
      <c r="U508" s="55">
        <v>48.29</v>
      </c>
      <c r="V508" s="55">
        <v>1</v>
      </c>
      <c r="W508" s="55">
        <v>0</v>
      </c>
      <c r="X508" s="55">
        <v>0</v>
      </c>
      <c r="Y508" s="55">
        <f t="shared" si="42"/>
        <v>0</v>
      </c>
      <c r="Z508" s="55">
        <f t="shared" si="43"/>
        <v>0</v>
      </c>
      <c r="AA508" s="55">
        <v>0.30299999999999999</v>
      </c>
      <c r="AB508" s="56">
        <v>0.227693183106254</v>
      </c>
      <c r="AC508">
        <f t="shared" si="44"/>
        <v>342</v>
      </c>
      <c r="AD508">
        <f t="shared" si="45"/>
        <v>0</v>
      </c>
      <c r="AE508">
        <f t="shared" si="46"/>
        <v>0</v>
      </c>
      <c r="AF508">
        <f>'TP Factors'!$D$7</f>
        <v>1.0291758621024898</v>
      </c>
      <c r="AG508">
        <f t="shared" si="47"/>
        <v>0</v>
      </c>
    </row>
    <row r="509" spans="1:33">
      <c r="A509" s="51" t="s">
        <v>246</v>
      </c>
      <c r="B509" s="51">
        <v>10</v>
      </c>
      <c r="C509" s="51" t="s">
        <v>247</v>
      </c>
      <c r="D509" s="52">
        <v>37.82</v>
      </c>
      <c r="E509" s="51" t="s">
        <v>248</v>
      </c>
      <c r="F509" s="51">
        <v>1234</v>
      </c>
      <c r="G509" s="53">
        <v>29</v>
      </c>
      <c r="H509" s="51" t="s">
        <v>249</v>
      </c>
      <c r="I509" s="51" t="s">
        <v>250</v>
      </c>
      <c r="J509" s="51">
        <v>585</v>
      </c>
      <c r="K509" s="54">
        <v>305.67837716999998</v>
      </c>
      <c r="L509" s="54">
        <v>2556.17583453</v>
      </c>
      <c r="M509" s="52">
        <v>1.3</v>
      </c>
      <c r="N509" s="52">
        <v>0.18</v>
      </c>
      <c r="O509" s="51">
        <v>65511</v>
      </c>
      <c r="P509" s="51">
        <v>63599</v>
      </c>
      <c r="Q509" s="55">
        <v>65511</v>
      </c>
      <c r="R509" s="55">
        <v>1200</v>
      </c>
      <c r="S509" s="51" t="s">
        <v>258</v>
      </c>
      <c r="T509" s="51" t="s">
        <v>259</v>
      </c>
      <c r="U509" s="55">
        <v>48.29</v>
      </c>
      <c r="V509" s="55">
        <v>1</v>
      </c>
      <c r="W509" s="55">
        <v>2.23</v>
      </c>
      <c r="X509" s="55">
        <v>0.316</v>
      </c>
      <c r="Y509" s="55">
        <f t="shared" si="42"/>
        <v>2.23</v>
      </c>
      <c r="Z509" s="55">
        <f t="shared" si="43"/>
        <v>0.316</v>
      </c>
      <c r="AA509" s="55">
        <v>0.30399999999999999</v>
      </c>
      <c r="AB509" s="56">
        <v>0.113151419194577</v>
      </c>
      <c r="AC509">
        <f t="shared" si="44"/>
        <v>171</v>
      </c>
      <c r="AD509">
        <f t="shared" si="45"/>
        <v>1</v>
      </c>
      <c r="AE509">
        <f t="shared" si="46"/>
        <v>0.1</v>
      </c>
      <c r="AF509">
        <f>'TP Factors'!$D$7</f>
        <v>1.0291758621024898</v>
      </c>
      <c r="AG509">
        <f t="shared" si="47"/>
        <v>0.1</v>
      </c>
    </row>
    <row r="510" spans="1:33">
      <c r="A510" s="51" t="s">
        <v>246</v>
      </c>
      <c r="B510" s="51">
        <v>10</v>
      </c>
      <c r="C510" s="51" t="s">
        <v>247</v>
      </c>
      <c r="D510" s="52">
        <v>37.82</v>
      </c>
      <c r="E510" s="51" t="s">
        <v>248</v>
      </c>
      <c r="F510" s="51">
        <v>3456</v>
      </c>
      <c r="G510" s="53">
        <v>11.1</v>
      </c>
      <c r="H510" s="51" t="s">
        <v>249</v>
      </c>
      <c r="I510" s="51" t="s">
        <v>250</v>
      </c>
      <c r="J510" s="51">
        <v>265</v>
      </c>
      <c r="K510" s="54">
        <v>221.68931977299999</v>
      </c>
      <c r="L510" s="54">
        <v>1924.5665685399999</v>
      </c>
      <c r="M510" s="52">
        <v>0.33</v>
      </c>
      <c r="N510" s="52">
        <v>0.02</v>
      </c>
      <c r="O510" s="51">
        <v>65512</v>
      </c>
      <c r="P510" s="51">
        <v>63600</v>
      </c>
      <c r="Q510" s="55">
        <v>65512</v>
      </c>
      <c r="R510" s="55">
        <v>1800</v>
      </c>
      <c r="S510" s="51" t="s">
        <v>258</v>
      </c>
      <c r="T510" s="51" t="s">
        <v>341</v>
      </c>
      <c r="U510" s="55">
        <v>48.29</v>
      </c>
      <c r="V510" s="55">
        <v>1</v>
      </c>
      <c r="W510" s="55">
        <v>1.25</v>
      </c>
      <c r="X510" s="55">
        <v>7.5999999999999998E-2</v>
      </c>
      <c r="Y510" s="55">
        <f t="shared" si="42"/>
        <v>1.25</v>
      </c>
      <c r="Z510" s="55">
        <f t="shared" si="43"/>
        <v>7.5999999999999998E-2</v>
      </c>
      <c r="AA510" s="55">
        <v>0.183</v>
      </c>
      <c r="AB510" s="56">
        <v>0.475568853800867</v>
      </c>
      <c r="AC510">
        <f t="shared" si="44"/>
        <v>432</v>
      </c>
      <c r="AD510">
        <f t="shared" si="45"/>
        <v>1</v>
      </c>
      <c r="AE510">
        <f t="shared" si="46"/>
        <v>0.1</v>
      </c>
      <c r="AF510">
        <f>'TP Factors'!$D$7</f>
        <v>1.0291758621024898</v>
      </c>
      <c r="AG510">
        <f t="shared" si="47"/>
        <v>0.1</v>
      </c>
    </row>
    <row r="511" spans="1:33">
      <c r="A511" s="51" t="s">
        <v>246</v>
      </c>
      <c r="B511" s="51">
        <v>10</v>
      </c>
      <c r="C511" s="51" t="s">
        <v>247</v>
      </c>
      <c r="D511" s="52">
        <v>37.82</v>
      </c>
      <c r="E511" s="51" t="s">
        <v>248</v>
      </c>
      <c r="F511" s="51">
        <v>1234</v>
      </c>
      <c r="G511" s="53">
        <v>102.5</v>
      </c>
      <c r="H511" s="51" t="s">
        <v>249</v>
      </c>
      <c r="I511" s="51" t="s">
        <v>250</v>
      </c>
      <c r="J511" s="51">
        <v>100</v>
      </c>
      <c r="K511" s="54">
        <v>91.424712292799995</v>
      </c>
      <c r="L511" s="54">
        <v>201.63232192199999</v>
      </c>
      <c r="M511" s="52">
        <v>0.21</v>
      </c>
      <c r="N511" s="52">
        <v>0.05</v>
      </c>
      <c r="O511" s="51">
        <v>65513</v>
      </c>
      <c r="P511" s="51">
        <v>63601</v>
      </c>
      <c r="Q511" s="55">
        <v>65513</v>
      </c>
      <c r="R511" s="55">
        <v>1300</v>
      </c>
      <c r="S511" s="51" t="s">
        <v>258</v>
      </c>
      <c r="T511" s="51" t="s">
        <v>311</v>
      </c>
      <c r="U511" s="55">
        <v>48.29</v>
      </c>
      <c r="V511" s="55">
        <v>1</v>
      </c>
      <c r="W511" s="55">
        <v>2.1</v>
      </c>
      <c r="X511" s="55">
        <v>0.51600000000000001</v>
      </c>
      <c r="Y511" s="55">
        <f t="shared" si="42"/>
        <v>2.1</v>
      </c>
      <c r="Z511" s="55">
        <f t="shared" si="43"/>
        <v>0.51600000000000001</v>
      </c>
      <c r="AA511" s="55">
        <v>0.66200000000000003</v>
      </c>
      <c r="AB511" s="56">
        <v>4.9824232520259998E-2</v>
      </c>
      <c r="AC511">
        <f t="shared" si="44"/>
        <v>164</v>
      </c>
      <c r="AD511">
        <f t="shared" si="45"/>
        <v>1</v>
      </c>
      <c r="AE511">
        <f t="shared" si="46"/>
        <v>0.2</v>
      </c>
      <c r="AF511">
        <f>'TP Factors'!$D$7</f>
        <v>1.0291758621024898</v>
      </c>
      <c r="AG511">
        <f t="shared" si="47"/>
        <v>0.2</v>
      </c>
    </row>
    <row r="512" spans="1:33">
      <c r="A512" s="51" t="s">
        <v>246</v>
      </c>
      <c r="B512" s="51">
        <v>10</v>
      </c>
      <c r="C512" s="51" t="s">
        <v>247</v>
      </c>
      <c r="D512" s="52">
        <v>37.82</v>
      </c>
      <c r="E512" s="51" t="s">
        <v>248</v>
      </c>
      <c r="F512" s="51">
        <v>1234</v>
      </c>
      <c r="G512" s="53">
        <v>98</v>
      </c>
      <c r="H512" s="51" t="s">
        <v>249</v>
      </c>
      <c r="I512" s="51" t="s">
        <v>250</v>
      </c>
      <c r="J512" s="51">
        <v>50</v>
      </c>
      <c r="K512" s="54">
        <v>56.002726839399998</v>
      </c>
      <c r="L512" s="54">
        <v>89.708169385900007</v>
      </c>
      <c r="M512" s="52">
        <v>0.09</v>
      </c>
      <c r="N512" s="52">
        <v>0.02</v>
      </c>
      <c r="O512" s="51">
        <v>65514</v>
      </c>
      <c r="P512" s="51">
        <v>63602</v>
      </c>
      <c r="Q512" s="55">
        <v>65514</v>
      </c>
      <c r="R512" s="55">
        <v>1700</v>
      </c>
      <c r="S512" s="51" t="s">
        <v>258</v>
      </c>
      <c r="T512" s="51" t="s">
        <v>307</v>
      </c>
      <c r="U512" s="55">
        <v>48.29</v>
      </c>
      <c r="V512" s="55">
        <v>1</v>
      </c>
      <c r="W512" s="55">
        <v>1.8</v>
      </c>
      <c r="X512" s="55">
        <v>0.47799999999999998</v>
      </c>
      <c r="Y512" s="55">
        <f t="shared" si="42"/>
        <v>1.8</v>
      </c>
      <c r="Z512" s="55">
        <f t="shared" si="43"/>
        <v>0.47799999999999998</v>
      </c>
      <c r="AA512" s="55">
        <v>0.74099999999999999</v>
      </c>
      <c r="AB512" s="56">
        <v>2.2167282741515301E-2</v>
      </c>
      <c r="AC512">
        <f t="shared" si="44"/>
        <v>82</v>
      </c>
      <c r="AD512">
        <f t="shared" si="45"/>
        <v>0</v>
      </c>
      <c r="AE512">
        <f t="shared" si="46"/>
        <v>0.1</v>
      </c>
      <c r="AF512">
        <f>'TP Factors'!$D$7</f>
        <v>1.0291758621024898</v>
      </c>
      <c r="AG512">
        <f t="shared" si="47"/>
        <v>0.1</v>
      </c>
    </row>
    <row r="513" spans="1:33">
      <c r="A513" s="51" t="s">
        <v>246</v>
      </c>
      <c r="B513" s="51">
        <v>10</v>
      </c>
      <c r="C513" s="51" t="s">
        <v>247</v>
      </c>
      <c r="D513" s="52">
        <v>37.82</v>
      </c>
      <c r="E513" s="51" t="s">
        <v>248</v>
      </c>
      <c r="F513" s="51">
        <v>3456</v>
      </c>
      <c r="G513" s="53">
        <v>0</v>
      </c>
      <c r="H513" s="51" t="s">
        <v>249</v>
      </c>
      <c r="I513" s="51" t="s">
        <v>250</v>
      </c>
      <c r="J513" s="51">
        <v>346</v>
      </c>
      <c r="K513" s="54">
        <v>167.75509260000001</v>
      </c>
      <c r="L513" s="54">
        <v>1859.4089812300001</v>
      </c>
      <c r="M513" s="52">
        <v>0</v>
      </c>
      <c r="N513" s="52">
        <v>0</v>
      </c>
      <c r="O513" s="51">
        <v>65516</v>
      </c>
      <c r="P513" s="51">
        <v>63604</v>
      </c>
      <c r="Q513" s="55">
        <v>65516</v>
      </c>
      <c r="R513" s="55">
        <v>6410</v>
      </c>
      <c r="S513" s="51" t="s">
        <v>256</v>
      </c>
      <c r="T513" s="51" t="s">
        <v>345</v>
      </c>
      <c r="U513" s="55">
        <v>48.29</v>
      </c>
      <c r="V513" s="55">
        <v>1</v>
      </c>
      <c r="W513" s="55">
        <v>0</v>
      </c>
      <c r="X513" s="55">
        <v>0</v>
      </c>
      <c r="Y513" s="55">
        <f t="shared" si="42"/>
        <v>0</v>
      </c>
      <c r="Z513" s="55">
        <f t="shared" si="43"/>
        <v>0</v>
      </c>
      <c r="AA513" s="55">
        <v>0.247</v>
      </c>
      <c r="AB513" s="56">
        <v>0.45946812772765</v>
      </c>
      <c r="AC513">
        <f t="shared" si="44"/>
        <v>563</v>
      </c>
      <c r="AD513">
        <f t="shared" si="45"/>
        <v>0</v>
      </c>
      <c r="AE513">
        <f t="shared" si="46"/>
        <v>0</v>
      </c>
      <c r="AF513">
        <f>'TP Factors'!$D$7</f>
        <v>1.0291758621024898</v>
      </c>
      <c r="AG513">
        <f t="shared" si="47"/>
        <v>0</v>
      </c>
    </row>
    <row r="514" spans="1:33">
      <c r="A514" s="51" t="s">
        <v>246</v>
      </c>
      <c r="B514" s="51">
        <v>10</v>
      </c>
      <c r="C514" s="51" t="s">
        <v>247</v>
      </c>
      <c r="D514" s="52">
        <v>37.82</v>
      </c>
      <c r="E514" s="51" t="s">
        <v>248</v>
      </c>
      <c r="F514" s="51">
        <v>3456</v>
      </c>
      <c r="G514" s="53">
        <v>3</v>
      </c>
      <c r="H514" s="51" t="s">
        <v>249</v>
      </c>
      <c r="I514" s="51" t="s">
        <v>250</v>
      </c>
      <c r="J514" s="51">
        <v>36</v>
      </c>
      <c r="K514" s="54">
        <v>66.065172691699999</v>
      </c>
      <c r="L514" s="54">
        <v>154.276979514</v>
      </c>
      <c r="M514" s="52">
        <v>0.03</v>
      </c>
      <c r="N514" s="52">
        <v>0</v>
      </c>
      <c r="O514" s="51">
        <v>65518</v>
      </c>
      <c r="P514" s="51">
        <v>63606</v>
      </c>
      <c r="Q514" s="55">
        <v>65518</v>
      </c>
      <c r="R514" s="55">
        <v>4340</v>
      </c>
      <c r="S514" s="51" t="s">
        <v>253</v>
      </c>
      <c r="T514" s="51" t="s">
        <v>344</v>
      </c>
      <c r="U514" s="55">
        <v>48.29</v>
      </c>
      <c r="V514" s="55">
        <v>1</v>
      </c>
      <c r="W514" s="55">
        <v>0.7</v>
      </c>
      <c r="X514" s="55">
        <v>0.09</v>
      </c>
      <c r="Y514" s="55">
        <f t="shared" si="42"/>
        <v>0.7</v>
      </c>
      <c r="Z514" s="55">
        <f t="shared" si="43"/>
        <v>0.09</v>
      </c>
      <c r="AA514" s="55">
        <v>0.309</v>
      </c>
      <c r="AB514" s="56">
        <v>3.8122519390061699E-2</v>
      </c>
      <c r="AC514">
        <f t="shared" si="44"/>
        <v>58</v>
      </c>
      <c r="AD514">
        <f t="shared" si="45"/>
        <v>0</v>
      </c>
      <c r="AE514">
        <f t="shared" si="46"/>
        <v>0</v>
      </c>
      <c r="AF514">
        <f>'TP Factors'!$D$7</f>
        <v>1.0291758621024898</v>
      </c>
      <c r="AG514">
        <f t="shared" si="47"/>
        <v>0</v>
      </c>
    </row>
    <row r="515" spans="1:33">
      <c r="A515" s="51" t="s">
        <v>246</v>
      </c>
      <c r="B515" s="51">
        <v>10</v>
      </c>
      <c r="C515" s="51" t="s">
        <v>247</v>
      </c>
      <c r="D515" s="52">
        <v>37.82</v>
      </c>
      <c r="E515" s="51" t="s">
        <v>248</v>
      </c>
      <c r="F515" s="51">
        <v>3456</v>
      </c>
      <c r="G515" s="53">
        <v>0</v>
      </c>
      <c r="H515" s="51" t="s">
        <v>249</v>
      </c>
      <c r="I515" s="51" t="s">
        <v>250</v>
      </c>
      <c r="J515" s="51">
        <v>2599</v>
      </c>
      <c r="K515" s="54">
        <v>421.88110051699999</v>
      </c>
      <c r="L515" s="54">
        <v>11402.961296400001</v>
      </c>
      <c r="M515" s="52">
        <v>0</v>
      </c>
      <c r="N515" s="52">
        <v>0</v>
      </c>
      <c r="O515" s="51">
        <v>65520</v>
      </c>
      <c r="P515" s="51">
        <v>63608</v>
      </c>
      <c r="Q515" s="55">
        <v>65520</v>
      </c>
      <c r="R515" s="55">
        <v>6460</v>
      </c>
      <c r="S515" s="51" t="s">
        <v>251</v>
      </c>
      <c r="T515" s="51" t="s">
        <v>282</v>
      </c>
      <c r="U515" s="55">
        <v>48.29</v>
      </c>
      <c r="V515" s="55">
        <v>1</v>
      </c>
      <c r="W515" s="55">
        <v>0</v>
      </c>
      <c r="X515" s="55">
        <v>0</v>
      </c>
      <c r="Y515" s="55">
        <f t="shared" ref="Y515:Y578" si="48">W515</f>
        <v>0</v>
      </c>
      <c r="Z515" s="55">
        <f t="shared" ref="Z515:Z578" si="49">X515</f>
        <v>0</v>
      </c>
      <c r="AA515" s="55">
        <v>0.30299999999999999</v>
      </c>
      <c r="AB515" s="56">
        <v>2.8177218300453801</v>
      </c>
      <c r="AC515">
        <f t="shared" ref="AC515:AC578" si="50">ROUND(AB515*AA515*U515*102.79,0)</f>
        <v>4238</v>
      </c>
      <c r="AD515">
        <f t="shared" ref="AD515:AD578" si="51">ROUND(Y515*AC515*0.002205,0)</f>
        <v>0</v>
      </c>
      <c r="AE515">
        <f t="shared" ref="AE515:AE578" si="52">ROUND(Z515*AC515*0.002205,1)</f>
        <v>0</v>
      </c>
      <c r="AF515">
        <f>'TP Factors'!$D$7</f>
        <v>1.0291758621024898</v>
      </c>
      <c r="AG515">
        <f t="shared" ref="AG515:AG578" si="53">ROUND(AE515*AF515,1)</f>
        <v>0</v>
      </c>
    </row>
    <row r="516" spans="1:33">
      <c r="A516" s="51" t="s">
        <v>246</v>
      </c>
      <c r="B516" s="51">
        <v>10</v>
      </c>
      <c r="C516" s="51" t="s">
        <v>247</v>
      </c>
      <c r="D516" s="52">
        <v>37.82</v>
      </c>
      <c r="E516" s="51" t="s">
        <v>248</v>
      </c>
      <c r="F516" s="51">
        <v>3456</v>
      </c>
      <c r="G516" s="53">
        <v>0</v>
      </c>
      <c r="H516" s="51" t="s">
        <v>249</v>
      </c>
      <c r="I516" s="51" t="s">
        <v>250</v>
      </c>
      <c r="J516" s="51">
        <v>40</v>
      </c>
      <c r="K516" s="54">
        <v>73.331576600000005</v>
      </c>
      <c r="L516" s="54">
        <v>173.50558456900001</v>
      </c>
      <c r="M516" s="52">
        <v>0</v>
      </c>
      <c r="N516" s="52">
        <v>0</v>
      </c>
      <c r="O516" s="51">
        <v>65522</v>
      </c>
      <c r="P516" s="51">
        <v>63610</v>
      </c>
      <c r="Q516" s="55">
        <v>65522</v>
      </c>
      <c r="R516" s="55">
        <v>6410</v>
      </c>
      <c r="S516" s="51" t="s">
        <v>258</v>
      </c>
      <c r="T516" s="51" t="s">
        <v>314</v>
      </c>
      <c r="U516" s="55">
        <v>48.29</v>
      </c>
      <c r="V516" s="55">
        <v>1</v>
      </c>
      <c r="W516" s="55">
        <v>0</v>
      </c>
      <c r="X516" s="55">
        <v>0</v>
      </c>
      <c r="Y516" s="55">
        <f t="shared" si="48"/>
        <v>0</v>
      </c>
      <c r="Z516" s="55">
        <f t="shared" si="49"/>
        <v>0</v>
      </c>
      <c r="AA516" s="55">
        <v>0.30299999999999999</v>
      </c>
      <c r="AB516" s="56">
        <v>4.28739921606031E-2</v>
      </c>
      <c r="AC516">
        <f t="shared" si="50"/>
        <v>64</v>
      </c>
      <c r="AD516">
        <f t="shared" si="51"/>
        <v>0</v>
      </c>
      <c r="AE516">
        <f t="shared" si="52"/>
        <v>0</v>
      </c>
      <c r="AF516">
        <f>'TP Factors'!$D$7</f>
        <v>1.0291758621024898</v>
      </c>
      <c r="AG516">
        <f t="shared" si="53"/>
        <v>0</v>
      </c>
    </row>
    <row r="517" spans="1:33">
      <c r="A517" s="51" t="s">
        <v>246</v>
      </c>
      <c r="B517" s="51">
        <v>10</v>
      </c>
      <c r="C517" s="51" t="s">
        <v>247</v>
      </c>
      <c r="D517" s="52">
        <v>37.82</v>
      </c>
      <c r="E517" s="51" t="s">
        <v>248</v>
      </c>
      <c r="F517" s="51">
        <v>3456</v>
      </c>
      <c r="G517" s="53">
        <v>0</v>
      </c>
      <c r="H517" s="51" t="s">
        <v>249</v>
      </c>
      <c r="I517" s="51" t="s">
        <v>250</v>
      </c>
      <c r="J517" s="51">
        <v>21</v>
      </c>
      <c r="K517" s="54">
        <v>47.852668638799997</v>
      </c>
      <c r="L517" s="54">
        <v>93.110804153900006</v>
      </c>
      <c r="M517" s="52">
        <v>0</v>
      </c>
      <c r="N517" s="52">
        <v>0</v>
      </c>
      <c r="O517" s="51">
        <v>65527</v>
      </c>
      <c r="P517" s="51">
        <v>63613</v>
      </c>
      <c r="Q517" s="55">
        <v>65527</v>
      </c>
      <c r="R517" s="55">
        <v>6410</v>
      </c>
      <c r="S517" s="51" t="s">
        <v>258</v>
      </c>
      <c r="T517" s="51" t="s">
        <v>314</v>
      </c>
      <c r="U517" s="55">
        <v>48.29</v>
      </c>
      <c r="V517" s="55">
        <v>1</v>
      </c>
      <c r="W517" s="55">
        <v>0</v>
      </c>
      <c r="X517" s="55">
        <v>0</v>
      </c>
      <c r="Y517" s="55">
        <f t="shared" si="48"/>
        <v>0</v>
      </c>
      <c r="Z517" s="55">
        <f t="shared" si="49"/>
        <v>0</v>
      </c>
      <c r="AA517" s="55">
        <v>0.30299999999999999</v>
      </c>
      <c r="AB517" s="56">
        <v>2.3008088744398102E-2</v>
      </c>
      <c r="AC517">
        <f t="shared" si="50"/>
        <v>35</v>
      </c>
      <c r="AD517">
        <f t="shared" si="51"/>
        <v>0</v>
      </c>
      <c r="AE517">
        <f t="shared" si="52"/>
        <v>0</v>
      </c>
      <c r="AF517">
        <f>'TP Factors'!$D$7</f>
        <v>1.0291758621024898</v>
      </c>
      <c r="AG517">
        <f t="shared" si="53"/>
        <v>0</v>
      </c>
    </row>
    <row r="518" spans="1:33">
      <c r="A518" s="51" t="s">
        <v>246</v>
      </c>
      <c r="B518" s="51">
        <v>10</v>
      </c>
      <c r="C518" s="51" t="s">
        <v>247</v>
      </c>
      <c r="D518" s="52">
        <v>37.82</v>
      </c>
      <c r="E518" s="51" t="s">
        <v>248</v>
      </c>
      <c r="F518" s="51">
        <v>3456</v>
      </c>
      <c r="G518" s="53">
        <v>0</v>
      </c>
      <c r="H518" s="51" t="s">
        <v>249</v>
      </c>
      <c r="I518" s="51" t="s">
        <v>250</v>
      </c>
      <c r="J518" s="51">
        <v>3519</v>
      </c>
      <c r="K518" s="54">
        <v>851.72305556499998</v>
      </c>
      <c r="L518" s="54">
        <v>15435.729293599999</v>
      </c>
      <c r="M518" s="52">
        <v>0</v>
      </c>
      <c r="N518" s="52">
        <v>0</v>
      </c>
      <c r="O518" s="51">
        <v>65529</v>
      </c>
      <c r="P518" s="51">
        <v>63615</v>
      </c>
      <c r="Q518" s="55">
        <v>65529</v>
      </c>
      <c r="R518" s="55">
        <v>6410</v>
      </c>
      <c r="S518" s="51" t="s">
        <v>251</v>
      </c>
      <c r="T518" s="51" t="s">
        <v>321</v>
      </c>
      <c r="U518" s="55">
        <v>48.29</v>
      </c>
      <c r="V518" s="55">
        <v>1</v>
      </c>
      <c r="W518" s="55">
        <v>0</v>
      </c>
      <c r="X518" s="55">
        <v>0</v>
      </c>
      <c r="Y518" s="55">
        <f t="shared" si="48"/>
        <v>0</v>
      </c>
      <c r="Z518" s="55">
        <f t="shared" si="49"/>
        <v>0</v>
      </c>
      <c r="AA518" s="55">
        <v>0.30299999999999999</v>
      </c>
      <c r="AB518" s="56">
        <v>3.8142365183195399</v>
      </c>
      <c r="AC518">
        <f t="shared" si="50"/>
        <v>5737</v>
      </c>
      <c r="AD518">
        <f t="shared" si="51"/>
        <v>0</v>
      </c>
      <c r="AE518">
        <f t="shared" si="52"/>
        <v>0</v>
      </c>
      <c r="AF518">
        <f>'TP Factors'!$D$7</f>
        <v>1.0291758621024898</v>
      </c>
      <c r="AG518">
        <f t="shared" si="53"/>
        <v>0</v>
      </c>
    </row>
    <row r="519" spans="1:33">
      <c r="A519" s="51" t="s">
        <v>246</v>
      </c>
      <c r="B519" s="51">
        <v>10</v>
      </c>
      <c r="C519" s="51" t="s">
        <v>247</v>
      </c>
      <c r="D519" s="52">
        <v>37.82</v>
      </c>
      <c r="E519" s="51" t="s">
        <v>248</v>
      </c>
      <c r="F519" s="51">
        <v>3456</v>
      </c>
      <c r="G519" s="53">
        <v>0</v>
      </c>
      <c r="H519" s="51" t="s">
        <v>249</v>
      </c>
      <c r="I519" s="51" t="s">
        <v>250</v>
      </c>
      <c r="J519" s="51">
        <v>45</v>
      </c>
      <c r="K519" s="54">
        <v>64.718046901600005</v>
      </c>
      <c r="L519" s="54">
        <v>197.73651408800001</v>
      </c>
      <c r="M519" s="52">
        <v>0</v>
      </c>
      <c r="N519" s="52">
        <v>0</v>
      </c>
      <c r="O519" s="51">
        <v>65530</v>
      </c>
      <c r="P519" s="51">
        <v>63616</v>
      </c>
      <c r="Q519" s="55">
        <v>65530</v>
      </c>
      <c r="R519" s="55">
        <v>6410</v>
      </c>
      <c r="S519" s="51" t="s">
        <v>251</v>
      </c>
      <c r="T519" s="51" t="s">
        <v>321</v>
      </c>
      <c r="U519" s="55">
        <v>48.29</v>
      </c>
      <c r="V519" s="55">
        <v>1</v>
      </c>
      <c r="W519" s="55">
        <v>0</v>
      </c>
      <c r="X519" s="55">
        <v>0</v>
      </c>
      <c r="Y519" s="55">
        <f t="shared" si="48"/>
        <v>0</v>
      </c>
      <c r="Z519" s="55">
        <f t="shared" si="49"/>
        <v>0</v>
      </c>
      <c r="AA519" s="55">
        <v>0.30299999999999999</v>
      </c>
      <c r="AB519" s="56">
        <v>4.8861561290977899E-2</v>
      </c>
      <c r="AC519">
        <f t="shared" si="50"/>
        <v>73</v>
      </c>
      <c r="AD519">
        <f t="shared" si="51"/>
        <v>0</v>
      </c>
      <c r="AE519">
        <f t="shared" si="52"/>
        <v>0</v>
      </c>
      <c r="AF519">
        <f>'TP Factors'!$D$7</f>
        <v>1.0291758621024898</v>
      </c>
      <c r="AG519">
        <f t="shared" si="53"/>
        <v>0</v>
      </c>
    </row>
    <row r="520" spans="1:33">
      <c r="A520" s="51" t="s">
        <v>246</v>
      </c>
      <c r="B520" s="51">
        <v>10</v>
      </c>
      <c r="C520" s="51" t="s">
        <v>247</v>
      </c>
      <c r="D520" s="52">
        <v>37.82</v>
      </c>
      <c r="E520" s="51" t="s">
        <v>248</v>
      </c>
      <c r="F520" s="51">
        <v>3456</v>
      </c>
      <c r="G520" s="53">
        <v>3</v>
      </c>
      <c r="H520" s="51" t="s">
        <v>249</v>
      </c>
      <c r="I520" s="51" t="s">
        <v>250</v>
      </c>
      <c r="J520" s="51">
        <v>1194</v>
      </c>
      <c r="K520" s="54">
        <v>414.31093157999999</v>
      </c>
      <c r="L520" s="54">
        <v>3967.7782829100001</v>
      </c>
      <c r="M520" s="52">
        <v>1.43</v>
      </c>
      <c r="N520" s="52">
        <v>0.08</v>
      </c>
      <c r="O520" s="51">
        <v>65531</v>
      </c>
      <c r="P520" s="51">
        <v>63617</v>
      </c>
      <c r="Q520" s="55">
        <v>65531</v>
      </c>
      <c r="R520" s="55">
        <v>3200</v>
      </c>
      <c r="S520" s="51" t="s">
        <v>251</v>
      </c>
      <c r="T520" s="51" t="s">
        <v>252</v>
      </c>
      <c r="U520" s="55">
        <v>48.29</v>
      </c>
      <c r="V520" s="55">
        <v>1</v>
      </c>
      <c r="W520" s="55">
        <v>1.2</v>
      </c>
      <c r="X520" s="55">
        <v>6.4000000000000001E-2</v>
      </c>
      <c r="Y520" s="55">
        <f t="shared" si="48"/>
        <v>1.2</v>
      </c>
      <c r="Z520" s="55">
        <f t="shared" si="49"/>
        <v>6.4000000000000001E-2</v>
      </c>
      <c r="AA520" s="55">
        <v>0.4</v>
      </c>
      <c r="AB520" s="56">
        <v>0.98045544437029197</v>
      </c>
      <c r="AC520">
        <f t="shared" si="50"/>
        <v>1947</v>
      </c>
      <c r="AD520">
        <f t="shared" si="51"/>
        <v>5</v>
      </c>
      <c r="AE520">
        <f t="shared" si="52"/>
        <v>0.3</v>
      </c>
      <c r="AF520">
        <f>'TP Factors'!$D$7</f>
        <v>1.0291758621024898</v>
      </c>
      <c r="AG520">
        <f t="shared" si="53"/>
        <v>0.3</v>
      </c>
    </row>
    <row r="521" spans="1:33">
      <c r="A521" s="51" t="s">
        <v>246</v>
      </c>
      <c r="B521" s="51">
        <v>10</v>
      </c>
      <c r="C521" s="51" t="s">
        <v>247</v>
      </c>
      <c r="D521" s="52">
        <v>37.82</v>
      </c>
      <c r="E521" s="51" t="s">
        <v>248</v>
      </c>
      <c r="F521" s="51">
        <v>3456</v>
      </c>
      <c r="G521" s="53">
        <v>0</v>
      </c>
      <c r="H521" s="51" t="s">
        <v>249</v>
      </c>
      <c r="I521" s="51" t="s">
        <v>250</v>
      </c>
      <c r="J521" s="51">
        <v>52</v>
      </c>
      <c r="K521" s="54">
        <v>102.064435043</v>
      </c>
      <c r="L521" s="54">
        <v>227.08817322600001</v>
      </c>
      <c r="M521" s="52">
        <v>0</v>
      </c>
      <c r="N521" s="52">
        <v>0</v>
      </c>
      <c r="O521" s="51">
        <v>65532</v>
      </c>
      <c r="P521" s="51">
        <v>63618</v>
      </c>
      <c r="Q521" s="55">
        <v>65532</v>
      </c>
      <c r="R521" s="55">
        <v>6410</v>
      </c>
      <c r="S521" s="51" t="s">
        <v>258</v>
      </c>
      <c r="T521" s="51" t="s">
        <v>314</v>
      </c>
      <c r="U521" s="55">
        <v>48.29</v>
      </c>
      <c r="V521" s="55">
        <v>1</v>
      </c>
      <c r="W521" s="55">
        <v>0</v>
      </c>
      <c r="X521" s="55">
        <v>0</v>
      </c>
      <c r="Y521" s="55">
        <f t="shared" si="48"/>
        <v>0</v>
      </c>
      <c r="Z521" s="55">
        <f t="shared" si="49"/>
        <v>0</v>
      </c>
      <c r="AA521" s="55">
        <v>0.30299999999999999</v>
      </c>
      <c r="AB521" s="56">
        <v>5.6114485205088001E-2</v>
      </c>
      <c r="AC521">
        <f t="shared" si="50"/>
        <v>84</v>
      </c>
      <c r="AD521">
        <f t="shared" si="51"/>
        <v>0</v>
      </c>
      <c r="AE521">
        <f t="shared" si="52"/>
        <v>0</v>
      </c>
      <c r="AF521">
        <f>'TP Factors'!$D$7</f>
        <v>1.0291758621024898</v>
      </c>
      <c r="AG521">
        <f t="shared" si="53"/>
        <v>0</v>
      </c>
    </row>
    <row r="522" spans="1:33">
      <c r="A522" s="51" t="s">
        <v>246</v>
      </c>
      <c r="B522" s="51">
        <v>10</v>
      </c>
      <c r="C522" s="51" t="s">
        <v>247</v>
      </c>
      <c r="D522" s="52">
        <v>37.82</v>
      </c>
      <c r="E522" s="51" t="s">
        <v>248</v>
      </c>
      <c r="F522" s="51">
        <v>3456</v>
      </c>
      <c r="G522" s="53">
        <v>3</v>
      </c>
      <c r="H522" s="51" t="s">
        <v>249</v>
      </c>
      <c r="I522" s="51" t="s">
        <v>250</v>
      </c>
      <c r="J522" s="51">
        <v>214</v>
      </c>
      <c r="K522" s="54">
        <v>149.57590140799999</v>
      </c>
      <c r="L522" s="54">
        <v>710.15556488799996</v>
      </c>
      <c r="M522" s="52">
        <v>0.26</v>
      </c>
      <c r="N522" s="52">
        <v>0.01</v>
      </c>
      <c r="O522" s="51">
        <v>65534</v>
      </c>
      <c r="P522" s="51">
        <v>63620</v>
      </c>
      <c r="Q522" s="55">
        <v>65534</v>
      </c>
      <c r="R522" s="55">
        <v>3200</v>
      </c>
      <c r="S522" s="51" t="s">
        <v>258</v>
      </c>
      <c r="T522" s="51" t="s">
        <v>300</v>
      </c>
      <c r="U522" s="55">
        <v>48.29</v>
      </c>
      <c r="V522" s="55">
        <v>1</v>
      </c>
      <c r="W522" s="55">
        <v>1.2</v>
      </c>
      <c r="X522" s="55">
        <v>6.4000000000000001E-2</v>
      </c>
      <c r="Y522" s="55">
        <f t="shared" si="48"/>
        <v>1.2</v>
      </c>
      <c r="Z522" s="55">
        <f t="shared" si="49"/>
        <v>6.4000000000000001E-2</v>
      </c>
      <c r="AA522" s="55">
        <v>0.4</v>
      </c>
      <c r="AB522" s="56">
        <v>0.17548255983769501</v>
      </c>
      <c r="AC522">
        <f t="shared" si="50"/>
        <v>348</v>
      </c>
      <c r="AD522">
        <f t="shared" si="51"/>
        <v>1</v>
      </c>
      <c r="AE522">
        <f t="shared" si="52"/>
        <v>0</v>
      </c>
      <c r="AF522">
        <f>'TP Factors'!$D$7</f>
        <v>1.0291758621024898</v>
      </c>
      <c r="AG522">
        <f t="shared" si="53"/>
        <v>0</v>
      </c>
    </row>
    <row r="523" spans="1:33">
      <c r="A523" s="51" t="s">
        <v>246</v>
      </c>
      <c r="B523" s="51">
        <v>10</v>
      </c>
      <c r="C523" s="51" t="s">
        <v>247</v>
      </c>
      <c r="D523" s="52">
        <v>37.82</v>
      </c>
      <c r="E523" s="51" t="s">
        <v>248</v>
      </c>
      <c r="F523" s="51">
        <v>3456</v>
      </c>
      <c r="G523" s="53">
        <v>0</v>
      </c>
      <c r="H523" s="51" t="s">
        <v>249</v>
      </c>
      <c r="I523" s="51" t="s">
        <v>250</v>
      </c>
      <c r="J523" s="51">
        <v>19</v>
      </c>
      <c r="K523" s="54">
        <v>41.943648215700001</v>
      </c>
      <c r="L523" s="54">
        <v>83.435235572500005</v>
      </c>
      <c r="M523" s="52">
        <v>0</v>
      </c>
      <c r="N523" s="52">
        <v>0</v>
      </c>
      <c r="O523" s="51">
        <v>65535</v>
      </c>
      <c r="P523" s="51">
        <v>63621</v>
      </c>
      <c r="Q523" s="55">
        <v>65535</v>
      </c>
      <c r="R523" s="55">
        <v>6410</v>
      </c>
      <c r="S523" s="51" t="s">
        <v>251</v>
      </c>
      <c r="T523" s="51" t="s">
        <v>321</v>
      </c>
      <c r="U523" s="55">
        <v>48.29</v>
      </c>
      <c r="V523" s="55">
        <v>1</v>
      </c>
      <c r="W523" s="55">
        <v>0</v>
      </c>
      <c r="X523" s="55">
        <v>0</v>
      </c>
      <c r="Y523" s="55">
        <f t="shared" si="48"/>
        <v>0</v>
      </c>
      <c r="Z523" s="55">
        <f t="shared" si="49"/>
        <v>0</v>
      </c>
      <c r="AA523" s="55">
        <v>0.30299999999999999</v>
      </c>
      <c r="AB523" s="56">
        <v>2.0617213249542899E-2</v>
      </c>
      <c r="AC523">
        <f t="shared" si="50"/>
        <v>31</v>
      </c>
      <c r="AD523">
        <f t="shared" si="51"/>
        <v>0</v>
      </c>
      <c r="AE523">
        <f t="shared" si="52"/>
        <v>0</v>
      </c>
      <c r="AF523">
        <f>'TP Factors'!$D$7</f>
        <v>1.0291758621024898</v>
      </c>
      <c r="AG523">
        <f t="shared" si="53"/>
        <v>0</v>
      </c>
    </row>
    <row r="524" spans="1:33">
      <c r="A524" s="51" t="s">
        <v>246</v>
      </c>
      <c r="B524" s="51">
        <v>10</v>
      </c>
      <c r="C524" s="51" t="s">
        <v>247</v>
      </c>
      <c r="D524" s="52">
        <v>37.82</v>
      </c>
      <c r="E524" s="51" t="s">
        <v>248</v>
      </c>
      <c r="F524" s="51">
        <v>3456</v>
      </c>
      <c r="G524" s="53">
        <v>11.1</v>
      </c>
      <c r="H524" s="51" t="s">
        <v>249</v>
      </c>
      <c r="I524" s="51" t="s">
        <v>250</v>
      </c>
      <c r="J524" s="51">
        <v>6</v>
      </c>
      <c r="K524" s="54">
        <v>31.406141104100001</v>
      </c>
      <c r="L524" s="54">
        <v>43.2547891683</v>
      </c>
      <c r="M524" s="52">
        <v>0.01</v>
      </c>
      <c r="N524" s="52">
        <v>0</v>
      </c>
      <c r="O524" s="51">
        <v>65536</v>
      </c>
      <c r="P524" s="51">
        <v>63622</v>
      </c>
      <c r="Q524" s="55">
        <v>65536</v>
      </c>
      <c r="R524" s="55">
        <v>1800</v>
      </c>
      <c r="S524" s="51" t="s">
        <v>253</v>
      </c>
      <c r="T524" s="51" t="s">
        <v>342</v>
      </c>
      <c r="U524" s="55">
        <v>48.29</v>
      </c>
      <c r="V524" s="55">
        <v>1</v>
      </c>
      <c r="W524" s="55">
        <v>1.25</v>
      </c>
      <c r="X524" s="55">
        <v>7.5999999999999998E-2</v>
      </c>
      <c r="Y524" s="55">
        <f t="shared" si="48"/>
        <v>1.25</v>
      </c>
      <c r="Z524" s="55">
        <f t="shared" si="49"/>
        <v>7.5999999999999998E-2</v>
      </c>
      <c r="AA524" s="55">
        <v>0.182</v>
      </c>
      <c r="AB524" s="56">
        <v>1.06884484216066E-2</v>
      </c>
      <c r="AC524">
        <f t="shared" si="50"/>
        <v>10</v>
      </c>
      <c r="AD524">
        <f t="shared" si="51"/>
        <v>0</v>
      </c>
      <c r="AE524">
        <f t="shared" si="52"/>
        <v>0</v>
      </c>
      <c r="AF524">
        <f>'TP Factors'!$D$7</f>
        <v>1.0291758621024898</v>
      </c>
      <c r="AG524">
        <f t="shared" si="53"/>
        <v>0</v>
      </c>
    </row>
    <row r="525" spans="1:33">
      <c r="A525" s="51" t="s">
        <v>246</v>
      </c>
      <c r="B525" s="51">
        <v>10</v>
      </c>
      <c r="C525" s="51" t="s">
        <v>247</v>
      </c>
      <c r="D525" s="52">
        <v>37.82</v>
      </c>
      <c r="E525" s="51" t="s">
        <v>248</v>
      </c>
      <c r="F525" s="51">
        <v>3456</v>
      </c>
      <c r="G525" s="53">
        <v>11.1</v>
      </c>
      <c r="H525" s="51" t="s">
        <v>249</v>
      </c>
      <c r="I525" s="51" t="s">
        <v>250</v>
      </c>
      <c r="J525" s="51">
        <v>274</v>
      </c>
      <c r="K525" s="54">
        <v>356.99776389599998</v>
      </c>
      <c r="L525" s="54">
        <v>2004.16002688</v>
      </c>
      <c r="M525" s="52">
        <v>0.34</v>
      </c>
      <c r="N525" s="52">
        <v>0.02</v>
      </c>
      <c r="O525" s="51">
        <v>65538</v>
      </c>
      <c r="P525" s="51">
        <v>63624</v>
      </c>
      <c r="Q525" s="55">
        <v>65538</v>
      </c>
      <c r="R525" s="55">
        <v>1800</v>
      </c>
      <c r="S525" s="51" t="s">
        <v>253</v>
      </c>
      <c r="T525" s="51" t="s">
        <v>342</v>
      </c>
      <c r="U525" s="55">
        <v>48.29</v>
      </c>
      <c r="V525" s="55">
        <v>1</v>
      </c>
      <c r="W525" s="55">
        <v>1.25</v>
      </c>
      <c r="X525" s="55">
        <v>7.5999999999999998E-2</v>
      </c>
      <c r="Y525" s="55">
        <f t="shared" si="48"/>
        <v>1.25</v>
      </c>
      <c r="Z525" s="55">
        <f t="shared" si="49"/>
        <v>7.5999999999999998E-2</v>
      </c>
      <c r="AA525" s="55">
        <v>0.182</v>
      </c>
      <c r="AB525" s="56">
        <v>0.49523674698924702</v>
      </c>
      <c r="AC525">
        <f t="shared" si="50"/>
        <v>447</v>
      </c>
      <c r="AD525">
        <f t="shared" si="51"/>
        <v>1</v>
      </c>
      <c r="AE525">
        <f t="shared" si="52"/>
        <v>0.1</v>
      </c>
      <c r="AF525">
        <f>'TP Factors'!$D$7</f>
        <v>1.0291758621024898</v>
      </c>
      <c r="AG525">
        <f t="shared" si="53"/>
        <v>0.1</v>
      </c>
    </row>
    <row r="526" spans="1:33">
      <c r="A526" s="51" t="s">
        <v>246</v>
      </c>
      <c r="B526" s="51">
        <v>10</v>
      </c>
      <c r="C526" s="51" t="s">
        <v>247</v>
      </c>
      <c r="D526" s="52">
        <v>37.82</v>
      </c>
      <c r="E526" s="51" t="s">
        <v>248</v>
      </c>
      <c r="F526" s="51">
        <v>3456</v>
      </c>
      <c r="G526" s="53">
        <v>0</v>
      </c>
      <c r="H526" s="51" t="s">
        <v>249</v>
      </c>
      <c r="I526" s="51" t="s">
        <v>250</v>
      </c>
      <c r="J526" s="51">
        <v>100</v>
      </c>
      <c r="K526" s="54">
        <v>162.121683851</v>
      </c>
      <c r="L526" s="54">
        <v>440.64696517900001</v>
      </c>
      <c r="M526" s="52">
        <v>0</v>
      </c>
      <c r="N526" s="52">
        <v>0</v>
      </c>
      <c r="O526" s="51">
        <v>65539</v>
      </c>
      <c r="P526" s="51">
        <v>63625</v>
      </c>
      <c r="Q526" s="55">
        <v>65539</v>
      </c>
      <c r="R526" s="55">
        <v>6410</v>
      </c>
      <c r="S526" s="51" t="s">
        <v>251</v>
      </c>
      <c r="T526" s="51" t="s">
        <v>321</v>
      </c>
      <c r="U526" s="55">
        <v>48.29</v>
      </c>
      <c r="V526" s="55">
        <v>1</v>
      </c>
      <c r="W526" s="55">
        <v>0</v>
      </c>
      <c r="X526" s="55">
        <v>0</v>
      </c>
      <c r="Y526" s="55">
        <f t="shared" si="48"/>
        <v>0</v>
      </c>
      <c r="Z526" s="55">
        <f t="shared" si="49"/>
        <v>0</v>
      </c>
      <c r="AA526" s="55">
        <v>0.30299999999999999</v>
      </c>
      <c r="AB526" s="56">
        <v>0.108885800867993</v>
      </c>
      <c r="AC526">
        <f t="shared" si="50"/>
        <v>164</v>
      </c>
      <c r="AD526">
        <f t="shared" si="51"/>
        <v>0</v>
      </c>
      <c r="AE526">
        <f t="shared" si="52"/>
        <v>0</v>
      </c>
      <c r="AF526">
        <f>'TP Factors'!$D$7</f>
        <v>1.0291758621024898</v>
      </c>
      <c r="AG526">
        <f t="shared" si="53"/>
        <v>0</v>
      </c>
    </row>
    <row r="527" spans="1:33">
      <c r="A527" s="51" t="s">
        <v>246</v>
      </c>
      <c r="B527" s="51">
        <v>10</v>
      </c>
      <c r="C527" s="51" t="s">
        <v>247</v>
      </c>
      <c r="D527" s="52">
        <v>37.82</v>
      </c>
      <c r="E527" s="51" t="s">
        <v>248</v>
      </c>
      <c r="F527" s="51">
        <v>3456</v>
      </c>
      <c r="G527" s="53">
        <v>11.1</v>
      </c>
      <c r="H527" s="51" t="s">
        <v>249</v>
      </c>
      <c r="I527" s="51" t="s">
        <v>250</v>
      </c>
      <c r="J527" s="51">
        <v>51</v>
      </c>
      <c r="K527" s="54">
        <v>106.09970140999999</v>
      </c>
      <c r="L527" s="54">
        <v>402.515972455</v>
      </c>
      <c r="M527" s="52">
        <v>0.06</v>
      </c>
      <c r="N527" s="52">
        <v>0</v>
      </c>
      <c r="O527" s="51">
        <v>65540</v>
      </c>
      <c r="P527" s="51">
        <v>63626</v>
      </c>
      <c r="Q527" s="55">
        <v>65540</v>
      </c>
      <c r="R527" s="55">
        <v>1800</v>
      </c>
      <c r="S527" s="51" t="s">
        <v>256</v>
      </c>
      <c r="T527" s="51" t="s">
        <v>347</v>
      </c>
      <c r="U527" s="55">
        <v>48.29</v>
      </c>
      <c r="V527" s="55">
        <v>1</v>
      </c>
      <c r="W527" s="55">
        <v>1.25</v>
      </c>
      <c r="X527" s="55">
        <v>7.5999999999999998E-2</v>
      </c>
      <c r="Y527" s="55">
        <f t="shared" si="48"/>
        <v>1.25</v>
      </c>
      <c r="Z527" s="55">
        <f t="shared" si="49"/>
        <v>7.5999999999999998E-2</v>
      </c>
      <c r="AA527" s="55">
        <v>0.16900000000000001</v>
      </c>
      <c r="AB527" s="56">
        <v>9.9463465053538702E-2</v>
      </c>
      <c r="AC527">
        <f t="shared" si="50"/>
        <v>83</v>
      </c>
      <c r="AD527">
        <f t="shared" si="51"/>
        <v>0</v>
      </c>
      <c r="AE527">
        <f t="shared" si="52"/>
        <v>0</v>
      </c>
      <c r="AF527">
        <f>'TP Factors'!$D$7</f>
        <v>1.0291758621024898</v>
      </c>
      <c r="AG527">
        <f t="shared" si="53"/>
        <v>0</v>
      </c>
    </row>
    <row r="528" spans="1:33">
      <c r="A528" s="51" t="s">
        <v>246</v>
      </c>
      <c r="B528" s="51">
        <v>10</v>
      </c>
      <c r="C528" s="51" t="s">
        <v>247</v>
      </c>
      <c r="D528" s="52">
        <v>37.82</v>
      </c>
      <c r="E528" s="51" t="s">
        <v>248</v>
      </c>
      <c r="F528" s="51">
        <v>1234</v>
      </c>
      <c r="G528" s="53">
        <v>102.5</v>
      </c>
      <c r="H528" s="51" t="s">
        <v>249</v>
      </c>
      <c r="I528" s="51" t="s">
        <v>250</v>
      </c>
      <c r="J528" s="51">
        <v>16</v>
      </c>
      <c r="K528" s="54">
        <v>29.808493474900001</v>
      </c>
      <c r="L528" s="54">
        <v>32.5043868829</v>
      </c>
      <c r="M528" s="52">
        <v>0.03</v>
      </c>
      <c r="N528" s="52">
        <v>0.01</v>
      </c>
      <c r="O528" s="51">
        <v>65545</v>
      </c>
      <c r="P528" s="51">
        <v>63631</v>
      </c>
      <c r="Q528" s="55">
        <v>65545</v>
      </c>
      <c r="R528" s="55">
        <v>1300</v>
      </c>
      <c r="S528" s="51" t="s">
        <v>258</v>
      </c>
      <c r="T528" s="51" t="s">
        <v>311</v>
      </c>
      <c r="U528" s="55">
        <v>48.29</v>
      </c>
      <c r="V528" s="55">
        <v>1</v>
      </c>
      <c r="W528" s="55">
        <v>2.1</v>
      </c>
      <c r="X528" s="55">
        <v>0.51600000000000001</v>
      </c>
      <c r="Y528" s="55">
        <f t="shared" si="48"/>
        <v>2.1</v>
      </c>
      <c r="Z528" s="55">
        <f t="shared" si="49"/>
        <v>0.51600000000000001</v>
      </c>
      <c r="AA528" s="55">
        <v>0.66200000000000003</v>
      </c>
      <c r="AB528" s="56">
        <v>8.0319767930328197E-3</v>
      </c>
      <c r="AC528">
        <f t="shared" si="50"/>
        <v>26</v>
      </c>
      <c r="AD528">
        <f t="shared" si="51"/>
        <v>0</v>
      </c>
      <c r="AE528">
        <f t="shared" si="52"/>
        <v>0</v>
      </c>
      <c r="AF528">
        <f>'TP Factors'!$D$7</f>
        <v>1.0291758621024898</v>
      </c>
      <c r="AG528">
        <f t="shared" si="53"/>
        <v>0</v>
      </c>
    </row>
    <row r="529" spans="1:33">
      <c r="A529" s="51" t="s">
        <v>246</v>
      </c>
      <c r="B529" s="51">
        <v>10</v>
      </c>
      <c r="C529" s="51" t="s">
        <v>247</v>
      </c>
      <c r="D529" s="52">
        <v>37.82</v>
      </c>
      <c r="E529" s="51" t="s">
        <v>248</v>
      </c>
      <c r="F529" s="51">
        <v>3456</v>
      </c>
      <c r="G529" s="53">
        <v>0</v>
      </c>
      <c r="H529" s="51" t="s">
        <v>249</v>
      </c>
      <c r="I529" s="51" t="s">
        <v>250</v>
      </c>
      <c r="J529" s="51">
        <v>6</v>
      </c>
      <c r="K529" s="54">
        <v>34.179631823599998</v>
      </c>
      <c r="L529" s="54">
        <v>27.085715119500001</v>
      </c>
      <c r="M529" s="52">
        <v>0</v>
      </c>
      <c r="N529" s="52">
        <v>0</v>
      </c>
      <c r="O529" s="51">
        <v>65546</v>
      </c>
      <c r="P529" s="51">
        <v>63632</v>
      </c>
      <c r="Q529" s="55">
        <v>65546</v>
      </c>
      <c r="R529" s="55">
        <v>6410</v>
      </c>
      <c r="S529" s="51" t="s">
        <v>258</v>
      </c>
      <c r="T529" s="51" t="s">
        <v>314</v>
      </c>
      <c r="U529" s="55">
        <v>48.29</v>
      </c>
      <c r="V529" s="55">
        <v>1</v>
      </c>
      <c r="W529" s="55">
        <v>0</v>
      </c>
      <c r="X529" s="55">
        <v>0</v>
      </c>
      <c r="Y529" s="55">
        <f t="shared" si="48"/>
        <v>0</v>
      </c>
      <c r="Z529" s="55">
        <f t="shared" si="49"/>
        <v>0</v>
      </c>
      <c r="AA529" s="55">
        <v>0.30299999999999999</v>
      </c>
      <c r="AB529" s="56">
        <v>6.6929991950503004E-3</v>
      </c>
      <c r="AC529">
        <f t="shared" si="50"/>
        <v>10</v>
      </c>
      <c r="AD529">
        <f t="shared" si="51"/>
        <v>0</v>
      </c>
      <c r="AE529">
        <f t="shared" si="52"/>
        <v>0</v>
      </c>
      <c r="AF529">
        <f>'TP Factors'!$D$7</f>
        <v>1.0291758621024898</v>
      </c>
      <c r="AG529">
        <f t="shared" si="53"/>
        <v>0</v>
      </c>
    </row>
    <row r="530" spans="1:33">
      <c r="A530" s="51" t="s">
        <v>246</v>
      </c>
      <c r="B530" s="51">
        <v>10</v>
      </c>
      <c r="C530" s="51" t="s">
        <v>247</v>
      </c>
      <c r="D530" s="52">
        <v>37.82</v>
      </c>
      <c r="E530" s="51" t="s">
        <v>248</v>
      </c>
      <c r="F530" s="51">
        <v>1234</v>
      </c>
      <c r="G530" s="53">
        <v>102.5</v>
      </c>
      <c r="H530" s="51" t="s">
        <v>249</v>
      </c>
      <c r="I530" s="51" t="s">
        <v>250</v>
      </c>
      <c r="J530" s="51">
        <v>52</v>
      </c>
      <c r="K530" s="54">
        <v>65.225267306299997</v>
      </c>
      <c r="L530" s="54">
        <v>94.971881059799998</v>
      </c>
      <c r="M530" s="52">
        <v>0.11</v>
      </c>
      <c r="N530" s="52">
        <v>0.03</v>
      </c>
      <c r="O530" s="51">
        <v>65547</v>
      </c>
      <c r="P530" s="51">
        <v>63633</v>
      </c>
      <c r="Q530" s="55">
        <v>65547</v>
      </c>
      <c r="R530" s="55">
        <v>1300</v>
      </c>
      <c r="S530" s="51" t="s">
        <v>251</v>
      </c>
      <c r="T530" s="51" t="s">
        <v>315</v>
      </c>
      <c r="U530" s="55">
        <v>48.29</v>
      </c>
      <c r="V530" s="55">
        <v>1</v>
      </c>
      <c r="W530" s="55">
        <v>2.1</v>
      </c>
      <c r="X530" s="55">
        <v>0.51600000000000001</v>
      </c>
      <c r="Y530" s="55">
        <f t="shared" si="48"/>
        <v>2.1</v>
      </c>
      <c r="Z530" s="55">
        <f t="shared" si="49"/>
        <v>0.51600000000000001</v>
      </c>
      <c r="AA530" s="55">
        <v>0.73299999999999998</v>
      </c>
      <c r="AB530" s="56">
        <v>2.3467969016885401E-2</v>
      </c>
      <c r="AC530">
        <f t="shared" si="50"/>
        <v>85</v>
      </c>
      <c r="AD530">
        <f t="shared" si="51"/>
        <v>0</v>
      </c>
      <c r="AE530">
        <f t="shared" si="52"/>
        <v>0.1</v>
      </c>
      <c r="AF530">
        <f>'TP Factors'!$D$7</f>
        <v>1.0291758621024898</v>
      </c>
      <c r="AG530">
        <f t="shared" si="53"/>
        <v>0.1</v>
      </c>
    </row>
    <row r="531" spans="1:33">
      <c r="A531" s="51" t="s">
        <v>246</v>
      </c>
      <c r="B531" s="51">
        <v>10</v>
      </c>
      <c r="C531" s="51" t="s">
        <v>247</v>
      </c>
      <c r="D531" s="52">
        <v>37.82</v>
      </c>
      <c r="E531" s="51" t="s">
        <v>248</v>
      </c>
      <c r="F531" s="51">
        <v>1234</v>
      </c>
      <c r="G531" s="53">
        <v>102.5</v>
      </c>
      <c r="H531" s="51" t="s">
        <v>249</v>
      </c>
      <c r="I531" s="51" t="s">
        <v>250</v>
      </c>
      <c r="J531" s="51">
        <v>259</v>
      </c>
      <c r="K531" s="54">
        <v>134.60276454500001</v>
      </c>
      <c r="L531" s="54">
        <v>520.14190021700006</v>
      </c>
      <c r="M531" s="52">
        <v>0.54</v>
      </c>
      <c r="N531" s="52">
        <v>0.13</v>
      </c>
      <c r="O531" s="51">
        <v>65548</v>
      </c>
      <c r="P531" s="51">
        <v>63634</v>
      </c>
      <c r="Q531" s="55">
        <v>65548</v>
      </c>
      <c r="R531" s="55">
        <v>1300</v>
      </c>
      <c r="S531" s="51" t="s">
        <v>258</v>
      </c>
      <c r="T531" s="51" t="s">
        <v>311</v>
      </c>
      <c r="U531" s="55">
        <v>48.29</v>
      </c>
      <c r="V531" s="55">
        <v>1</v>
      </c>
      <c r="W531" s="55">
        <v>2.1</v>
      </c>
      <c r="X531" s="55">
        <v>0.51600000000000001</v>
      </c>
      <c r="Y531" s="55">
        <f t="shared" si="48"/>
        <v>2.1</v>
      </c>
      <c r="Z531" s="55">
        <f t="shared" si="49"/>
        <v>0.51600000000000001</v>
      </c>
      <c r="AA531" s="55">
        <v>0.66200000000000003</v>
      </c>
      <c r="AB531" s="56">
        <v>0.12852934856061099</v>
      </c>
      <c r="AC531">
        <f t="shared" si="50"/>
        <v>422</v>
      </c>
      <c r="AD531">
        <f t="shared" si="51"/>
        <v>2</v>
      </c>
      <c r="AE531">
        <f t="shared" si="52"/>
        <v>0.5</v>
      </c>
      <c r="AF531">
        <f>'TP Factors'!$D$7</f>
        <v>1.0291758621024898</v>
      </c>
      <c r="AG531">
        <f t="shared" si="53"/>
        <v>0.5</v>
      </c>
    </row>
    <row r="532" spans="1:33">
      <c r="A532" s="51" t="s">
        <v>246</v>
      </c>
      <c r="B532" s="51">
        <v>10</v>
      </c>
      <c r="C532" s="51" t="s">
        <v>247</v>
      </c>
      <c r="D532" s="52">
        <v>37.82</v>
      </c>
      <c r="E532" s="51" t="s">
        <v>248</v>
      </c>
      <c r="F532" s="51">
        <v>3456</v>
      </c>
      <c r="G532" s="53">
        <v>0</v>
      </c>
      <c r="H532" s="51" t="s">
        <v>249</v>
      </c>
      <c r="I532" s="51" t="s">
        <v>250</v>
      </c>
      <c r="J532" s="51">
        <v>4</v>
      </c>
      <c r="K532" s="54">
        <v>38.862641288200003</v>
      </c>
      <c r="L532" s="54">
        <v>16.684796298399998</v>
      </c>
      <c r="M532" s="52">
        <v>0</v>
      </c>
      <c r="N532" s="52">
        <v>0</v>
      </c>
      <c r="O532" s="51">
        <v>65549</v>
      </c>
      <c r="P532" s="51">
        <v>63635</v>
      </c>
      <c r="Q532" s="55">
        <v>65549</v>
      </c>
      <c r="R532" s="55">
        <v>6410</v>
      </c>
      <c r="S532" s="51" t="s">
        <v>258</v>
      </c>
      <c r="T532" s="51" t="s">
        <v>314</v>
      </c>
      <c r="U532" s="55">
        <v>48.29</v>
      </c>
      <c r="V532" s="55">
        <v>1</v>
      </c>
      <c r="W532" s="55">
        <v>0</v>
      </c>
      <c r="X532" s="55">
        <v>0</v>
      </c>
      <c r="Y532" s="55">
        <f t="shared" si="48"/>
        <v>0</v>
      </c>
      <c r="Z532" s="55">
        <f t="shared" si="49"/>
        <v>0</v>
      </c>
      <c r="AA532" s="55">
        <v>0.30299999999999999</v>
      </c>
      <c r="AB532" s="56">
        <v>4.12288646121223E-3</v>
      </c>
      <c r="AC532">
        <f t="shared" si="50"/>
        <v>6</v>
      </c>
      <c r="AD532">
        <f t="shared" si="51"/>
        <v>0</v>
      </c>
      <c r="AE532">
        <f t="shared" si="52"/>
        <v>0</v>
      </c>
      <c r="AF532">
        <f>'TP Factors'!$D$7</f>
        <v>1.0291758621024898</v>
      </c>
      <c r="AG532">
        <f t="shared" si="53"/>
        <v>0</v>
      </c>
    </row>
    <row r="533" spans="1:33">
      <c r="A533" s="51" t="s">
        <v>246</v>
      </c>
      <c r="B533" s="51">
        <v>10</v>
      </c>
      <c r="C533" s="51" t="s">
        <v>247</v>
      </c>
      <c r="D533" s="52">
        <v>37.82</v>
      </c>
      <c r="E533" s="51" t="s">
        <v>248</v>
      </c>
      <c r="F533" s="51">
        <v>3456</v>
      </c>
      <c r="G533" s="53">
        <v>3</v>
      </c>
      <c r="H533" s="51" t="s">
        <v>249</v>
      </c>
      <c r="I533" s="51" t="s">
        <v>250</v>
      </c>
      <c r="J533" s="51">
        <v>288</v>
      </c>
      <c r="K533" s="54">
        <v>159.42006583899999</v>
      </c>
      <c r="L533" s="54">
        <v>958.11936865500002</v>
      </c>
      <c r="M533" s="52">
        <v>0.35</v>
      </c>
      <c r="N533" s="52">
        <v>0.02</v>
      </c>
      <c r="O533" s="51">
        <v>65550</v>
      </c>
      <c r="P533" s="51">
        <v>63636</v>
      </c>
      <c r="Q533" s="55">
        <v>65550</v>
      </c>
      <c r="R533" s="55">
        <v>3200</v>
      </c>
      <c r="S533" s="51" t="s">
        <v>258</v>
      </c>
      <c r="T533" s="51" t="s">
        <v>300</v>
      </c>
      <c r="U533" s="55">
        <v>48.29</v>
      </c>
      <c r="V533" s="55">
        <v>1</v>
      </c>
      <c r="W533" s="55">
        <v>1.2</v>
      </c>
      <c r="X533" s="55">
        <v>6.4000000000000001E-2</v>
      </c>
      <c r="Y533" s="55">
        <f t="shared" si="48"/>
        <v>1.2</v>
      </c>
      <c r="Z533" s="55">
        <f t="shared" si="49"/>
        <v>6.4000000000000001E-2</v>
      </c>
      <c r="AA533" s="55">
        <v>0.4</v>
      </c>
      <c r="AB533" s="56">
        <v>0.23675550503331899</v>
      </c>
      <c r="AC533">
        <f t="shared" si="50"/>
        <v>470</v>
      </c>
      <c r="AD533">
        <f t="shared" si="51"/>
        <v>1</v>
      </c>
      <c r="AE533">
        <f t="shared" si="52"/>
        <v>0.1</v>
      </c>
      <c r="AF533">
        <f>'TP Factors'!$D$7</f>
        <v>1.0291758621024898</v>
      </c>
      <c r="AG533">
        <f t="shared" si="53"/>
        <v>0.1</v>
      </c>
    </row>
    <row r="534" spans="1:33">
      <c r="A534" s="51" t="s">
        <v>246</v>
      </c>
      <c r="B534" s="51">
        <v>10</v>
      </c>
      <c r="C534" s="51" t="s">
        <v>247</v>
      </c>
      <c r="D534" s="52">
        <v>37.82</v>
      </c>
      <c r="E534" s="51" t="s">
        <v>248</v>
      </c>
      <c r="F534" s="51">
        <v>3456</v>
      </c>
      <c r="G534" s="53">
        <v>3</v>
      </c>
      <c r="H534" s="51" t="s">
        <v>249</v>
      </c>
      <c r="I534" s="51" t="s">
        <v>250</v>
      </c>
      <c r="J534" s="51">
        <v>68</v>
      </c>
      <c r="K534" s="54">
        <v>83.578456631999998</v>
      </c>
      <c r="L534" s="54">
        <v>313.88601053799999</v>
      </c>
      <c r="M534" s="52">
        <v>0.08</v>
      </c>
      <c r="N534" s="52">
        <v>0</v>
      </c>
      <c r="O534" s="51">
        <v>65551</v>
      </c>
      <c r="P534" s="51">
        <v>63637</v>
      </c>
      <c r="Q534" s="55">
        <v>65551</v>
      </c>
      <c r="R534" s="55">
        <v>3200</v>
      </c>
      <c r="S534" s="51" t="s">
        <v>253</v>
      </c>
      <c r="T534" s="51" t="s">
        <v>329</v>
      </c>
      <c r="U534" s="55">
        <v>48.29</v>
      </c>
      <c r="V534" s="55">
        <v>1</v>
      </c>
      <c r="W534" s="55">
        <v>1.2</v>
      </c>
      <c r="X534" s="55">
        <v>6.4000000000000001E-2</v>
      </c>
      <c r="Y534" s="55">
        <f t="shared" si="48"/>
        <v>1.2</v>
      </c>
      <c r="Z534" s="55">
        <f t="shared" si="49"/>
        <v>6.4000000000000001E-2</v>
      </c>
      <c r="AA534" s="55">
        <v>0.28699999999999998</v>
      </c>
      <c r="AB534" s="56">
        <v>7.7562612125286104E-2</v>
      </c>
      <c r="AC534">
        <f t="shared" si="50"/>
        <v>110</v>
      </c>
      <c r="AD534">
        <f t="shared" si="51"/>
        <v>0</v>
      </c>
      <c r="AE534">
        <f t="shared" si="52"/>
        <v>0</v>
      </c>
      <c r="AF534">
        <f>'TP Factors'!$D$7</f>
        <v>1.0291758621024898</v>
      </c>
      <c r="AG534">
        <f t="shared" si="53"/>
        <v>0</v>
      </c>
    </row>
    <row r="535" spans="1:33">
      <c r="A535" s="51" t="s">
        <v>246</v>
      </c>
      <c r="B535" s="51">
        <v>10</v>
      </c>
      <c r="C535" s="51" t="s">
        <v>247</v>
      </c>
      <c r="D535" s="52">
        <v>37.82</v>
      </c>
      <c r="E535" s="51" t="s">
        <v>248</v>
      </c>
      <c r="F535" s="51">
        <v>3456</v>
      </c>
      <c r="G535" s="53">
        <v>11.1</v>
      </c>
      <c r="H535" s="51" t="s">
        <v>249</v>
      </c>
      <c r="I535" s="51" t="s">
        <v>250</v>
      </c>
      <c r="J535" s="51">
        <v>62</v>
      </c>
      <c r="K535" s="54">
        <v>101.46169204500001</v>
      </c>
      <c r="L535" s="54">
        <v>453.036867626</v>
      </c>
      <c r="M535" s="52">
        <v>0.08</v>
      </c>
      <c r="N535" s="52">
        <v>0</v>
      </c>
      <c r="O535" s="51">
        <v>65552</v>
      </c>
      <c r="P535" s="51">
        <v>63638</v>
      </c>
      <c r="Q535" s="55">
        <v>65552</v>
      </c>
      <c r="R535" s="55">
        <v>1800</v>
      </c>
      <c r="S535" s="51" t="s">
        <v>258</v>
      </c>
      <c r="T535" s="51" t="s">
        <v>341</v>
      </c>
      <c r="U535" s="55">
        <v>48.29</v>
      </c>
      <c r="V535" s="55">
        <v>1</v>
      </c>
      <c r="W535" s="55">
        <v>1.25</v>
      </c>
      <c r="X535" s="55">
        <v>7.5999999999999998E-2</v>
      </c>
      <c r="Y535" s="55">
        <f t="shared" si="48"/>
        <v>1.25</v>
      </c>
      <c r="Z535" s="55">
        <f t="shared" si="49"/>
        <v>7.5999999999999998E-2</v>
      </c>
      <c r="AA535" s="55">
        <v>0.183</v>
      </c>
      <c r="AB535" s="56">
        <v>0.11194740019096899</v>
      </c>
      <c r="AC535">
        <f t="shared" si="50"/>
        <v>102</v>
      </c>
      <c r="AD535">
        <f t="shared" si="51"/>
        <v>0</v>
      </c>
      <c r="AE535">
        <f t="shared" si="52"/>
        <v>0</v>
      </c>
      <c r="AF535">
        <f>'TP Factors'!$D$7</f>
        <v>1.0291758621024898</v>
      </c>
      <c r="AG535">
        <f t="shared" si="53"/>
        <v>0</v>
      </c>
    </row>
    <row r="536" spans="1:33">
      <c r="A536" s="51" t="s">
        <v>246</v>
      </c>
      <c r="B536" s="51">
        <v>10</v>
      </c>
      <c r="C536" s="51" t="s">
        <v>247</v>
      </c>
      <c r="D536" s="52">
        <v>37.82</v>
      </c>
      <c r="E536" s="51" t="s">
        <v>248</v>
      </c>
      <c r="F536" s="51">
        <v>3456</v>
      </c>
      <c r="G536" s="53">
        <v>11.1</v>
      </c>
      <c r="H536" s="51" t="s">
        <v>249</v>
      </c>
      <c r="I536" s="51" t="s">
        <v>250</v>
      </c>
      <c r="J536" s="51">
        <v>10</v>
      </c>
      <c r="K536" s="54">
        <v>39.284609282399998</v>
      </c>
      <c r="L536" s="54">
        <v>70.204590735799997</v>
      </c>
      <c r="M536" s="52">
        <v>0.01</v>
      </c>
      <c r="N536" s="52">
        <v>0</v>
      </c>
      <c r="O536" s="51">
        <v>65553</v>
      </c>
      <c r="P536" s="51">
        <v>63639</v>
      </c>
      <c r="Q536" s="55">
        <v>65553</v>
      </c>
      <c r="R536" s="55">
        <v>1800</v>
      </c>
      <c r="S536" s="51" t="s">
        <v>253</v>
      </c>
      <c r="T536" s="51" t="s">
        <v>342</v>
      </c>
      <c r="U536" s="55">
        <v>48.29</v>
      </c>
      <c r="V536" s="55">
        <v>1</v>
      </c>
      <c r="W536" s="55">
        <v>1.25</v>
      </c>
      <c r="X536" s="55">
        <v>7.5999999999999998E-2</v>
      </c>
      <c r="Y536" s="55">
        <f t="shared" si="48"/>
        <v>1.25</v>
      </c>
      <c r="Z536" s="55">
        <f t="shared" si="49"/>
        <v>7.5999999999999998E-2</v>
      </c>
      <c r="AA536" s="55">
        <v>0.182</v>
      </c>
      <c r="AB536" s="56">
        <v>1.7347862783355501E-2</v>
      </c>
      <c r="AC536">
        <f t="shared" si="50"/>
        <v>16</v>
      </c>
      <c r="AD536">
        <f t="shared" si="51"/>
        <v>0</v>
      </c>
      <c r="AE536">
        <f t="shared" si="52"/>
        <v>0</v>
      </c>
      <c r="AF536">
        <f>'TP Factors'!$D$7</f>
        <v>1.0291758621024898</v>
      </c>
      <c r="AG536">
        <f t="shared" si="53"/>
        <v>0</v>
      </c>
    </row>
    <row r="537" spans="1:33">
      <c r="A537" s="51" t="s">
        <v>246</v>
      </c>
      <c r="B537" s="51">
        <v>10</v>
      </c>
      <c r="C537" s="51" t="s">
        <v>247</v>
      </c>
      <c r="D537" s="52">
        <v>37.82</v>
      </c>
      <c r="E537" s="51" t="s">
        <v>248</v>
      </c>
      <c r="F537" s="51">
        <v>1234</v>
      </c>
      <c r="G537" s="53">
        <v>102.5</v>
      </c>
      <c r="H537" s="51" t="s">
        <v>249</v>
      </c>
      <c r="I537" s="51" t="s">
        <v>250</v>
      </c>
      <c r="J537" s="51">
        <v>8</v>
      </c>
      <c r="K537" s="54">
        <v>40.998486005899998</v>
      </c>
      <c r="L537" s="54">
        <v>15.3165176135</v>
      </c>
      <c r="M537" s="52">
        <v>0.02</v>
      </c>
      <c r="N537" s="52">
        <v>0</v>
      </c>
      <c r="O537" s="51">
        <v>65560</v>
      </c>
      <c r="P537" s="51">
        <v>63645</v>
      </c>
      <c r="Q537" s="55">
        <v>65560</v>
      </c>
      <c r="R537" s="55">
        <v>1300</v>
      </c>
      <c r="S537" s="51" t="s">
        <v>251</v>
      </c>
      <c r="T537" s="51" t="s">
        <v>315</v>
      </c>
      <c r="U537" s="55">
        <v>48.29</v>
      </c>
      <c r="V537" s="55">
        <v>1</v>
      </c>
      <c r="W537" s="55">
        <v>2.1</v>
      </c>
      <c r="X537" s="55">
        <v>0.51600000000000001</v>
      </c>
      <c r="Y537" s="55">
        <f t="shared" si="48"/>
        <v>2.1</v>
      </c>
      <c r="Z537" s="55">
        <f t="shared" si="49"/>
        <v>0.51600000000000001</v>
      </c>
      <c r="AA537" s="55">
        <v>0.73299999999999998</v>
      </c>
      <c r="AB537" s="56">
        <v>3.7847787879256799E-3</v>
      </c>
      <c r="AC537">
        <f t="shared" si="50"/>
        <v>14</v>
      </c>
      <c r="AD537">
        <f t="shared" si="51"/>
        <v>0</v>
      </c>
      <c r="AE537">
        <f t="shared" si="52"/>
        <v>0</v>
      </c>
      <c r="AF537">
        <f>'TP Factors'!$D$7</f>
        <v>1.0291758621024898</v>
      </c>
      <c r="AG537">
        <f t="shared" si="53"/>
        <v>0</v>
      </c>
    </row>
    <row r="538" spans="1:33">
      <c r="A538" s="51" t="s">
        <v>246</v>
      </c>
      <c r="B538" s="51">
        <v>10</v>
      </c>
      <c r="C538" s="51" t="s">
        <v>247</v>
      </c>
      <c r="D538" s="52">
        <v>37.82</v>
      </c>
      <c r="E538" s="51" t="s">
        <v>248</v>
      </c>
      <c r="F538" s="51">
        <v>3456</v>
      </c>
      <c r="G538" s="53">
        <v>0</v>
      </c>
      <c r="H538" s="51" t="s">
        <v>249</v>
      </c>
      <c r="I538" s="51" t="s">
        <v>250</v>
      </c>
      <c r="J538" s="51">
        <v>0</v>
      </c>
      <c r="K538" s="54">
        <v>13.085421782999999</v>
      </c>
      <c r="L538" s="54">
        <v>2.3630451960299999</v>
      </c>
      <c r="M538" s="52">
        <v>0</v>
      </c>
      <c r="N538" s="52">
        <v>0</v>
      </c>
      <c r="O538" s="51">
        <v>65562</v>
      </c>
      <c r="P538" s="51">
        <v>63647</v>
      </c>
      <c r="Q538" s="55">
        <v>65562</v>
      </c>
      <c r="R538" s="55">
        <v>6410</v>
      </c>
      <c r="S538" s="51" t="s">
        <v>258</v>
      </c>
      <c r="T538" s="51" t="s">
        <v>314</v>
      </c>
      <c r="U538" s="55">
        <v>48.29</v>
      </c>
      <c r="V538" s="55">
        <v>1</v>
      </c>
      <c r="W538" s="55">
        <v>0</v>
      </c>
      <c r="X538" s="55">
        <v>0</v>
      </c>
      <c r="Y538" s="55">
        <f t="shared" si="48"/>
        <v>0</v>
      </c>
      <c r="Z538" s="55">
        <f t="shared" si="49"/>
        <v>0</v>
      </c>
      <c r="AA538" s="55">
        <v>0.30299999999999999</v>
      </c>
      <c r="AB538" s="56">
        <v>5.8391884893050998E-4</v>
      </c>
      <c r="AC538">
        <f t="shared" si="50"/>
        <v>1</v>
      </c>
      <c r="AD538">
        <f t="shared" si="51"/>
        <v>0</v>
      </c>
      <c r="AE538">
        <f t="shared" si="52"/>
        <v>0</v>
      </c>
      <c r="AF538">
        <f>'TP Factors'!$D$7</f>
        <v>1.0291758621024898</v>
      </c>
      <c r="AG538">
        <f t="shared" si="53"/>
        <v>0</v>
      </c>
    </row>
    <row r="539" spans="1:33">
      <c r="A539" s="51" t="s">
        <v>246</v>
      </c>
      <c r="B539" s="51">
        <v>10</v>
      </c>
      <c r="C539" s="51" t="s">
        <v>247</v>
      </c>
      <c r="D539" s="52">
        <v>37.82</v>
      </c>
      <c r="E539" s="51" t="s">
        <v>248</v>
      </c>
      <c r="F539" s="51">
        <v>3456</v>
      </c>
      <c r="G539" s="53">
        <v>0</v>
      </c>
      <c r="H539" s="51" t="s">
        <v>249</v>
      </c>
      <c r="I539" s="51" t="s">
        <v>250</v>
      </c>
      <c r="J539" s="51">
        <v>23</v>
      </c>
      <c r="K539" s="54">
        <v>50.5625987604</v>
      </c>
      <c r="L539" s="54">
        <v>102.733076611</v>
      </c>
      <c r="M539" s="52">
        <v>0</v>
      </c>
      <c r="N539" s="52">
        <v>0</v>
      </c>
      <c r="O539" s="51">
        <v>65563</v>
      </c>
      <c r="P539" s="51">
        <v>63648</v>
      </c>
      <c r="Q539" s="55">
        <v>65563</v>
      </c>
      <c r="R539" s="55">
        <v>6410</v>
      </c>
      <c r="S539" s="51" t="s">
        <v>251</v>
      </c>
      <c r="T539" s="51" t="s">
        <v>321</v>
      </c>
      <c r="U539" s="55">
        <v>48.29</v>
      </c>
      <c r="V539" s="55">
        <v>1</v>
      </c>
      <c r="W539" s="55">
        <v>0</v>
      </c>
      <c r="X539" s="55">
        <v>0</v>
      </c>
      <c r="Y539" s="55">
        <f t="shared" si="48"/>
        <v>0</v>
      </c>
      <c r="Z539" s="55">
        <f t="shared" si="49"/>
        <v>0</v>
      </c>
      <c r="AA539" s="55">
        <v>0.30299999999999999</v>
      </c>
      <c r="AB539" s="56">
        <v>2.53857945419276E-2</v>
      </c>
      <c r="AC539">
        <f t="shared" si="50"/>
        <v>38</v>
      </c>
      <c r="AD539">
        <f t="shared" si="51"/>
        <v>0</v>
      </c>
      <c r="AE539">
        <f t="shared" si="52"/>
        <v>0</v>
      </c>
      <c r="AF539">
        <f>'TP Factors'!$D$7</f>
        <v>1.0291758621024898</v>
      </c>
      <c r="AG539">
        <f t="shared" si="53"/>
        <v>0</v>
      </c>
    </row>
    <row r="540" spans="1:33">
      <c r="A540" s="51" t="s">
        <v>246</v>
      </c>
      <c r="B540" s="51">
        <v>10</v>
      </c>
      <c r="C540" s="51" t="s">
        <v>247</v>
      </c>
      <c r="D540" s="52">
        <v>37.82</v>
      </c>
      <c r="E540" s="51" t="s">
        <v>248</v>
      </c>
      <c r="F540" s="51">
        <v>3456</v>
      </c>
      <c r="G540" s="53">
        <v>0</v>
      </c>
      <c r="H540" s="51" t="s">
        <v>249</v>
      </c>
      <c r="I540" s="51" t="s">
        <v>250</v>
      </c>
      <c r="J540" s="51">
        <v>7</v>
      </c>
      <c r="K540" s="54">
        <v>26.347178430700001</v>
      </c>
      <c r="L540" s="54">
        <v>28.986466566800001</v>
      </c>
      <c r="M540" s="52">
        <v>0</v>
      </c>
      <c r="N540" s="52">
        <v>0</v>
      </c>
      <c r="O540" s="51">
        <v>65564</v>
      </c>
      <c r="P540" s="51">
        <v>63649</v>
      </c>
      <c r="Q540" s="55">
        <v>65564</v>
      </c>
      <c r="R540" s="55">
        <v>6410</v>
      </c>
      <c r="S540" s="51" t="s">
        <v>258</v>
      </c>
      <c r="T540" s="51" t="s">
        <v>314</v>
      </c>
      <c r="U540" s="55">
        <v>48.29</v>
      </c>
      <c r="V540" s="55">
        <v>1</v>
      </c>
      <c r="W540" s="55">
        <v>0</v>
      </c>
      <c r="X540" s="55">
        <v>0</v>
      </c>
      <c r="Y540" s="55">
        <f t="shared" si="48"/>
        <v>0</v>
      </c>
      <c r="Z540" s="55">
        <f t="shared" si="49"/>
        <v>0</v>
      </c>
      <c r="AA540" s="55">
        <v>0.30299999999999999</v>
      </c>
      <c r="AB540" s="56">
        <v>7.1626832267212498E-3</v>
      </c>
      <c r="AC540">
        <f t="shared" si="50"/>
        <v>11</v>
      </c>
      <c r="AD540">
        <f t="shared" si="51"/>
        <v>0</v>
      </c>
      <c r="AE540">
        <f t="shared" si="52"/>
        <v>0</v>
      </c>
      <c r="AF540">
        <f>'TP Factors'!$D$7</f>
        <v>1.0291758621024898</v>
      </c>
      <c r="AG540">
        <f t="shared" si="53"/>
        <v>0</v>
      </c>
    </row>
    <row r="541" spans="1:33">
      <c r="A541" s="51" t="s">
        <v>246</v>
      </c>
      <c r="B541" s="51">
        <v>10</v>
      </c>
      <c r="C541" s="51" t="s">
        <v>247</v>
      </c>
      <c r="D541" s="52">
        <v>37.82</v>
      </c>
      <c r="E541" s="51" t="s">
        <v>248</v>
      </c>
      <c r="F541" s="51">
        <v>3456</v>
      </c>
      <c r="G541" s="53">
        <v>3</v>
      </c>
      <c r="H541" s="51" t="s">
        <v>249</v>
      </c>
      <c r="I541" s="51" t="s">
        <v>250</v>
      </c>
      <c r="J541" s="51">
        <v>13904</v>
      </c>
      <c r="K541" s="54">
        <v>1323.53121463</v>
      </c>
      <c r="L541" s="54">
        <v>44746.975173699997</v>
      </c>
      <c r="M541" s="52">
        <v>9.73</v>
      </c>
      <c r="N541" s="52">
        <v>1.25</v>
      </c>
      <c r="O541" s="51">
        <v>65568</v>
      </c>
      <c r="P541" s="51">
        <v>63653</v>
      </c>
      <c r="Q541" s="55">
        <v>65568</v>
      </c>
      <c r="R541" s="55">
        <v>4110</v>
      </c>
      <c r="S541" s="51" t="s">
        <v>258</v>
      </c>
      <c r="T541" s="51" t="s">
        <v>305</v>
      </c>
      <c r="U541" s="55">
        <v>48.29</v>
      </c>
      <c r="V541" s="55">
        <v>1</v>
      </c>
      <c r="W541" s="55">
        <v>0.7</v>
      </c>
      <c r="X541" s="55">
        <v>0.09</v>
      </c>
      <c r="Y541" s="55">
        <f t="shared" si="48"/>
        <v>0.7</v>
      </c>
      <c r="Z541" s="55">
        <f t="shared" si="49"/>
        <v>0.09</v>
      </c>
      <c r="AA541" s="55">
        <v>0.41299999999999998</v>
      </c>
      <c r="AB541" s="56">
        <v>11.057174141000001</v>
      </c>
      <c r="AC541">
        <f t="shared" si="50"/>
        <v>22667</v>
      </c>
      <c r="AD541">
        <f t="shared" si="51"/>
        <v>35</v>
      </c>
      <c r="AE541">
        <f t="shared" si="52"/>
        <v>4.5</v>
      </c>
      <c r="AF541">
        <f>'TP Factors'!$D$7</f>
        <v>1.0291758621024898</v>
      </c>
      <c r="AG541">
        <f t="shared" si="53"/>
        <v>4.5999999999999996</v>
      </c>
    </row>
    <row r="542" spans="1:33">
      <c r="A542" s="51" t="s">
        <v>246</v>
      </c>
      <c r="B542" s="51">
        <v>10</v>
      </c>
      <c r="C542" s="51" t="s">
        <v>247</v>
      </c>
      <c r="D542" s="52">
        <v>37.82</v>
      </c>
      <c r="E542" s="51" t="s">
        <v>248</v>
      </c>
      <c r="F542" s="51">
        <v>3456</v>
      </c>
      <c r="G542" s="53">
        <v>3</v>
      </c>
      <c r="H542" s="51" t="s">
        <v>249</v>
      </c>
      <c r="I542" s="51" t="s">
        <v>250</v>
      </c>
      <c r="J542" s="51">
        <v>33</v>
      </c>
      <c r="K542" s="54">
        <v>90.597667284400003</v>
      </c>
      <c r="L542" s="54">
        <v>109.212381808</v>
      </c>
      <c r="M542" s="52">
        <v>0.04</v>
      </c>
      <c r="N542" s="52">
        <v>0</v>
      </c>
      <c r="O542" s="51">
        <v>65569</v>
      </c>
      <c r="P542" s="51">
        <v>63654</v>
      </c>
      <c r="Q542" s="55">
        <v>65569</v>
      </c>
      <c r="R542" s="55">
        <v>3200</v>
      </c>
      <c r="S542" s="51" t="s">
        <v>258</v>
      </c>
      <c r="T542" s="51" t="s">
        <v>300</v>
      </c>
      <c r="U542" s="55">
        <v>48.29</v>
      </c>
      <c r="V542" s="55">
        <v>1</v>
      </c>
      <c r="W542" s="55">
        <v>1.2</v>
      </c>
      <c r="X542" s="55">
        <v>6.4000000000000001E-2</v>
      </c>
      <c r="Y542" s="55">
        <f t="shared" si="48"/>
        <v>1.2</v>
      </c>
      <c r="Z542" s="55">
        <f t="shared" si="49"/>
        <v>6.4000000000000001E-2</v>
      </c>
      <c r="AA542" s="55">
        <v>0.4</v>
      </c>
      <c r="AB542" s="56">
        <v>2.69868593273868E-2</v>
      </c>
      <c r="AC542">
        <f t="shared" si="50"/>
        <v>54</v>
      </c>
      <c r="AD542">
        <f t="shared" si="51"/>
        <v>0</v>
      </c>
      <c r="AE542">
        <f t="shared" si="52"/>
        <v>0</v>
      </c>
      <c r="AF542">
        <f>'TP Factors'!$D$7</f>
        <v>1.0291758621024898</v>
      </c>
      <c r="AG542">
        <f t="shared" si="53"/>
        <v>0</v>
      </c>
    </row>
    <row r="543" spans="1:33">
      <c r="A543" s="51" t="s">
        <v>246</v>
      </c>
      <c r="B543" s="51">
        <v>10</v>
      </c>
      <c r="C543" s="51" t="s">
        <v>247</v>
      </c>
      <c r="D543" s="52">
        <v>37.82</v>
      </c>
      <c r="E543" s="51" t="s">
        <v>248</v>
      </c>
      <c r="F543" s="51">
        <v>3456</v>
      </c>
      <c r="G543" s="53">
        <v>11.1</v>
      </c>
      <c r="H543" s="51" t="s">
        <v>249</v>
      </c>
      <c r="I543" s="51" t="s">
        <v>250</v>
      </c>
      <c r="J543" s="51">
        <v>12</v>
      </c>
      <c r="K543" s="54">
        <v>40.7598345392</v>
      </c>
      <c r="L543" s="54">
        <v>85.054337326600006</v>
      </c>
      <c r="M543" s="52">
        <v>0.01</v>
      </c>
      <c r="N543" s="52">
        <v>0</v>
      </c>
      <c r="O543" s="51">
        <v>65570</v>
      </c>
      <c r="P543" s="51">
        <v>63655</v>
      </c>
      <c r="Q543" s="55">
        <v>65570</v>
      </c>
      <c r="R543" s="55">
        <v>1800</v>
      </c>
      <c r="S543" s="51" t="s">
        <v>258</v>
      </c>
      <c r="T543" s="51" t="s">
        <v>341</v>
      </c>
      <c r="U543" s="55">
        <v>48.29</v>
      </c>
      <c r="V543" s="55">
        <v>1</v>
      </c>
      <c r="W543" s="55">
        <v>1.25</v>
      </c>
      <c r="X543" s="55">
        <v>7.5999999999999998E-2</v>
      </c>
      <c r="Y543" s="55">
        <f t="shared" si="48"/>
        <v>1.25</v>
      </c>
      <c r="Z543" s="55">
        <f t="shared" si="49"/>
        <v>7.5999999999999998E-2</v>
      </c>
      <c r="AA543" s="55">
        <v>0.183</v>
      </c>
      <c r="AB543" s="56">
        <v>2.1017300394936999E-2</v>
      </c>
      <c r="AC543">
        <f t="shared" si="50"/>
        <v>19</v>
      </c>
      <c r="AD543">
        <f t="shared" si="51"/>
        <v>0</v>
      </c>
      <c r="AE543">
        <f t="shared" si="52"/>
        <v>0</v>
      </c>
      <c r="AF543">
        <f>'TP Factors'!$D$7</f>
        <v>1.0291758621024898</v>
      </c>
      <c r="AG543">
        <f t="shared" si="53"/>
        <v>0</v>
      </c>
    </row>
    <row r="544" spans="1:33">
      <c r="A544" s="51" t="s">
        <v>246</v>
      </c>
      <c r="B544" s="51">
        <v>10</v>
      </c>
      <c r="C544" s="51" t="s">
        <v>247</v>
      </c>
      <c r="D544" s="52">
        <v>37.82</v>
      </c>
      <c r="E544" s="51" t="s">
        <v>248</v>
      </c>
      <c r="F544" s="51">
        <v>3456</v>
      </c>
      <c r="G544" s="53">
        <v>11.1</v>
      </c>
      <c r="H544" s="51" t="s">
        <v>249</v>
      </c>
      <c r="I544" s="51" t="s">
        <v>250</v>
      </c>
      <c r="J544" s="51">
        <v>12</v>
      </c>
      <c r="K544" s="54">
        <v>47.5876415257</v>
      </c>
      <c r="L544" s="54">
        <v>95.831858599100002</v>
      </c>
      <c r="M544" s="52">
        <v>0.01</v>
      </c>
      <c r="N544" s="52">
        <v>0</v>
      </c>
      <c r="O544" s="51">
        <v>65571</v>
      </c>
      <c r="P544" s="51">
        <v>63656</v>
      </c>
      <c r="Q544" s="55">
        <v>65571</v>
      </c>
      <c r="R544" s="55">
        <v>1800</v>
      </c>
      <c r="S544" s="51" t="s">
        <v>256</v>
      </c>
      <c r="T544" s="51" t="s">
        <v>347</v>
      </c>
      <c r="U544" s="55">
        <v>48.29</v>
      </c>
      <c r="V544" s="55">
        <v>1</v>
      </c>
      <c r="W544" s="55">
        <v>1.25</v>
      </c>
      <c r="X544" s="55">
        <v>7.5999999999999998E-2</v>
      </c>
      <c r="Y544" s="55">
        <f t="shared" si="48"/>
        <v>1.25</v>
      </c>
      <c r="Z544" s="55">
        <f t="shared" si="49"/>
        <v>7.5999999999999998E-2</v>
      </c>
      <c r="AA544" s="55">
        <v>0.16900000000000001</v>
      </c>
      <c r="AB544" s="56">
        <v>2.3680473245430898E-2</v>
      </c>
      <c r="AC544">
        <f t="shared" si="50"/>
        <v>20</v>
      </c>
      <c r="AD544">
        <f t="shared" si="51"/>
        <v>0</v>
      </c>
      <c r="AE544">
        <f t="shared" si="52"/>
        <v>0</v>
      </c>
      <c r="AF544">
        <f>'TP Factors'!$D$7</f>
        <v>1.0291758621024898</v>
      </c>
      <c r="AG544">
        <f t="shared" si="53"/>
        <v>0</v>
      </c>
    </row>
    <row r="545" spans="1:33">
      <c r="A545" s="51" t="s">
        <v>246</v>
      </c>
      <c r="B545" s="51">
        <v>10</v>
      </c>
      <c r="C545" s="51" t="s">
        <v>247</v>
      </c>
      <c r="D545" s="52">
        <v>37.82</v>
      </c>
      <c r="E545" s="51" t="s">
        <v>248</v>
      </c>
      <c r="F545" s="51">
        <v>3456</v>
      </c>
      <c r="G545" s="53">
        <v>0</v>
      </c>
      <c r="H545" s="51" t="s">
        <v>249</v>
      </c>
      <c r="I545" s="51" t="s">
        <v>250</v>
      </c>
      <c r="J545" s="51">
        <v>2</v>
      </c>
      <c r="K545" s="54">
        <v>15.945153292100001</v>
      </c>
      <c r="L545" s="54">
        <v>8.3667361184000004</v>
      </c>
      <c r="M545" s="52">
        <v>0</v>
      </c>
      <c r="N545" s="52">
        <v>0</v>
      </c>
      <c r="O545" s="51">
        <v>65572</v>
      </c>
      <c r="P545" s="51">
        <v>63657</v>
      </c>
      <c r="Q545" s="55">
        <v>65572</v>
      </c>
      <c r="R545" s="55">
        <v>6410</v>
      </c>
      <c r="S545" s="51" t="s">
        <v>258</v>
      </c>
      <c r="T545" s="51" t="s">
        <v>314</v>
      </c>
      <c r="U545" s="55">
        <v>48.29</v>
      </c>
      <c r="V545" s="55">
        <v>1</v>
      </c>
      <c r="W545" s="55">
        <v>0</v>
      </c>
      <c r="X545" s="55">
        <v>0</v>
      </c>
      <c r="Y545" s="55">
        <f t="shared" si="48"/>
        <v>0</v>
      </c>
      <c r="Z545" s="55">
        <f t="shared" si="49"/>
        <v>0</v>
      </c>
      <c r="AA545" s="55">
        <v>0.30299999999999999</v>
      </c>
      <c r="AB545" s="56">
        <v>2.06745724957602E-3</v>
      </c>
      <c r="AC545">
        <f t="shared" si="50"/>
        <v>3</v>
      </c>
      <c r="AD545">
        <f t="shared" si="51"/>
        <v>0</v>
      </c>
      <c r="AE545">
        <f t="shared" si="52"/>
        <v>0</v>
      </c>
      <c r="AF545">
        <f>'TP Factors'!$D$7</f>
        <v>1.0291758621024898</v>
      </c>
      <c r="AG545">
        <f t="shared" si="53"/>
        <v>0</v>
      </c>
    </row>
    <row r="546" spans="1:33">
      <c r="A546" s="51" t="s">
        <v>246</v>
      </c>
      <c r="B546" s="51">
        <v>10</v>
      </c>
      <c r="C546" s="51" t="s">
        <v>247</v>
      </c>
      <c r="D546" s="52">
        <v>37.82</v>
      </c>
      <c r="E546" s="51" t="s">
        <v>248</v>
      </c>
      <c r="F546" s="51">
        <v>3456</v>
      </c>
      <c r="G546" s="53">
        <v>11.1</v>
      </c>
      <c r="H546" s="51" t="s">
        <v>249</v>
      </c>
      <c r="I546" s="51" t="s">
        <v>250</v>
      </c>
      <c r="J546" s="51">
        <v>250</v>
      </c>
      <c r="K546" s="54">
        <v>296.62959717699999</v>
      </c>
      <c r="L546" s="54">
        <v>1813.6969122200001</v>
      </c>
      <c r="M546" s="52">
        <v>0.31</v>
      </c>
      <c r="N546" s="52">
        <v>0.02</v>
      </c>
      <c r="O546" s="51">
        <v>65573</v>
      </c>
      <c r="P546" s="51">
        <v>63658</v>
      </c>
      <c r="Q546" s="55">
        <v>65573</v>
      </c>
      <c r="R546" s="55">
        <v>1800</v>
      </c>
      <c r="S546" s="51" t="s">
        <v>258</v>
      </c>
      <c r="T546" s="51" t="s">
        <v>341</v>
      </c>
      <c r="U546" s="55">
        <v>48.29</v>
      </c>
      <c r="V546" s="55">
        <v>1</v>
      </c>
      <c r="W546" s="55">
        <v>1.25</v>
      </c>
      <c r="X546" s="55">
        <v>7.5999999999999998E-2</v>
      </c>
      <c r="Y546" s="55">
        <f t="shared" si="48"/>
        <v>1.25</v>
      </c>
      <c r="Z546" s="55">
        <f t="shared" si="49"/>
        <v>7.5999999999999998E-2</v>
      </c>
      <c r="AA546" s="55">
        <v>0.183</v>
      </c>
      <c r="AB546" s="56">
        <v>0.448172474652135</v>
      </c>
      <c r="AC546">
        <f t="shared" si="50"/>
        <v>407</v>
      </c>
      <c r="AD546">
        <f t="shared" si="51"/>
        <v>1</v>
      </c>
      <c r="AE546">
        <f t="shared" si="52"/>
        <v>0.1</v>
      </c>
      <c r="AF546">
        <f>'TP Factors'!$D$7</f>
        <v>1.0291758621024898</v>
      </c>
      <c r="AG546">
        <f t="shared" si="53"/>
        <v>0.1</v>
      </c>
    </row>
    <row r="547" spans="1:33">
      <c r="A547" s="51" t="s">
        <v>246</v>
      </c>
      <c r="B547" s="51">
        <v>10</v>
      </c>
      <c r="C547" s="51" t="s">
        <v>247</v>
      </c>
      <c r="D547" s="52">
        <v>37.82</v>
      </c>
      <c r="E547" s="51" t="s">
        <v>248</v>
      </c>
      <c r="F547" s="51">
        <v>3456</v>
      </c>
      <c r="G547" s="53">
        <v>11.1</v>
      </c>
      <c r="H547" s="51" t="s">
        <v>249</v>
      </c>
      <c r="I547" s="51" t="s">
        <v>250</v>
      </c>
      <c r="J547" s="51">
        <v>1</v>
      </c>
      <c r="K547" s="54">
        <v>12.7043324856</v>
      </c>
      <c r="L547" s="54">
        <v>6.92296825754</v>
      </c>
      <c r="M547" s="52">
        <v>0</v>
      </c>
      <c r="N547" s="52">
        <v>0</v>
      </c>
      <c r="O547" s="51">
        <v>65574</v>
      </c>
      <c r="P547" s="51">
        <v>63659</v>
      </c>
      <c r="Q547" s="55">
        <v>65574</v>
      </c>
      <c r="R547" s="55">
        <v>1800</v>
      </c>
      <c r="S547" s="51" t="s">
        <v>256</v>
      </c>
      <c r="T547" s="51" t="s">
        <v>347</v>
      </c>
      <c r="U547" s="55">
        <v>48.29</v>
      </c>
      <c r="V547" s="55">
        <v>1</v>
      </c>
      <c r="W547" s="55">
        <v>1.25</v>
      </c>
      <c r="X547" s="55">
        <v>7.5999999999999998E-2</v>
      </c>
      <c r="Y547" s="55">
        <f t="shared" si="48"/>
        <v>1.25</v>
      </c>
      <c r="Z547" s="55">
        <f t="shared" si="49"/>
        <v>7.5999999999999998E-2</v>
      </c>
      <c r="AA547" s="55">
        <v>0.16900000000000001</v>
      </c>
      <c r="AB547" s="56">
        <v>1.71069586807587E-3</v>
      </c>
      <c r="AC547">
        <f t="shared" si="50"/>
        <v>1</v>
      </c>
      <c r="AD547">
        <f t="shared" si="51"/>
        <v>0</v>
      </c>
      <c r="AE547">
        <f t="shared" si="52"/>
        <v>0</v>
      </c>
      <c r="AF547">
        <f>'TP Factors'!$D$7</f>
        <v>1.0291758621024898</v>
      </c>
      <c r="AG547">
        <f t="shared" si="53"/>
        <v>0</v>
      </c>
    </row>
    <row r="548" spans="1:33">
      <c r="A548" s="51" t="s">
        <v>246</v>
      </c>
      <c r="B548" s="51">
        <v>10</v>
      </c>
      <c r="C548" s="51" t="s">
        <v>247</v>
      </c>
      <c r="D548" s="52">
        <v>37.82</v>
      </c>
      <c r="E548" s="51" t="s">
        <v>248</v>
      </c>
      <c r="F548" s="51">
        <v>1234</v>
      </c>
      <c r="G548" s="53">
        <v>102.5</v>
      </c>
      <c r="H548" s="51" t="s">
        <v>249</v>
      </c>
      <c r="I548" s="51" t="s">
        <v>250</v>
      </c>
      <c r="J548" s="51">
        <v>191</v>
      </c>
      <c r="K548" s="54">
        <v>92.939391086300006</v>
      </c>
      <c r="L548" s="54">
        <v>383.427193612</v>
      </c>
      <c r="M548" s="52">
        <v>0.4</v>
      </c>
      <c r="N548" s="52">
        <v>0.1</v>
      </c>
      <c r="O548" s="51">
        <v>65576</v>
      </c>
      <c r="P548" s="51">
        <v>63661</v>
      </c>
      <c r="Q548" s="55">
        <v>65576</v>
      </c>
      <c r="R548" s="55">
        <v>1300</v>
      </c>
      <c r="S548" s="51" t="s">
        <v>258</v>
      </c>
      <c r="T548" s="51" t="s">
        <v>311</v>
      </c>
      <c r="U548" s="55">
        <v>48.29</v>
      </c>
      <c r="V548" s="55">
        <v>1</v>
      </c>
      <c r="W548" s="55">
        <v>2.1</v>
      </c>
      <c r="X548" s="55">
        <v>0.51600000000000001</v>
      </c>
      <c r="Y548" s="55">
        <f t="shared" si="48"/>
        <v>2.1</v>
      </c>
      <c r="Z548" s="55">
        <f t="shared" si="49"/>
        <v>0.51600000000000001</v>
      </c>
      <c r="AA548" s="55">
        <v>0.66200000000000003</v>
      </c>
      <c r="AB548" s="56">
        <v>9.4746543957975105E-2</v>
      </c>
      <c r="AC548">
        <f t="shared" si="50"/>
        <v>311</v>
      </c>
      <c r="AD548">
        <f t="shared" si="51"/>
        <v>1</v>
      </c>
      <c r="AE548">
        <f t="shared" si="52"/>
        <v>0.4</v>
      </c>
      <c r="AF548">
        <f>'TP Factors'!$D$7</f>
        <v>1.0291758621024898</v>
      </c>
      <c r="AG548">
        <f t="shared" si="53"/>
        <v>0.4</v>
      </c>
    </row>
    <row r="549" spans="1:33">
      <c r="A549" s="51" t="s">
        <v>246</v>
      </c>
      <c r="B549" s="51">
        <v>10</v>
      </c>
      <c r="C549" s="51" t="s">
        <v>247</v>
      </c>
      <c r="D549" s="52">
        <v>37.82</v>
      </c>
      <c r="E549" s="51" t="s">
        <v>248</v>
      </c>
      <c r="F549" s="51">
        <v>1234</v>
      </c>
      <c r="G549" s="53">
        <v>102.5</v>
      </c>
      <c r="H549" s="51" t="s">
        <v>249</v>
      </c>
      <c r="I549" s="51" t="s">
        <v>250</v>
      </c>
      <c r="J549" s="51">
        <v>55</v>
      </c>
      <c r="K549" s="54">
        <v>76.997027219399996</v>
      </c>
      <c r="L549" s="54">
        <v>99.4357010027</v>
      </c>
      <c r="M549" s="52">
        <v>0.12</v>
      </c>
      <c r="N549" s="52">
        <v>0.03</v>
      </c>
      <c r="O549" s="51">
        <v>65577</v>
      </c>
      <c r="P549" s="51">
        <v>63662</v>
      </c>
      <c r="Q549" s="55">
        <v>65577</v>
      </c>
      <c r="R549" s="55">
        <v>1300</v>
      </c>
      <c r="S549" s="51" t="s">
        <v>251</v>
      </c>
      <c r="T549" s="51" t="s">
        <v>315</v>
      </c>
      <c r="U549" s="55">
        <v>48.29</v>
      </c>
      <c r="V549" s="55">
        <v>1</v>
      </c>
      <c r="W549" s="55">
        <v>2.1</v>
      </c>
      <c r="X549" s="55">
        <v>0.51600000000000001</v>
      </c>
      <c r="Y549" s="55">
        <f t="shared" si="48"/>
        <v>2.1</v>
      </c>
      <c r="Z549" s="55">
        <f t="shared" si="49"/>
        <v>0.51600000000000001</v>
      </c>
      <c r="AA549" s="55">
        <v>0.73299999999999998</v>
      </c>
      <c r="AB549" s="56">
        <v>2.4570998532061499E-2</v>
      </c>
      <c r="AC549">
        <f t="shared" si="50"/>
        <v>89</v>
      </c>
      <c r="AD549">
        <f t="shared" si="51"/>
        <v>0</v>
      </c>
      <c r="AE549">
        <f t="shared" si="52"/>
        <v>0.1</v>
      </c>
      <c r="AF549">
        <f>'TP Factors'!$D$7</f>
        <v>1.0291758621024898</v>
      </c>
      <c r="AG549">
        <f t="shared" si="53"/>
        <v>0.1</v>
      </c>
    </row>
    <row r="550" spans="1:33">
      <c r="A550" s="51" t="s">
        <v>246</v>
      </c>
      <c r="B550" s="51">
        <v>10</v>
      </c>
      <c r="C550" s="51" t="s">
        <v>247</v>
      </c>
      <c r="D550" s="52">
        <v>37.82</v>
      </c>
      <c r="E550" s="51" t="s">
        <v>248</v>
      </c>
      <c r="F550" s="51">
        <v>3456</v>
      </c>
      <c r="G550" s="53">
        <v>0</v>
      </c>
      <c r="H550" s="51" t="s">
        <v>249</v>
      </c>
      <c r="I550" s="51" t="s">
        <v>250</v>
      </c>
      <c r="J550" s="51">
        <v>245</v>
      </c>
      <c r="K550" s="54">
        <v>232.30855340799999</v>
      </c>
      <c r="L550" s="54">
        <v>1076.11095873</v>
      </c>
      <c r="M550" s="52">
        <v>0</v>
      </c>
      <c r="N550" s="52">
        <v>0</v>
      </c>
      <c r="O550" s="51">
        <v>65578</v>
      </c>
      <c r="P550" s="51">
        <v>63663</v>
      </c>
      <c r="Q550" s="55">
        <v>65578</v>
      </c>
      <c r="R550" s="55">
        <v>6410</v>
      </c>
      <c r="S550" s="51" t="s">
        <v>251</v>
      </c>
      <c r="T550" s="51" t="s">
        <v>321</v>
      </c>
      <c r="U550" s="55">
        <v>48.29</v>
      </c>
      <c r="V550" s="55">
        <v>1</v>
      </c>
      <c r="W550" s="55">
        <v>0</v>
      </c>
      <c r="X550" s="55">
        <v>0</v>
      </c>
      <c r="Y550" s="55">
        <f t="shared" si="48"/>
        <v>0</v>
      </c>
      <c r="Z550" s="55">
        <f t="shared" si="49"/>
        <v>0</v>
      </c>
      <c r="AA550" s="55">
        <v>0.30299999999999999</v>
      </c>
      <c r="AB550" s="56">
        <v>0.26591174534326001</v>
      </c>
      <c r="AC550">
        <f t="shared" si="50"/>
        <v>400</v>
      </c>
      <c r="AD550">
        <f t="shared" si="51"/>
        <v>0</v>
      </c>
      <c r="AE550">
        <f t="shared" si="52"/>
        <v>0</v>
      </c>
      <c r="AF550">
        <f>'TP Factors'!$D$7</f>
        <v>1.0291758621024898</v>
      </c>
      <c r="AG550">
        <f t="shared" si="53"/>
        <v>0</v>
      </c>
    </row>
    <row r="551" spans="1:33">
      <c r="A551" s="51" t="s">
        <v>246</v>
      </c>
      <c r="B551" s="51">
        <v>10</v>
      </c>
      <c r="C551" s="51" t="s">
        <v>247</v>
      </c>
      <c r="D551" s="52">
        <v>37.82</v>
      </c>
      <c r="E551" s="51" t="s">
        <v>248</v>
      </c>
      <c r="F551" s="51">
        <v>3456</v>
      </c>
      <c r="G551" s="53">
        <v>0</v>
      </c>
      <c r="H551" s="51" t="s">
        <v>249</v>
      </c>
      <c r="I551" s="51" t="s">
        <v>250</v>
      </c>
      <c r="J551" s="51">
        <v>15</v>
      </c>
      <c r="K551" s="54">
        <v>56.838681174599998</v>
      </c>
      <c r="L551" s="54">
        <v>63.868214887100002</v>
      </c>
      <c r="M551" s="52">
        <v>0</v>
      </c>
      <c r="N551" s="52">
        <v>0</v>
      </c>
      <c r="O551" s="51">
        <v>65579</v>
      </c>
      <c r="P551" s="51">
        <v>63664</v>
      </c>
      <c r="Q551" s="55">
        <v>65579</v>
      </c>
      <c r="R551" s="55">
        <v>6410</v>
      </c>
      <c r="S551" s="51" t="s">
        <v>258</v>
      </c>
      <c r="T551" s="51" t="s">
        <v>314</v>
      </c>
      <c r="U551" s="55">
        <v>48.29</v>
      </c>
      <c r="V551" s="55">
        <v>1</v>
      </c>
      <c r="W551" s="55">
        <v>0</v>
      </c>
      <c r="X551" s="55">
        <v>0</v>
      </c>
      <c r="Y551" s="55">
        <f t="shared" si="48"/>
        <v>0</v>
      </c>
      <c r="Z551" s="55">
        <f t="shared" si="49"/>
        <v>0</v>
      </c>
      <c r="AA551" s="55">
        <v>0.30299999999999999</v>
      </c>
      <c r="AB551" s="56">
        <v>1.57821164709081E-2</v>
      </c>
      <c r="AC551">
        <f t="shared" si="50"/>
        <v>24</v>
      </c>
      <c r="AD551">
        <f t="shared" si="51"/>
        <v>0</v>
      </c>
      <c r="AE551">
        <f t="shared" si="52"/>
        <v>0</v>
      </c>
      <c r="AF551">
        <f>'TP Factors'!$D$7</f>
        <v>1.0291758621024898</v>
      </c>
      <c r="AG551">
        <f t="shared" si="53"/>
        <v>0</v>
      </c>
    </row>
    <row r="552" spans="1:33">
      <c r="A552" s="51" t="s">
        <v>246</v>
      </c>
      <c r="B552" s="51">
        <v>10</v>
      </c>
      <c r="C552" s="51" t="s">
        <v>247</v>
      </c>
      <c r="D552" s="52">
        <v>37.82</v>
      </c>
      <c r="E552" s="51" t="s">
        <v>248</v>
      </c>
      <c r="F552" s="51">
        <v>1234</v>
      </c>
      <c r="G552" s="53">
        <v>102.5</v>
      </c>
      <c r="H552" s="51" t="s">
        <v>249</v>
      </c>
      <c r="I552" s="51" t="s">
        <v>250</v>
      </c>
      <c r="J552" s="51">
        <v>228</v>
      </c>
      <c r="K552" s="54">
        <v>95.750422186400002</v>
      </c>
      <c r="L552" s="54">
        <v>458.84164462400003</v>
      </c>
      <c r="M552" s="52">
        <v>0.48</v>
      </c>
      <c r="N552" s="52">
        <v>0.12</v>
      </c>
      <c r="O552" s="51">
        <v>65580</v>
      </c>
      <c r="P552" s="51">
        <v>63665</v>
      </c>
      <c r="Q552" s="55">
        <v>65580</v>
      </c>
      <c r="R552" s="55">
        <v>1300</v>
      </c>
      <c r="S552" s="51" t="s">
        <v>258</v>
      </c>
      <c r="T552" s="51" t="s">
        <v>311</v>
      </c>
      <c r="U552" s="55">
        <v>48.29</v>
      </c>
      <c r="V552" s="55">
        <v>1</v>
      </c>
      <c r="W552" s="55">
        <v>2.1</v>
      </c>
      <c r="X552" s="55">
        <v>0.51600000000000001</v>
      </c>
      <c r="Y552" s="55">
        <f t="shared" si="48"/>
        <v>2.1</v>
      </c>
      <c r="Z552" s="55">
        <f t="shared" si="49"/>
        <v>0.51600000000000001</v>
      </c>
      <c r="AA552" s="55">
        <v>0.66200000000000003</v>
      </c>
      <c r="AB552" s="56">
        <v>0.11338178610024501</v>
      </c>
      <c r="AC552">
        <f t="shared" si="50"/>
        <v>373</v>
      </c>
      <c r="AD552">
        <f t="shared" si="51"/>
        <v>2</v>
      </c>
      <c r="AE552">
        <f t="shared" si="52"/>
        <v>0.4</v>
      </c>
      <c r="AF552">
        <f>'TP Factors'!$D$7</f>
        <v>1.0291758621024898</v>
      </c>
      <c r="AG552">
        <f t="shared" si="53"/>
        <v>0.4</v>
      </c>
    </row>
    <row r="553" spans="1:33">
      <c r="A553" s="51" t="s">
        <v>246</v>
      </c>
      <c r="B553" s="51">
        <v>10</v>
      </c>
      <c r="C553" s="51" t="s">
        <v>247</v>
      </c>
      <c r="D553" s="52">
        <v>37.82</v>
      </c>
      <c r="E553" s="51" t="s">
        <v>248</v>
      </c>
      <c r="F553" s="51">
        <v>3456</v>
      </c>
      <c r="G553" s="53">
        <v>3</v>
      </c>
      <c r="H553" s="51" t="s">
        <v>249</v>
      </c>
      <c r="I553" s="51" t="s">
        <v>250</v>
      </c>
      <c r="J553" s="51">
        <v>224</v>
      </c>
      <c r="K553" s="54">
        <v>294.68986727999999</v>
      </c>
      <c r="L553" s="54">
        <v>742.95320931399999</v>
      </c>
      <c r="M553" s="52">
        <v>0.27</v>
      </c>
      <c r="N553" s="52">
        <v>0.01</v>
      </c>
      <c r="O553" s="51">
        <v>65581</v>
      </c>
      <c r="P553" s="51">
        <v>63666</v>
      </c>
      <c r="Q553" s="55">
        <v>65581</v>
      </c>
      <c r="R553" s="55">
        <v>3200</v>
      </c>
      <c r="S553" s="51" t="s">
        <v>258</v>
      </c>
      <c r="T553" s="51" t="s">
        <v>300</v>
      </c>
      <c r="U553" s="55">
        <v>48.29</v>
      </c>
      <c r="V553" s="55">
        <v>1</v>
      </c>
      <c r="W553" s="55">
        <v>1.2</v>
      </c>
      <c r="X553" s="55">
        <v>6.4000000000000001E-2</v>
      </c>
      <c r="Y553" s="55">
        <f t="shared" si="48"/>
        <v>1.2</v>
      </c>
      <c r="Z553" s="55">
        <f t="shared" si="49"/>
        <v>6.4000000000000001E-2</v>
      </c>
      <c r="AA553" s="55">
        <v>0.4</v>
      </c>
      <c r="AB553" s="56">
        <v>0.183587001895511</v>
      </c>
      <c r="AC553">
        <f t="shared" si="50"/>
        <v>365</v>
      </c>
      <c r="AD553">
        <f t="shared" si="51"/>
        <v>1</v>
      </c>
      <c r="AE553">
        <f t="shared" si="52"/>
        <v>0.1</v>
      </c>
      <c r="AF553">
        <f>'TP Factors'!$D$7</f>
        <v>1.0291758621024898</v>
      </c>
      <c r="AG553">
        <f t="shared" si="53"/>
        <v>0.1</v>
      </c>
    </row>
    <row r="554" spans="1:33">
      <c r="A554" s="51" t="s">
        <v>246</v>
      </c>
      <c r="B554" s="51">
        <v>10</v>
      </c>
      <c r="C554" s="51" t="s">
        <v>247</v>
      </c>
      <c r="D554" s="52">
        <v>37.82</v>
      </c>
      <c r="E554" s="51" t="s">
        <v>248</v>
      </c>
      <c r="F554" s="51">
        <v>3456</v>
      </c>
      <c r="G554" s="53">
        <v>3</v>
      </c>
      <c r="H554" s="51" t="s">
        <v>249</v>
      </c>
      <c r="I554" s="51" t="s">
        <v>250</v>
      </c>
      <c r="J554" s="51">
        <v>261</v>
      </c>
      <c r="K554" s="54">
        <v>119.71495679100001</v>
      </c>
      <c r="L554" s="54">
        <v>866.77664028300001</v>
      </c>
      <c r="M554" s="52">
        <v>0.31</v>
      </c>
      <c r="N554" s="52">
        <v>0.02</v>
      </c>
      <c r="O554" s="51">
        <v>65583</v>
      </c>
      <c r="P554" s="51">
        <v>63668</v>
      </c>
      <c r="Q554" s="55">
        <v>65583</v>
      </c>
      <c r="R554" s="55">
        <v>3200</v>
      </c>
      <c r="S554" s="51" t="s">
        <v>258</v>
      </c>
      <c r="T554" s="51" t="s">
        <v>300</v>
      </c>
      <c r="U554" s="55">
        <v>48.29</v>
      </c>
      <c r="V554" s="55">
        <v>1</v>
      </c>
      <c r="W554" s="55">
        <v>1.2</v>
      </c>
      <c r="X554" s="55">
        <v>6.4000000000000001E-2</v>
      </c>
      <c r="Y554" s="55">
        <f t="shared" si="48"/>
        <v>1.2</v>
      </c>
      <c r="Z554" s="55">
        <f t="shared" si="49"/>
        <v>6.4000000000000001E-2</v>
      </c>
      <c r="AA554" s="55">
        <v>0.4</v>
      </c>
      <c r="AB554" s="56">
        <v>0.21418431561159099</v>
      </c>
      <c r="AC554">
        <f t="shared" si="50"/>
        <v>425</v>
      </c>
      <c r="AD554">
        <f t="shared" si="51"/>
        <v>1</v>
      </c>
      <c r="AE554">
        <f t="shared" si="52"/>
        <v>0.1</v>
      </c>
      <c r="AF554">
        <f>'TP Factors'!$D$7</f>
        <v>1.0291758621024898</v>
      </c>
      <c r="AG554">
        <f t="shared" si="53"/>
        <v>0.1</v>
      </c>
    </row>
    <row r="555" spans="1:33">
      <c r="A555" s="51" t="s">
        <v>246</v>
      </c>
      <c r="B555" s="51">
        <v>10</v>
      </c>
      <c r="C555" s="51" t="s">
        <v>247</v>
      </c>
      <c r="D555" s="52">
        <v>37.82</v>
      </c>
      <c r="E555" s="51" t="s">
        <v>248</v>
      </c>
      <c r="F555" s="51">
        <v>3456</v>
      </c>
      <c r="G555" s="53">
        <v>11.1</v>
      </c>
      <c r="H555" s="51" t="s">
        <v>249</v>
      </c>
      <c r="I555" s="51" t="s">
        <v>250</v>
      </c>
      <c r="J555" s="51">
        <v>19</v>
      </c>
      <c r="K555" s="54">
        <v>76.146940711200003</v>
      </c>
      <c r="L555" s="54">
        <v>151.46225036600001</v>
      </c>
      <c r="M555" s="52">
        <v>0.02</v>
      </c>
      <c r="N555" s="52">
        <v>0</v>
      </c>
      <c r="O555" s="51">
        <v>65585</v>
      </c>
      <c r="P555" s="51">
        <v>63670</v>
      </c>
      <c r="Q555" s="55">
        <v>65585</v>
      </c>
      <c r="R555" s="55">
        <v>1800</v>
      </c>
      <c r="S555" s="51" t="s">
        <v>256</v>
      </c>
      <c r="T555" s="51" t="s">
        <v>347</v>
      </c>
      <c r="U555" s="55">
        <v>48.29</v>
      </c>
      <c r="V555" s="55">
        <v>1</v>
      </c>
      <c r="W555" s="55">
        <v>1.25</v>
      </c>
      <c r="X555" s="55">
        <v>7.5999999999999998E-2</v>
      </c>
      <c r="Y555" s="55">
        <f t="shared" si="48"/>
        <v>1.25</v>
      </c>
      <c r="Z555" s="55">
        <f t="shared" si="49"/>
        <v>7.5999999999999998E-2</v>
      </c>
      <c r="AA555" s="55">
        <v>0.16900000000000001</v>
      </c>
      <c r="AB555" s="56">
        <v>3.7426987447841897E-2</v>
      </c>
      <c r="AC555">
        <f t="shared" si="50"/>
        <v>31</v>
      </c>
      <c r="AD555">
        <f t="shared" si="51"/>
        <v>0</v>
      </c>
      <c r="AE555">
        <f t="shared" si="52"/>
        <v>0</v>
      </c>
      <c r="AF555">
        <f>'TP Factors'!$D$7</f>
        <v>1.0291758621024898</v>
      </c>
      <c r="AG555">
        <f t="shared" si="53"/>
        <v>0</v>
      </c>
    </row>
    <row r="556" spans="1:33">
      <c r="A556" s="51" t="s">
        <v>246</v>
      </c>
      <c r="B556" s="51">
        <v>10</v>
      </c>
      <c r="C556" s="51" t="s">
        <v>247</v>
      </c>
      <c r="D556" s="52">
        <v>37.82</v>
      </c>
      <c r="E556" s="51" t="s">
        <v>248</v>
      </c>
      <c r="F556" s="51">
        <v>1234</v>
      </c>
      <c r="G556" s="53">
        <v>102.5</v>
      </c>
      <c r="H556" s="51" t="s">
        <v>249</v>
      </c>
      <c r="I556" s="51" t="s">
        <v>250</v>
      </c>
      <c r="J556" s="51">
        <v>387</v>
      </c>
      <c r="K556" s="54">
        <v>173.141134682</v>
      </c>
      <c r="L556" s="54">
        <v>776.93523641499996</v>
      </c>
      <c r="M556" s="52">
        <v>0.81</v>
      </c>
      <c r="N556" s="52">
        <v>0.2</v>
      </c>
      <c r="O556" s="51">
        <v>65588</v>
      </c>
      <c r="P556" s="51">
        <v>63673</v>
      </c>
      <c r="Q556" s="55">
        <v>65588</v>
      </c>
      <c r="R556" s="55">
        <v>1300</v>
      </c>
      <c r="S556" s="51" t="s">
        <v>258</v>
      </c>
      <c r="T556" s="51" t="s">
        <v>311</v>
      </c>
      <c r="U556" s="55">
        <v>48.29</v>
      </c>
      <c r="V556" s="55">
        <v>1</v>
      </c>
      <c r="W556" s="55">
        <v>2.1</v>
      </c>
      <c r="X556" s="55">
        <v>0.51600000000000001</v>
      </c>
      <c r="Y556" s="55">
        <f t="shared" si="48"/>
        <v>2.1</v>
      </c>
      <c r="Z556" s="55">
        <f t="shared" si="49"/>
        <v>0.51600000000000001</v>
      </c>
      <c r="AA556" s="55">
        <v>0.66200000000000003</v>
      </c>
      <c r="AB556" s="56">
        <v>0.19198411003004701</v>
      </c>
      <c r="AC556">
        <f t="shared" si="50"/>
        <v>631</v>
      </c>
      <c r="AD556">
        <f t="shared" si="51"/>
        <v>3</v>
      </c>
      <c r="AE556">
        <f t="shared" si="52"/>
        <v>0.7</v>
      </c>
      <c r="AF556">
        <f>'TP Factors'!$D$7</f>
        <v>1.0291758621024898</v>
      </c>
      <c r="AG556">
        <f t="shared" si="53"/>
        <v>0.7</v>
      </c>
    </row>
    <row r="557" spans="1:33">
      <c r="A557" s="51" t="s">
        <v>246</v>
      </c>
      <c r="B557" s="51">
        <v>10</v>
      </c>
      <c r="C557" s="51" t="s">
        <v>247</v>
      </c>
      <c r="D557" s="52">
        <v>37.82</v>
      </c>
      <c r="E557" s="51" t="s">
        <v>248</v>
      </c>
      <c r="F557" s="51">
        <v>3456</v>
      </c>
      <c r="G557" s="53">
        <v>11.1</v>
      </c>
      <c r="H557" s="51" t="s">
        <v>249</v>
      </c>
      <c r="I557" s="51" t="s">
        <v>250</v>
      </c>
      <c r="J557" s="51">
        <v>507</v>
      </c>
      <c r="K557" s="54">
        <v>310.33134906599997</v>
      </c>
      <c r="L557" s="54">
        <v>3681.98136178</v>
      </c>
      <c r="M557" s="52">
        <v>0.63</v>
      </c>
      <c r="N557" s="52">
        <v>0.04</v>
      </c>
      <c r="O557" s="51">
        <v>65589</v>
      </c>
      <c r="P557" s="51">
        <v>63674</v>
      </c>
      <c r="Q557" s="55">
        <v>65589</v>
      </c>
      <c r="R557" s="55">
        <v>1800</v>
      </c>
      <c r="S557" s="51" t="s">
        <v>258</v>
      </c>
      <c r="T557" s="51" t="s">
        <v>341</v>
      </c>
      <c r="U557" s="55">
        <v>48.29</v>
      </c>
      <c r="V557" s="55">
        <v>1</v>
      </c>
      <c r="W557" s="55">
        <v>1.25</v>
      </c>
      <c r="X557" s="55">
        <v>7.5999999999999998E-2</v>
      </c>
      <c r="Y557" s="55">
        <f t="shared" si="48"/>
        <v>1.25</v>
      </c>
      <c r="Z557" s="55">
        <f t="shared" si="49"/>
        <v>7.5999999999999998E-2</v>
      </c>
      <c r="AA557" s="55">
        <v>0.183</v>
      </c>
      <c r="AB557" s="56">
        <v>0.90983376962088303</v>
      </c>
      <c r="AC557">
        <f t="shared" si="50"/>
        <v>826</v>
      </c>
      <c r="AD557">
        <f t="shared" si="51"/>
        <v>2</v>
      </c>
      <c r="AE557">
        <f t="shared" si="52"/>
        <v>0.1</v>
      </c>
      <c r="AF557">
        <f>'TP Factors'!$D$7</f>
        <v>1.0291758621024898</v>
      </c>
      <c r="AG557">
        <f t="shared" si="53"/>
        <v>0.1</v>
      </c>
    </row>
    <row r="558" spans="1:33">
      <c r="A558" s="51" t="s">
        <v>246</v>
      </c>
      <c r="B558" s="51">
        <v>10</v>
      </c>
      <c r="C558" s="51" t="s">
        <v>247</v>
      </c>
      <c r="D558" s="52">
        <v>37.82</v>
      </c>
      <c r="E558" s="51" t="s">
        <v>248</v>
      </c>
      <c r="F558" s="51">
        <v>3456</v>
      </c>
      <c r="G558" s="53">
        <v>0</v>
      </c>
      <c r="H558" s="51" t="s">
        <v>249</v>
      </c>
      <c r="I558" s="51" t="s">
        <v>250</v>
      </c>
      <c r="J558" s="51">
        <v>138</v>
      </c>
      <c r="K558" s="54">
        <v>108.881986213</v>
      </c>
      <c r="L558" s="54">
        <v>603.01944880300005</v>
      </c>
      <c r="M558" s="52">
        <v>0</v>
      </c>
      <c r="N558" s="52">
        <v>0</v>
      </c>
      <c r="O558" s="51">
        <v>65590</v>
      </c>
      <c r="P558" s="51">
        <v>63675</v>
      </c>
      <c r="Q558" s="55">
        <v>65590</v>
      </c>
      <c r="R558" s="55">
        <v>6460</v>
      </c>
      <c r="S558" s="51" t="s">
        <v>258</v>
      </c>
      <c r="T558" s="51" t="s">
        <v>280</v>
      </c>
      <c r="U558" s="55">
        <v>48.29</v>
      </c>
      <c r="V558" s="55">
        <v>1</v>
      </c>
      <c r="W558" s="55">
        <v>0</v>
      </c>
      <c r="X558" s="55">
        <v>0</v>
      </c>
      <c r="Y558" s="55">
        <f t="shared" si="48"/>
        <v>0</v>
      </c>
      <c r="Z558" s="55">
        <f t="shared" si="49"/>
        <v>0</v>
      </c>
      <c r="AA558" s="55">
        <v>0.30299999999999999</v>
      </c>
      <c r="AB558" s="56">
        <v>0.149008754901819</v>
      </c>
      <c r="AC558">
        <f t="shared" si="50"/>
        <v>224</v>
      </c>
      <c r="AD558">
        <f t="shared" si="51"/>
        <v>0</v>
      </c>
      <c r="AE558">
        <f t="shared" si="52"/>
        <v>0</v>
      </c>
      <c r="AF558">
        <f>'TP Factors'!$D$7</f>
        <v>1.0291758621024898</v>
      </c>
      <c r="AG558">
        <f t="shared" si="53"/>
        <v>0</v>
      </c>
    </row>
    <row r="559" spans="1:33">
      <c r="A559" s="51" t="s">
        <v>246</v>
      </c>
      <c r="B559" s="51">
        <v>10</v>
      </c>
      <c r="C559" s="51" t="s">
        <v>247</v>
      </c>
      <c r="D559" s="52">
        <v>37.82</v>
      </c>
      <c r="E559" s="51" t="s">
        <v>248</v>
      </c>
      <c r="F559" s="51">
        <v>3456</v>
      </c>
      <c r="G559" s="53">
        <v>0</v>
      </c>
      <c r="H559" s="51" t="s">
        <v>249</v>
      </c>
      <c r="I559" s="51" t="s">
        <v>250</v>
      </c>
      <c r="J559" s="51">
        <v>110</v>
      </c>
      <c r="K559" s="54">
        <v>101.43974417</v>
      </c>
      <c r="L559" s="54">
        <v>481.54125353799998</v>
      </c>
      <c r="M559" s="52">
        <v>0</v>
      </c>
      <c r="N559" s="52">
        <v>0</v>
      </c>
      <c r="O559" s="51">
        <v>65591</v>
      </c>
      <c r="P559" s="51">
        <v>63676</v>
      </c>
      <c r="Q559" s="55">
        <v>65591</v>
      </c>
      <c r="R559" s="55">
        <v>6460</v>
      </c>
      <c r="S559" s="51" t="s">
        <v>251</v>
      </c>
      <c r="T559" s="51" t="s">
        <v>282</v>
      </c>
      <c r="U559" s="55">
        <v>48.29</v>
      </c>
      <c r="V559" s="55">
        <v>1</v>
      </c>
      <c r="W559" s="55">
        <v>0</v>
      </c>
      <c r="X559" s="55">
        <v>0</v>
      </c>
      <c r="Y559" s="55">
        <f t="shared" si="48"/>
        <v>0</v>
      </c>
      <c r="Z559" s="55">
        <f t="shared" si="49"/>
        <v>0</v>
      </c>
      <c r="AA559" s="55">
        <v>0.30299999999999999</v>
      </c>
      <c r="AB559" s="56">
        <v>0.11899095919656701</v>
      </c>
      <c r="AC559">
        <f t="shared" si="50"/>
        <v>179</v>
      </c>
      <c r="AD559">
        <f t="shared" si="51"/>
        <v>0</v>
      </c>
      <c r="AE559">
        <f t="shared" si="52"/>
        <v>0</v>
      </c>
      <c r="AF559">
        <f>'TP Factors'!$D$7</f>
        <v>1.0291758621024898</v>
      </c>
      <c r="AG559">
        <f t="shared" si="53"/>
        <v>0</v>
      </c>
    </row>
    <row r="560" spans="1:33">
      <c r="A560" s="51" t="s">
        <v>246</v>
      </c>
      <c r="B560" s="51">
        <v>10</v>
      </c>
      <c r="C560" s="51" t="s">
        <v>247</v>
      </c>
      <c r="D560" s="52">
        <v>37.82</v>
      </c>
      <c r="E560" s="51" t="s">
        <v>248</v>
      </c>
      <c r="F560" s="51">
        <v>3456</v>
      </c>
      <c r="G560" s="53">
        <v>3</v>
      </c>
      <c r="H560" s="51" t="s">
        <v>249</v>
      </c>
      <c r="I560" s="51" t="s">
        <v>250</v>
      </c>
      <c r="J560" s="51">
        <v>1923</v>
      </c>
      <c r="K560" s="54">
        <v>541.40450270600002</v>
      </c>
      <c r="L560" s="54">
        <v>6388.5297215099999</v>
      </c>
      <c r="M560" s="52">
        <v>2.31</v>
      </c>
      <c r="N560" s="52">
        <v>0.12</v>
      </c>
      <c r="O560" s="51">
        <v>65592</v>
      </c>
      <c r="P560" s="51">
        <v>63677</v>
      </c>
      <c r="Q560" s="55">
        <v>65592</v>
      </c>
      <c r="R560" s="55">
        <v>3200</v>
      </c>
      <c r="S560" s="51" t="s">
        <v>258</v>
      </c>
      <c r="T560" s="51" t="s">
        <v>300</v>
      </c>
      <c r="U560" s="55">
        <v>48.29</v>
      </c>
      <c r="V560" s="55">
        <v>1</v>
      </c>
      <c r="W560" s="55">
        <v>1.2</v>
      </c>
      <c r="X560" s="55">
        <v>6.4000000000000001E-2</v>
      </c>
      <c r="Y560" s="55">
        <f t="shared" si="48"/>
        <v>1.2</v>
      </c>
      <c r="Z560" s="55">
        <f t="shared" si="49"/>
        <v>6.4000000000000001E-2</v>
      </c>
      <c r="AA560" s="55">
        <v>0.4</v>
      </c>
      <c r="AB560" s="56">
        <v>1.5786337592451101</v>
      </c>
      <c r="AC560">
        <f t="shared" si="50"/>
        <v>3134</v>
      </c>
      <c r="AD560">
        <f t="shared" si="51"/>
        <v>8</v>
      </c>
      <c r="AE560">
        <f t="shared" si="52"/>
        <v>0.4</v>
      </c>
      <c r="AF560">
        <f>'TP Factors'!$D$7</f>
        <v>1.0291758621024898</v>
      </c>
      <c r="AG560">
        <f t="shared" si="53"/>
        <v>0.4</v>
      </c>
    </row>
    <row r="561" spans="1:33">
      <c r="A561" s="51" t="s">
        <v>246</v>
      </c>
      <c r="B561" s="51">
        <v>10</v>
      </c>
      <c r="C561" s="51" t="s">
        <v>247</v>
      </c>
      <c r="D561" s="52">
        <v>37.82</v>
      </c>
      <c r="E561" s="51" t="s">
        <v>248</v>
      </c>
      <c r="F561" s="51">
        <v>3456</v>
      </c>
      <c r="G561" s="53">
        <v>0</v>
      </c>
      <c r="H561" s="51" t="s">
        <v>249</v>
      </c>
      <c r="I561" s="51" t="s">
        <v>250</v>
      </c>
      <c r="J561" s="51">
        <v>18</v>
      </c>
      <c r="K561" s="54">
        <v>134.41987881399999</v>
      </c>
      <c r="L561" s="54">
        <v>79.143629966700004</v>
      </c>
      <c r="M561" s="52">
        <v>0</v>
      </c>
      <c r="N561" s="52">
        <v>0</v>
      </c>
      <c r="O561" s="51">
        <v>65593</v>
      </c>
      <c r="P561" s="51">
        <v>63678</v>
      </c>
      <c r="Q561" s="55">
        <v>65593</v>
      </c>
      <c r="R561" s="55">
        <v>6300</v>
      </c>
      <c r="S561" s="51" t="s">
        <v>258</v>
      </c>
      <c r="T561" s="51" t="s">
        <v>355</v>
      </c>
      <c r="U561" s="55">
        <v>48.29</v>
      </c>
      <c r="V561" s="55">
        <v>1</v>
      </c>
      <c r="W561" s="55">
        <v>0</v>
      </c>
      <c r="X561" s="55">
        <v>0</v>
      </c>
      <c r="Y561" s="55">
        <f t="shared" si="48"/>
        <v>0</v>
      </c>
      <c r="Z561" s="55">
        <f t="shared" si="49"/>
        <v>0</v>
      </c>
      <c r="AA561" s="55">
        <v>0.30299999999999999</v>
      </c>
      <c r="AB561" s="56">
        <v>1.9556738638313202E-2</v>
      </c>
      <c r="AC561">
        <f t="shared" si="50"/>
        <v>29</v>
      </c>
      <c r="AD561">
        <f t="shared" si="51"/>
        <v>0</v>
      </c>
      <c r="AE561">
        <f t="shared" si="52"/>
        <v>0</v>
      </c>
      <c r="AF561">
        <f>'TP Factors'!$D$7</f>
        <v>1.0291758621024898</v>
      </c>
      <c r="AG561">
        <f t="shared" si="53"/>
        <v>0</v>
      </c>
    </row>
    <row r="562" spans="1:33">
      <c r="A562" s="51" t="s">
        <v>246</v>
      </c>
      <c r="B562" s="51">
        <v>10</v>
      </c>
      <c r="C562" s="51" t="s">
        <v>247</v>
      </c>
      <c r="D562" s="52">
        <v>37.82</v>
      </c>
      <c r="E562" s="51" t="s">
        <v>248</v>
      </c>
      <c r="F562" s="51">
        <v>1234</v>
      </c>
      <c r="G562" s="53">
        <v>102.5</v>
      </c>
      <c r="H562" s="51" t="s">
        <v>249</v>
      </c>
      <c r="I562" s="51" t="s">
        <v>250</v>
      </c>
      <c r="J562" s="51">
        <v>242</v>
      </c>
      <c r="K562" s="54">
        <v>144.26031580200001</v>
      </c>
      <c r="L562" s="54">
        <v>439.21708013599999</v>
      </c>
      <c r="M562" s="52">
        <v>0.51</v>
      </c>
      <c r="N562" s="52">
        <v>0.12</v>
      </c>
      <c r="O562" s="51">
        <v>65599</v>
      </c>
      <c r="P562" s="51">
        <v>63682</v>
      </c>
      <c r="Q562" s="55">
        <v>65599</v>
      </c>
      <c r="R562" s="55">
        <v>1300</v>
      </c>
      <c r="S562" s="51" t="s">
        <v>251</v>
      </c>
      <c r="T562" s="51" t="s">
        <v>315</v>
      </c>
      <c r="U562" s="55">
        <v>48.29</v>
      </c>
      <c r="V562" s="55">
        <v>1</v>
      </c>
      <c r="W562" s="55">
        <v>2.1</v>
      </c>
      <c r="X562" s="55">
        <v>0.51600000000000001</v>
      </c>
      <c r="Y562" s="55">
        <f t="shared" si="48"/>
        <v>2.1</v>
      </c>
      <c r="Z562" s="55">
        <f t="shared" si="49"/>
        <v>0.51600000000000001</v>
      </c>
      <c r="AA562" s="55">
        <v>0.73299999999999998</v>
      </c>
      <c r="AB562" s="56">
        <v>0.108532469996497</v>
      </c>
      <c r="AC562">
        <f t="shared" si="50"/>
        <v>395</v>
      </c>
      <c r="AD562">
        <f t="shared" si="51"/>
        <v>2</v>
      </c>
      <c r="AE562">
        <f t="shared" si="52"/>
        <v>0.4</v>
      </c>
      <c r="AF562">
        <f>'TP Factors'!$D$7</f>
        <v>1.0291758621024898</v>
      </c>
      <c r="AG562">
        <f t="shared" si="53"/>
        <v>0.4</v>
      </c>
    </row>
    <row r="563" spans="1:33">
      <c r="A563" s="51" t="s">
        <v>246</v>
      </c>
      <c r="B563" s="51">
        <v>10</v>
      </c>
      <c r="C563" s="51" t="s">
        <v>247</v>
      </c>
      <c r="D563" s="52">
        <v>37.82</v>
      </c>
      <c r="E563" s="51" t="s">
        <v>248</v>
      </c>
      <c r="F563" s="51">
        <v>3456</v>
      </c>
      <c r="G563" s="53">
        <v>11.1</v>
      </c>
      <c r="H563" s="51" t="s">
        <v>249</v>
      </c>
      <c r="I563" s="51" t="s">
        <v>250</v>
      </c>
      <c r="J563" s="51">
        <v>7</v>
      </c>
      <c r="K563" s="54">
        <v>38.061579908500001</v>
      </c>
      <c r="L563" s="54">
        <v>52.884255479499998</v>
      </c>
      <c r="M563" s="52">
        <v>0.01</v>
      </c>
      <c r="N563" s="52">
        <v>0</v>
      </c>
      <c r="O563" s="51">
        <v>65602</v>
      </c>
      <c r="P563" s="51">
        <v>63685</v>
      </c>
      <c r="Q563" s="55">
        <v>65602</v>
      </c>
      <c r="R563" s="55">
        <v>1800</v>
      </c>
      <c r="S563" s="51" t="s">
        <v>256</v>
      </c>
      <c r="T563" s="51" t="s">
        <v>347</v>
      </c>
      <c r="U563" s="55">
        <v>48.29</v>
      </c>
      <c r="V563" s="55">
        <v>1</v>
      </c>
      <c r="W563" s="55">
        <v>1.25</v>
      </c>
      <c r="X563" s="55">
        <v>7.5999999999999998E-2</v>
      </c>
      <c r="Y563" s="55">
        <f t="shared" si="48"/>
        <v>1.25</v>
      </c>
      <c r="Z563" s="55">
        <f t="shared" si="49"/>
        <v>7.5999999999999998E-2</v>
      </c>
      <c r="AA563" s="55">
        <v>0.16900000000000001</v>
      </c>
      <c r="AB563" s="56">
        <v>1.3067931855341299E-2</v>
      </c>
      <c r="AC563">
        <f t="shared" si="50"/>
        <v>11</v>
      </c>
      <c r="AD563">
        <f t="shared" si="51"/>
        <v>0</v>
      </c>
      <c r="AE563">
        <f t="shared" si="52"/>
        <v>0</v>
      </c>
      <c r="AF563">
        <f>'TP Factors'!$D$7</f>
        <v>1.0291758621024898</v>
      </c>
      <c r="AG563">
        <f t="shared" si="53"/>
        <v>0</v>
      </c>
    </row>
    <row r="564" spans="1:33">
      <c r="A564" s="51" t="s">
        <v>246</v>
      </c>
      <c r="B564" s="51">
        <v>10</v>
      </c>
      <c r="C564" s="51" t="s">
        <v>247</v>
      </c>
      <c r="D564" s="52">
        <v>37.82</v>
      </c>
      <c r="E564" s="51" t="s">
        <v>248</v>
      </c>
      <c r="F564" s="51">
        <v>3456</v>
      </c>
      <c r="G564" s="53">
        <v>11.1</v>
      </c>
      <c r="H564" s="51" t="s">
        <v>249</v>
      </c>
      <c r="I564" s="51" t="s">
        <v>250</v>
      </c>
      <c r="J564" s="51">
        <v>1</v>
      </c>
      <c r="K564" s="54">
        <v>23.632100123699999</v>
      </c>
      <c r="L564" s="54">
        <v>6.7155812459100002</v>
      </c>
      <c r="M564" s="52">
        <v>0</v>
      </c>
      <c r="N564" s="52">
        <v>0</v>
      </c>
      <c r="O564" s="51">
        <v>65603</v>
      </c>
      <c r="P564" s="51">
        <v>63686</v>
      </c>
      <c r="Q564" s="55">
        <v>65603</v>
      </c>
      <c r="R564" s="55">
        <v>1800</v>
      </c>
      <c r="S564" s="51" t="s">
        <v>256</v>
      </c>
      <c r="T564" s="51" t="s">
        <v>347</v>
      </c>
      <c r="U564" s="55">
        <v>48.29</v>
      </c>
      <c r="V564" s="55">
        <v>1</v>
      </c>
      <c r="W564" s="55">
        <v>1.25</v>
      </c>
      <c r="X564" s="55">
        <v>7.5999999999999998E-2</v>
      </c>
      <c r="Y564" s="55">
        <f t="shared" si="48"/>
        <v>1.25</v>
      </c>
      <c r="Z564" s="55">
        <f t="shared" si="49"/>
        <v>7.5999999999999998E-2</v>
      </c>
      <c r="AA564" s="55">
        <v>0.16900000000000001</v>
      </c>
      <c r="AB564" s="56">
        <v>1.65944963016251E-3</v>
      </c>
      <c r="AC564">
        <f t="shared" si="50"/>
        <v>1</v>
      </c>
      <c r="AD564">
        <f t="shared" si="51"/>
        <v>0</v>
      </c>
      <c r="AE564">
        <f t="shared" si="52"/>
        <v>0</v>
      </c>
      <c r="AF564">
        <f>'TP Factors'!$D$7</f>
        <v>1.0291758621024898</v>
      </c>
      <c r="AG564">
        <f t="shared" si="53"/>
        <v>0</v>
      </c>
    </row>
    <row r="565" spans="1:33">
      <c r="A565" s="51" t="s">
        <v>246</v>
      </c>
      <c r="B565" s="51">
        <v>10</v>
      </c>
      <c r="C565" s="51" t="s">
        <v>247</v>
      </c>
      <c r="D565" s="52">
        <v>37.82</v>
      </c>
      <c r="E565" s="51" t="s">
        <v>248</v>
      </c>
      <c r="F565" s="51">
        <v>3456</v>
      </c>
      <c r="G565" s="53">
        <v>11.1</v>
      </c>
      <c r="H565" s="51" t="s">
        <v>249</v>
      </c>
      <c r="I565" s="51" t="s">
        <v>250</v>
      </c>
      <c r="J565" s="51">
        <v>8</v>
      </c>
      <c r="K565" s="54">
        <v>35.125451638100003</v>
      </c>
      <c r="L565" s="54">
        <v>55.093509676700002</v>
      </c>
      <c r="M565" s="52">
        <v>0.01</v>
      </c>
      <c r="N565" s="52">
        <v>0</v>
      </c>
      <c r="O565" s="51">
        <v>65604</v>
      </c>
      <c r="P565" s="51">
        <v>63687</v>
      </c>
      <c r="Q565" s="55">
        <v>65604</v>
      </c>
      <c r="R565" s="55">
        <v>1800</v>
      </c>
      <c r="S565" s="51" t="s">
        <v>258</v>
      </c>
      <c r="T565" s="51" t="s">
        <v>341</v>
      </c>
      <c r="U565" s="55">
        <v>48.29</v>
      </c>
      <c r="V565" s="55">
        <v>1</v>
      </c>
      <c r="W565" s="55">
        <v>1.25</v>
      </c>
      <c r="X565" s="55">
        <v>7.5999999999999998E-2</v>
      </c>
      <c r="Y565" s="55">
        <f t="shared" si="48"/>
        <v>1.25</v>
      </c>
      <c r="Z565" s="55">
        <f t="shared" si="49"/>
        <v>7.5999999999999998E-2</v>
      </c>
      <c r="AA565" s="55">
        <v>0.183</v>
      </c>
      <c r="AB565" s="56">
        <v>1.36138482711983E-2</v>
      </c>
      <c r="AC565">
        <f t="shared" si="50"/>
        <v>12</v>
      </c>
      <c r="AD565">
        <f t="shared" si="51"/>
        <v>0</v>
      </c>
      <c r="AE565">
        <f t="shared" si="52"/>
        <v>0</v>
      </c>
      <c r="AF565">
        <f>'TP Factors'!$D$7</f>
        <v>1.0291758621024898</v>
      </c>
      <c r="AG565">
        <f t="shared" si="53"/>
        <v>0</v>
      </c>
    </row>
    <row r="566" spans="1:33">
      <c r="A566" s="51" t="s">
        <v>246</v>
      </c>
      <c r="B566" s="51">
        <v>10</v>
      </c>
      <c r="C566" s="51" t="s">
        <v>247</v>
      </c>
      <c r="D566" s="52">
        <v>37.82</v>
      </c>
      <c r="E566" s="51" t="s">
        <v>248</v>
      </c>
      <c r="F566" s="51">
        <v>1234</v>
      </c>
      <c r="G566" s="53">
        <v>0</v>
      </c>
      <c r="H566" s="51" t="s">
        <v>249</v>
      </c>
      <c r="I566" s="51" t="s">
        <v>250</v>
      </c>
      <c r="J566" s="51">
        <v>2</v>
      </c>
      <c r="K566" s="54">
        <v>17.337921048399998</v>
      </c>
      <c r="L566" s="54">
        <v>4.6684657711500002</v>
      </c>
      <c r="M566" s="52">
        <v>0</v>
      </c>
      <c r="N566" s="52">
        <v>0</v>
      </c>
      <c r="O566" s="51">
        <v>65610</v>
      </c>
      <c r="P566" s="51">
        <v>63692</v>
      </c>
      <c r="Q566" s="55">
        <v>65610</v>
      </c>
      <c r="R566" s="55">
        <v>5300</v>
      </c>
      <c r="S566" s="51" t="s">
        <v>258</v>
      </c>
      <c r="T566" s="51" t="s">
        <v>291</v>
      </c>
      <c r="U566" s="55">
        <v>48.29</v>
      </c>
      <c r="V566" s="55">
        <v>1</v>
      </c>
      <c r="W566" s="55">
        <v>0.6</v>
      </c>
      <c r="X566" s="55">
        <v>0.13500000000000001</v>
      </c>
      <c r="Y566" s="55">
        <f t="shared" si="48"/>
        <v>0.6</v>
      </c>
      <c r="Z566" s="55">
        <f t="shared" si="49"/>
        <v>0.13500000000000001</v>
      </c>
      <c r="AA566" s="55">
        <v>0.5</v>
      </c>
      <c r="AB566" s="56">
        <v>1.1535984012524499E-3</v>
      </c>
      <c r="AC566">
        <f t="shared" si="50"/>
        <v>3</v>
      </c>
      <c r="AD566">
        <f t="shared" si="51"/>
        <v>0</v>
      </c>
      <c r="AE566">
        <f t="shared" si="52"/>
        <v>0</v>
      </c>
      <c r="AF566">
        <f>'TP Factors'!$D$7</f>
        <v>1.0291758621024898</v>
      </c>
      <c r="AG566">
        <f t="shared" si="53"/>
        <v>0</v>
      </c>
    </row>
    <row r="567" spans="1:33">
      <c r="A567" s="51" t="s">
        <v>246</v>
      </c>
      <c r="B567" s="51">
        <v>10</v>
      </c>
      <c r="C567" s="51" t="s">
        <v>247</v>
      </c>
      <c r="D567" s="52">
        <v>37.82</v>
      </c>
      <c r="E567" s="51" t="s">
        <v>248</v>
      </c>
      <c r="F567" s="51">
        <v>1234</v>
      </c>
      <c r="G567" s="53">
        <v>102.5</v>
      </c>
      <c r="H567" s="51" t="s">
        <v>249</v>
      </c>
      <c r="I567" s="51" t="s">
        <v>250</v>
      </c>
      <c r="J567" s="51">
        <v>102</v>
      </c>
      <c r="K567" s="54">
        <v>64.712732918399993</v>
      </c>
      <c r="L567" s="54">
        <v>185.006958959</v>
      </c>
      <c r="M567" s="52">
        <v>0.21</v>
      </c>
      <c r="N567" s="52">
        <v>0.05</v>
      </c>
      <c r="O567" s="51">
        <v>65612</v>
      </c>
      <c r="P567" s="51">
        <v>63694</v>
      </c>
      <c r="Q567" s="55">
        <v>65612</v>
      </c>
      <c r="R567" s="55">
        <v>1300</v>
      </c>
      <c r="S567" s="51" t="s">
        <v>251</v>
      </c>
      <c r="T567" s="51" t="s">
        <v>315</v>
      </c>
      <c r="U567" s="55">
        <v>48.29</v>
      </c>
      <c r="V567" s="55">
        <v>1</v>
      </c>
      <c r="W567" s="55">
        <v>2.1</v>
      </c>
      <c r="X567" s="55">
        <v>0.51600000000000001</v>
      </c>
      <c r="Y567" s="55">
        <f t="shared" si="48"/>
        <v>2.1</v>
      </c>
      <c r="Z567" s="55">
        <f t="shared" si="49"/>
        <v>0.51600000000000001</v>
      </c>
      <c r="AA567" s="55">
        <v>0.73299999999999998</v>
      </c>
      <c r="AB567" s="56">
        <v>4.5716032306448898E-2</v>
      </c>
      <c r="AC567">
        <f t="shared" si="50"/>
        <v>166</v>
      </c>
      <c r="AD567">
        <f t="shared" si="51"/>
        <v>1</v>
      </c>
      <c r="AE567">
        <f t="shared" si="52"/>
        <v>0.2</v>
      </c>
      <c r="AF567">
        <f>'TP Factors'!$D$7</f>
        <v>1.0291758621024898</v>
      </c>
      <c r="AG567">
        <f t="shared" si="53"/>
        <v>0.2</v>
      </c>
    </row>
    <row r="568" spans="1:33">
      <c r="A568" s="51" t="s">
        <v>246</v>
      </c>
      <c r="B568" s="51">
        <v>10</v>
      </c>
      <c r="C568" s="51" t="s">
        <v>247</v>
      </c>
      <c r="D568" s="52">
        <v>37.82</v>
      </c>
      <c r="E568" s="51" t="s">
        <v>248</v>
      </c>
      <c r="F568" s="51">
        <v>1234</v>
      </c>
      <c r="G568" s="53">
        <v>102.5</v>
      </c>
      <c r="H568" s="51" t="s">
        <v>249</v>
      </c>
      <c r="I568" s="51" t="s">
        <v>250</v>
      </c>
      <c r="J568" s="51">
        <v>243</v>
      </c>
      <c r="K568" s="54">
        <v>125.339620393</v>
      </c>
      <c r="L568" s="54">
        <v>488.44085028199999</v>
      </c>
      <c r="M568" s="52">
        <v>0.51</v>
      </c>
      <c r="N568" s="52">
        <v>0.13</v>
      </c>
      <c r="O568" s="51">
        <v>65614</v>
      </c>
      <c r="P568" s="51">
        <v>63696</v>
      </c>
      <c r="Q568" s="55">
        <v>65614</v>
      </c>
      <c r="R568" s="55">
        <v>1300</v>
      </c>
      <c r="S568" s="51" t="s">
        <v>258</v>
      </c>
      <c r="T568" s="51" t="s">
        <v>311</v>
      </c>
      <c r="U568" s="55">
        <v>48.29</v>
      </c>
      <c r="V568" s="55">
        <v>1</v>
      </c>
      <c r="W568" s="55">
        <v>2.1</v>
      </c>
      <c r="X568" s="55">
        <v>0.51600000000000001</v>
      </c>
      <c r="Y568" s="55">
        <f t="shared" si="48"/>
        <v>2.1</v>
      </c>
      <c r="Z568" s="55">
        <f t="shared" si="49"/>
        <v>0.51600000000000001</v>
      </c>
      <c r="AA568" s="55">
        <v>0.66200000000000003</v>
      </c>
      <c r="AB568" s="56">
        <v>0.120695879863668</v>
      </c>
      <c r="AC568">
        <f t="shared" si="50"/>
        <v>397</v>
      </c>
      <c r="AD568">
        <f t="shared" si="51"/>
        <v>2</v>
      </c>
      <c r="AE568">
        <f t="shared" si="52"/>
        <v>0.5</v>
      </c>
      <c r="AF568">
        <f>'TP Factors'!$D$7</f>
        <v>1.0291758621024898</v>
      </c>
      <c r="AG568">
        <f t="shared" si="53"/>
        <v>0.5</v>
      </c>
    </row>
    <row r="569" spans="1:33">
      <c r="A569" s="51" t="s">
        <v>246</v>
      </c>
      <c r="B569" s="51">
        <v>10</v>
      </c>
      <c r="C569" s="51" t="s">
        <v>247</v>
      </c>
      <c r="D569" s="52">
        <v>37.82</v>
      </c>
      <c r="E569" s="51" t="s">
        <v>248</v>
      </c>
      <c r="F569" s="51">
        <v>3456</v>
      </c>
      <c r="G569" s="53">
        <v>0</v>
      </c>
      <c r="H569" s="51" t="s">
        <v>249</v>
      </c>
      <c r="I569" s="51" t="s">
        <v>250</v>
      </c>
      <c r="J569" s="51">
        <v>1409</v>
      </c>
      <c r="K569" s="54">
        <v>532.81363488600005</v>
      </c>
      <c r="L569" s="54">
        <v>6179.8626355300003</v>
      </c>
      <c r="M569" s="52">
        <v>0</v>
      </c>
      <c r="N569" s="52">
        <v>0</v>
      </c>
      <c r="O569" s="51">
        <v>65616</v>
      </c>
      <c r="P569" s="51">
        <v>63698</v>
      </c>
      <c r="Q569" s="55">
        <v>65616</v>
      </c>
      <c r="R569" s="55">
        <v>6430</v>
      </c>
      <c r="S569" s="51" t="s">
        <v>258</v>
      </c>
      <c r="T569" s="51" t="s">
        <v>339</v>
      </c>
      <c r="U569" s="55">
        <v>48.29</v>
      </c>
      <c r="V569" s="55">
        <v>1</v>
      </c>
      <c r="W569" s="55">
        <v>0</v>
      </c>
      <c r="X569" s="55">
        <v>0</v>
      </c>
      <c r="Y569" s="55">
        <f t="shared" si="48"/>
        <v>0</v>
      </c>
      <c r="Z569" s="55">
        <f t="shared" si="49"/>
        <v>0</v>
      </c>
      <c r="AA569" s="55">
        <v>0.30299999999999999</v>
      </c>
      <c r="AB569" s="56">
        <v>1.5270712056748701</v>
      </c>
      <c r="AC569">
        <f t="shared" si="50"/>
        <v>2297</v>
      </c>
      <c r="AD569">
        <f t="shared" si="51"/>
        <v>0</v>
      </c>
      <c r="AE569">
        <f t="shared" si="52"/>
        <v>0</v>
      </c>
      <c r="AF569">
        <f>'TP Factors'!$D$7</f>
        <v>1.0291758621024898</v>
      </c>
      <c r="AG569">
        <f t="shared" si="53"/>
        <v>0</v>
      </c>
    </row>
    <row r="570" spans="1:33">
      <c r="A570" s="51" t="s">
        <v>246</v>
      </c>
      <c r="B570" s="51">
        <v>10</v>
      </c>
      <c r="C570" s="51" t="s">
        <v>247</v>
      </c>
      <c r="D570" s="52">
        <v>37.82</v>
      </c>
      <c r="E570" s="51" t="s">
        <v>248</v>
      </c>
      <c r="F570" s="51">
        <v>1234</v>
      </c>
      <c r="G570" s="53">
        <v>29</v>
      </c>
      <c r="H570" s="51" t="s">
        <v>249</v>
      </c>
      <c r="I570" s="51" t="s">
        <v>250</v>
      </c>
      <c r="J570" s="51">
        <v>5108</v>
      </c>
      <c r="K570" s="54">
        <v>710.86819925400005</v>
      </c>
      <c r="L570" s="54">
        <v>22332.562575600001</v>
      </c>
      <c r="M570" s="52">
        <v>11.39</v>
      </c>
      <c r="N570" s="52">
        <v>1.61</v>
      </c>
      <c r="O570" s="51">
        <v>65617</v>
      </c>
      <c r="P570" s="51">
        <v>63699</v>
      </c>
      <c r="Q570" s="55">
        <v>65617</v>
      </c>
      <c r="R570" s="55">
        <v>1200</v>
      </c>
      <c r="S570" s="51" t="s">
        <v>258</v>
      </c>
      <c r="T570" s="51" t="s">
        <v>259</v>
      </c>
      <c r="U570" s="55">
        <v>48.29</v>
      </c>
      <c r="V570" s="55">
        <v>1</v>
      </c>
      <c r="W570" s="55">
        <v>2.23</v>
      </c>
      <c r="X570" s="55">
        <v>0.316</v>
      </c>
      <c r="Y570" s="55">
        <f t="shared" si="48"/>
        <v>2.23</v>
      </c>
      <c r="Z570" s="55">
        <f t="shared" si="49"/>
        <v>0.316</v>
      </c>
      <c r="AA570" s="55">
        <v>0.30399999999999999</v>
      </c>
      <c r="AB570" s="56">
        <v>5.5184743204264199</v>
      </c>
      <c r="AC570">
        <f t="shared" si="50"/>
        <v>8327</v>
      </c>
      <c r="AD570">
        <f t="shared" si="51"/>
        <v>41</v>
      </c>
      <c r="AE570">
        <f t="shared" si="52"/>
        <v>5.8</v>
      </c>
      <c r="AF570">
        <f>'TP Factors'!$D$7</f>
        <v>1.0291758621024898</v>
      </c>
      <c r="AG570">
        <f t="shared" si="53"/>
        <v>6</v>
      </c>
    </row>
    <row r="571" spans="1:33">
      <c r="A571" s="51" t="s">
        <v>246</v>
      </c>
      <c r="B571" s="51">
        <v>10</v>
      </c>
      <c r="C571" s="51" t="s">
        <v>247</v>
      </c>
      <c r="D571" s="52">
        <v>37.82</v>
      </c>
      <c r="E571" s="51" t="s">
        <v>248</v>
      </c>
      <c r="F571" s="51">
        <v>3456</v>
      </c>
      <c r="G571" s="53">
        <v>3</v>
      </c>
      <c r="H571" s="51" t="s">
        <v>249</v>
      </c>
      <c r="I571" s="51" t="s">
        <v>250</v>
      </c>
      <c r="J571" s="51">
        <v>92</v>
      </c>
      <c r="K571" s="54">
        <v>94.949708284400003</v>
      </c>
      <c r="L571" s="54">
        <v>304.76684268399998</v>
      </c>
      <c r="M571" s="52">
        <v>0.11</v>
      </c>
      <c r="N571" s="52">
        <v>0.01</v>
      </c>
      <c r="O571" s="51">
        <v>65618</v>
      </c>
      <c r="P571" s="51">
        <v>63700</v>
      </c>
      <c r="Q571" s="55">
        <v>65618</v>
      </c>
      <c r="R571" s="55">
        <v>3200</v>
      </c>
      <c r="S571" s="51" t="s">
        <v>258</v>
      </c>
      <c r="T571" s="51" t="s">
        <v>300</v>
      </c>
      <c r="U571" s="55">
        <v>48.29</v>
      </c>
      <c r="V571" s="55">
        <v>1</v>
      </c>
      <c r="W571" s="55">
        <v>1.2</v>
      </c>
      <c r="X571" s="55">
        <v>6.4000000000000001E-2</v>
      </c>
      <c r="Y571" s="55">
        <f t="shared" si="48"/>
        <v>1.2</v>
      </c>
      <c r="Z571" s="55">
        <f t="shared" si="49"/>
        <v>6.4000000000000001E-2</v>
      </c>
      <c r="AA571" s="55">
        <v>0.4</v>
      </c>
      <c r="AB571" s="56">
        <v>7.5309225666221197E-2</v>
      </c>
      <c r="AC571">
        <f t="shared" si="50"/>
        <v>150</v>
      </c>
      <c r="AD571">
        <f t="shared" si="51"/>
        <v>0</v>
      </c>
      <c r="AE571">
        <f t="shared" si="52"/>
        <v>0</v>
      </c>
      <c r="AF571">
        <f>'TP Factors'!$D$7</f>
        <v>1.0291758621024898</v>
      </c>
      <c r="AG571">
        <f t="shared" si="53"/>
        <v>0</v>
      </c>
    </row>
    <row r="572" spans="1:33">
      <c r="A572" s="51" t="s">
        <v>246</v>
      </c>
      <c r="B572" s="51">
        <v>10</v>
      </c>
      <c r="C572" s="51" t="s">
        <v>247</v>
      </c>
      <c r="D572" s="52">
        <v>37.82</v>
      </c>
      <c r="E572" s="51" t="s">
        <v>248</v>
      </c>
      <c r="F572" s="51">
        <v>3456</v>
      </c>
      <c r="G572" s="53">
        <v>3</v>
      </c>
      <c r="H572" s="51" t="s">
        <v>249</v>
      </c>
      <c r="I572" s="51" t="s">
        <v>250</v>
      </c>
      <c r="J572" s="51">
        <v>222</v>
      </c>
      <c r="K572" s="54">
        <v>138.05196668900001</v>
      </c>
      <c r="L572" s="54">
        <v>738.60533209899995</v>
      </c>
      <c r="M572" s="52">
        <v>0.27</v>
      </c>
      <c r="N572" s="52">
        <v>0.01</v>
      </c>
      <c r="O572" s="51">
        <v>65619</v>
      </c>
      <c r="P572" s="51">
        <v>63701</v>
      </c>
      <c r="Q572" s="55">
        <v>65619</v>
      </c>
      <c r="R572" s="55">
        <v>3200</v>
      </c>
      <c r="S572" s="51" t="s">
        <v>258</v>
      </c>
      <c r="T572" s="51" t="s">
        <v>300</v>
      </c>
      <c r="U572" s="55">
        <v>48.29</v>
      </c>
      <c r="V572" s="55">
        <v>1</v>
      </c>
      <c r="W572" s="55">
        <v>1.2</v>
      </c>
      <c r="X572" s="55">
        <v>6.4000000000000001E-2</v>
      </c>
      <c r="Y572" s="55">
        <f t="shared" si="48"/>
        <v>1.2</v>
      </c>
      <c r="Z572" s="55">
        <f t="shared" si="49"/>
        <v>6.4000000000000001E-2</v>
      </c>
      <c r="AA572" s="55">
        <v>0.4</v>
      </c>
      <c r="AB572" s="56">
        <v>0.182512622279285</v>
      </c>
      <c r="AC572">
        <f t="shared" si="50"/>
        <v>362</v>
      </c>
      <c r="AD572">
        <f t="shared" si="51"/>
        <v>1</v>
      </c>
      <c r="AE572">
        <f t="shared" si="52"/>
        <v>0.1</v>
      </c>
      <c r="AF572">
        <f>'TP Factors'!$D$7</f>
        <v>1.0291758621024898</v>
      </c>
      <c r="AG572">
        <f t="shared" si="53"/>
        <v>0.1</v>
      </c>
    </row>
    <row r="573" spans="1:33">
      <c r="A573" s="51" t="s">
        <v>246</v>
      </c>
      <c r="B573" s="51">
        <v>10</v>
      </c>
      <c r="C573" s="51" t="s">
        <v>247</v>
      </c>
      <c r="D573" s="52">
        <v>37.82</v>
      </c>
      <c r="E573" s="51" t="s">
        <v>248</v>
      </c>
      <c r="F573" s="51">
        <v>3456</v>
      </c>
      <c r="G573" s="53">
        <v>3</v>
      </c>
      <c r="H573" s="51" t="s">
        <v>249</v>
      </c>
      <c r="I573" s="51" t="s">
        <v>250</v>
      </c>
      <c r="J573" s="51">
        <v>133</v>
      </c>
      <c r="K573" s="54">
        <v>133.387034946</v>
      </c>
      <c r="L573" s="54">
        <v>441.40113770200003</v>
      </c>
      <c r="M573" s="52">
        <v>0.16</v>
      </c>
      <c r="N573" s="52">
        <v>0.01</v>
      </c>
      <c r="O573" s="51">
        <v>65623</v>
      </c>
      <c r="P573" s="51">
        <v>63705</v>
      </c>
      <c r="Q573" s="55">
        <v>65623</v>
      </c>
      <c r="R573" s="55">
        <v>3200</v>
      </c>
      <c r="S573" s="51" t="s">
        <v>258</v>
      </c>
      <c r="T573" s="51" t="s">
        <v>300</v>
      </c>
      <c r="U573" s="55">
        <v>48.29</v>
      </c>
      <c r="V573" s="55">
        <v>1</v>
      </c>
      <c r="W573" s="55">
        <v>1.2</v>
      </c>
      <c r="X573" s="55">
        <v>6.4000000000000001E-2</v>
      </c>
      <c r="Y573" s="55">
        <f t="shared" si="48"/>
        <v>1.2</v>
      </c>
      <c r="Z573" s="55">
        <f t="shared" si="49"/>
        <v>6.4000000000000001E-2</v>
      </c>
      <c r="AA573" s="55">
        <v>0.4</v>
      </c>
      <c r="AB573" s="56">
        <v>0.109072160188446</v>
      </c>
      <c r="AC573">
        <f t="shared" si="50"/>
        <v>217</v>
      </c>
      <c r="AD573">
        <f t="shared" si="51"/>
        <v>1</v>
      </c>
      <c r="AE573">
        <f t="shared" si="52"/>
        <v>0</v>
      </c>
      <c r="AF573">
        <f>'TP Factors'!$D$7</f>
        <v>1.0291758621024898</v>
      </c>
      <c r="AG573">
        <f t="shared" si="53"/>
        <v>0</v>
      </c>
    </row>
    <row r="574" spans="1:33">
      <c r="A574" s="51" t="s">
        <v>246</v>
      </c>
      <c r="B574" s="51">
        <v>10</v>
      </c>
      <c r="C574" s="51" t="s">
        <v>247</v>
      </c>
      <c r="D574" s="52">
        <v>37.82</v>
      </c>
      <c r="E574" s="51" t="s">
        <v>248</v>
      </c>
      <c r="F574" s="51">
        <v>1234</v>
      </c>
      <c r="G574" s="53">
        <v>0</v>
      </c>
      <c r="H574" s="51" t="s">
        <v>249</v>
      </c>
      <c r="I574" s="51" t="s">
        <v>250</v>
      </c>
      <c r="J574" s="51">
        <v>61</v>
      </c>
      <c r="K574" s="54">
        <v>51.521479103300003</v>
      </c>
      <c r="L574" s="54">
        <v>162.669222711</v>
      </c>
      <c r="M574" s="52">
        <v>0.04</v>
      </c>
      <c r="N574" s="52">
        <v>0.01</v>
      </c>
      <c r="O574" s="51">
        <v>65634</v>
      </c>
      <c r="P574" s="51">
        <v>63716</v>
      </c>
      <c r="Q574" s="55">
        <v>65634</v>
      </c>
      <c r="R574" s="55">
        <v>5300</v>
      </c>
      <c r="S574" s="51" t="s">
        <v>258</v>
      </c>
      <c r="T574" s="51" t="s">
        <v>291</v>
      </c>
      <c r="U574" s="55">
        <v>48.29</v>
      </c>
      <c r="V574" s="55">
        <v>1</v>
      </c>
      <c r="W574" s="55">
        <v>0.6</v>
      </c>
      <c r="X574" s="55">
        <v>0.13500000000000001</v>
      </c>
      <c r="Y574" s="55">
        <f t="shared" si="48"/>
        <v>0.6</v>
      </c>
      <c r="Z574" s="55">
        <f t="shared" si="49"/>
        <v>0.13500000000000001</v>
      </c>
      <c r="AA574" s="55">
        <v>0.5</v>
      </c>
      <c r="AB574" s="56">
        <v>4.0196279541841101E-2</v>
      </c>
      <c r="AC574">
        <f t="shared" si="50"/>
        <v>100</v>
      </c>
      <c r="AD574">
        <f t="shared" si="51"/>
        <v>0</v>
      </c>
      <c r="AE574">
        <f t="shared" si="52"/>
        <v>0</v>
      </c>
      <c r="AF574">
        <f>'TP Factors'!$D$7</f>
        <v>1.0291758621024898</v>
      </c>
      <c r="AG574">
        <f t="shared" si="53"/>
        <v>0</v>
      </c>
    </row>
    <row r="575" spans="1:33">
      <c r="A575" s="51" t="s">
        <v>246</v>
      </c>
      <c r="B575" s="51">
        <v>10</v>
      </c>
      <c r="C575" s="51" t="s">
        <v>247</v>
      </c>
      <c r="D575" s="52">
        <v>37.82</v>
      </c>
      <c r="E575" s="51" t="s">
        <v>248</v>
      </c>
      <c r="F575" s="51">
        <v>1234</v>
      </c>
      <c r="G575" s="53">
        <v>0</v>
      </c>
      <c r="H575" s="51" t="s">
        <v>249</v>
      </c>
      <c r="I575" s="51" t="s">
        <v>250</v>
      </c>
      <c r="J575" s="51">
        <v>464</v>
      </c>
      <c r="K575" s="54">
        <v>157.437569913</v>
      </c>
      <c r="L575" s="54">
        <v>1232.9578456300001</v>
      </c>
      <c r="M575" s="52">
        <v>0.28000000000000003</v>
      </c>
      <c r="N575" s="52">
        <v>0.06</v>
      </c>
      <c r="O575" s="51">
        <v>65635</v>
      </c>
      <c r="P575" s="51">
        <v>63717</v>
      </c>
      <c r="Q575" s="55">
        <v>65635</v>
      </c>
      <c r="R575" s="55">
        <v>5300</v>
      </c>
      <c r="S575" s="51" t="s">
        <v>258</v>
      </c>
      <c r="T575" s="51" t="s">
        <v>291</v>
      </c>
      <c r="U575" s="55">
        <v>48.29</v>
      </c>
      <c r="V575" s="55">
        <v>1</v>
      </c>
      <c r="W575" s="55">
        <v>0.6</v>
      </c>
      <c r="X575" s="55">
        <v>0.13500000000000001</v>
      </c>
      <c r="Y575" s="55">
        <f t="shared" si="48"/>
        <v>0.6</v>
      </c>
      <c r="Z575" s="55">
        <f t="shared" si="49"/>
        <v>0.13500000000000001</v>
      </c>
      <c r="AA575" s="55">
        <v>0.5</v>
      </c>
      <c r="AB575" s="56">
        <v>0.30466930012028098</v>
      </c>
      <c r="AC575">
        <f t="shared" si="50"/>
        <v>756</v>
      </c>
      <c r="AD575">
        <f t="shared" si="51"/>
        <v>1</v>
      </c>
      <c r="AE575">
        <f t="shared" si="52"/>
        <v>0.2</v>
      </c>
      <c r="AF575">
        <f>'TP Factors'!$D$7</f>
        <v>1.0291758621024898</v>
      </c>
      <c r="AG575">
        <f t="shared" si="53"/>
        <v>0.2</v>
      </c>
    </row>
    <row r="576" spans="1:33">
      <c r="A576" s="51" t="s">
        <v>246</v>
      </c>
      <c r="B576" s="51">
        <v>10</v>
      </c>
      <c r="C576" s="51" t="s">
        <v>247</v>
      </c>
      <c r="D576" s="52">
        <v>37.82</v>
      </c>
      <c r="E576" s="51" t="s">
        <v>248</v>
      </c>
      <c r="F576" s="51">
        <v>1234</v>
      </c>
      <c r="G576" s="53">
        <v>11.1</v>
      </c>
      <c r="H576" s="51" t="s">
        <v>249</v>
      </c>
      <c r="I576" s="51" t="s">
        <v>250</v>
      </c>
      <c r="J576" s="51">
        <v>38</v>
      </c>
      <c r="K576" s="54">
        <v>77.867293909200001</v>
      </c>
      <c r="L576" s="54">
        <v>278.62578428500001</v>
      </c>
      <c r="M576" s="52">
        <v>7.0000000000000007E-2</v>
      </c>
      <c r="N576" s="52">
        <v>0.01</v>
      </c>
      <c r="O576" s="51">
        <v>65641</v>
      </c>
      <c r="P576" s="51">
        <v>63723</v>
      </c>
      <c r="Q576" s="55">
        <v>65641</v>
      </c>
      <c r="R576" s="55">
        <v>1820</v>
      </c>
      <c r="S576" s="51" t="s">
        <v>261</v>
      </c>
      <c r="T576" s="51" t="s">
        <v>303</v>
      </c>
      <c r="U576" s="55">
        <v>48.29</v>
      </c>
      <c r="V576" s="55">
        <v>1</v>
      </c>
      <c r="W576" s="55">
        <v>1.78</v>
      </c>
      <c r="X576" s="55">
        <v>0.38</v>
      </c>
      <c r="Y576" s="55">
        <f t="shared" si="48"/>
        <v>1.78</v>
      </c>
      <c r="Z576" s="55">
        <f t="shared" si="49"/>
        <v>0.38</v>
      </c>
      <c r="AA576" s="55">
        <v>0.182</v>
      </c>
      <c r="AB576" s="56">
        <v>6.8849655303598295E-2</v>
      </c>
      <c r="AC576">
        <f t="shared" si="50"/>
        <v>62</v>
      </c>
      <c r="AD576">
        <f t="shared" si="51"/>
        <v>0</v>
      </c>
      <c r="AE576">
        <f t="shared" si="52"/>
        <v>0.1</v>
      </c>
      <c r="AF576">
        <f>'TP Factors'!$D$7</f>
        <v>1.0291758621024898</v>
      </c>
      <c r="AG576">
        <f t="shared" si="53"/>
        <v>0.1</v>
      </c>
    </row>
    <row r="577" spans="1:33">
      <c r="A577" s="51" t="s">
        <v>246</v>
      </c>
      <c r="B577" s="51">
        <v>10</v>
      </c>
      <c r="C577" s="51" t="s">
        <v>247</v>
      </c>
      <c r="D577" s="52">
        <v>37.82</v>
      </c>
      <c r="E577" s="51" t="s">
        <v>248</v>
      </c>
      <c r="F577" s="51">
        <v>1234</v>
      </c>
      <c r="G577" s="53">
        <v>105</v>
      </c>
      <c r="H577" s="51" t="s">
        <v>249</v>
      </c>
      <c r="I577" s="51" t="s">
        <v>250</v>
      </c>
      <c r="J577" s="51">
        <v>103</v>
      </c>
      <c r="K577" s="54">
        <v>69.905226794900003</v>
      </c>
      <c r="L577" s="54">
        <v>154.186586041</v>
      </c>
      <c r="M577" s="52">
        <v>0.2</v>
      </c>
      <c r="N577" s="52">
        <v>0.05</v>
      </c>
      <c r="O577" s="51">
        <v>65646</v>
      </c>
      <c r="P577" s="51">
        <v>63728</v>
      </c>
      <c r="Q577" s="55">
        <v>65646</v>
      </c>
      <c r="R577" s="55">
        <v>1400</v>
      </c>
      <c r="S577" s="51" t="s">
        <v>258</v>
      </c>
      <c r="T577" s="51" t="s">
        <v>330</v>
      </c>
      <c r="U577" s="55">
        <v>48.29</v>
      </c>
      <c r="V577" s="55">
        <v>1</v>
      </c>
      <c r="W577" s="55">
        <v>1.93</v>
      </c>
      <c r="X577" s="55">
        <v>0.497</v>
      </c>
      <c r="Y577" s="55">
        <f t="shared" si="48"/>
        <v>1.93</v>
      </c>
      <c r="Z577" s="55">
        <f t="shared" si="49"/>
        <v>0.497</v>
      </c>
      <c r="AA577" s="55">
        <v>0.88700000000000001</v>
      </c>
      <c r="AB577" s="56">
        <v>3.8100182763740199E-2</v>
      </c>
      <c r="AC577">
        <f t="shared" si="50"/>
        <v>168</v>
      </c>
      <c r="AD577">
        <f t="shared" si="51"/>
        <v>1</v>
      </c>
      <c r="AE577">
        <f t="shared" si="52"/>
        <v>0.2</v>
      </c>
      <c r="AF577">
        <f>'TP Factors'!$D$7</f>
        <v>1.0291758621024898</v>
      </c>
      <c r="AG577">
        <f t="shared" si="53"/>
        <v>0.2</v>
      </c>
    </row>
    <row r="578" spans="1:33">
      <c r="A578" s="51" t="s">
        <v>246</v>
      </c>
      <c r="B578" s="51">
        <v>10</v>
      </c>
      <c r="C578" s="51" t="s">
        <v>247</v>
      </c>
      <c r="D578" s="52">
        <v>37.82</v>
      </c>
      <c r="E578" s="51" t="s">
        <v>248</v>
      </c>
      <c r="F578" s="51">
        <v>1234</v>
      </c>
      <c r="G578" s="53">
        <v>11.1</v>
      </c>
      <c r="H578" s="51" t="s">
        <v>249</v>
      </c>
      <c r="I578" s="51" t="s">
        <v>250</v>
      </c>
      <c r="J578" s="51">
        <v>795</v>
      </c>
      <c r="K578" s="54">
        <v>462.43367724900003</v>
      </c>
      <c r="L578" s="54">
        <v>4761.0922260799998</v>
      </c>
      <c r="M578" s="52">
        <v>1.42</v>
      </c>
      <c r="N578" s="52">
        <v>0.3</v>
      </c>
      <c r="O578" s="51">
        <v>65647</v>
      </c>
      <c r="P578" s="51">
        <v>63729</v>
      </c>
      <c r="Q578" s="55">
        <v>65647</v>
      </c>
      <c r="R578" s="55">
        <v>1820</v>
      </c>
      <c r="S578" s="51" t="s">
        <v>258</v>
      </c>
      <c r="T578" s="51" t="s">
        <v>348</v>
      </c>
      <c r="U578" s="55">
        <v>48.29</v>
      </c>
      <c r="V578" s="55">
        <v>1</v>
      </c>
      <c r="W578" s="55">
        <v>1.78</v>
      </c>
      <c r="X578" s="55">
        <v>0.38</v>
      </c>
      <c r="Y578" s="55">
        <f t="shared" si="48"/>
        <v>1.78</v>
      </c>
      <c r="Z578" s="55">
        <f t="shared" si="49"/>
        <v>0.38</v>
      </c>
      <c r="AA578" s="55">
        <v>0.222</v>
      </c>
      <c r="AB578" s="56">
        <v>1.1764868047764201</v>
      </c>
      <c r="AC578">
        <f t="shared" si="50"/>
        <v>1296</v>
      </c>
      <c r="AD578">
        <f t="shared" si="51"/>
        <v>5</v>
      </c>
      <c r="AE578">
        <f t="shared" si="52"/>
        <v>1.1000000000000001</v>
      </c>
      <c r="AF578">
        <f>'TP Factors'!$D$7</f>
        <v>1.0291758621024898</v>
      </c>
      <c r="AG578">
        <f t="shared" si="53"/>
        <v>1.1000000000000001</v>
      </c>
    </row>
    <row r="579" spans="1:33">
      <c r="A579" s="51" t="s">
        <v>246</v>
      </c>
      <c r="B579" s="51">
        <v>10</v>
      </c>
      <c r="C579" s="51" t="s">
        <v>247</v>
      </c>
      <c r="D579" s="52">
        <v>37.82</v>
      </c>
      <c r="E579" s="51" t="s">
        <v>248</v>
      </c>
      <c r="F579" s="51">
        <v>1234</v>
      </c>
      <c r="G579" s="53">
        <v>102.5</v>
      </c>
      <c r="H579" s="51" t="s">
        <v>249</v>
      </c>
      <c r="I579" s="51" t="s">
        <v>250</v>
      </c>
      <c r="J579" s="51">
        <v>446</v>
      </c>
      <c r="K579" s="54">
        <v>173.92310414400001</v>
      </c>
      <c r="L579" s="54">
        <v>938.69626016899997</v>
      </c>
      <c r="M579" s="52">
        <v>0.94</v>
      </c>
      <c r="N579" s="52">
        <v>0.23</v>
      </c>
      <c r="O579" s="51">
        <v>65648</v>
      </c>
      <c r="P579" s="51">
        <v>63730</v>
      </c>
      <c r="Q579" s="55">
        <v>65648</v>
      </c>
      <c r="R579" s="55">
        <v>1300</v>
      </c>
      <c r="S579" s="51" t="s">
        <v>261</v>
      </c>
      <c r="T579" s="51" t="s">
        <v>302</v>
      </c>
      <c r="U579" s="55">
        <v>48.29</v>
      </c>
      <c r="V579" s="55">
        <v>1</v>
      </c>
      <c r="W579" s="55">
        <v>2.1</v>
      </c>
      <c r="X579" s="55">
        <v>0.51600000000000001</v>
      </c>
      <c r="Y579" s="55">
        <f t="shared" ref="Y579:Y642" si="54">W579</f>
        <v>2.1</v>
      </c>
      <c r="Z579" s="55">
        <f t="shared" ref="Z579:Z642" si="55">X579</f>
        <v>0.51600000000000001</v>
      </c>
      <c r="AA579" s="55">
        <v>0.63100000000000001</v>
      </c>
      <c r="AB579" s="56">
        <v>0.23195596963281601</v>
      </c>
      <c r="AC579">
        <f t="shared" ref="AC579:AC642" si="56">ROUND(AB579*AA579*U579*102.79,0)</f>
        <v>727</v>
      </c>
      <c r="AD579">
        <f t="shared" ref="AD579:AD642" si="57">ROUND(Y579*AC579*0.002205,0)</f>
        <v>3</v>
      </c>
      <c r="AE579">
        <f t="shared" ref="AE579:AE642" si="58">ROUND(Z579*AC579*0.002205,1)</f>
        <v>0.8</v>
      </c>
      <c r="AF579">
        <f>'TP Factors'!$D$7</f>
        <v>1.0291758621024898</v>
      </c>
      <c r="AG579">
        <f t="shared" ref="AG579:AG642" si="59">ROUND(AE579*AF579,1)</f>
        <v>0.8</v>
      </c>
    </row>
    <row r="580" spans="1:33">
      <c r="A580" s="51" t="s">
        <v>246</v>
      </c>
      <c r="B580" s="51">
        <v>10</v>
      </c>
      <c r="C580" s="51" t="s">
        <v>247</v>
      </c>
      <c r="D580" s="52">
        <v>37.82</v>
      </c>
      <c r="E580" s="51" t="s">
        <v>248</v>
      </c>
      <c r="F580" s="51">
        <v>1234</v>
      </c>
      <c r="G580" s="53">
        <v>105</v>
      </c>
      <c r="H580" s="51" t="s">
        <v>249</v>
      </c>
      <c r="I580" s="51" t="s">
        <v>250</v>
      </c>
      <c r="J580" s="51">
        <v>8826</v>
      </c>
      <c r="K580" s="54">
        <v>615.07944314400004</v>
      </c>
      <c r="L580" s="54">
        <v>13225.915083399999</v>
      </c>
      <c r="M580" s="52">
        <v>17.03</v>
      </c>
      <c r="N580" s="52">
        <v>4.3899999999999997</v>
      </c>
      <c r="O580" s="51">
        <v>65649</v>
      </c>
      <c r="P580" s="51">
        <v>63731</v>
      </c>
      <c r="Q580" s="55">
        <v>65649</v>
      </c>
      <c r="R580" s="55">
        <v>1400</v>
      </c>
      <c r="S580" s="51" t="s">
        <v>258</v>
      </c>
      <c r="T580" s="51" t="s">
        <v>330</v>
      </c>
      <c r="U580" s="55">
        <v>48.29</v>
      </c>
      <c r="V580" s="55">
        <v>1</v>
      </c>
      <c r="W580" s="55">
        <v>1.93</v>
      </c>
      <c r="X580" s="55">
        <v>0.497</v>
      </c>
      <c r="Y580" s="55">
        <f t="shared" si="54"/>
        <v>1.93</v>
      </c>
      <c r="Z580" s="55">
        <f t="shared" si="55"/>
        <v>0.497</v>
      </c>
      <c r="AA580" s="55">
        <v>0.88700000000000001</v>
      </c>
      <c r="AB580" s="56">
        <v>3.2681817191940201</v>
      </c>
      <c r="AC580">
        <f t="shared" si="56"/>
        <v>14389</v>
      </c>
      <c r="AD580">
        <f t="shared" si="57"/>
        <v>61</v>
      </c>
      <c r="AE580">
        <f t="shared" si="58"/>
        <v>15.8</v>
      </c>
      <c r="AF580">
        <f>'TP Factors'!$D$7</f>
        <v>1.0291758621024898</v>
      </c>
      <c r="AG580">
        <f t="shared" si="59"/>
        <v>16.3</v>
      </c>
    </row>
    <row r="581" spans="1:33">
      <c r="A581" s="51" t="s">
        <v>246</v>
      </c>
      <c r="B581" s="51">
        <v>10</v>
      </c>
      <c r="C581" s="51" t="s">
        <v>247</v>
      </c>
      <c r="D581" s="52">
        <v>37.82</v>
      </c>
      <c r="E581" s="51" t="s">
        <v>248</v>
      </c>
      <c r="F581" s="51">
        <v>1234</v>
      </c>
      <c r="G581" s="53">
        <v>0</v>
      </c>
      <c r="H581" s="51" t="s">
        <v>249</v>
      </c>
      <c r="I581" s="51" t="s">
        <v>250</v>
      </c>
      <c r="J581" s="51">
        <v>1386</v>
      </c>
      <c r="K581" s="54">
        <v>310.280861851</v>
      </c>
      <c r="L581" s="54">
        <v>3683.2158425799998</v>
      </c>
      <c r="M581" s="52">
        <v>0.83</v>
      </c>
      <c r="N581" s="52">
        <v>0.19</v>
      </c>
      <c r="O581" s="51">
        <v>65650</v>
      </c>
      <c r="P581" s="51">
        <v>63732</v>
      </c>
      <c r="Q581" s="55">
        <v>65650</v>
      </c>
      <c r="R581" s="55">
        <v>5300</v>
      </c>
      <c r="S581" s="51" t="s">
        <v>253</v>
      </c>
      <c r="T581" s="51" t="s">
        <v>316</v>
      </c>
      <c r="U581" s="55">
        <v>48.29</v>
      </c>
      <c r="V581" s="55">
        <v>1</v>
      </c>
      <c r="W581" s="55">
        <v>0.6</v>
      </c>
      <c r="X581" s="55">
        <v>0.13500000000000001</v>
      </c>
      <c r="Y581" s="55">
        <f t="shared" si="54"/>
        <v>0.6</v>
      </c>
      <c r="Z581" s="55">
        <f t="shared" si="55"/>
        <v>0.13500000000000001</v>
      </c>
      <c r="AA581" s="55">
        <v>0.5</v>
      </c>
      <c r="AB581" s="56">
        <v>0.91013881523830598</v>
      </c>
      <c r="AC581">
        <f t="shared" si="56"/>
        <v>2259</v>
      </c>
      <c r="AD581">
        <f t="shared" si="57"/>
        <v>3</v>
      </c>
      <c r="AE581">
        <f t="shared" si="58"/>
        <v>0.7</v>
      </c>
      <c r="AF581">
        <f>'TP Factors'!$D$7</f>
        <v>1.0291758621024898</v>
      </c>
      <c r="AG581">
        <f t="shared" si="59"/>
        <v>0.7</v>
      </c>
    </row>
    <row r="582" spans="1:33">
      <c r="A582" s="51" t="s">
        <v>246</v>
      </c>
      <c r="B582" s="51">
        <v>10</v>
      </c>
      <c r="C582" s="51" t="s">
        <v>247</v>
      </c>
      <c r="D582" s="52">
        <v>37.82</v>
      </c>
      <c r="E582" s="51" t="s">
        <v>248</v>
      </c>
      <c r="F582" s="51">
        <v>1234</v>
      </c>
      <c r="G582" s="53">
        <v>102.5</v>
      </c>
      <c r="H582" s="51" t="s">
        <v>249</v>
      </c>
      <c r="I582" s="51" t="s">
        <v>250</v>
      </c>
      <c r="J582" s="51">
        <v>7346</v>
      </c>
      <c r="K582" s="54">
        <v>694.70746461500005</v>
      </c>
      <c r="L582" s="54">
        <v>13320.2729521</v>
      </c>
      <c r="M582" s="52">
        <v>15.43</v>
      </c>
      <c r="N582" s="52">
        <v>3.79</v>
      </c>
      <c r="O582" s="51">
        <v>65659</v>
      </c>
      <c r="P582" s="51">
        <v>63741</v>
      </c>
      <c r="Q582" s="55">
        <v>65659</v>
      </c>
      <c r="R582" s="55">
        <v>1300</v>
      </c>
      <c r="S582" s="51" t="s">
        <v>251</v>
      </c>
      <c r="T582" s="51" t="s">
        <v>315</v>
      </c>
      <c r="U582" s="55">
        <v>48.29</v>
      </c>
      <c r="V582" s="55">
        <v>1</v>
      </c>
      <c r="W582" s="55">
        <v>2.1</v>
      </c>
      <c r="X582" s="55">
        <v>0.51600000000000001</v>
      </c>
      <c r="Y582" s="55">
        <f t="shared" si="54"/>
        <v>2.1</v>
      </c>
      <c r="Z582" s="55">
        <f t="shared" si="55"/>
        <v>0.51600000000000001</v>
      </c>
      <c r="AA582" s="55">
        <v>0.73299999999999998</v>
      </c>
      <c r="AB582" s="56">
        <v>3.29149796304644</v>
      </c>
      <c r="AC582">
        <f t="shared" si="56"/>
        <v>11976</v>
      </c>
      <c r="AD582">
        <f t="shared" si="57"/>
        <v>55</v>
      </c>
      <c r="AE582">
        <f t="shared" si="58"/>
        <v>13.6</v>
      </c>
      <c r="AF582">
        <f>'TP Factors'!$D$7</f>
        <v>1.0291758621024898</v>
      </c>
      <c r="AG582">
        <f t="shared" si="59"/>
        <v>14</v>
      </c>
    </row>
    <row r="583" spans="1:33">
      <c r="A583" s="51" t="s">
        <v>246</v>
      </c>
      <c r="B583" s="51">
        <v>10</v>
      </c>
      <c r="C583" s="51" t="s">
        <v>247</v>
      </c>
      <c r="D583" s="52">
        <v>37.82</v>
      </c>
      <c r="E583" s="51" t="s">
        <v>248</v>
      </c>
      <c r="F583" s="51">
        <v>3456</v>
      </c>
      <c r="G583" s="53">
        <v>3</v>
      </c>
      <c r="H583" s="51" t="s">
        <v>249</v>
      </c>
      <c r="I583" s="51" t="s">
        <v>250</v>
      </c>
      <c r="J583" s="51">
        <v>172</v>
      </c>
      <c r="K583" s="54">
        <v>113.53192137800001</v>
      </c>
      <c r="L583" s="54">
        <v>570.66205267600003</v>
      </c>
      <c r="M583" s="52">
        <v>0.21</v>
      </c>
      <c r="N583" s="52">
        <v>0.01</v>
      </c>
      <c r="O583" s="51">
        <v>65660</v>
      </c>
      <c r="P583" s="51">
        <v>63742</v>
      </c>
      <c r="Q583" s="55">
        <v>65660</v>
      </c>
      <c r="R583" s="55">
        <v>3200</v>
      </c>
      <c r="S583" s="51" t="s">
        <v>258</v>
      </c>
      <c r="T583" s="51" t="s">
        <v>300</v>
      </c>
      <c r="U583" s="55">
        <v>48.29</v>
      </c>
      <c r="V583" s="55">
        <v>1</v>
      </c>
      <c r="W583" s="55">
        <v>1.2</v>
      </c>
      <c r="X583" s="55">
        <v>6.4000000000000001E-2</v>
      </c>
      <c r="Y583" s="55">
        <f t="shared" si="54"/>
        <v>1.2</v>
      </c>
      <c r="Z583" s="55">
        <f t="shared" si="55"/>
        <v>6.4000000000000001E-2</v>
      </c>
      <c r="AA583" s="55">
        <v>0.4</v>
      </c>
      <c r="AB583" s="56">
        <v>0.14101310015747701</v>
      </c>
      <c r="AC583">
        <f t="shared" si="56"/>
        <v>280</v>
      </c>
      <c r="AD583">
        <f t="shared" si="57"/>
        <v>1</v>
      </c>
      <c r="AE583">
        <f t="shared" si="58"/>
        <v>0</v>
      </c>
      <c r="AF583">
        <f>'TP Factors'!$D$7</f>
        <v>1.0291758621024898</v>
      </c>
      <c r="AG583">
        <f t="shared" si="59"/>
        <v>0</v>
      </c>
    </row>
    <row r="584" spans="1:33">
      <c r="A584" s="51" t="s">
        <v>246</v>
      </c>
      <c r="B584" s="51">
        <v>10</v>
      </c>
      <c r="C584" s="51" t="s">
        <v>247</v>
      </c>
      <c r="D584" s="52">
        <v>37.82</v>
      </c>
      <c r="E584" s="51" t="s">
        <v>248</v>
      </c>
      <c r="F584" s="51">
        <v>1234</v>
      </c>
      <c r="G584" s="53">
        <v>102.5</v>
      </c>
      <c r="H584" s="51" t="s">
        <v>249</v>
      </c>
      <c r="I584" s="51" t="s">
        <v>250</v>
      </c>
      <c r="J584" s="51">
        <v>166</v>
      </c>
      <c r="K584" s="54">
        <v>159.57337807299999</v>
      </c>
      <c r="L584" s="54">
        <v>301.94621060899999</v>
      </c>
      <c r="M584" s="52">
        <v>0.35</v>
      </c>
      <c r="N584" s="52">
        <v>0.09</v>
      </c>
      <c r="O584" s="51">
        <v>65714</v>
      </c>
      <c r="P584" s="51">
        <v>63792</v>
      </c>
      <c r="Q584" s="55">
        <v>65714</v>
      </c>
      <c r="R584" s="55">
        <v>1300</v>
      </c>
      <c r="S584" s="51" t="s">
        <v>251</v>
      </c>
      <c r="T584" s="51" t="s">
        <v>315</v>
      </c>
      <c r="U584" s="55">
        <v>48.29</v>
      </c>
      <c r="V584" s="55">
        <v>1</v>
      </c>
      <c r="W584" s="55">
        <v>2.1</v>
      </c>
      <c r="X584" s="55">
        <v>0.51600000000000001</v>
      </c>
      <c r="Y584" s="55">
        <f t="shared" si="54"/>
        <v>2.1</v>
      </c>
      <c r="Z584" s="55">
        <f t="shared" si="55"/>
        <v>0.51600000000000001</v>
      </c>
      <c r="AA584" s="55">
        <v>0.73299999999999998</v>
      </c>
      <c r="AB584" s="56">
        <v>7.4612235110806793E-2</v>
      </c>
      <c r="AC584">
        <f t="shared" si="56"/>
        <v>271</v>
      </c>
      <c r="AD584">
        <f t="shared" si="57"/>
        <v>1</v>
      </c>
      <c r="AE584">
        <f t="shared" si="58"/>
        <v>0.3</v>
      </c>
      <c r="AF584">
        <f>'TP Factors'!$D$7</f>
        <v>1.0291758621024898</v>
      </c>
      <c r="AG584">
        <f t="shared" si="59"/>
        <v>0.3</v>
      </c>
    </row>
    <row r="585" spans="1:33">
      <c r="A585" s="51" t="s">
        <v>246</v>
      </c>
      <c r="B585" s="51">
        <v>10</v>
      </c>
      <c r="C585" s="51" t="s">
        <v>247</v>
      </c>
      <c r="D585" s="52">
        <v>37.82</v>
      </c>
      <c r="E585" s="51" t="s">
        <v>248</v>
      </c>
      <c r="F585" s="51">
        <v>1234</v>
      </c>
      <c r="G585" s="53">
        <v>102.5</v>
      </c>
      <c r="H585" s="51" t="s">
        <v>249</v>
      </c>
      <c r="I585" s="51" t="s">
        <v>250</v>
      </c>
      <c r="J585" s="51">
        <v>55</v>
      </c>
      <c r="K585" s="54">
        <v>50.8590524978</v>
      </c>
      <c r="L585" s="54">
        <v>110.87287545300001</v>
      </c>
      <c r="M585" s="52">
        <v>0.12</v>
      </c>
      <c r="N585" s="52">
        <v>0.03</v>
      </c>
      <c r="O585" s="51">
        <v>65720</v>
      </c>
      <c r="P585" s="51">
        <v>63798</v>
      </c>
      <c r="Q585" s="55">
        <v>65720</v>
      </c>
      <c r="R585" s="55">
        <v>1300</v>
      </c>
      <c r="S585" s="51" t="s">
        <v>258</v>
      </c>
      <c r="T585" s="51" t="s">
        <v>311</v>
      </c>
      <c r="U585" s="55">
        <v>48.29</v>
      </c>
      <c r="V585" s="55">
        <v>1</v>
      </c>
      <c r="W585" s="55">
        <v>2.1</v>
      </c>
      <c r="X585" s="55">
        <v>0.51600000000000001</v>
      </c>
      <c r="Y585" s="55">
        <f t="shared" si="54"/>
        <v>2.1</v>
      </c>
      <c r="Z585" s="55">
        <f t="shared" si="55"/>
        <v>0.51600000000000001</v>
      </c>
      <c r="AA585" s="55">
        <v>0.66200000000000003</v>
      </c>
      <c r="AB585" s="56">
        <v>2.7397174592353898E-2</v>
      </c>
      <c r="AC585">
        <f t="shared" si="56"/>
        <v>90</v>
      </c>
      <c r="AD585">
        <f t="shared" si="57"/>
        <v>0</v>
      </c>
      <c r="AE585">
        <f t="shared" si="58"/>
        <v>0.1</v>
      </c>
      <c r="AF585">
        <f>'TP Factors'!$D$7</f>
        <v>1.0291758621024898</v>
      </c>
      <c r="AG585">
        <f t="shared" si="59"/>
        <v>0.1</v>
      </c>
    </row>
    <row r="586" spans="1:33">
      <c r="A586" s="51" t="s">
        <v>246</v>
      </c>
      <c r="B586" s="51">
        <v>10</v>
      </c>
      <c r="C586" s="51" t="s">
        <v>247</v>
      </c>
      <c r="D586" s="52">
        <v>37.82</v>
      </c>
      <c r="E586" s="51" t="s">
        <v>248</v>
      </c>
      <c r="F586" s="51">
        <v>1234</v>
      </c>
      <c r="G586" s="53">
        <v>102.5</v>
      </c>
      <c r="H586" s="51" t="s">
        <v>249</v>
      </c>
      <c r="I586" s="51" t="s">
        <v>250</v>
      </c>
      <c r="J586" s="51">
        <v>122</v>
      </c>
      <c r="K586" s="54">
        <v>70.367985539399996</v>
      </c>
      <c r="L586" s="54">
        <v>220.64527540700001</v>
      </c>
      <c r="M586" s="52">
        <v>0.26</v>
      </c>
      <c r="N586" s="52">
        <v>0.06</v>
      </c>
      <c r="O586" s="51">
        <v>65721</v>
      </c>
      <c r="P586" s="51">
        <v>63799</v>
      </c>
      <c r="Q586" s="55">
        <v>65721</v>
      </c>
      <c r="R586" s="55">
        <v>1300</v>
      </c>
      <c r="S586" s="51" t="s">
        <v>251</v>
      </c>
      <c r="T586" s="51" t="s">
        <v>315</v>
      </c>
      <c r="U586" s="55">
        <v>48.29</v>
      </c>
      <c r="V586" s="55">
        <v>1</v>
      </c>
      <c r="W586" s="55">
        <v>2.1</v>
      </c>
      <c r="X586" s="55">
        <v>0.51600000000000001</v>
      </c>
      <c r="Y586" s="55">
        <f t="shared" si="54"/>
        <v>2.1</v>
      </c>
      <c r="Z586" s="55">
        <f t="shared" si="55"/>
        <v>0.51600000000000001</v>
      </c>
      <c r="AA586" s="55">
        <v>0.73299999999999998</v>
      </c>
      <c r="AB586" s="56">
        <v>5.45224168594707E-2</v>
      </c>
      <c r="AC586">
        <f t="shared" si="56"/>
        <v>198</v>
      </c>
      <c r="AD586">
        <f t="shared" si="57"/>
        <v>1</v>
      </c>
      <c r="AE586">
        <f t="shared" si="58"/>
        <v>0.2</v>
      </c>
      <c r="AF586">
        <f>'TP Factors'!$D$7</f>
        <v>1.0291758621024898</v>
      </c>
      <c r="AG586">
        <f t="shared" si="59"/>
        <v>0.2</v>
      </c>
    </row>
    <row r="587" spans="1:33">
      <c r="A587" s="51" t="s">
        <v>246</v>
      </c>
      <c r="B587" s="51">
        <v>10</v>
      </c>
      <c r="C587" s="51" t="s">
        <v>247</v>
      </c>
      <c r="D587" s="52">
        <v>37.82</v>
      </c>
      <c r="E587" s="51" t="s">
        <v>248</v>
      </c>
      <c r="F587" s="51">
        <v>3456</v>
      </c>
      <c r="G587" s="53">
        <v>0</v>
      </c>
      <c r="H587" s="51" t="s">
        <v>249</v>
      </c>
      <c r="I587" s="51" t="s">
        <v>250</v>
      </c>
      <c r="J587" s="51">
        <v>693</v>
      </c>
      <c r="K587" s="54">
        <v>311.21440908199997</v>
      </c>
      <c r="L587" s="54">
        <v>3038.1143184799998</v>
      </c>
      <c r="M587" s="52">
        <v>0</v>
      </c>
      <c r="N587" s="52">
        <v>0</v>
      </c>
      <c r="O587" s="51">
        <v>65722</v>
      </c>
      <c r="P587" s="51">
        <v>63800</v>
      </c>
      <c r="Q587" s="55">
        <v>65722</v>
      </c>
      <c r="R587" s="55">
        <v>6170</v>
      </c>
      <c r="S587" s="51" t="s">
        <v>258</v>
      </c>
      <c r="T587" s="51" t="s">
        <v>276</v>
      </c>
      <c r="U587" s="55">
        <v>48.29</v>
      </c>
      <c r="V587" s="55">
        <v>1</v>
      </c>
      <c r="W587" s="55">
        <v>0</v>
      </c>
      <c r="X587" s="55">
        <v>0</v>
      </c>
      <c r="Y587" s="55">
        <f t="shared" si="54"/>
        <v>0</v>
      </c>
      <c r="Z587" s="55">
        <f t="shared" si="55"/>
        <v>0</v>
      </c>
      <c r="AA587" s="55">
        <v>0.30299999999999999</v>
      </c>
      <c r="AB587" s="56">
        <v>9.0558673546607293E-2</v>
      </c>
      <c r="AC587">
        <f t="shared" si="56"/>
        <v>136</v>
      </c>
      <c r="AD587">
        <f t="shared" si="57"/>
        <v>0</v>
      </c>
      <c r="AE587">
        <f t="shared" si="58"/>
        <v>0</v>
      </c>
      <c r="AF587">
        <f>'TP Factors'!$D$7</f>
        <v>1.0291758621024898</v>
      </c>
      <c r="AG587">
        <f t="shared" si="59"/>
        <v>0</v>
      </c>
    </row>
    <row r="588" spans="1:33">
      <c r="A588" s="51" t="s">
        <v>246</v>
      </c>
      <c r="B588" s="51">
        <v>10</v>
      </c>
      <c r="C588" s="51" t="s">
        <v>247</v>
      </c>
      <c r="D588" s="52">
        <v>37.82</v>
      </c>
      <c r="E588" s="51" t="s">
        <v>248</v>
      </c>
      <c r="F588" s="51">
        <v>1234</v>
      </c>
      <c r="G588" s="53">
        <v>102.5</v>
      </c>
      <c r="H588" s="51" t="s">
        <v>249</v>
      </c>
      <c r="I588" s="51" t="s">
        <v>250</v>
      </c>
      <c r="J588" s="51">
        <v>0</v>
      </c>
      <c r="K588" s="54">
        <v>4.8662312055100001</v>
      </c>
      <c r="L588" s="54">
        <v>0.86180968898999999</v>
      </c>
      <c r="M588" s="52">
        <v>0</v>
      </c>
      <c r="N588" s="52">
        <v>0</v>
      </c>
      <c r="O588" s="51">
        <v>65729</v>
      </c>
      <c r="P588" s="51">
        <v>63807</v>
      </c>
      <c r="Q588" s="55">
        <v>65729</v>
      </c>
      <c r="R588" s="55">
        <v>1300</v>
      </c>
      <c r="S588" s="51" t="s">
        <v>258</v>
      </c>
      <c r="T588" s="51" t="s">
        <v>311</v>
      </c>
      <c r="U588" s="55">
        <v>48.29</v>
      </c>
      <c r="V588" s="55">
        <v>1</v>
      </c>
      <c r="W588" s="55">
        <v>2.1</v>
      </c>
      <c r="X588" s="55">
        <v>0.51600000000000001</v>
      </c>
      <c r="Y588" s="55">
        <f t="shared" si="54"/>
        <v>2.1</v>
      </c>
      <c r="Z588" s="55">
        <f t="shared" si="55"/>
        <v>0.51600000000000001</v>
      </c>
      <c r="AA588" s="55">
        <v>0.66200000000000003</v>
      </c>
      <c r="AB588" s="56">
        <v>2.1295696020006999E-4</v>
      </c>
      <c r="AC588">
        <f t="shared" si="56"/>
        <v>1</v>
      </c>
      <c r="AD588">
        <f t="shared" si="57"/>
        <v>0</v>
      </c>
      <c r="AE588">
        <f t="shared" si="58"/>
        <v>0</v>
      </c>
      <c r="AF588">
        <f>'TP Factors'!$D$7</f>
        <v>1.0291758621024898</v>
      </c>
      <c r="AG588">
        <f t="shared" si="59"/>
        <v>0</v>
      </c>
    </row>
    <row r="589" spans="1:33">
      <c r="A589" s="51" t="s">
        <v>246</v>
      </c>
      <c r="B589" s="51">
        <v>10</v>
      </c>
      <c r="C589" s="51" t="s">
        <v>247</v>
      </c>
      <c r="D589" s="52">
        <v>37.82</v>
      </c>
      <c r="E589" s="51" t="s">
        <v>248</v>
      </c>
      <c r="F589" s="51">
        <v>3456</v>
      </c>
      <c r="G589" s="53">
        <v>3</v>
      </c>
      <c r="H589" s="51" t="s">
        <v>249</v>
      </c>
      <c r="I589" s="51" t="s">
        <v>250</v>
      </c>
      <c r="J589" s="51">
        <v>0</v>
      </c>
      <c r="K589" s="54">
        <v>1.96704149342</v>
      </c>
      <c r="L589" s="54">
        <v>0.12521239164600001</v>
      </c>
      <c r="M589" s="52">
        <v>0</v>
      </c>
      <c r="N589" s="52">
        <v>0</v>
      </c>
      <c r="O589" s="51">
        <v>65730</v>
      </c>
      <c r="P589" s="51">
        <v>63808</v>
      </c>
      <c r="Q589" s="55">
        <v>65730</v>
      </c>
      <c r="R589" s="55">
        <v>3200</v>
      </c>
      <c r="S589" s="51" t="s">
        <v>258</v>
      </c>
      <c r="T589" s="51" t="s">
        <v>300</v>
      </c>
      <c r="U589" s="55">
        <v>48.29</v>
      </c>
      <c r="V589" s="55">
        <v>1</v>
      </c>
      <c r="W589" s="55">
        <v>1.2</v>
      </c>
      <c r="X589" s="55">
        <v>6.4000000000000001E-2</v>
      </c>
      <c r="Y589" s="55">
        <f t="shared" si="54"/>
        <v>1.2</v>
      </c>
      <c r="Z589" s="55">
        <f t="shared" si="55"/>
        <v>6.4000000000000001E-2</v>
      </c>
      <c r="AA589" s="55">
        <v>0.4</v>
      </c>
      <c r="AB589" s="56">
        <v>3.094053223507E-5</v>
      </c>
      <c r="AC589">
        <f t="shared" si="56"/>
        <v>0</v>
      </c>
      <c r="AD589">
        <f t="shared" si="57"/>
        <v>0</v>
      </c>
      <c r="AE589">
        <f t="shared" si="58"/>
        <v>0</v>
      </c>
      <c r="AF589">
        <f>'TP Factors'!$D$7</f>
        <v>1.0291758621024898</v>
      </c>
      <c r="AG589">
        <f t="shared" si="59"/>
        <v>0</v>
      </c>
    </row>
    <row r="590" spans="1:33">
      <c r="A590" s="51" t="s">
        <v>246</v>
      </c>
      <c r="B590" s="51">
        <v>10</v>
      </c>
      <c r="C590" s="51" t="s">
        <v>247</v>
      </c>
      <c r="D590" s="52">
        <v>37.82</v>
      </c>
      <c r="E590" s="51" t="s">
        <v>248</v>
      </c>
      <c r="F590" s="51">
        <v>3456</v>
      </c>
      <c r="G590" s="53">
        <v>0</v>
      </c>
      <c r="H590" s="51" t="s">
        <v>249</v>
      </c>
      <c r="I590" s="51" t="s">
        <v>250</v>
      </c>
      <c r="J590" s="51">
        <v>18</v>
      </c>
      <c r="K590" s="54">
        <v>59.309715749200002</v>
      </c>
      <c r="L590" s="54">
        <v>76.961781756999997</v>
      </c>
      <c r="M590" s="52">
        <v>0</v>
      </c>
      <c r="N590" s="52">
        <v>0</v>
      </c>
      <c r="O590" s="51">
        <v>65732</v>
      </c>
      <c r="P590" s="51">
        <v>63810</v>
      </c>
      <c r="Q590" s="55">
        <v>65732</v>
      </c>
      <c r="R590" s="55">
        <v>6410</v>
      </c>
      <c r="S590" s="51" t="s">
        <v>251</v>
      </c>
      <c r="T590" s="51" t="s">
        <v>321</v>
      </c>
      <c r="U590" s="55">
        <v>48.29</v>
      </c>
      <c r="V590" s="55">
        <v>1</v>
      </c>
      <c r="W590" s="55">
        <v>0</v>
      </c>
      <c r="X590" s="55">
        <v>0</v>
      </c>
      <c r="Y590" s="55">
        <f t="shared" si="54"/>
        <v>0</v>
      </c>
      <c r="Z590" s="55">
        <f t="shared" si="55"/>
        <v>0</v>
      </c>
      <c r="AA590" s="55">
        <v>0.30299999999999999</v>
      </c>
      <c r="AB590" s="56">
        <v>1.9017594360508101E-2</v>
      </c>
      <c r="AC590">
        <f t="shared" si="56"/>
        <v>29</v>
      </c>
      <c r="AD590">
        <f t="shared" si="57"/>
        <v>0</v>
      </c>
      <c r="AE590">
        <f t="shared" si="58"/>
        <v>0</v>
      </c>
      <c r="AF590">
        <f>'TP Factors'!$D$7</f>
        <v>1.0291758621024898</v>
      </c>
      <c r="AG590">
        <f t="shared" si="59"/>
        <v>0</v>
      </c>
    </row>
    <row r="591" spans="1:33">
      <c r="A591" s="51" t="s">
        <v>246</v>
      </c>
      <c r="B591" s="51">
        <v>10</v>
      </c>
      <c r="C591" s="51" t="s">
        <v>247</v>
      </c>
      <c r="D591" s="52">
        <v>37.82</v>
      </c>
      <c r="E591" s="51" t="s">
        <v>248</v>
      </c>
      <c r="F591" s="51">
        <v>1234</v>
      </c>
      <c r="G591" s="53">
        <v>102.5</v>
      </c>
      <c r="H591" s="51" t="s">
        <v>249</v>
      </c>
      <c r="I591" s="51" t="s">
        <v>250</v>
      </c>
      <c r="J591" s="51">
        <v>188</v>
      </c>
      <c r="K591" s="54">
        <v>85.154595715599996</v>
      </c>
      <c r="L591" s="54">
        <v>377.740514819</v>
      </c>
      <c r="M591" s="52">
        <v>0.39</v>
      </c>
      <c r="N591" s="52">
        <v>0.1</v>
      </c>
      <c r="O591" s="51">
        <v>65733</v>
      </c>
      <c r="P591" s="51">
        <v>63811</v>
      </c>
      <c r="Q591" s="55">
        <v>65733</v>
      </c>
      <c r="R591" s="55">
        <v>1300</v>
      </c>
      <c r="S591" s="51" t="s">
        <v>258</v>
      </c>
      <c r="T591" s="51" t="s">
        <v>311</v>
      </c>
      <c r="U591" s="55">
        <v>48.29</v>
      </c>
      <c r="V591" s="55">
        <v>1</v>
      </c>
      <c r="W591" s="55">
        <v>2.1</v>
      </c>
      <c r="X591" s="55">
        <v>0.51600000000000001</v>
      </c>
      <c r="Y591" s="55">
        <f t="shared" si="54"/>
        <v>2.1</v>
      </c>
      <c r="Z591" s="55">
        <f t="shared" si="55"/>
        <v>0.51600000000000001</v>
      </c>
      <c r="AA591" s="55">
        <v>0.66200000000000003</v>
      </c>
      <c r="AB591" s="56">
        <v>9.3341340637409301E-2</v>
      </c>
      <c r="AC591">
        <f t="shared" si="56"/>
        <v>307</v>
      </c>
      <c r="AD591">
        <f t="shared" si="57"/>
        <v>1</v>
      </c>
      <c r="AE591">
        <f t="shared" si="58"/>
        <v>0.3</v>
      </c>
      <c r="AF591">
        <f>'TP Factors'!$D$7</f>
        <v>1.0291758621024898</v>
      </c>
      <c r="AG591">
        <f t="shared" si="59"/>
        <v>0.3</v>
      </c>
    </row>
    <row r="592" spans="1:33">
      <c r="A592" s="51" t="s">
        <v>246</v>
      </c>
      <c r="B592" s="51">
        <v>10</v>
      </c>
      <c r="C592" s="51" t="s">
        <v>247</v>
      </c>
      <c r="D592" s="52">
        <v>37.82</v>
      </c>
      <c r="E592" s="51" t="s">
        <v>248</v>
      </c>
      <c r="F592" s="51">
        <v>1234</v>
      </c>
      <c r="G592" s="53">
        <v>98</v>
      </c>
      <c r="H592" s="51" t="s">
        <v>249</v>
      </c>
      <c r="I592" s="51" t="s">
        <v>250</v>
      </c>
      <c r="J592" s="51">
        <v>468</v>
      </c>
      <c r="K592" s="54">
        <v>198.53736395300001</v>
      </c>
      <c r="L592" s="54">
        <v>859.12171129700005</v>
      </c>
      <c r="M592" s="52">
        <v>0.84</v>
      </c>
      <c r="N592" s="52">
        <v>0.22</v>
      </c>
      <c r="O592" s="51">
        <v>65734</v>
      </c>
      <c r="P592" s="51">
        <v>63812</v>
      </c>
      <c r="Q592" s="55">
        <v>65734</v>
      </c>
      <c r="R592" s="55">
        <v>1750</v>
      </c>
      <c r="S592" s="51" t="s">
        <v>258</v>
      </c>
      <c r="T592" s="51" t="s">
        <v>343</v>
      </c>
      <c r="U592" s="55">
        <v>48.29</v>
      </c>
      <c r="V592" s="55">
        <v>1</v>
      </c>
      <c r="W592" s="55">
        <v>1.8</v>
      </c>
      <c r="X592" s="55">
        <v>0.47799999999999998</v>
      </c>
      <c r="Y592" s="55">
        <f t="shared" si="54"/>
        <v>1.8</v>
      </c>
      <c r="Z592" s="55">
        <f t="shared" si="55"/>
        <v>0.47799999999999998</v>
      </c>
      <c r="AA592" s="55">
        <v>0.72399999999999998</v>
      </c>
      <c r="AB592" s="56">
        <v>0.21229274898185799</v>
      </c>
      <c r="AC592">
        <f t="shared" si="56"/>
        <v>763</v>
      </c>
      <c r="AD592">
        <f t="shared" si="57"/>
        <v>3</v>
      </c>
      <c r="AE592">
        <f t="shared" si="58"/>
        <v>0.8</v>
      </c>
      <c r="AF592">
        <f>'TP Factors'!$D$7</f>
        <v>1.0291758621024898</v>
      </c>
      <c r="AG592">
        <f t="shared" si="59"/>
        <v>0.8</v>
      </c>
    </row>
    <row r="593" spans="1:33">
      <c r="A593" s="51" t="s">
        <v>246</v>
      </c>
      <c r="B593" s="51">
        <v>10</v>
      </c>
      <c r="C593" s="51" t="s">
        <v>247</v>
      </c>
      <c r="D593" s="52">
        <v>37.82</v>
      </c>
      <c r="E593" s="51" t="s">
        <v>248</v>
      </c>
      <c r="F593" s="51">
        <v>3456</v>
      </c>
      <c r="G593" s="53">
        <v>11.1</v>
      </c>
      <c r="H593" s="51" t="s">
        <v>249</v>
      </c>
      <c r="I593" s="51" t="s">
        <v>250</v>
      </c>
      <c r="J593" s="51">
        <v>11842</v>
      </c>
      <c r="K593" s="54">
        <v>1642.4483428399999</v>
      </c>
      <c r="L593" s="54">
        <v>86483.654758999997</v>
      </c>
      <c r="M593" s="52">
        <v>14.8</v>
      </c>
      <c r="N593" s="52">
        <v>0.9</v>
      </c>
      <c r="O593" s="51">
        <v>65735</v>
      </c>
      <c r="P593" s="51">
        <v>63813</v>
      </c>
      <c r="Q593" s="55">
        <v>65735</v>
      </c>
      <c r="R593" s="55">
        <v>1800</v>
      </c>
      <c r="S593" s="51" t="s">
        <v>253</v>
      </c>
      <c r="T593" s="51" t="s">
        <v>342</v>
      </c>
      <c r="U593" s="55">
        <v>48.29</v>
      </c>
      <c r="V593" s="55">
        <v>1</v>
      </c>
      <c r="W593" s="55">
        <v>1.25</v>
      </c>
      <c r="X593" s="55">
        <v>7.5999999999999998E-2</v>
      </c>
      <c r="Y593" s="55">
        <f t="shared" si="54"/>
        <v>1.25</v>
      </c>
      <c r="Z593" s="55">
        <f t="shared" si="55"/>
        <v>7.5999999999999998E-2</v>
      </c>
      <c r="AA593" s="55">
        <v>0.182</v>
      </c>
      <c r="AB593" s="56">
        <v>21.370491017700001</v>
      </c>
      <c r="AC593">
        <f t="shared" si="56"/>
        <v>19306</v>
      </c>
      <c r="AD593">
        <f t="shared" si="57"/>
        <v>53</v>
      </c>
      <c r="AE593">
        <f t="shared" si="58"/>
        <v>3.2</v>
      </c>
      <c r="AF593">
        <f>'TP Factors'!$D$7</f>
        <v>1.0291758621024898</v>
      </c>
      <c r="AG593">
        <f t="shared" si="59"/>
        <v>3.3</v>
      </c>
    </row>
    <row r="594" spans="1:33">
      <c r="A594" s="51" t="s">
        <v>246</v>
      </c>
      <c r="B594" s="51">
        <v>10</v>
      </c>
      <c r="C594" s="51" t="s">
        <v>247</v>
      </c>
      <c r="D594" s="52">
        <v>37.82</v>
      </c>
      <c r="E594" s="51" t="s">
        <v>248</v>
      </c>
      <c r="F594" s="51">
        <v>3456</v>
      </c>
      <c r="G594" s="53">
        <v>11.1</v>
      </c>
      <c r="H594" s="51" t="s">
        <v>249</v>
      </c>
      <c r="I594" s="51" t="s">
        <v>250</v>
      </c>
      <c r="J594" s="51">
        <v>214</v>
      </c>
      <c r="K594" s="54">
        <v>168.972810393</v>
      </c>
      <c r="L594" s="54">
        <v>1554.5742813500001</v>
      </c>
      <c r="M594" s="52">
        <v>0.27</v>
      </c>
      <c r="N594" s="52">
        <v>0.02</v>
      </c>
      <c r="O594" s="51">
        <v>65736</v>
      </c>
      <c r="P594" s="51">
        <v>63814</v>
      </c>
      <c r="Q594" s="55">
        <v>65736</v>
      </c>
      <c r="R594" s="55">
        <v>1800</v>
      </c>
      <c r="S594" s="51" t="s">
        <v>258</v>
      </c>
      <c r="T594" s="51" t="s">
        <v>341</v>
      </c>
      <c r="U594" s="55">
        <v>48.29</v>
      </c>
      <c r="V594" s="55">
        <v>1</v>
      </c>
      <c r="W594" s="55">
        <v>1.25</v>
      </c>
      <c r="X594" s="55">
        <v>7.5999999999999998E-2</v>
      </c>
      <c r="Y594" s="55">
        <f t="shared" si="54"/>
        <v>1.25</v>
      </c>
      <c r="Z594" s="55">
        <f t="shared" si="55"/>
        <v>7.5999999999999998E-2</v>
      </c>
      <c r="AA594" s="55">
        <v>0.183</v>
      </c>
      <c r="AB594" s="56">
        <v>0.38414213422235599</v>
      </c>
      <c r="AC594">
        <f t="shared" si="56"/>
        <v>349</v>
      </c>
      <c r="AD594">
        <f t="shared" si="57"/>
        <v>1</v>
      </c>
      <c r="AE594">
        <f t="shared" si="58"/>
        <v>0.1</v>
      </c>
      <c r="AF594">
        <f>'TP Factors'!$D$7</f>
        <v>1.0291758621024898</v>
      </c>
      <c r="AG594">
        <f t="shared" si="59"/>
        <v>0.1</v>
      </c>
    </row>
    <row r="595" spans="1:33">
      <c r="A595" s="51" t="s">
        <v>246</v>
      </c>
      <c r="B595" s="51">
        <v>10</v>
      </c>
      <c r="C595" s="51" t="s">
        <v>247</v>
      </c>
      <c r="D595" s="52">
        <v>37.82</v>
      </c>
      <c r="E595" s="51" t="s">
        <v>248</v>
      </c>
      <c r="F595" s="51">
        <v>3456</v>
      </c>
      <c r="G595" s="53">
        <v>0</v>
      </c>
      <c r="H595" s="51" t="s">
        <v>249</v>
      </c>
      <c r="I595" s="51" t="s">
        <v>250</v>
      </c>
      <c r="J595" s="51">
        <v>13</v>
      </c>
      <c r="K595" s="54">
        <v>50.0149781561</v>
      </c>
      <c r="L595" s="54">
        <v>58.0287396664</v>
      </c>
      <c r="M595" s="52">
        <v>0</v>
      </c>
      <c r="N595" s="52">
        <v>0</v>
      </c>
      <c r="O595" s="51">
        <v>65737</v>
      </c>
      <c r="P595" s="51">
        <v>63815</v>
      </c>
      <c r="Q595" s="55">
        <v>65737</v>
      </c>
      <c r="R595" s="55">
        <v>6460</v>
      </c>
      <c r="S595" s="51" t="s">
        <v>258</v>
      </c>
      <c r="T595" s="51" t="s">
        <v>280</v>
      </c>
      <c r="U595" s="55">
        <v>48.29</v>
      </c>
      <c r="V595" s="55">
        <v>1</v>
      </c>
      <c r="W595" s="55">
        <v>0</v>
      </c>
      <c r="X595" s="55">
        <v>0</v>
      </c>
      <c r="Y595" s="55">
        <f t="shared" si="54"/>
        <v>0</v>
      </c>
      <c r="Z595" s="55">
        <f t="shared" si="55"/>
        <v>0</v>
      </c>
      <c r="AA595" s="55">
        <v>0.30299999999999999</v>
      </c>
      <c r="AB595" s="56">
        <v>1.43391564856669E-2</v>
      </c>
      <c r="AC595">
        <f t="shared" si="56"/>
        <v>22</v>
      </c>
      <c r="AD595">
        <f t="shared" si="57"/>
        <v>0</v>
      </c>
      <c r="AE595">
        <f t="shared" si="58"/>
        <v>0</v>
      </c>
      <c r="AF595">
        <f>'TP Factors'!$D$7</f>
        <v>1.0291758621024898</v>
      </c>
      <c r="AG595">
        <f t="shared" si="59"/>
        <v>0</v>
      </c>
    </row>
    <row r="596" spans="1:33">
      <c r="A596" s="51" t="s">
        <v>246</v>
      </c>
      <c r="B596" s="51">
        <v>10</v>
      </c>
      <c r="C596" s="51" t="s">
        <v>247</v>
      </c>
      <c r="D596" s="52">
        <v>37.82</v>
      </c>
      <c r="E596" s="51" t="s">
        <v>248</v>
      </c>
      <c r="F596" s="51">
        <v>3456</v>
      </c>
      <c r="G596" s="53">
        <v>0</v>
      </c>
      <c r="H596" s="51" t="s">
        <v>249</v>
      </c>
      <c r="I596" s="51" t="s">
        <v>250</v>
      </c>
      <c r="J596" s="51">
        <v>593</v>
      </c>
      <c r="K596" s="54">
        <v>238.77498115899999</v>
      </c>
      <c r="L596" s="54">
        <v>2961.5305238300002</v>
      </c>
      <c r="M596" s="52">
        <v>0</v>
      </c>
      <c r="N596" s="52">
        <v>0</v>
      </c>
      <c r="O596" s="51">
        <v>65757</v>
      </c>
      <c r="P596" s="51">
        <v>63834</v>
      </c>
      <c r="Q596" s="55">
        <v>65757</v>
      </c>
      <c r="R596" s="55">
        <v>6460</v>
      </c>
      <c r="S596" s="51" t="s">
        <v>253</v>
      </c>
      <c r="T596" s="51" t="s">
        <v>281</v>
      </c>
      <c r="U596" s="55">
        <v>48.29</v>
      </c>
      <c r="V596" s="55">
        <v>1</v>
      </c>
      <c r="W596" s="55">
        <v>0</v>
      </c>
      <c r="X596" s="55">
        <v>0</v>
      </c>
      <c r="Y596" s="55">
        <f t="shared" si="54"/>
        <v>0</v>
      </c>
      <c r="Z596" s="55">
        <f t="shared" si="55"/>
        <v>0</v>
      </c>
      <c r="AA596" s="55">
        <v>0.26600000000000001</v>
      </c>
      <c r="AB596" s="56">
        <v>0.73180720257204401</v>
      </c>
      <c r="AC596">
        <f t="shared" si="56"/>
        <v>966</v>
      </c>
      <c r="AD596">
        <f t="shared" si="57"/>
        <v>0</v>
      </c>
      <c r="AE596">
        <f t="shared" si="58"/>
        <v>0</v>
      </c>
      <c r="AF596">
        <f>'TP Factors'!$D$7</f>
        <v>1.0291758621024898</v>
      </c>
      <c r="AG596">
        <f t="shared" si="59"/>
        <v>0</v>
      </c>
    </row>
    <row r="597" spans="1:33">
      <c r="A597" s="51" t="s">
        <v>246</v>
      </c>
      <c r="B597" s="51">
        <v>10</v>
      </c>
      <c r="C597" s="51" t="s">
        <v>247</v>
      </c>
      <c r="D597" s="52">
        <v>37.82</v>
      </c>
      <c r="E597" s="51" t="s">
        <v>248</v>
      </c>
      <c r="F597" s="51">
        <v>3456</v>
      </c>
      <c r="G597" s="53">
        <v>11.1</v>
      </c>
      <c r="H597" s="51" t="s">
        <v>249</v>
      </c>
      <c r="I597" s="51" t="s">
        <v>250</v>
      </c>
      <c r="J597" s="51">
        <v>93</v>
      </c>
      <c r="K597" s="54">
        <v>130.65580457799999</v>
      </c>
      <c r="L597" s="54">
        <v>673.29706634199999</v>
      </c>
      <c r="M597" s="52">
        <v>0.12</v>
      </c>
      <c r="N597" s="52">
        <v>0.01</v>
      </c>
      <c r="O597" s="51">
        <v>65759</v>
      </c>
      <c r="P597" s="51">
        <v>63836</v>
      </c>
      <c r="Q597" s="55">
        <v>65759</v>
      </c>
      <c r="R597" s="55">
        <v>1800</v>
      </c>
      <c r="S597" s="51" t="s">
        <v>258</v>
      </c>
      <c r="T597" s="51" t="s">
        <v>341</v>
      </c>
      <c r="U597" s="55">
        <v>48.29</v>
      </c>
      <c r="V597" s="55">
        <v>1</v>
      </c>
      <c r="W597" s="55">
        <v>1.25</v>
      </c>
      <c r="X597" s="55">
        <v>7.5999999999999998E-2</v>
      </c>
      <c r="Y597" s="55">
        <f t="shared" si="54"/>
        <v>1.25</v>
      </c>
      <c r="Z597" s="55">
        <f t="shared" si="55"/>
        <v>7.5999999999999998E-2</v>
      </c>
      <c r="AA597" s="55">
        <v>0.183</v>
      </c>
      <c r="AB597" s="56">
        <v>0.16637466291839001</v>
      </c>
      <c r="AC597">
        <f t="shared" si="56"/>
        <v>151</v>
      </c>
      <c r="AD597">
        <f t="shared" si="57"/>
        <v>0</v>
      </c>
      <c r="AE597">
        <f t="shared" si="58"/>
        <v>0</v>
      </c>
      <c r="AF597">
        <f>'TP Factors'!$D$7</f>
        <v>1.0291758621024898</v>
      </c>
      <c r="AG597">
        <f t="shared" si="59"/>
        <v>0</v>
      </c>
    </row>
    <row r="598" spans="1:33">
      <c r="A598" s="51" t="s">
        <v>246</v>
      </c>
      <c r="B598" s="51">
        <v>10</v>
      </c>
      <c r="C598" s="51" t="s">
        <v>247</v>
      </c>
      <c r="D598" s="52">
        <v>37.82</v>
      </c>
      <c r="E598" s="51" t="s">
        <v>248</v>
      </c>
      <c r="F598" s="51">
        <v>3456</v>
      </c>
      <c r="G598" s="53">
        <v>3</v>
      </c>
      <c r="H598" s="51" t="s">
        <v>249</v>
      </c>
      <c r="I598" s="51" t="s">
        <v>250</v>
      </c>
      <c r="J598" s="51">
        <v>108</v>
      </c>
      <c r="K598" s="54">
        <v>108.153681525</v>
      </c>
      <c r="L598" s="54">
        <v>463.26944491</v>
      </c>
      <c r="M598" s="52">
        <v>0.08</v>
      </c>
      <c r="N598" s="52">
        <v>0.01</v>
      </c>
      <c r="O598" s="51">
        <v>65760</v>
      </c>
      <c r="P598" s="51">
        <v>63837</v>
      </c>
      <c r="Q598" s="55">
        <v>65760</v>
      </c>
      <c r="R598" s="55">
        <v>4110</v>
      </c>
      <c r="S598" s="51" t="s">
        <v>253</v>
      </c>
      <c r="T598" s="51" t="s">
        <v>320</v>
      </c>
      <c r="U598" s="55">
        <v>48.29</v>
      </c>
      <c r="V598" s="55">
        <v>1</v>
      </c>
      <c r="W598" s="55">
        <v>0.7</v>
      </c>
      <c r="X598" s="55">
        <v>0.09</v>
      </c>
      <c r="Y598" s="55">
        <f t="shared" si="54"/>
        <v>0.7</v>
      </c>
      <c r="Z598" s="55">
        <f t="shared" si="55"/>
        <v>0.09</v>
      </c>
      <c r="AA598" s="55">
        <v>0.309</v>
      </c>
      <c r="AB598" s="56">
        <v>0.11447591499837</v>
      </c>
      <c r="AC598">
        <f t="shared" si="56"/>
        <v>176</v>
      </c>
      <c r="AD598">
        <f t="shared" si="57"/>
        <v>0</v>
      </c>
      <c r="AE598">
        <f t="shared" si="58"/>
        <v>0</v>
      </c>
      <c r="AF598">
        <f>'TP Factors'!$D$7</f>
        <v>1.0291758621024898</v>
      </c>
      <c r="AG598">
        <f t="shared" si="59"/>
        <v>0</v>
      </c>
    </row>
    <row r="599" spans="1:33">
      <c r="A599" s="51" t="s">
        <v>246</v>
      </c>
      <c r="B599" s="51">
        <v>10</v>
      </c>
      <c r="C599" s="51" t="s">
        <v>247</v>
      </c>
      <c r="D599" s="52">
        <v>37.82</v>
      </c>
      <c r="E599" s="51" t="s">
        <v>248</v>
      </c>
      <c r="F599" s="51">
        <v>3456</v>
      </c>
      <c r="G599" s="53">
        <v>3</v>
      </c>
      <c r="H599" s="51" t="s">
        <v>249</v>
      </c>
      <c r="I599" s="51" t="s">
        <v>250</v>
      </c>
      <c r="J599" s="51">
        <v>893</v>
      </c>
      <c r="K599" s="54">
        <v>313.78706143300002</v>
      </c>
      <c r="L599" s="54">
        <v>3842.6551415600002</v>
      </c>
      <c r="M599" s="52">
        <v>0.63</v>
      </c>
      <c r="N599" s="52">
        <v>0.08</v>
      </c>
      <c r="O599" s="51">
        <v>65761</v>
      </c>
      <c r="P599" s="51">
        <v>63838</v>
      </c>
      <c r="Q599" s="55">
        <v>65761</v>
      </c>
      <c r="R599" s="55">
        <v>4110</v>
      </c>
      <c r="S599" s="51" t="s">
        <v>253</v>
      </c>
      <c r="T599" s="51" t="s">
        <v>320</v>
      </c>
      <c r="U599" s="55">
        <v>48.29</v>
      </c>
      <c r="V599" s="55">
        <v>1</v>
      </c>
      <c r="W599" s="55">
        <v>0.7</v>
      </c>
      <c r="X599" s="55">
        <v>0.09</v>
      </c>
      <c r="Y599" s="55">
        <f t="shared" si="54"/>
        <v>0.7</v>
      </c>
      <c r="Z599" s="55">
        <f t="shared" si="55"/>
        <v>0.09</v>
      </c>
      <c r="AA599" s="55">
        <v>0.309</v>
      </c>
      <c r="AB599" s="56">
        <v>0.94953696645377095</v>
      </c>
      <c r="AC599">
        <f t="shared" si="56"/>
        <v>1456</v>
      </c>
      <c r="AD599">
        <f t="shared" si="57"/>
        <v>2</v>
      </c>
      <c r="AE599">
        <f t="shared" si="58"/>
        <v>0.3</v>
      </c>
      <c r="AF599">
        <f>'TP Factors'!$D$7</f>
        <v>1.0291758621024898</v>
      </c>
      <c r="AG599">
        <f t="shared" si="59"/>
        <v>0.3</v>
      </c>
    </row>
    <row r="600" spans="1:33">
      <c r="A600" s="51" t="s">
        <v>246</v>
      </c>
      <c r="B600" s="51">
        <v>10</v>
      </c>
      <c r="C600" s="51" t="s">
        <v>247</v>
      </c>
      <c r="D600" s="52">
        <v>37.82</v>
      </c>
      <c r="E600" s="51" t="s">
        <v>248</v>
      </c>
      <c r="F600" s="51">
        <v>3456</v>
      </c>
      <c r="G600" s="53">
        <v>0</v>
      </c>
      <c r="H600" s="51" t="s">
        <v>249</v>
      </c>
      <c r="I600" s="51" t="s">
        <v>250</v>
      </c>
      <c r="J600" s="51">
        <v>325</v>
      </c>
      <c r="K600" s="54">
        <v>145.81538015199999</v>
      </c>
      <c r="L600" s="54">
        <v>1424.3698330499999</v>
      </c>
      <c r="M600" s="52">
        <v>0</v>
      </c>
      <c r="N600" s="52">
        <v>0</v>
      </c>
      <c r="O600" s="51">
        <v>65763</v>
      </c>
      <c r="P600" s="51">
        <v>63840</v>
      </c>
      <c r="Q600" s="55">
        <v>65763</v>
      </c>
      <c r="R600" s="55">
        <v>6410</v>
      </c>
      <c r="S600" s="51" t="s">
        <v>258</v>
      </c>
      <c r="T600" s="51" t="s">
        <v>314</v>
      </c>
      <c r="U600" s="55">
        <v>48.29</v>
      </c>
      <c r="V600" s="55">
        <v>1</v>
      </c>
      <c r="W600" s="55">
        <v>0</v>
      </c>
      <c r="X600" s="55">
        <v>0</v>
      </c>
      <c r="Y600" s="55">
        <f t="shared" si="54"/>
        <v>0</v>
      </c>
      <c r="Z600" s="55">
        <f t="shared" si="55"/>
        <v>0</v>
      </c>
      <c r="AA600" s="55">
        <v>0.30299999999999999</v>
      </c>
      <c r="AB600" s="56">
        <v>0.35196804308020702</v>
      </c>
      <c r="AC600">
        <f t="shared" si="56"/>
        <v>529</v>
      </c>
      <c r="AD600">
        <f t="shared" si="57"/>
        <v>0</v>
      </c>
      <c r="AE600">
        <f t="shared" si="58"/>
        <v>0</v>
      </c>
      <c r="AF600">
        <f>'TP Factors'!$D$7</f>
        <v>1.0291758621024898</v>
      </c>
      <c r="AG600">
        <f t="shared" si="59"/>
        <v>0</v>
      </c>
    </row>
    <row r="601" spans="1:33">
      <c r="A601" s="51" t="s">
        <v>246</v>
      </c>
      <c r="B601" s="51">
        <v>10</v>
      </c>
      <c r="C601" s="51" t="s">
        <v>247</v>
      </c>
      <c r="D601" s="52">
        <v>37.82</v>
      </c>
      <c r="E601" s="51" t="s">
        <v>248</v>
      </c>
      <c r="F601" s="51">
        <v>3456</v>
      </c>
      <c r="G601" s="53">
        <v>0</v>
      </c>
      <c r="H601" s="51" t="s">
        <v>249</v>
      </c>
      <c r="I601" s="51" t="s">
        <v>250</v>
      </c>
      <c r="J601" s="51">
        <v>234</v>
      </c>
      <c r="K601" s="54">
        <v>248.01797158599999</v>
      </c>
      <c r="L601" s="54">
        <v>1028.0865962400001</v>
      </c>
      <c r="M601" s="52">
        <v>0</v>
      </c>
      <c r="N601" s="52">
        <v>0</v>
      </c>
      <c r="O601" s="51">
        <v>65764</v>
      </c>
      <c r="P601" s="51">
        <v>63841</v>
      </c>
      <c r="Q601" s="55">
        <v>65764</v>
      </c>
      <c r="R601" s="55">
        <v>6410</v>
      </c>
      <c r="S601" s="51" t="s">
        <v>258</v>
      </c>
      <c r="T601" s="51" t="s">
        <v>314</v>
      </c>
      <c r="U601" s="55">
        <v>48.29</v>
      </c>
      <c r="V601" s="55">
        <v>1</v>
      </c>
      <c r="W601" s="55">
        <v>0</v>
      </c>
      <c r="X601" s="55">
        <v>0</v>
      </c>
      <c r="Y601" s="55">
        <f t="shared" si="54"/>
        <v>0</v>
      </c>
      <c r="Z601" s="55">
        <f t="shared" si="55"/>
        <v>0</v>
      </c>
      <c r="AA601" s="55">
        <v>0.30299999999999999</v>
      </c>
      <c r="AB601" s="56">
        <v>0.254044714340878</v>
      </c>
      <c r="AC601">
        <f t="shared" si="56"/>
        <v>382</v>
      </c>
      <c r="AD601">
        <f t="shared" si="57"/>
        <v>0</v>
      </c>
      <c r="AE601">
        <f t="shared" si="58"/>
        <v>0</v>
      </c>
      <c r="AF601">
        <f>'TP Factors'!$D$7</f>
        <v>1.0291758621024898</v>
      </c>
      <c r="AG601">
        <f t="shared" si="59"/>
        <v>0</v>
      </c>
    </row>
    <row r="602" spans="1:33">
      <c r="A602" s="51" t="s">
        <v>246</v>
      </c>
      <c r="B602" s="51">
        <v>10</v>
      </c>
      <c r="C602" s="51" t="s">
        <v>247</v>
      </c>
      <c r="D602" s="52">
        <v>37.82</v>
      </c>
      <c r="E602" s="51" t="s">
        <v>248</v>
      </c>
      <c r="F602" s="51">
        <v>3456</v>
      </c>
      <c r="G602" s="53">
        <v>3</v>
      </c>
      <c r="H602" s="51" t="s">
        <v>249</v>
      </c>
      <c r="I602" s="51" t="s">
        <v>250</v>
      </c>
      <c r="J602" s="51">
        <v>38</v>
      </c>
      <c r="K602" s="54">
        <v>45.486081719300003</v>
      </c>
      <c r="L602" s="54">
        <v>127.28624878399999</v>
      </c>
      <c r="M602" s="52">
        <v>0.05</v>
      </c>
      <c r="N602" s="52">
        <v>0</v>
      </c>
      <c r="O602" s="51">
        <v>65765</v>
      </c>
      <c r="P602" s="51">
        <v>63842</v>
      </c>
      <c r="Q602" s="55">
        <v>65765</v>
      </c>
      <c r="R602" s="55">
        <v>3200</v>
      </c>
      <c r="S602" s="51" t="s">
        <v>258</v>
      </c>
      <c r="T602" s="51" t="s">
        <v>300</v>
      </c>
      <c r="U602" s="55">
        <v>48.29</v>
      </c>
      <c r="V602" s="55">
        <v>1</v>
      </c>
      <c r="W602" s="55">
        <v>1.2</v>
      </c>
      <c r="X602" s="55">
        <v>6.4000000000000001E-2</v>
      </c>
      <c r="Y602" s="55">
        <f t="shared" si="54"/>
        <v>1.2</v>
      </c>
      <c r="Z602" s="55">
        <f t="shared" si="55"/>
        <v>6.4000000000000001E-2</v>
      </c>
      <c r="AA602" s="55">
        <v>0.4</v>
      </c>
      <c r="AB602" s="56">
        <v>3.1452991245809199E-2</v>
      </c>
      <c r="AC602">
        <f t="shared" si="56"/>
        <v>62</v>
      </c>
      <c r="AD602">
        <f t="shared" si="57"/>
        <v>0</v>
      </c>
      <c r="AE602">
        <f t="shared" si="58"/>
        <v>0</v>
      </c>
      <c r="AF602">
        <f>'TP Factors'!$D$7</f>
        <v>1.0291758621024898</v>
      </c>
      <c r="AG602">
        <f t="shared" si="59"/>
        <v>0</v>
      </c>
    </row>
    <row r="603" spans="1:33">
      <c r="A603" s="51" t="s">
        <v>246</v>
      </c>
      <c r="B603" s="51">
        <v>10</v>
      </c>
      <c r="C603" s="51" t="s">
        <v>247</v>
      </c>
      <c r="D603" s="52">
        <v>37.82</v>
      </c>
      <c r="E603" s="51" t="s">
        <v>248</v>
      </c>
      <c r="F603" s="51">
        <v>3456</v>
      </c>
      <c r="G603" s="53">
        <v>0</v>
      </c>
      <c r="H603" s="51" t="s">
        <v>249</v>
      </c>
      <c r="I603" s="51" t="s">
        <v>250</v>
      </c>
      <c r="J603" s="51">
        <v>6</v>
      </c>
      <c r="K603" s="54">
        <v>33.303092706599998</v>
      </c>
      <c r="L603" s="54">
        <v>27.906983391899999</v>
      </c>
      <c r="M603" s="52">
        <v>0</v>
      </c>
      <c r="N603" s="52">
        <v>0</v>
      </c>
      <c r="O603" s="51">
        <v>65766</v>
      </c>
      <c r="P603" s="51">
        <v>63843</v>
      </c>
      <c r="Q603" s="55">
        <v>65766</v>
      </c>
      <c r="R603" s="55">
        <v>6410</v>
      </c>
      <c r="S603" s="51" t="s">
        <v>258</v>
      </c>
      <c r="T603" s="51" t="s">
        <v>314</v>
      </c>
      <c r="U603" s="55">
        <v>48.29</v>
      </c>
      <c r="V603" s="55">
        <v>1</v>
      </c>
      <c r="W603" s="55">
        <v>0</v>
      </c>
      <c r="X603" s="55">
        <v>0</v>
      </c>
      <c r="Y603" s="55">
        <f t="shared" si="54"/>
        <v>0</v>
      </c>
      <c r="Z603" s="55">
        <f t="shared" si="55"/>
        <v>0</v>
      </c>
      <c r="AA603" s="55">
        <v>0.30299999999999999</v>
      </c>
      <c r="AB603" s="56">
        <v>6.8959381926798598E-3</v>
      </c>
      <c r="AC603">
        <f t="shared" si="56"/>
        <v>10</v>
      </c>
      <c r="AD603">
        <f t="shared" si="57"/>
        <v>0</v>
      </c>
      <c r="AE603">
        <f t="shared" si="58"/>
        <v>0</v>
      </c>
      <c r="AF603">
        <f>'TP Factors'!$D$7</f>
        <v>1.0291758621024898</v>
      </c>
      <c r="AG603">
        <f t="shared" si="59"/>
        <v>0</v>
      </c>
    </row>
    <row r="604" spans="1:33">
      <c r="A604" s="51" t="s">
        <v>246</v>
      </c>
      <c r="B604" s="51">
        <v>10</v>
      </c>
      <c r="C604" s="51" t="s">
        <v>247</v>
      </c>
      <c r="D604" s="52">
        <v>37.82</v>
      </c>
      <c r="E604" s="51" t="s">
        <v>248</v>
      </c>
      <c r="F604" s="51">
        <v>3456</v>
      </c>
      <c r="G604" s="53">
        <v>0</v>
      </c>
      <c r="H604" s="51" t="s">
        <v>249</v>
      </c>
      <c r="I604" s="51" t="s">
        <v>250</v>
      </c>
      <c r="J604" s="51">
        <v>70</v>
      </c>
      <c r="K604" s="54">
        <v>153.32386300799999</v>
      </c>
      <c r="L604" s="54">
        <v>308.612497394</v>
      </c>
      <c r="M604" s="52">
        <v>0</v>
      </c>
      <c r="N604" s="52">
        <v>0</v>
      </c>
      <c r="O604" s="51">
        <v>65767</v>
      </c>
      <c r="P604" s="51">
        <v>63844</v>
      </c>
      <c r="Q604" s="55">
        <v>65767</v>
      </c>
      <c r="R604" s="55">
        <v>6410</v>
      </c>
      <c r="S604" s="51" t="s">
        <v>258</v>
      </c>
      <c r="T604" s="51" t="s">
        <v>314</v>
      </c>
      <c r="U604" s="55">
        <v>48.29</v>
      </c>
      <c r="V604" s="55">
        <v>1</v>
      </c>
      <c r="W604" s="55">
        <v>0</v>
      </c>
      <c r="X604" s="55">
        <v>0</v>
      </c>
      <c r="Y604" s="55">
        <f t="shared" si="54"/>
        <v>0</v>
      </c>
      <c r="Z604" s="55">
        <f t="shared" si="55"/>
        <v>0</v>
      </c>
      <c r="AA604" s="55">
        <v>0.30299999999999999</v>
      </c>
      <c r="AB604" s="56">
        <v>7.6259503845613599E-2</v>
      </c>
      <c r="AC604">
        <f t="shared" si="56"/>
        <v>115</v>
      </c>
      <c r="AD604">
        <f t="shared" si="57"/>
        <v>0</v>
      </c>
      <c r="AE604">
        <f t="shared" si="58"/>
        <v>0</v>
      </c>
      <c r="AF604">
        <f>'TP Factors'!$D$7</f>
        <v>1.0291758621024898</v>
      </c>
      <c r="AG604">
        <f t="shared" si="59"/>
        <v>0</v>
      </c>
    </row>
    <row r="605" spans="1:33">
      <c r="A605" s="51" t="s">
        <v>246</v>
      </c>
      <c r="B605" s="51">
        <v>10</v>
      </c>
      <c r="C605" s="51" t="s">
        <v>247</v>
      </c>
      <c r="D605" s="52">
        <v>37.82</v>
      </c>
      <c r="E605" s="51" t="s">
        <v>248</v>
      </c>
      <c r="F605" s="51">
        <v>3456</v>
      </c>
      <c r="G605" s="53">
        <v>0</v>
      </c>
      <c r="H605" s="51" t="s">
        <v>249</v>
      </c>
      <c r="I605" s="51" t="s">
        <v>250</v>
      </c>
      <c r="J605" s="51">
        <v>1460</v>
      </c>
      <c r="K605" s="54">
        <v>350.46944188800001</v>
      </c>
      <c r="L605" s="54">
        <v>6405.1915399199997</v>
      </c>
      <c r="M605" s="52">
        <v>0</v>
      </c>
      <c r="N605" s="52">
        <v>0</v>
      </c>
      <c r="O605" s="51">
        <v>65769</v>
      </c>
      <c r="P605" s="51">
        <v>63846</v>
      </c>
      <c r="Q605" s="55">
        <v>65769</v>
      </c>
      <c r="R605" s="55">
        <v>6410</v>
      </c>
      <c r="S605" s="51" t="s">
        <v>258</v>
      </c>
      <c r="T605" s="51" t="s">
        <v>314</v>
      </c>
      <c r="U605" s="55">
        <v>48.29</v>
      </c>
      <c r="V605" s="55">
        <v>1</v>
      </c>
      <c r="W605" s="55">
        <v>0</v>
      </c>
      <c r="X605" s="55">
        <v>0</v>
      </c>
      <c r="Y605" s="55">
        <f t="shared" si="54"/>
        <v>0</v>
      </c>
      <c r="Z605" s="55">
        <f t="shared" si="55"/>
        <v>0</v>
      </c>
      <c r="AA605" s="55">
        <v>0.30299999999999999</v>
      </c>
      <c r="AB605" s="56">
        <v>1.5827509678104299</v>
      </c>
      <c r="AC605">
        <f t="shared" si="56"/>
        <v>2380</v>
      </c>
      <c r="AD605">
        <f t="shared" si="57"/>
        <v>0</v>
      </c>
      <c r="AE605">
        <f t="shared" si="58"/>
        <v>0</v>
      </c>
      <c r="AF605">
        <f>'TP Factors'!$D$7</f>
        <v>1.0291758621024898</v>
      </c>
      <c r="AG605">
        <f t="shared" si="59"/>
        <v>0</v>
      </c>
    </row>
    <row r="606" spans="1:33">
      <c r="A606" s="51" t="s">
        <v>246</v>
      </c>
      <c r="B606" s="51">
        <v>10</v>
      </c>
      <c r="C606" s="51" t="s">
        <v>247</v>
      </c>
      <c r="D606" s="52">
        <v>37.82</v>
      </c>
      <c r="E606" s="51" t="s">
        <v>248</v>
      </c>
      <c r="F606" s="51">
        <v>3456</v>
      </c>
      <c r="G606" s="53">
        <v>0</v>
      </c>
      <c r="H606" s="51" t="s">
        <v>249</v>
      </c>
      <c r="I606" s="51" t="s">
        <v>250</v>
      </c>
      <c r="J606" s="51">
        <v>1</v>
      </c>
      <c r="K606" s="54">
        <v>12.8727822041</v>
      </c>
      <c r="L606" s="54">
        <v>6.1771013050999999</v>
      </c>
      <c r="M606" s="52">
        <v>0</v>
      </c>
      <c r="N606" s="52">
        <v>0</v>
      </c>
      <c r="O606" s="51">
        <v>65771</v>
      </c>
      <c r="P606" s="51">
        <v>63848</v>
      </c>
      <c r="Q606" s="55">
        <v>65771</v>
      </c>
      <c r="R606" s="55">
        <v>6410</v>
      </c>
      <c r="S606" s="51" t="s">
        <v>258</v>
      </c>
      <c r="T606" s="51" t="s">
        <v>314</v>
      </c>
      <c r="U606" s="55">
        <v>48.29</v>
      </c>
      <c r="V606" s="55">
        <v>1</v>
      </c>
      <c r="W606" s="55">
        <v>0</v>
      </c>
      <c r="X606" s="55">
        <v>0</v>
      </c>
      <c r="Y606" s="55">
        <f t="shared" si="54"/>
        <v>0</v>
      </c>
      <c r="Z606" s="55">
        <f t="shared" si="55"/>
        <v>0</v>
      </c>
      <c r="AA606" s="55">
        <v>0.30299999999999999</v>
      </c>
      <c r="AB606" s="56">
        <v>1.52638886891059E-3</v>
      </c>
      <c r="AC606">
        <f t="shared" si="56"/>
        <v>2</v>
      </c>
      <c r="AD606">
        <f t="shared" si="57"/>
        <v>0</v>
      </c>
      <c r="AE606">
        <f t="shared" si="58"/>
        <v>0</v>
      </c>
      <c r="AF606">
        <f>'TP Factors'!$D$7</f>
        <v>1.0291758621024898</v>
      </c>
      <c r="AG606">
        <f t="shared" si="59"/>
        <v>0</v>
      </c>
    </row>
    <row r="607" spans="1:33">
      <c r="A607" s="51" t="s">
        <v>246</v>
      </c>
      <c r="B607" s="51">
        <v>10</v>
      </c>
      <c r="C607" s="51" t="s">
        <v>247</v>
      </c>
      <c r="D607" s="52">
        <v>37.82</v>
      </c>
      <c r="E607" s="51" t="s">
        <v>248</v>
      </c>
      <c r="F607" s="51">
        <v>3456</v>
      </c>
      <c r="G607" s="53">
        <v>0</v>
      </c>
      <c r="H607" s="51" t="s">
        <v>249</v>
      </c>
      <c r="I607" s="51" t="s">
        <v>250</v>
      </c>
      <c r="J607" s="51">
        <v>1246</v>
      </c>
      <c r="K607" s="54">
        <v>497.60694011800001</v>
      </c>
      <c r="L607" s="54">
        <v>5463.7259921699997</v>
      </c>
      <c r="M607" s="52">
        <v>0</v>
      </c>
      <c r="N607" s="52">
        <v>0</v>
      </c>
      <c r="O607" s="51">
        <v>65772</v>
      </c>
      <c r="P607" s="51">
        <v>63849</v>
      </c>
      <c r="Q607" s="55">
        <v>65772</v>
      </c>
      <c r="R607" s="55">
        <v>6460</v>
      </c>
      <c r="S607" s="51" t="s">
        <v>258</v>
      </c>
      <c r="T607" s="51" t="s">
        <v>280</v>
      </c>
      <c r="U607" s="55">
        <v>48.29</v>
      </c>
      <c r="V607" s="55">
        <v>1</v>
      </c>
      <c r="W607" s="55">
        <v>0</v>
      </c>
      <c r="X607" s="55">
        <v>0</v>
      </c>
      <c r="Y607" s="55">
        <f t="shared" si="54"/>
        <v>0</v>
      </c>
      <c r="Z607" s="55">
        <f t="shared" si="55"/>
        <v>0</v>
      </c>
      <c r="AA607" s="55">
        <v>0.30299999999999999</v>
      </c>
      <c r="AB607" s="56">
        <v>1.3501106950680599</v>
      </c>
      <c r="AC607">
        <f t="shared" si="56"/>
        <v>2031</v>
      </c>
      <c r="AD607">
        <f t="shared" si="57"/>
        <v>0</v>
      </c>
      <c r="AE607">
        <f t="shared" si="58"/>
        <v>0</v>
      </c>
      <c r="AF607">
        <f>'TP Factors'!$D$7</f>
        <v>1.0291758621024898</v>
      </c>
      <c r="AG607">
        <f t="shared" si="59"/>
        <v>0</v>
      </c>
    </row>
    <row r="608" spans="1:33">
      <c r="A608" s="51" t="s">
        <v>246</v>
      </c>
      <c r="B608" s="51">
        <v>10</v>
      </c>
      <c r="C608" s="51" t="s">
        <v>247</v>
      </c>
      <c r="D608" s="52">
        <v>37.82</v>
      </c>
      <c r="E608" s="51" t="s">
        <v>248</v>
      </c>
      <c r="F608" s="51">
        <v>3456</v>
      </c>
      <c r="G608" s="53">
        <v>0</v>
      </c>
      <c r="H608" s="51" t="s">
        <v>249</v>
      </c>
      <c r="I608" s="51" t="s">
        <v>250</v>
      </c>
      <c r="J608" s="51">
        <v>80</v>
      </c>
      <c r="K608" s="54">
        <v>93.681181613800007</v>
      </c>
      <c r="L608" s="54">
        <v>351.858574514</v>
      </c>
      <c r="M608" s="52">
        <v>0</v>
      </c>
      <c r="N608" s="52">
        <v>0</v>
      </c>
      <c r="O608" s="51">
        <v>65773</v>
      </c>
      <c r="P608" s="51">
        <v>63850</v>
      </c>
      <c r="Q608" s="55">
        <v>65773</v>
      </c>
      <c r="R608" s="55">
        <v>6410</v>
      </c>
      <c r="S608" s="51" t="s">
        <v>251</v>
      </c>
      <c r="T608" s="51" t="s">
        <v>321</v>
      </c>
      <c r="U608" s="55">
        <v>48.29</v>
      </c>
      <c r="V608" s="55">
        <v>1</v>
      </c>
      <c r="W608" s="55">
        <v>0</v>
      </c>
      <c r="X608" s="55">
        <v>0</v>
      </c>
      <c r="Y608" s="55">
        <f t="shared" si="54"/>
        <v>0</v>
      </c>
      <c r="Z608" s="55">
        <f t="shared" si="55"/>
        <v>0</v>
      </c>
      <c r="AA608" s="55">
        <v>0.30299999999999999</v>
      </c>
      <c r="AB608" s="56">
        <v>8.6945799505694296E-2</v>
      </c>
      <c r="AC608">
        <f t="shared" si="56"/>
        <v>131</v>
      </c>
      <c r="AD608">
        <f t="shared" si="57"/>
        <v>0</v>
      </c>
      <c r="AE608">
        <f t="shared" si="58"/>
        <v>0</v>
      </c>
      <c r="AF608">
        <f>'TP Factors'!$D$7</f>
        <v>1.0291758621024898</v>
      </c>
      <c r="AG608">
        <f t="shared" si="59"/>
        <v>0</v>
      </c>
    </row>
    <row r="609" spans="1:33">
      <c r="A609" s="51" t="s">
        <v>246</v>
      </c>
      <c r="B609" s="51">
        <v>10</v>
      </c>
      <c r="C609" s="51" t="s">
        <v>247</v>
      </c>
      <c r="D609" s="52">
        <v>37.82</v>
      </c>
      <c r="E609" s="51" t="s">
        <v>248</v>
      </c>
      <c r="F609" s="51">
        <v>3456</v>
      </c>
      <c r="G609" s="53">
        <v>0</v>
      </c>
      <c r="H609" s="51" t="s">
        <v>249</v>
      </c>
      <c r="I609" s="51" t="s">
        <v>250</v>
      </c>
      <c r="J609" s="51">
        <v>2049</v>
      </c>
      <c r="K609" s="54">
        <v>718.93542337099996</v>
      </c>
      <c r="L609" s="54">
        <v>8986.7849744199993</v>
      </c>
      <c r="M609" s="52">
        <v>0</v>
      </c>
      <c r="N609" s="52">
        <v>0</v>
      </c>
      <c r="O609" s="51">
        <v>65774</v>
      </c>
      <c r="P609" s="51">
        <v>63851</v>
      </c>
      <c r="Q609" s="55">
        <v>65774</v>
      </c>
      <c r="R609" s="55">
        <v>6410</v>
      </c>
      <c r="S609" s="51" t="s">
        <v>258</v>
      </c>
      <c r="T609" s="51" t="s">
        <v>314</v>
      </c>
      <c r="U609" s="55">
        <v>48.29</v>
      </c>
      <c r="V609" s="55">
        <v>1</v>
      </c>
      <c r="W609" s="55">
        <v>0</v>
      </c>
      <c r="X609" s="55">
        <v>0</v>
      </c>
      <c r="Y609" s="55">
        <f t="shared" si="54"/>
        <v>0</v>
      </c>
      <c r="Z609" s="55">
        <f t="shared" si="55"/>
        <v>0</v>
      </c>
      <c r="AA609" s="55">
        <v>0.30299999999999999</v>
      </c>
      <c r="AB609" s="56">
        <v>2.2206740465618302</v>
      </c>
      <c r="AC609">
        <f t="shared" si="56"/>
        <v>3340</v>
      </c>
      <c r="AD609">
        <f t="shared" si="57"/>
        <v>0</v>
      </c>
      <c r="AE609">
        <f t="shared" si="58"/>
        <v>0</v>
      </c>
      <c r="AF609">
        <f>'TP Factors'!$D$7</f>
        <v>1.0291758621024898</v>
      </c>
      <c r="AG609">
        <f t="shared" si="59"/>
        <v>0</v>
      </c>
    </row>
    <row r="610" spans="1:33">
      <c r="A610" s="51" t="s">
        <v>246</v>
      </c>
      <c r="B610" s="51">
        <v>10</v>
      </c>
      <c r="C610" s="51" t="s">
        <v>247</v>
      </c>
      <c r="D610" s="52">
        <v>37.82</v>
      </c>
      <c r="E610" s="51" t="s">
        <v>248</v>
      </c>
      <c r="F610" s="51">
        <v>3456</v>
      </c>
      <c r="G610" s="53">
        <v>11.1</v>
      </c>
      <c r="H610" s="51" t="s">
        <v>249</v>
      </c>
      <c r="I610" s="51" t="s">
        <v>250</v>
      </c>
      <c r="J610" s="51">
        <v>7</v>
      </c>
      <c r="K610" s="54">
        <v>35.942217212499997</v>
      </c>
      <c r="L610" s="54">
        <v>51.615047188799998</v>
      </c>
      <c r="M610" s="52">
        <v>0.01</v>
      </c>
      <c r="N610" s="52">
        <v>0</v>
      </c>
      <c r="O610" s="51">
        <v>65775</v>
      </c>
      <c r="P610" s="51">
        <v>63852</v>
      </c>
      <c r="Q610" s="55">
        <v>65775</v>
      </c>
      <c r="R610" s="55">
        <v>1800</v>
      </c>
      <c r="S610" s="51" t="s">
        <v>253</v>
      </c>
      <c r="T610" s="51" t="s">
        <v>342</v>
      </c>
      <c r="U610" s="55">
        <v>48.29</v>
      </c>
      <c r="V610" s="55">
        <v>1</v>
      </c>
      <c r="W610" s="55">
        <v>1.25</v>
      </c>
      <c r="X610" s="55">
        <v>7.5999999999999998E-2</v>
      </c>
      <c r="Y610" s="55">
        <f t="shared" si="54"/>
        <v>1.25</v>
      </c>
      <c r="Z610" s="55">
        <f t="shared" si="55"/>
        <v>7.5999999999999998E-2</v>
      </c>
      <c r="AA610" s="55">
        <v>0.182</v>
      </c>
      <c r="AB610" s="56">
        <v>1.27543049081451E-2</v>
      </c>
      <c r="AC610">
        <f t="shared" si="56"/>
        <v>12</v>
      </c>
      <c r="AD610">
        <f t="shared" si="57"/>
        <v>0</v>
      </c>
      <c r="AE610">
        <f t="shared" si="58"/>
        <v>0</v>
      </c>
      <c r="AF610">
        <f>'TP Factors'!$D$7</f>
        <v>1.0291758621024898</v>
      </c>
      <c r="AG610">
        <f t="shared" si="59"/>
        <v>0</v>
      </c>
    </row>
    <row r="611" spans="1:33">
      <c r="A611" s="51" t="s">
        <v>246</v>
      </c>
      <c r="B611" s="51">
        <v>10</v>
      </c>
      <c r="C611" s="51" t="s">
        <v>247</v>
      </c>
      <c r="D611" s="52">
        <v>37.82</v>
      </c>
      <c r="E611" s="51" t="s">
        <v>248</v>
      </c>
      <c r="F611" s="51">
        <v>3456</v>
      </c>
      <c r="G611" s="53">
        <v>3</v>
      </c>
      <c r="H611" s="51" t="s">
        <v>249</v>
      </c>
      <c r="I611" s="51" t="s">
        <v>250</v>
      </c>
      <c r="J611" s="51">
        <v>1204</v>
      </c>
      <c r="K611" s="54">
        <v>435.73153205199998</v>
      </c>
      <c r="L611" s="54">
        <v>4001.8747908300002</v>
      </c>
      <c r="M611" s="52">
        <v>1.44</v>
      </c>
      <c r="N611" s="52">
        <v>0.08</v>
      </c>
      <c r="O611" s="51">
        <v>65776</v>
      </c>
      <c r="P611" s="51">
        <v>63853</v>
      </c>
      <c r="Q611" s="55">
        <v>65776</v>
      </c>
      <c r="R611" s="55">
        <v>3200</v>
      </c>
      <c r="S611" s="51" t="s">
        <v>258</v>
      </c>
      <c r="T611" s="51" t="s">
        <v>300</v>
      </c>
      <c r="U611" s="55">
        <v>48.29</v>
      </c>
      <c r="V611" s="55">
        <v>1</v>
      </c>
      <c r="W611" s="55">
        <v>1.2</v>
      </c>
      <c r="X611" s="55">
        <v>6.4000000000000001E-2</v>
      </c>
      <c r="Y611" s="55">
        <f t="shared" si="54"/>
        <v>1.2</v>
      </c>
      <c r="Z611" s="55">
        <f t="shared" si="55"/>
        <v>6.4000000000000001E-2</v>
      </c>
      <c r="AA611" s="55">
        <v>0.4</v>
      </c>
      <c r="AB611" s="56">
        <v>0.98888084124873499</v>
      </c>
      <c r="AC611">
        <f t="shared" si="56"/>
        <v>1963</v>
      </c>
      <c r="AD611">
        <f t="shared" si="57"/>
        <v>5</v>
      </c>
      <c r="AE611">
        <f t="shared" si="58"/>
        <v>0.3</v>
      </c>
      <c r="AF611">
        <f>'TP Factors'!$D$7</f>
        <v>1.0291758621024898</v>
      </c>
      <c r="AG611">
        <f t="shared" si="59"/>
        <v>0.3</v>
      </c>
    </row>
    <row r="612" spans="1:33">
      <c r="A612" s="51" t="s">
        <v>246</v>
      </c>
      <c r="B612" s="51">
        <v>10</v>
      </c>
      <c r="C612" s="51" t="s">
        <v>247</v>
      </c>
      <c r="D612" s="52">
        <v>37.82</v>
      </c>
      <c r="E612" s="51" t="s">
        <v>248</v>
      </c>
      <c r="F612" s="51">
        <v>3456</v>
      </c>
      <c r="G612" s="53">
        <v>3</v>
      </c>
      <c r="H612" s="51" t="s">
        <v>249</v>
      </c>
      <c r="I612" s="51" t="s">
        <v>250</v>
      </c>
      <c r="J612" s="51">
        <v>45</v>
      </c>
      <c r="K612" s="54">
        <v>116.711765806</v>
      </c>
      <c r="L612" s="54">
        <v>193.79291591099999</v>
      </c>
      <c r="M612" s="52">
        <v>0.03</v>
      </c>
      <c r="N612" s="52">
        <v>0</v>
      </c>
      <c r="O612" s="51">
        <v>65778</v>
      </c>
      <c r="P612" s="51">
        <v>63855</v>
      </c>
      <c r="Q612" s="55">
        <v>65778</v>
      </c>
      <c r="R612" s="55">
        <v>4110</v>
      </c>
      <c r="S612" s="51" t="s">
        <v>253</v>
      </c>
      <c r="T612" s="51" t="s">
        <v>320</v>
      </c>
      <c r="U612" s="55">
        <v>48.29</v>
      </c>
      <c r="V612" s="55">
        <v>1</v>
      </c>
      <c r="W612" s="55">
        <v>0.7</v>
      </c>
      <c r="X612" s="55">
        <v>0.09</v>
      </c>
      <c r="Y612" s="55">
        <f t="shared" si="54"/>
        <v>0.7</v>
      </c>
      <c r="Z612" s="55">
        <f t="shared" si="55"/>
        <v>0.09</v>
      </c>
      <c r="AA612" s="55">
        <v>0.309</v>
      </c>
      <c r="AB612" s="56">
        <v>4.7887080859233697E-2</v>
      </c>
      <c r="AC612">
        <f t="shared" si="56"/>
        <v>73</v>
      </c>
      <c r="AD612">
        <f t="shared" si="57"/>
        <v>0</v>
      </c>
      <c r="AE612">
        <f t="shared" si="58"/>
        <v>0</v>
      </c>
      <c r="AF612">
        <f>'TP Factors'!$D$7</f>
        <v>1.0291758621024898</v>
      </c>
      <c r="AG612">
        <f t="shared" si="59"/>
        <v>0</v>
      </c>
    </row>
    <row r="613" spans="1:33">
      <c r="A613" s="51" t="s">
        <v>246</v>
      </c>
      <c r="B613" s="51">
        <v>10</v>
      </c>
      <c r="C613" s="51" t="s">
        <v>247</v>
      </c>
      <c r="D613" s="52">
        <v>37.82</v>
      </c>
      <c r="E613" s="51" t="s">
        <v>248</v>
      </c>
      <c r="F613" s="51">
        <v>3456</v>
      </c>
      <c r="G613" s="53">
        <v>0</v>
      </c>
      <c r="H613" s="51" t="s">
        <v>249</v>
      </c>
      <c r="I613" s="51" t="s">
        <v>250</v>
      </c>
      <c r="J613" s="51">
        <v>68</v>
      </c>
      <c r="K613" s="54">
        <v>147.69690826199999</v>
      </c>
      <c r="L613" s="54">
        <v>340.49609148299999</v>
      </c>
      <c r="M613" s="52">
        <v>0</v>
      </c>
      <c r="N613" s="52">
        <v>0</v>
      </c>
      <c r="O613" s="51">
        <v>65779</v>
      </c>
      <c r="P613" s="51">
        <v>63856</v>
      </c>
      <c r="Q613" s="55">
        <v>65779</v>
      </c>
      <c r="R613" s="55">
        <v>6170</v>
      </c>
      <c r="S613" s="51" t="s">
        <v>253</v>
      </c>
      <c r="T613" s="51" t="s">
        <v>278</v>
      </c>
      <c r="U613" s="55">
        <v>48.29</v>
      </c>
      <c r="V613" s="55">
        <v>1</v>
      </c>
      <c r="W613" s="55">
        <v>0</v>
      </c>
      <c r="X613" s="55">
        <v>0</v>
      </c>
      <c r="Y613" s="55">
        <f t="shared" si="54"/>
        <v>0</v>
      </c>
      <c r="Z613" s="55">
        <f t="shared" si="55"/>
        <v>0</v>
      </c>
      <c r="AA613" s="55">
        <v>0.26600000000000001</v>
      </c>
      <c r="AB613" s="56">
        <v>1.28481106640805E-2</v>
      </c>
      <c r="AC613">
        <f t="shared" si="56"/>
        <v>17</v>
      </c>
      <c r="AD613">
        <f t="shared" si="57"/>
        <v>0</v>
      </c>
      <c r="AE613">
        <f t="shared" si="58"/>
        <v>0</v>
      </c>
      <c r="AF613">
        <f>'TP Factors'!$D$7</f>
        <v>1.0291758621024898</v>
      </c>
      <c r="AG613">
        <f t="shared" si="59"/>
        <v>0</v>
      </c>
    </row>
    <row r="614" spans="1:33">
      <c r="A614" s="51" t="s">
        <v>246</v>
      </c>
      <c r="B614" s="51">
        <v>10</v>
      </c>
      <c r="C614" s="51" t="s">
        <v>247</v>
      </c>
      <c r="D614" s="52">
        <v>37.82</v>
      </c>
      <c r="E614" s="51" t="s">
        <v>248</v>
      </c>
      <c r="F614" s="51">
        <v>3456</v>
      </c>
      <c r="G614" s="53">
        <v>0</v>
      </c>
      <c r="H614" s="51" t="s">
        <v>249</v>
      </c>
      <c r="I614" s="51" t="s">
        <v>250</v>
      </c>
      <c r="J614" s="51">
        <v>2</v>
      </c>
      <c r="K614" s="54">
        <v>15.677047203000001</v>
      </c>
      <c r="L614" s="54">
        <v>8.5473918965200006</v>
      </c>
      <c r="M614" s="52">
        <v>0</v>
      </c>
      <c r="N614" s="52">
        <v>0</v>
      </c>
      <c r="O614" s="51">
        <v>65781</v>
      </c>
      <c r="P614" s="51">
        <v>63858</v>
      </c>
      <c r="Q614" s="55">
        <v>65781</v>
      </c>
      <c r="R614" s="55">
        <v>6460</v>
      </c>
      <c r="S614" s="51" t="s">
        <v>253</v>
      </c>
      <c r="T614" s="51" t="s">
        <v>281</v>
      </c>
      <c r="U614" s="55">
        <v>48.29</v>
      </c>
      <c r="V614" s="55">
        <v>1</v>
      </c>
      <c r="W614" s="55">
        <v>0</v>
      </c>
      <c r="X614" s="55">
        <v>0</v>
      </c>
      <c r="Y614" s="55">
        <f t="shared" si="54"/>
        <v>0</v>
      </c>
      <c r="Z614" s="55">
        <f t="shared" si="55"/>
        <v>0</v>
      </c>
      <c r="AA614" s="55">
        <v>0.26600000000000001</v>
      </c>
      <c r="AB614" s="56">
        <v>2.1120980862811599E-3</v>
      </c>
      <c r="AC614">
        <f t="shared" si="56"/>
        <v>3</v>
      </c>
      <c r="AD614">
        <f t="shared" si="57"/>
        <v>0</v>
      </c>
      <c r="AE614">
        <f t="shared" si="58"/>
        <v>0</v>
      </c>
      <c r="AF614">
        <f>'TP Factors'!$D$7</f>
        <v>1.0291758621024898</v>
      </c>
      <c r="AG614">
        <f t="shared" si="59"/>
        <v>0</v>
      </c>
    </row>
    <row r="615" spans="1:33">
      <c r="A615" s="51" t="s">
        <v>246</v>
      </c>
      <c r="B615" s="51">
        <v>10</v>
      </c>
      <c r="C615" s="51" t="s">
        <v>247</v>
      </c>
      <c r="D615" s="52">
        <v>37.82</v>
      </c>
      <c r="E615" s="51" t="s">
        <v>248</v>
      </c>
      <c r="F615" s="51">
        <v>3456</v>
      </c>
      <c r="G615" s="53">
        <v>0</v>
      </c>
      <c r="H615" s="51" t="s">
        <v>249</v>
      </c>
      <c r="I615" s="51" t="s">
        <v>250</v>
      </c>
      <c r="J615" s="51">
        <v>2696</v>
      </c>
      <c r="K615" s="54">
        <v>924.43761799599997</v>
      </c>
      <c r="L615" s="54">
        <v>13472.465736300001</v>
      </c>
      <c r="M615" s="52">
        <v>0</v>
      </c>
      <c r="N615" s="52">
        <v>0</v>
      </c>
      <c r="O615" s="51">
        <v>65782</v>
      </c>
      <c r="P615" s="51">
        <v>63859</v>
      </c>
      <c r="Q615" s="55">
        <v>65782</v>
      </c>
      <c r="R615" s="55">
        <v>6460</v>
      </c>
      <c r="S615" s="51" t="s">
        <v>253</v>
      </c>
      <c r="T615" s="51" t="s">
        <v>281</v>
      </c>
      <c r="U615" s="55">
        <v>48.29</v>
      </c>
      <c r="V615" s="55">
        <v>1</v>
      </c>
      <c r="W615" s="55">
        <v>0</v>
      </c>
      <c r="X615" s="55">
        <v>0</v>
      </c>
      <c r="Y615" s="55">
        <f t="shared" si="54"/>
        <v>0</v>
      </c>
      <c r="Z615" s="55">
        <f t="shared" si="55"/>
        <v>0</v>
      </c>
      <c r="AA615" s="55">
        <v>0.26600000000000001</v>
      </c>
      <c r="AB615" s="56">
        <v>3.3291054685709298</v>
      </c>
      <c r="AC615">
        <f t="shared" si="56"/>
        <v>4396</v>
      </c>
      <c r="AD615">
        <f t="shared" si="57"/>
        <v>0</v>
      </c>
      <c r="AE615">
        <f t="shared" si="58"/>
        <v>0</v>
      </c>
      <c r="AF615">
        <f>'TP Factors'!$D$7</f>
        <v>1.0291758621024898</v>
      </c>
      <c r="AG615">
        <f t="shared" si="59"/>
        <v>0</v>
      </c>
    </row>
    <row r="616" spans="1:33">
      <c r="A616" s="51" t="s">
        <v>246</v>
      </c>
      <c r="B616" s="51">
        <v>10</v>
      </c>
      <c r="C616" s="51" t="s">
        <v>247</v>
      </c>
      <c r="D616" s="52">
        <v>37.82</v>
      </c>
      <c r="E616" s="51" t="s">
        <v>248</v>
      </c>
      <c r="F616" s="51">
        <v>3456</v>
      </c>
      <c r="G616" s="53">
        <v>11.1</v>
      </c>
      <c r="H616" s="51" t="s">
        <v>249</v>
      </c>
      <c r="I616" s="51" t="s">
        <v>250</v>
      </c>
      <c r="J616" s="51">
        <v>11</v>
      </c>
      <c r="K616" s="54">
        <v>45.879646942999997</v>
      </c>
      <c r="L616" s="54">
        <v>79.4614398601</v>
      </c>
      <c r="M616" s="52">
        <v>0.01</v>
      </c>
      <c r="N616" s="52">
        <v>0</v>
      </c>
      <c r="O616" s="51">
        <v>65783</v>
      </c>
      <c r="P616" s="51">
        <v>63860</v>
      </c>
      <c r="Q616" s="55">
        <v>65783</v>
      </c>
      <c r="R616" s="55">
        <v>1800</v>
      </c>
      <c r="S616" s="51" t="s">
        <v>258</v>
      </c>
      <c r="T616" s="51" t="s">
        <v>341</v>
      </c>
      <c r="U616" s="55">
        <v>48.29</v>
      </c>
      <c r="V616" s="55">
        <v>1</v>
      </c>
      <c r="W616" s="55">
        <v>1.25</v>
      </c>
      <c r="X616" s="55">
        <v>7.5999999999999998E-2</v>
      </c>
      <c r="Y616" s="55">
        <f t="shared" si="54"/>
        <v>1.25</v>
      </c>
      <c r="Z616" s="55">
        <f t="shared" si="55"/>
        <v>7.5999999999999998E-2</v>
      </c>
      <c r="AA616" s="55">
        <v>0.183</v>
      </c>
      <c r="AB616" s="56">
        <v>1.96352708640797E-2</v>
      </c>
      <c r="AC616">
        <f t="shared" si="56"/>
        <v>18</v>
      </c>
      <c r="AD616">
        <f t="shared" si="57"/>
        <v>0</v>
      </c>
      <c r="AE616">
        <f t="shared" si="58"/>
        <v>0</v>
      </c>
      <c r="AF616">
        <f>'TP Factors'!$D$7</f>
        <v>1.0291758621024898</v>
      </c>
      <c r="AG616">
        <f t="shared" si="59"/>
        <v>0</v>
      </c>
    </row>
    <row r="617" spans="1:33">
      <c r="A617" s="51" t="s">
        <v>246</v>
      </c>
      <c r="B617" s="51">
        <v>10</v>
      </c>
      <c r="C617" s="51" t="s">
        <v>247</v>
      </c>
      <c r="D617" s="52">
        <v>37.82</v>
      </c>
      <c r="E617" s="51" t="s">
        <v>248</v>
      </c>
      <c r="F617" s="51">
        <v>3456</v>
      </c>
      <c r="G617" s="53">
        <v>3</v>
      </c>
      <c r="H617" s="51" t="s">
        <v>249</v>
      </c>
      <c r="I617" s="51" t="s">
        <v>250</v>
      </c>
      <c r="J617" s="51">
        <v>4</v>
      </c>
      <c r="K617" s="54">
        <v>26.333698101</v>
      </c>
      <c r="L617" s="54">
        <v>15.756170819199999</v>
      </c>
      <c r="M617" s="52">
        <v>0</v>
      </c>
      <c r="N617" s="52">
        <v>0</v>
      </c>
      <c r="O617" s="51">
        <v>65785</v>
      </c>
      <c r="P617" s="51">
        <v>63862</v>
      </c>
      <c r="Q617" s="55">
        <v>65785</v>
      </c>
      <c r="R617" s="55">
        <v>4340</v>
      </c>
      <c r="S617" s="51" t="s">
        <v>253</v>
      </c>
      <c r="T617" s="51" t="s">
        <v>344</v>
      </c>
      <c r="U617" s="55">
        <v>48.29</v>
      </c>
      <c r="V617" s="55">
        <v>1</v>
      </c>
      <c r="W617" s="55">
        <v>0.7</v>
      </c>
      <c r="X617" s="55">
        <v>0.09</v>
      </c>
      <c r="Y617" s="55">
        <f t="shared" si="54"/>
        <v>0.7</v>
      </c>
      <c r="Z617" s="55">
        <f t="shared" si="55"/>
        <v>0.09</v>
      </c>
      <c r="AA617" s="55">
        <v>0.309</v>
      </c>
      <c r="AB617" s="56">
        <v>3.8934190280421502E-3</v>
      </c>
      <c r="AC617">
        <f t="shared" si="56"/>
        <v>6</v>
      </c>
      <c r="AD617">
        <f t="shared" si="57"/>
        <v>0</v>
      </c>
      <c r="AE617">
        <f t="shared" si="58"/>
        <v>0</v>
      </c>
      <c r="AF617">
        <f>'TP Factors'!$D$7</f>
        <v>1.0291758621024898</v>
      </c>
      <c r="AG617">
        <f t="shared" si="59"/>
        <v>0</v>
      </c>
    </row>
    <row r="618" spans="1:33">
      <c r="A618" s="51" t="s">
        <v>246</v>
      </c>
      <c r="B618" s="51">
        <v>10</v>
      </c>
      <c r="C618" s="51" t="s">
        <v>247</v>
      </c>
      <c r="D618" s="52">
        <v>37.82</v>
      </c>
      <c r="E618" s="51" t="s">
        <v>248</v>
      </c>
      <c r="F618" s="51">
        <v>3456</v>
      </c>
      <c r="G618" s="53">
        <v>3</v>
      </c>
      <c r="H618" s="51" t="s">
        <v>249</v>
      </c>
      <c r="I618" s="51" t="s">
        <v>250</v>
      </c>
      <c r="J618" s="51">
        <v>922</v>
      </c>
      <c r="K618" s="54">
        <v>418.708787073</v>
      </c>
      <c r="L618" s="54">
        <v>3964.2949999500001</v>
      </c>
      <c r="M618" s="52">
        <v>0.65</v>
      </c>
      <c r="N618" s="52">
        <v>0.08</v>
      </c>
      <c r="O618" s="51">
        <v>65787</v>
      </c>
      <c r="P618" s="51">
        <v>63864</v>
      </c>
      <c r="Q618" s="55">
        <v>65787</v>
      </c>
      <c r="R618" s="55">
        <v>4340</v>
      </c>
      <c r="S618" s="51" t="s">
        <v>253</v>
      </c>
      <c r="T618" s="51" t="s">
        <v>344</v>
      </c>
      <c r="U618" s="55">
        <v>48.29</v>
      </c>
      <c r="V618" s="55">
        <v>1</v>
      </c>
      <c r="W618" s="55">
        <v>0.7</v>
      </c>
      <c r="X618" s="55">
        <v>0.09</v>
      </c>
      <c r="Y618" s="55">
        <f t="shared" si="54"/>
        <v>0.7</v>
      </c>
      <c r="Z618" s="55">
        <f t="shared" si="55"/>
        <v>0.09</v>
      </c>
      <c r="AA618" s="55">
        <v>0.309</v>
      </c>
      <c r="AB618" s="56">
        <v>0.97959470984795105</v>
      </c>
      <c r="AC618">
        <f t="shared" si="56"/>
        <v>1502</v>
      </c>
      <c r="AD618">
        <f t="shared" si="57"/>
        <v>2</v>
      </c>
      <c r="AE618">
        <f t="shared" si="58"/>
        <v>0.3</v>
      </c>
      <c r="AF618">
        <f>'TP Factors'!$D$7</f>
        <v>1.0291758621024898</v>
      </c>
      <c r="AG618">
        <f t="shared" si="59"/>
        <v>0.3</v>
      </c>
    </row>
    <row r="619" spans="1:33">
      <c r="A619" s="51" t="s">
        <v>246</v>
      </c>
      <c r="B619" s="51">
        <v>10</v>
      </c>
      <c r="C619" s="51" t="s">
        <v>247</v>
      </c>
      <c r="D619" s="52">
        <v>37.82</v>
      </c>
      <c r="E619" s="51" t="s">
        <v>248</v>
      </c>
      <c r="F619" s="51">
        <v>3456</v>
      </c>
      <c r="G619" s="53">
        <v>3</v>
      </c>
      <c r="H619" s="51" t="s">
        <v>249</v>
      </c>
      <c r="I619" s="51" t="s">
        <v>250</v>
      </c>
      <c r="J619" s="51">
        <v>66</v>
      </c>
      <c r="K619" s="54">
        <v>108.527194873</v>
      </c>
      <c r="L619" s="54">
        <v>211.96868702899999</v>
      </c>
      <c r="M619" s="52">
        <v>0.05</v>
      </c>
      <c r="N619" s="52">
        <v>0.01</v>
      </c>
      <c r="O619" s="51">
        <v>65793</v>
      </c>
      <c r="P619" s="51">
        <v>63870</v>
      </c>
      <c r="Q619" s="55">
        <v>65793</v>
      </c>
      <c r="R619" s="55">
        <v>4110</v>
      </c>
      <c r="S619" s="51" t="s">
        <v>258</v>
      </c>
      <c r="T619" s="51" t="s">
        <v>305</v>
      </c>
      <c r="U619" s="55">
        <v>48.29</v>
      </c>
      <c r="V619" s="55">
        <v>1</v>
      </c>
      <c r="W619" s="55">
        <v>0.7</v>
      </c>
      <c r="X619" s="55">
        <v>0.09</v>
      </c>
      <c r="Y619" s="55">
        <f t="shared" si="54"/>
        <v>0.7</v>
      </c>
      <c r="Z619" s="55">
        <f t="shared" si="55"/>
        <v>0.09</v>
      </c>
      <c r="AA619" s="55">
        <v>0.41299999999999998</v>
      </c>
      <c r="AB619" s="56">
        <v>5.2378393751568997E-2</v>
      </c>
      <c r="AC619">
        <f t="shared" si="56"/>
        <v>107</v>
      </c>
      <c r="AD619">
        <f t="shared" si="57"/>
        <v>0</v>
      </c>
      <c r="AE619">
        <f t="shared" si="58"/>
        <v>0</v>
      </c>
      <c r="AF619">
        <f>'TP Factors'!$D$7</f>
        <v>1.0291758621024898</v>
      </c>
      <c r="AG619">
        <f t="shared" si="59"/>
        <v>0</v>
      </c>
    </row>
    <row r="620" spans="1:33">
      <c r="A620" s="51" t="s">
        <v>246</v>
      </c>
      <c r="B620" s="51">
        <v>10</v>
      </c>
      <c r="C620" s="51" t="s">
        <v>247</v>
      </c>
      <c r="D620" s="52">
        <v>37.82</v>
      </c>
      <c r="E620" s="51" t="s">
        <v>248</v>
      </c>
      <c r="F620" s="51">
        <v>3456</v>
      </c>
      <c r="G620" s="53">
        <v>3</v>
      </c>
      <c r="H620" s="51" t="s">
        <v>249</v>
      </c>
      <c r="I620" s="51" t="s">
        <v>250</v>
      </c>
      <c r="J620" s="51">
        <v>13357</v>
      </c>
      <c r="K620" s="54">
        <v>1033.98879943</v>
      </c>
      <c r="L620" s="54">
        <v>42988.5370482</v>
      </c>
      <c r="M620" s="52">
        <v>9.35</v>
      </c>
      <c r="N620" s="52">
        <v>1.2</v>
      </c>
      <c r="O620" s="51">
        <v>65794</v>
      </c>
      <c r="P620" s="51">
        <v>63871</v>
      </c>
      <c r="Q620" s="55">
        <v>65794</v>
      </c>
      <c r="R620" s="55">
        <v>4110</v>
      </c>
      <c r="S620" s="51" t="s">
        <v>258</v>
      </c>
      <c r="T620" s="51" t="s">
        <v>305</v>
      </c>
      <c r="U620" s="55">
        <v>48.29</v>
      </c>
      <c r="V620" s="55">
        <v>1</v>
      </c>
      <c r="W620" s="55">
        <v>0.7</v>
      </c>
      <c r="X620" s="55">
        <v>0.09</v>
      </c>
      <c r="Y620" s="55">
        <f t="shared" si="54"/>
        <v>0.7</v>
      </c>
      <c r="Z620" s="55">
        <f t="shared" si="55"/>
        <v>0.09</v>
      </c>
      <c r="AA620" s="55">
        <v>0.41299999999999998</v>
      </c>
      <c r="AB620" s="56">
        <v>10.6226563553</v>
      </c>
      <c r="AC620">
        <f t="shared" si="56"/>
        <v>21777</v>
      </c>
      <c r="AD620">
        <f t="shared" si="57"/>
        <v>34</v>
      </c>
      <c r="AE620">
        <f t="shared" si="58"/>
        <v>4.3</v>
      </c>
      <c r="AF620">
        <f>'TP Factors'!$D$7</f>
        <v>1.0291758621024898</v>
      </c>
      <c r="AG620">
        <f t="shared" si="59"/>
        <v>4.4000000000000004</v>
      </c>
    </row>
    <row r="621" spans="1:33">
      <c r="A621" s="51" t="s">
        <v>246</v>
      </c>
      <c r="B621" s="51">
        <v>10</v>
      </c>
      <c r="C621" s="51" t="s">
        <v>247</v>
      </c>
      <c r="D621" s="52">
        <v>37.82</v>
      </c>
      <c r="E621" s="51" t="s">
        <v>248</v>
      </c>
      <c r="F621" s="51">
        <v>3456</v>
      </c>
      <c r="G621" s="53">
        <v>11.1</v>
      </c>
      <c r="H621" s="51" t="s">
        <v>249</v>
      </c>
      <c r="I621" s="51" t="s">
        <v>250</v>
      </c>
      <c r="J621" s="51">
        <v>0</v>
      </c>
      <c r="K621" s="54">
        <v>8.6064304029599992</v>
      </c>
      <c r="L621" s="54">
        <v>0.86067924331699996</v>
      </c>
      <c r="M621" s="52">
        <v>0</v>
      </c>
      <c r="N621" s="52">
        <v>0</v>
      </c>
      <c r="O621" s="51">
        <v>65802</v>
      </c>
      <c r="P621" s="51">
        <v>63879</v>
      </c>
      <c r="Q621" s="55">
        <v>65802</v>
      </c>
      <c r="R621" s="55">
        <v>1800</v>
      </c>
      <c r="S621" s="51" t="s">
        <v>258</v>
      </c>
      <c r="T621" s="51" t="s">
        <v>341</v>
      </c>
      <c r="U621" s="55">
        <v>48.29</v>
      </c>
      <c r="V621" s="55">
        <v>1</v>
      </c>
      <c r="W621" s="55">
        <v>1.25</v>
      </c>
      <c r="X621" s="55">
        <v>7.5999999999999998E-2</v>
      </c>
      <c r="Y621" s="55">
        <f t="shared" si="54"/>
        <v>1.25</v>
      </c>
      <c r="Z621" s="55">
        <f t="shared" si="55"/>
        <v>7.5999999999999998E-2</v>
      </c>
      <c r="AA621" s="55">
        <v>0.183</v>
      </c>
      <c r="AB621" s="56">
        <v>2.1267762216732001E-4</v>
      </c>
      <c r="AC621">
        <f t="shared" si="56"/>
        <v>0</v>
      </c>
      <c r="AD621">
        <f t="shared" si="57"/>
        <v>0</v>
      </c>
      <c r="AE621">
        <f t="shared" si="58"/>
        <v>0</v>
      </c>
      <c r="AF621">
        <f>'TP Factors'!$D$7</f>
        <v>1.0291758621024898</v>
      </c>
      <c r="AG621">
        <f t="shared" si="59"/>
        <v>0</v>
      </c>
    </row>
    <row r="622" spans="1:33">
      <c r="A622" s="51" t="s">
        <v>246</v>
      </c>
      <c r="B622" s="51">
        <v>10</v>
      </c>
      <c r="C622" s="51" t="s">
        <v>247</v>
      </c>
      <c r="D622" s="52">
        <v>37.82</v>
      </c>
      <c r="E622" s="51" t="s">
        <v>248</v>
      </c>
      <c r="F622" s="51">
        <v>3456</v>
      </c>
      <c r="G622" s="53">
        <v>11.1</v>
      </c>
      <c r="H622" s="51" t="s">
        <v>249</v>
      </c>
      <c r="I622" s="51" t="s">
        <v>250</v>
      </c>
      <c r="J622" s="51">
        <v>64</v>
      </c>
      <c r="K622" s="54">
        <v>111.329046293</v>
      </c>
      <c r="L622" s="54">
        <v>467.88652285500001</v>
      </c>
      <c r="M622" s="52">
        <v>0.08</v>
      </c>
      <c r="N622" s="52">
        <v>0</v>
      </c>
      <c r="O622" s="51">
        <v>65803</v>
      </c>
      <c r="P622" s="51">
        <v>63880</v>
      </c>
      <c r="Q622" s="55">
        <v>65803</v>
      </c>
      <c r="R622" s="55">
        <v>1800</v>
      </c>
      <c r="S622" s="51" t="s">
        <v>253</v>
      </c>
      <c r="T622" s="51" t="s">
        <v>342</v>
      </c>
      <c r="U622" s="55">
        <v>48.29</v>
      </c>
      <c r="V622" s="55">
        <v>1</v>
      </c>
      <c r="W622" s="55">
        <v>1.25</v>
      </c>
      <c r="X622" s="55">
        <v>7.5999999999999998E-2</v>
      </c>
      <c r="Y622" s="55">
        <f t="shared" si="54"/>
        <v>1.25</v>
      </c>
      <c r="Z622" s="55">
        <f t="shared" si="55"/>
        <v>7.5999999999999998E-2</v>
      </c>
      <c r="AA622" s="55">
        <v>0.182</v>
      </c>
      <c r="AB622" s="56">
        <v>0.11561681524415</v>
      </c>
      <c r="AC622">
        <f t="shared" si="56"/>
        <v>104</v>
      </c>
      <c r="AD622">
        <f t="shared" si="57"/>
        <v>0</v>
      </c>
      <c r="AE622">
        <f t="shared" si="58"/>
        <v>0</v>
      </c>
      <c r="AF622">
        <f>'TP Factors'!$D$7</f>
        <v>1.0291758621024898</v>
      </c>
      <c r="AG622">
        <f t="shared" si="59"/>
        <v>0</v>
      </c>
    </row>
    <row r="623" spans="1:33">
      <c r="A623" s="51" t="s">
        <v>246</v>
      </c>
      <c r="B623" s="51">
        <v>10</v>
      </c>
      <c r="C623" s="51" t="s">
        <v>247</v>
      </c>
      <c r="D623" s="52">
        <v>37.82</v>
      </c>
      <c r="E623" s="51" t="s">
        <v>248</v>
      </c>
      <c r="F623" s="51">
        <v>3456</v>
      </c>
      <c r="G623" s="53">
        <v>11.1</v>
      </c>
      <c r="H623" s="51" t="s">
        <v>249</v>
      </c>
      <c r="I623" s="51" t="s">
        <v>250</v>
      </c>
      <c r="J623" s="51">
        <v>218</v>
      </c>
      <c r="K623" s="54">
        <v>237.973042464</v>
      </c>
      <c r="L623" s="54">
        <v>1594.07320134</v>
      </c>
      <c r="M623" s="52">
        <v>0.27</v>
      </c>
      <c r="N623" s="52">
        <v>0.02</v>
      </c>
      <c r="O623" s="51">
        <v>65804</v>
      </c>
      <c r="P623" s="51">
        <v>63881</v>
      </c>
      <c r="Q623" s="55">
        <v>65804</v>
      </c>
      <c r="R623" s="55">
        <v>1800</v>
      </c>
      <c r="S623" s="51" t="s">
        <v>253</v>
      </c>
      <c r="T623" s="51" t="s">
        <v>342</v>
      </c>
      <c r="U623" s="55">
        <v>48.29</v>
      </c>
      <c r="V623" s="55">
        <v>1</v>
      </c>
      <c r="W623" s="55">
        <v>1.25</v>
      </c>
      <c r="X623" s="55">
        <v>7.5999999999999998E-2</v>
      </c>
      <c r="Y623" s="55">
        <f t="shared" si="54"/>
        <v>1.25</v>
      </c>
      <c r="Z623" s="55">
        <f t="shared" si="55"/>
        <v>7.5999999999999998E-2</v>
      </c>
      <c r="AA623" s="55">
        <v>0.182</v>
      </c>
      <c r="AB623" s="56">
        <v>0.39390249089484503</v>
      </c>
      <c r="AC623">
        <f t="shared" si="56"/>
        <v>356</v>
      </c>
      <c r="AD623">
        <f t="shared" si="57"/>
        <v>1</v>
      </c>
      <c r="AE623">
        <f t="shared" si="58"/>
        <v>0.1</v>
      </c>
      <c r="AF623">
        <f>'TP Factors'!$D$7</f>
        <v>1.0291758621024898</v>
      </c>
      <c r="AG623">
        <f t="shared" si="59"/>
        <v>0.1</v>
      </c>
    </row>
    <row r="624" spans="1:33">
      <c r="A624" s="51" t="s">
        <v>246</v>
      </c>
      <c r="B624" s="51">
        <v>10</v>
      </c>
      <c r="C624" s="51" t="s">
        <v>247</v>
      </c>
      <c r="D624" s="52">
        <v>37.82</v>
      </c>
      <c r="E624" s="51" t="s">
        <v>248</v>
      </c>
      <c r="F624" s="51">
        <v>3456</v>
      </c>
      <c r="G624" s="53">
        <v>11.1</v>
      </c>
      <c r="H624" s="51" t="s">
        <v>249</v>
      </c>
      <c r="I624" s="51" t="s">
        <v>250</v>
      </c>
      <c r="J624" s="51">
        <v>2</v>
      </c>
      <c r="K624" s="54">
        <v>43.978130333499998</v>
      </c>
      <c r="L624" s="54">
        <v>14.6338865054</v>
      </c>
      <c r="M624" s="52">
        <v>0</v>
      </c>
      <c r="N624" s="52">
        <v>0</v>
      </c>
      <c r="O624" s="51">
        <v>65805</v>
      </c>
      <c r="P624" s="51">
        <v>63882</v>
      </c>
      <c r="Q624" s="55">
        <v>65805</v>
      </c>
      <c r="R624" s="55">
        <v>1800</v>
      </c>
      <c r="S624" s="51" t="s">
        <v>258</v>
      </c>
      <c r="T624" s="51" t="s">
        <v>341</v>
      </c>
      <c r="U624" s="55">
        <v>48.29</v>
      </c>
      <c r="V624" s="55">
        <v>1</v>
      </c>
      <c r="W624" s="55">
        <v>1.25</v>
      </c>
      <c r="X624" s="55">
        <v>7.5999999999999998E-2</v>
      </c>
      <c r="Y624" s="55">
        <f t="shared" si="54"/>
        <v>1.25</v>
      </c>
      <c r="Z624" s="55">
        <f t="shared" si="55"/>
        <v>7.5999999999999998E-2</v>
      </c>
      <c r="AA624" s="55">
        <v>0.183</v>
      </c>
      <c r="AB624" s="56">
        <v>3.6160976405744901E-3</v>
      </c>
      <c r="AC624">
        <f t="shared" si="56"/>
        <v>3</v>
      </c>
      <c r="AD624">
        <f t="shared" si="57"/>
        <v>0</v>
      </c>
      <c r="AE624">
        <f t="shared" si="58"/>
        <v>0</v>
      </c>
      <c r="AF624">
        <f>'TP Factors'!$D$7</f>
        <v>1.0291758621024898</v>
      </c>
      <c r="AG624">
        <f t="shared" si="59"/>
        <v>0</v>
      </c>
    </row>
    <row r="625" spans="1:33">
      <c r="A625" s="51" t="s">
        <v>246</v>
      </c>
      <c r="B625" s="51">
        <v>10</v>
      </c>
      <c r="C625" s="51" t="s">
        <v>247</v>
      </c>
      <c r="D625" s="52">
        <v>37.82</v>
      </c>
      <c r="E625" s="51" t="s">
        <v>248</v>
      </c>
      <c r="F625" s="51">
        <v>1234</v>
      </c>
      <c r="G625" s="53">
        <v>13</v>
      </c>
      <c r="H625" s="51" t="s">
        <v>249</v>
      </c>
      <c r="I625" s="51" t="s">
        <v>250</v>
      </c>
      <c r="J625" s="51">
        <v>702</v>
      </c>
      <c r="K625" s="54">
        <v>267.94012338900001</v>
      </c>
      <c r="L625" s="54">
        <v>3264.79474286</v>
      </c>
      <c r="M625" s="52">
        <v>1.3</v>
      </c>
      <c r="N625" s="52">
        <v>0.15</v>
      </c>
      <c r="O625" s="51">
        <v>65806</v>
      </c>
      <c r="P625" s="51">
        <v>63883</v>
      </c>
      <c r="Q625" s="55">
        <v>65806</v>
      </c>
      <c r="R625" s="55">
        <v>1100</v>
      </c>
      <c r="S625" s="51" t="s">
        <v>253</v>
      </c>
      <c r="T625" s="51" t="s">
        <v>277</v>
      </c>
      <c r="U625" s="55">
        <v>48.29</v>
      </c>
      <c r="V625" s="55">
        <v>1</v>
      </c>
      <c r="W625" s="55">
        <v>1.85</v>
      </c>
      <c r="X625" s="55">
        <v>0.22</v>
      </c>
      <c r="Y625" s="55">
        <f t="shared" si="54"/>
        <v>1.85</v>
      </c>
      <c r="Z625" s="55">
        <f t="shared" si="55"/>
        <v>0.22</v>
      </c>
      <c r="AA625" s="55">
        <v>0.28599999999999998</v>
      </c>
      <c r="AB625" s="56">
        <v>4.7803267132108203E-2</v>
      </c>
      <c r="AC625">
        <f t="shared" si="56"/>
        <v>68</v>
      </c>
      <c r="AD625">
        <f t="shared" si="57"/>
        <v>0</v>
      </c>
      <c r="AE625">
        <f t="shared" si="58"/>
        <v>0</v>
      </c>
      <c r="AF625">
        <f>'TP Factors'!$D$7</f>
        <v>1.0291758621024898</v>
      </c>
      <c r="AG625">
        <f t="shared" si="59"/>
        <v>0</v>
      </c>
    </row>
    <row r="626" spans="1:33">
      <c r="A626" s="51" t="s">
        <v>246</v>
      </c>
      <c r="B626" s="51">
        <v>10</v>
      </c>
      <c r="C626" s="51" t="s">
        <v>247</v>
      </c>
      <c r="D626" s="52">
        <v>37.82</v>
      </c>
      <c r="E626" s="51" t="s">
        <v>248</v>
      </c>
      <c r="F626" s="51">
        <v>3456</v>
      </c>
      <c r="G626" s="53">
        <v>3</v>
      </c>
      <c r="H626" s="51" t="s">
        <v>249</v>
      </c>
      <c r="I626" s="51" t="s">
        <v>250</v>
      </c>
      <c r="J626" s="51">
        <v>437</v>
      </c>
      <c r="K626" s="54">
        <v>181.74249747100001</v>
      </c>
      <c r="L626" s="54">
        <v>2022.28586978</v>
      </c>
      <c r="M626" s="52">
        <v>0.52</v>
      </c>
      <c r="N626" s="52">
        <v>0.03</v>
      </c>
      <c r="O626" s="51">
        <v>65825</v>
      </c>
      <c r="P626" s="51">
        <v>63901</v>
      </c>
      <c r="Q626" s="55">
        <v>65825</v>
      </c>
      <c r="R626" s="55">
        <v>3200</v>
      </c>
      <c r="S626" s="51" t="s">
        <v>253</v>
      </c>
      <c r="T626" s="51" t="s">
        <v>329</v>
      </c>
      <c r="U626" s="55">
        <v>48.29</v>
      </c>
      <c r="V626" s="55">
        <v>1</v>
      </c>
      <c r="W626" s="55">
        <v>1.2</v>
      </c>
      <c r="X626" s="55">
        <v>6.4000000000000001E-2</v>
      </c>
      <c r="Y626" s="55">
        <f t="shared" si="54"/>
        <v>1.2</v>
      </c>
      <c r="Z626" s="55">
        <f t="shared" si="55"/>
        <v>6.4000000000000001E-2</v>
      </c>
      <c r="AA626" s="55">
        <v>0.28699999999999998</v>
      </c>
      <c r="AB626" s="56">
        <v>0.49971572242877599</v>
      </c>
      <c r="AC626">
        <f t="shared" si="56"/>
        <v>712</v>
      </c>
      <c r="AD626">
        <f t="shared" si="57"/>
        <v>2</v>
      </c>
      <c r="AE626">
        <f t="shared" si="58"/>
        <v>0.1</v>
      </c>
      <c r="AF626">
        <f>'TP Factors'!$D$7</f>
        <v>1.0291758621024898</v>
      </c>
      <c r="AG626">
        <f t="shared" si="59"/>
        <v>0.1</v>
      </c>
    </row>
    <row r="627" spans="1:33">
      <c r="A627" s="51" t="s">
        <v>246</v>
      </c>
      <c r="B627" s="51">
        <v>10</v>
      </c>
      <c r="C627" s="51" t="s">
        <v>247</v>
      </c>
      <c r="D627" s="52">
        <v>37.82</v>
      </c>
      <c r="E627" s="51" t="s">
        <v>248</v>
      </c>
      <c r="F627" s="51">
        <v>3456</v>
      </c>
      <c r="G627" s="53">
        <v>3</v>
      </c>
      <c r="H627" s="51" t="s">
        <v>249</v>
      </c>
      <c r="I627" s="51" t="s">
        <v>250</v>
      </c>
      <c r="J627" s="51">
        <v>484</v>
      </c>
      <c r="K627" s="54">
        <v>447.868802313</v>
      </c>
      <c r="L627" s="54">
        <v>2081.6393841099998</v>
      </c>
      <c r="M627" s="52">
        <v>0.34</v>
      </c>
      <c r="N627" s="52">
        <v>0.04</v>
      </c>
      <c r="O627" s="51">
        <v>65827</v>
      </c>
      <c r="P627" s="51">
        <v>63903</v>
      </c>
      <c r="Q627" s="55">
        <v>65827</v>
      </c>
      <c r="R627" s="55">
        <v>4110</v>
      </c>
      <c r="S627" s="51" t="s">
        <v>253</v>
      </c>
      <c r="T627" s="51" t="s">
        <v>320</v>
      </c>
      <c r="U627" s="55">
        <v>48.29</v>
      </c>
      <c r="V627" s="55">
        <v>1</v>
      </c>
      <c r="W627" s="55">
        <v>0.7</v>
      </c>
      <c r="X627" s="55">
        <v>0.09</v>
      </c>
      <c r="Y627" s="55">
        <f t="shared" si="54"/>
        <v>0.7</v>
      </c>
      <c r="Z627" s="55">
        <f t="shared" si="55"/>
        <v>0.09</v>
      </c>
      <c r="AA627" s="55">
        <v>0.309</v>
      </c>
      <c r="AB627" s="56">
        <v>0.51438223652103499</v>
      </c>
      <c r="AC627">
        <f t="shared" si="56"/>
        <v>789</v>
      </c>
      <c r="AD627">
        <f t="shared" si="57"/>
        <v>1</v>
      </c>
      <c r="AE627">
        <f t="shared" si="58"/>
        <v>0.2</v>
      </c>
      <c r="AF627">
        <f>'TP Factors'!$D$7</f>
        <v>1.0291758621024898</v>
      </c>
      <c r="AG627">
        <f t="shared" si="59"/>
        <v>0.2</v>
      </c>
    </row>
    <row r="628" spans="1:33">
      <c r="A628" s="51" t="s">
        <v>246</v>
      </c>
      <c r="B628" s="51">
        <v>10</v>
      </c>
      <c r="C628" s="51" t="s">
        <v>247</v>
      </c>
      <c r="D628" s="52">
        <v>37.82</v>
      </c>
      <c r="E628" s="51" t="s">
        <v>248</v>
      </c>
      <c r="F628" s="51">
        <v>3456</v>
      </c>
      <c r="G628" s="53">
        <v>3</v>
      </c>
      <c r="H628" s="51" t="s">
        <v>249</v>
      </c>
      <c r="I628" s="51" t="s">
        <v>250</v>
      </c>
      <c r="J628" s="51">
        <v>1297</v>
      </c>
      <c r="K628" s="54">
        <v>285.73963211300003</v>
      </c>
      <c r="L628" s="54">
        <v>4175.0694301599997</v>
      </c>
      <c r="M628" s="52">
        <v>0.91</v>
      </c>
      <c r="N628" s="52">
        <v>0.12</v>
      </c>
      <c r="O628" s="51">
        <v>65828</v>
      </c>
      <c r="P628" s="51">
        <v>63904</v>
      </c>
      <c r="Q628" s="55">
        <v>65828</v>
      </c>
      <c r="R628" s="55">
        <v>4110</v>
      </c>
      <c r="S628" s="51" t="s">
        <v>258</v>
      </c>
      <c r="T628" s="51" t="s">
        <v>305</v>
      </c>
      <c r="U628" s="55">
        <v>48.29</v>
      </c>
      <c r="V628" s="55">
        <v>1</v>
      </c>
      <c r="W628" s="55">
        <v>0.7</v>
      </c>
      <c r="X628" s="55">
        <v>0.09</v>
      </c>
      <c r="Y628" s="55">
        <f t="shared" si="54"/>
        <v>0.7</v>
      </c>
      <c r="Z628" s="55">
        <f t="shared" si="55"/>
        <v>0.09</v>
      </c>
      <c r="AA628" s="55">
        <v>0.41299999999999998</v>
      </c>
      <c r="AB628" s="56">
        <v>1.0316779974603001</v>
      </c>
      <c r="AC628">
        <f t="shared" si="56"/>
        <v>2115</v>
      </c>
      <c r="AD628">
        <f t="shared" si="57"/>
        <v>3</v>
      </c>
      <c r="AE628">
        <f t="shared" si="58"/>
        <v>0.4</v>
      </c>
      <c r="AF628">
        <f>'TP Factors'!$D$7</f>
        <v>1.0291758621024898</v>
      </c>
      <c r="AG628">
        <f t="shared" si="59"/>
        <v>0.4</v>
      </c>
    </row>
    <row r="629" spans="1:33">
      <c r="A629" s="51" t="s">
        <v>246</v>
      </c>
      <c r="B629" s="51">
        <v>10</v>
      </c>
      <c r="C629" s="51" t="s">
        <v>247</v>
      </c>
      <c r="D629" s="52">
        <v>37.82</v>
      </c>
      <c r="E629" s="51" t="s">
        <v>248</v>
      </c>
      <c r="F629" s="51">
        <v>3456</v>
      </c>
      <c r="G629" s="53">
        <v>3</v>
      </c>
      <c r="H629" s="51" t="s">
        <v>249</v>
      </c>
      <c r="I629" s="51" t="s">
        <v>250</v>
      </c>
      <c r="J629" s="51">
        <v>1635</v>
      </c>
      <c r="K629" s="54">
        <v>740.23251183399998</v>
      </c>
      <c r="L629" s="54">
        <v>21302.718755800001</v>
      </c>
      <c r="M629" s="52">
        <v>1.1399999999999999</v>
      </c>
      <c r="N629" s="52">
        <v>0.15</v>
      </c>
      <c r="O629" s="51">
        <v>65833</v>
      </c>
      <c r="P629" s="51">
        <v>63909</v>
      </c>
      <c r="Q629" s="55">
        <v>65833</v>
      </c>
      <c r="R629" s="55">
        <v>4340</v>
      </c>
      <c r="S629" s="51" t="s">
        <v>261</v>
      </c>
      <c r="T629" s="51" t="s">
        <v>286</v>
      </c>
      <c r="U629" s="55">
        <v>48.29</v>
      </c>
      <c r="V629" s="55">
        <v>1</v>
      </c>
      <c r="W629" s="55">
        <v>0.7</v>
      </c>
      <c r="X629" s="55">
        <v>0.09</v>
      </c>
      <c r="Y629" s="55">
        <f t="shared" si="54"/>
        <v>0.7</v>
      </c>
      <c r="Z629" s="55">
        <f t="shared" si="55"/>
        <v>0.09</v>
      </c>
      <c r="AA629" s="55">
        <v>0.10199999999999999</v>
      </c>
      <c r="AB629" s="56">
        <v>5.2639953884550597</v>
      </c>
      <c r="AC629">
        <f t="shared" si="56"/>
        <v>2665</v>
      </c>
      <c r="AD629">
        <f t="shared" si="57"/>
        <v>4</v>
      </c>
      <c r="AE629">
        <f t="shared" si="58"/>
        <v>0.5</v>
      </c>
      <c r="AF629">
        <f>'TP Factors'!$D$7</f>
        <v>1.0291758621024898</v>
      </c>
      <c r="AG629">
        <f t="shared" si="59"/>
        <v>0.5</v>
      </c>
    </row>
    <row r="630" spans="1:33">
      <c r="A630" s="51" t="s">
        <v>246</v>
      </c>
      <c r="B630" s="51">
        <v>10</v>
      </c>
      <c r="C630" s="51" t="s">
        <v>247</v>
      </c>
      <c r="D630" s="52">
        <v>37.82</v>
      </c>
      <c r="E630" s="51" t="s">
        <v>248</v>
      </c>
      <c r="F630" s="51">
        <v>1234</v>
      </c>
      <c r="G630" s="53">
        <v>13</v>
      </c>
      <c r="H630" s="51" t="s">
        <v>249</v>
      </c>
      <c r="I630" s="51" t="s">
        <v>250</v>
      </c>
      <c r="J630" s="51">
        <v>9061</v>
      </c>
      <c r="K630" s="54">
        <v>1999.2779221999999</v>
      </c>
      <c r="L630" s="54">
        <v>69214.362181200006</v>
      </c>
      <c r="M630" s="52">
        <v>16.760000000000002</v>
      </c>
      <c r="N630" s="52">
        <v>1.99</v>
      </c>
      <c r="O630" s="51">
        <v>65834</v>
      </c>
      <c r="P630" s="51">
        <v>63910</v>
      </c>
      <c r="Q630" s="55">
        <v>65834</v>
      </c>
      <c r="R630" s="55">
        <v>1100</v>
      </c>
      <c r="S630" s="51" t="s">
        <v>261</v>
      </c>
      <c r="T630" s="51" t="s">
        <v>274</v>
      </c>
      <c r="U630" s="55">
        <v>48.29</v>
      </c>
      <c r="V630" s="55">
        <v>1</v>
      </c>
      <c r="W630" s="55">
        <v>1.85</v>
      </c>
      <c r="X630" s="55">
        <v>0.22</v>
      </c>
      <c r="Y630" s="55">
        <f t="shared" si="54"/>
        <v>1.85</v>
      </c>
      <c r="Z630" s="55">
        <f t="shared" si="55"/>
        <v>0.22</v>
      </c>
      <c r="AA630" s="55">
        <v>0.17399999999999999</v>
      </c>
      <c r="AB630" s="56">
        <v>0.39011043313331001</v>
      </c>
      <c r="AC630">
        <f t="shared" si="56"/>
        <v>337</v>
      </c>
      <c r="AD630">
        <f t="shared" si="57"/>
        <v>1</v>
      </c>
      <c r="AE630">
        <f t="shared" si="58"/>
        <v>0.2</v>
      </c>
      <c r="AF630">
        <f>'TP Factors'!$D$7</f>
        <v>1.0291758621024898</v>
      </c>
      <c r="AG630">
        <f t="shared" si="59"/>
        <v>0.2</v>
      </c>
    </row>
    <row r="631" spans="1:33">
      <c r="A631" s="51" t="s">
        <v>246</v>
      </c>
      <c r="B631" s="51">
        <v>10</v>
      </c>
      <c r="C631" s="51" t="s">
        <v>247</v>
      </c>
      <c r="D631" s="52">
        <v>37.82</v>
      </c>
      <c r="E631" s="51" t="s">
        <v>248</v>
      </c>
      <c r="F631" s="51">
        <v>1234</v>
      </c>
      <c r="G631" s="53">
        <v>0</v>
      </c>
      <c r="H631" s="51" t="s">
        <v>249</v>
      </c>
      <c r="I631" s="51" t="s">
        <v>250</v>
      </c>
      <c r="J631" s="51">
        <v>139</v>
      </c>
      <c r="K631" s="54">
        <v>97.580767329899999</v>
      </c>
      <c r="L631" s="54">
        <v>369.845118361</v>
      </c>
      <c r="M631" s="52">
        <v>0.08</v>
      </c>
      <c r="N631" s="52">
        <v>0.02</v>
      </c>
      <c r="O631" s="51">
        <v>65837</v>
      </c>
      <c r="P631" s="51">
        <v>63913</v>
      </c>
      <c r="Q631" s="55">
        <v>65837</v>
      </c>
      <c r="R631" s="55">
        <v>5300</v>
      </c>
      <c r="S631" s="51" t="s">
        <v>258</v>
      </c>
      <c r="T631" s="51" t="s">
        <v>291</v>
      </c>
      <c r="U631" s="55">
        <v>48.29</v>
      </c>
      <c r="V631" s="55">
        <v>1</v>
      </c>
      <c r="W631" s="55">
        <v>0.6</v>
      </c>
      <c r="X631" s="55">
        <v>0.13500000000000001</v>
      </c>
      <c r="Y631" s="55">
        <f t="shared" si="54"/>
        <v>0.6</v>
      </c>
      <c r="Z631" s="55">
        <f t="shared" si="55"/>
        <v>0.13500000000000001</v>
      </c>
      <c r="AA631" s="55">
        <v>0.5</v>
      </c>
      <c r="AB631" s="56">
        <v>9.1390353500853005E-2</v>
      </c>
      <c r="AC631">
        <f t="shared" si="56"/>
        <v>227</v>
      </c>
      <c r="AD631">
        <f t="shared" si="57"/>
        <v>0</v>
      </c>
      <c r="AE631">
        <f t="shared" si="58"/>
        <v>0.1</v>
      </c>
      <c r="AF631">
        <f>'TP Factors'!$D$7</f>
        <v>1.0291758621024898</v>
      </c>
      <c r="AG631">
        <f t="shared" si="59"/>
        <v>0.1</v>
      </c>
    </row>
    <row r="632" spans="1:33">
      <c r="A632" s="51" t="s">
        <v>246</v>
      </c>
      <c r="B632" s="51">
        <v>10</v>
      </c>
      <c r="C632" s="51" t="s">
        <v>247</v>
      </c>
      <c r="D632" s="52">
        <v>37.82</v>
      </c>
      <c r="E632" s="51" t="s">
        <v>248</v>
      </c>
      <c r="F632" s="51">
        <v>1234</v>
      </c>
      <c r="G632" s="53">
        <v>102.5</v>
      </c>
      <c r="H632" s="51" t="s">
        <v>249</v>
      </c>
      <c r="I632" s="51" t="s">
        <v>250</v>
      </c>
      <c r="J632" s="51">
        <v>16</v>
      </c>
      <c r="K632" s="54">
        <v>28.2203510547</v>
      </c>
      <c r="L632" s="54">
        <v>32.711659095100003</v>
      </c>
      <c r="M632" s="52">
        <v>0.03</v>
      </c>
      <c r="N632" s="52">
        <v>0.01</v>
      </c>
      <c r="O632" s="51">
        <v>65838</v>
      </c>
      <c r="P632" s="51">
        <v>63914</v>
      </c>
      <c r="Q632" s="55">
        <v>65838</v>
      </c>
      <c r="R632" s="55">
        <v>1300</v>
      </c>
      <c r="S632" s="51" t="s">
        <v>258</v>
      </c>
      <c r="T632" s="51" t="s">
        <v>311</v>
      </c>
      <c r="U632" s="55">
        <v>48.29</v>
      </c>
      <c r="V632" s="55">
        <v>1</v>
      </c>
      <c r="W632" s="55">
        <v>2.1</v>
      </c>
      <c r="X632" s="55">
        <v>0.51600000000000001</v>
      </c>
      <c r="Y632" s="55">
        <f t="shared" si="54"/>
        <v>2.1</v>
      </c>
      <c r="Z632" s="55">
        <f t="shared" si="55"/>
        <v>0.51600000000000001</v>
      </c>
      <c r="AA632" s="55">
        <v>0.66200000000000003</v>
      </c>
      <c r="AB632" s="56">
        <v>8.0831946700989799E-3</v>
      </c>
      <c r="AC632">
        <f t="shared" si="56"/>
        <v>27</v>
      </c>
      <c r="AD632">
        <f t="shared" si="57"/>
        <v>0</v>
      </c>
      <c r="AE632">
        <f t="shared" si="58"/>
        <v>0</v>
      </c>
      <c r="AF632">
        <f>'TP Factors'!$D$7</f>
        <v>1.0291758621024898</v>
      </c>
      <c r="AG632">
        <f t="shared" si="59"/>
        <v>0</v>
      </c>
    </row>
    <row r="633" spans="1:33">
      <c r="A633" s="51" t="s">
        <v>246</v>
      </c>
      <c r="B633" s="51">
        <v>10</v>
      </c>
      <c r="C633" s="51" t="s">
        <v>247</v>
      </c>
      <c r="D633" s="52">
        <v>37.82</v>
      </c>
      <c r="E633" s="51" t="s">
        <v>248</v>
      </c>
      <c r="F633" s="51">
        <v>1234</v>
      </c>
      <c r="G633" s="53">
        <v>102.5</v>
      </c>
      <c r="H633" s="51" t="s">
        <v>249</v>
      </c>
      <c r="I633" s="51" t="s">
        <v>250</v>
      </c>
      <c r="J633" s="51">
        <v>78</v>
      </c>
      <c r="K633" s="54">
        <v>71.687946260000004</v>
      </c>
      <c r="L633" s="54">
        <v>155.90110561099999</v>
      </c>
      <c r="M633" s="52">
        <v>0.16</v>
      </c>
      <c r="N633" s="52">
        <v>0.04</v>
      </c>
      <c r="O633" s="51">
        <v>65839</v>
      </c>
      <c r="P633" s="51">
        <v>63915</v>
      </c>
      <c r="Q633" s="55">
        <v>65839</v>
      </c>
      <c r="R633" s="55">
        <v>1300</v>
      </c>
      <c r="S633" s="51" t="s">
        <v>258</v>
      </c>
      <c r="T633" s="51" t="s">
        <v>311</v>
      </c>
      <c r="U633" s="55">
        <v>48.29</v>
      </c>
      <c r="V633" s="55">
        <v>1</v>
      </c>
      <c r="W633" s="55">
        <v>2.1</v>
      </c>
      <c r="X633" s="55">
        <v>0.51600000000000001</v>
      </c>
      <c r="Y633" s="55">
        <f t="shared" si="54"/>
        <v>2.1</v>
      </c>
      <c r="Z633" s="55">
        <f t="shared" si="55"/>
        <v>0.51600000000000001</v>
      </c>
      <c r="AA633" s="55">
        <v>0.66200000000000003</v>
      </c>
      <c r="AB633" s="56">
        <v>3.8523848083761802E-2</v>
      </c>
      <c r="AC633">
        <f t="shared" si="56"/>
        <v>127</v>
      </c>
      <c r="AD633">
        <f t="shared" si="57"/>
        <v>1</v>
      </c>
      <c r="AE633">
        <f t="shared" si="58"/>
        <v>0.1</v>
      </c>
      <c r="AF633">
        <f>'TP Factors'!$D$7</f>
        <v>1.0291758621024898</v>
      </c>
      <c r="AG633">
        <f t="shared" si="59"/>
        <v>0.1</v>
      </c>
    </row>
    <row r="634" spans="1:33">
      <c r="A634" s="51" t="s">
        <v>246</v>
      </c>
      <c r="B634" s="51">
        <v>10</v>
      </c>
      <c r="C634" s="51" t="s">
        <v>247</v>
      </c>
      <c r="D634" s="52">
        <v>37.82</v>
      </c>
      <c r="E634" s="51" t="s">
        <v>248</v>
      </c>
      <c r="F634" s="51">
        <v>3456</v>
      </c>
      <c r="G634" s="53">
        <v>11.1</v>
      </c>
      <c r="H634" s="51" t="s">
        <v>249</v>
      </c>
      <c r="I634" s="51" t="s">
        <v>250</v>
      </c>
      <c r="J634" s="51">
        <v>260</v>
      </c>
      <c r="K634" s="54">
        <v>218.09677782899999</v>
      </c>
      <c r="L634" s="54">
        <v>1888.2038800099999</v>
      </c>
      <c r="M634" s="52">
        <v>0.32</v>
      </c>
      <c r="N634" s="52">
        <v>0.02</v>
      </c>
      <c r="O634" s="51">
        <v>65849</v>
      </c>
      <c r="P634" s="51">
        <v>63923</v>
      </c>
      <c r="Q634" s="55">
        <v>65849</v>
      </c>
      <c r="R634" s="55">
        <v>1800</v>
      </c>
      <c r="S634" s="51" t="s">
        <v>258</v>
      </c>
      <c r="T634" s="51" t="s">
        <v>341</v>
      </c>
      <c r="U634" s="55">
        <v>48.29</v>
      </c>
      <c r="V634" s="55">
        <v>1</v>
      </c>
      <c r="W634" s="55">
        <v>1.25</v>
      </c>
      <c r="X634" s="55">
        <v>7.5999999999999998E-2</v>
      </c>
      <c r="Y634" s="55">
        <f t="shared" si="54"/>
        <v>1.25</v>
      </c>
      <c r="Z634" s="55">
        <f t="shared" si="55"/>
        <v>7.5999999999999998E-2</v>
      </c>
      <c r="AA634" s="55">
        <v>0.183</v>
      </c>
      <c r="AB634" s="56">
        <v>0.46658347370052999</v>
      </c>
      <c r="AC634">
        <f t="shared" si="56"/>
        <v>424</v>
      </c>
      <c r="AD634">
        <f t="shared" si="57"/>
        <v>1</v>
      </c>
      <c r="AE634">
        <f t="shared" si="58"/>
        <v>0.1</v>
      </c>
      <c r="AF634">
        <f>'TP Factors'!$D$7</f>
        <v>1.0291758621024898</v>
      </c>
      <c r="AG634">
        <f t="shared" si="59"/>
        <v>0.1</v>
      </c>
    </row>
    <row r="635" spans="1:33">
      <c r="A635" s="51" t="s">
        <v>246</v>
      </c>
      <c r="B635" s="51">
        <v>10</v>
      </c>
      <c r="C635" s="51" t="s">
        <v>247</v>
      </c>
      <c r="D635" s="52">
        <v>37.82</v>
      </c>
      <c r="E635" s="51" t="s">
        <v>248</v>
      </c>
      <c r="F635" s="51">
        <v>3456</v>
      </c>
      <c r="G635" s="53">
        <v>0</v>
      </c>
      <c r="H635" s="51" t="s">
        <v>249</v>
      </c>
      <c r="I635" s="51" t="s">
        <v>250</v>
      </c>
      <c r="J635" s="51">
        <v>3</v>
      </c>
      <c r="K635" s="54">
        <v>17.3970614877</v>
      </c>
      <c r="L635" s="54">
        <v>12.6993001786</v>
      </c>
      <c r="M635" s="52">
        <v>0</v>
      </c>
      <c r="N635" s="52">
        <v>0</v>
      </c>
      <c r="O635" s="51">
        <v>65852</v>
      </c>
      <c r="P635" s="51">
        <v>63926</v>
      </c>
      <c r="Q635" s="55">
        <v>65852</v>
      </c>
      <c r="R635" s="55">
        <v>6410</v>
      </c>
      <c r="S635" s="51" t="s">
        <v>258</v>
      </c>
      <c r="T635" s="51" t="s">
        <v>314</v>
      </c>
      <c r="U635" s="55">
        <v>48.29</v>
      </c>
      <c r="V635" s="55">
        <v>1</v>
      </c>
      <c r="W635" s="55">
        <v>0</v>
      </c>
      <c r="X635" s="55">
        <v>0</v>
      </c>
      <c r="Y635" s="55">
        <f t="shared" si="54"/>
        <v>0</v>
      </c>
      <c r="Z635" s="55">
        <f t="shared" si="55"/>
        <v>0</v>
      </c>
      <c r="AA635" s="55">
        <v>0.30299999999999999</v>
      </c>
      <c r="AB635" s="56">
        <v>3.13805286238376E-3</v>
      </c>
      <c r="AC635">
        <f t="shared" si="56"/>
        <v>5</v>
      </c>
      <c r="AD635">
        <f t="shared" si="57"/>
        <v>0</v>
      </c>
      <c r="AE635">
        <f t="shared" si="58"/>
        <v>0</v>
      </c>
      <c r="AF635">
        <f>'TP Factors'!$D$7</f>
        <v>1.0291758621024898</v>
      </c>
      <c r="AG635">
        <f t="shared" si="59"/>
        <v>0</v>
      </c>
    </row>
    <row r="636" spans="1:33">
      <c r="A636" s="51" t="s">
        <v>246</v>
      </c>
      <c r="B636" s="51">
        <v>10</v>
      </c>
      <c r="C636" s="51" t="s">
        <v>247</v>
      </c>
      <c r="D636" s="52">
        <v>37.82</v>
      </c>
      <c r="E636" s="51" t="s">
        <v>248</v>
      </c>
      <c r="F636" s="51">
        <v>3456</v>
      </c>
      <c r="G636" s="53">
        <v>0</v>
      </c>
      <c r="H636" s="51" t="s">
        <v>249</v>
      </c>
      <c r="I636" s="51" t="s">
        <v>250</v>
      </c>
      <c r="J636" s="51">
        <v>77</v>
      </c>
      <c r="K636" s="54">
        <v>95.552872992600001</v>
      </c>
      <c r="L636" s="54">
        <v>336.34475837799999</v>
      </c>
      <c r="M636" s="52">
        <v>0</v>
      </c>
      <c r="N636" s="52">
        <v>0</v>
      </c>
      <c r="O636" s="51">
        <v>65853</v>
      </c>
      <c r="P636" s="51">
        <v>63927</v>
      </c>
      <c r="Q636" s="55">
        <v>65853</v>
      </c>
      <c r="R636" s="55">
        <v>6410</v>
      </c>
      <c r="S636" s="51" t="s">
        <v>251</v>
      </c>
      <c r="T636" s="51" t="s">
        <v>321</v>
      </c>
      <c r="U636" s="55">
        <v>48.29</v>
      </c>
      <c r="V636" s="55">
        <v>1</v>
      </c>
      <c r="W636" s="55">
        <v>0</v>
      </c>
      <c r="X636" s="55">
        <v>0</v>
      </c>
      <c r="Y636" s="55">
        <f t="shared" si="54"/>
        <v>0</v>
      </c>
      <c r="Z636" s="55">
        <f t="shared" si="55"/>
        <v>0</v>
      </c>
      <c r="AA636" s="55">
        <v>0.30299999999999999</v>
      </c>
      <c r="AB636" s="56">
        <v>8.3112267384462798E-2</v>
      </c>
      <c r="AC636">
        <f t="shared" si="56"/>
        <v>125</v>
      </c>
      <c r="AD636">
        <f t="shared" si="57"/>
        <v>0</v>
      </c>
      <c r="AE636">
        <f t="shared" si="58"/>
        <v>0</v>
      </c>
      <c r="AF636">
        <f>'TP Factors'!$D$7</f>
        <v>1.0291758621024898</v>
      </c>
      <c r="AG636">
        <f t="shared" si="59"/>
        <v>0</v>
      </c>
    </row>
    <row r="637" spans="1:33">
      <c r="A637" s="51" t="s">
        <v>246</v>
      </c>
      <c r="B637" s="51">
        <v>10</v>
      </c>
      <c r="C637" s="51" t="s">
        <v>247</v>
      </c>
      <c r="D637" s="52">
        <v>37.82</v>
      </c>
      <c r="E637" s="51" t="s">
        <v>248</v>
      </c>
      <c r="F637" s="51">
        <v>3456</v>
      </c>
      <c r="G637" s="53">
        <v>0</v>
      </c>
      <c r="H637" s="51" t="s">
        <v>249</v>
      </c>
      <c r="I637" s="51" t="s">
        <v>250</v>
      </c>
      <c r="J637" s="51">
        <v>1152</v>
      </c>
      <c r="K637" s="54">
        <v>393.19704341400001</v>
      </c>
      <c r="L637" s="54">
        <v>5053.9649294600003</v>
      </c>
      <c r="M637" s="52">
        <v>0</v>
      </c>
      <c r="N637" s="52">
        <v>0</v>
      </c>
      <c r="O637" s="51">
        <v>65854</v>
      </c>
      <c r="P637" s="51">
        <v>63928</v>
      </c>
      <c r="Q637" s="55">
        <v>65854</v>
      </c>
      <c r="R637" s="55">
        <v>6410</v>
      </c>
      <c r="S637" s="51" t="s">
        <v>251</v>
      </c>
      <c r="T637" s="51" t="s">
        <v>321</v>
      </c>
      <c r="U637" s="55">
        <v>48.29</v>
      </c>
      <c r="V637" s="55">
        <v>1</v>
      </c>
      <c r="W637" s="55">
        <v>0</v>
      </c>
      <c r="X637" s="55">
        <v>0</v>
      </c>
      <c r="Y637" s="55">
        <f t="shared" si="54"/>
        <v>0</v>
      </c>
      <c r="Z637" s="55">
        <f t="shared" si="55"/>
        <v>0</v>
      </c>
      <c r="AA637" s="55">
        <v>0.30299999999999999</v>
      </c>
      <c r="AB637" s="56">
        <v>1.2488569363583299</v>
      </c>
      <c r="AC637">
        <f t="shared" si="56"/>
        <v>1878</v>
      </c>
      <c r="AD637">
        <f t="shared" si="57"/>
        <v>0</v>
      </c>
      <c r="AE637">
        <f t="shared" si="58"/>
        <v>0</v>
      </c>
      <c r="AF637">
        <f>'TP Factors'!$D$7</f>
        <v>1.0291758621024898</v>
      </c>
      <c r="AG637">
        <f t="shared" si="59"/>
        <v>0</v>
      </c>
    </row>
    <row r="638" spans="1:33">
      <c r="A638" s="51" t="s">
        <v>246</v>
      </c>
      <c r="B638" s="51">
        <v>10</v>
      </c>
      <c r="C638" s="51" t="s">
        <v>247</v>
      </c>
      <c r="D638" s="52">
        <v>37.82</v>
      </c>
      <c r="E638" s="51" t="s">
        <v>248</v>
      </c>
      <c r="F638" s="51">
        <v>3456</v>
      </c>
      <c r="G638" s="53">
        <v>0</v>
      </c>
      <c r="H638" s="51" t="s">
        <v>249</v>
      </c>
      <c r="I638" s="51" t="s">
        <v>250</v>
      </c>
      <c r="J638" s="51">
        <v>1132</v>
      </c>
      <c r="K638" s="54">
        <v>367.77547499500002</v>
      </c>
      <c r="L638" s="54">
        <v>4965.9909810199997</v>
      </c>
      <c r="M638" s="52">
        <v>0</v>
      </c>
      <c r="N638" s="52">
        <v>0</v>
      </c>
      <c r="O638" s="51">
        <v>65856</v>
      </c>
      <c r="P638" s="51">
        <v>63930</v>
      </c>
      <c r="Q638" s="55">
        <v>65856</v>
      </c>
      <c r="R638" s="55">
        <v>6410</v>
      </c>
      <c r="S638" s="51" t="s">
        <v>258</v>
      </c>
      <c r="T638" s="51" t="s">
        <v>314</v>
      </c>
      <c r="U638" s="55">
        <v>48.29</v>
      </c>
      <c r="V638" s="55">
        <v>1</v>
      </c>
      <c r="W638" s="55">
        <v>0</v>
      </c>
      <c r="X638" s="55">
        <v>0</v>
      </c>
      <c r="Y638" s="55">
        <f t="shared" si="54"/>
        <v>0</v>
      </c>
      <c r="Z638" s="55">
        <f t="shared" si="55"/>
        <v>0</v>
      </c>
      <c r="AA638" s="55">
        <v>0.30299999999999999</v>
      </c>
      <c r="AB638" s="56">
        <v>1.2271181872727399</v>
      </c>
      <c r="AC638">
        <f t="shared" si="56"/>
        <v>1846</v>
      </c>
      <c r="AD638">
        <f t="shared" si="57"/>
        <v>0</v>
      </c>
      <c r="AE638">
        <f t="shared" si="58"/>
        <v>0</v>
      </c>
      <c r="AF638">
        <f>'TP Factors'!$D$7</f>
        <v>1.0291758621024898</v>
      </c>
      <c r="AG638">
        <f t="shared" si="59"/>
        <v>0</v>
      </c>
    </row>
    <row r="639" spans="1:33">
      <c r="A639" s="51" t="s">
        <v>246</v>
      </c>
      <c r="B639" s="51">
        <v>10</v>
      </c>
      <c r="C639" s="51" t="s">
        <v>247</v>
      </c>
      <c r="D639" s="52">
        <v>37.82</v>
      </c>
      <c r="E639" s="51" t="s">
        <v>248</v>
      </c>
      <c r="F639" s="51">
        <v>3456</v>
      </c>
      <c r="G639" s="53">
        <v>3</v>
      </c>
      <c r="H639" s="51" t="s">
        <v>249</v>
      </c>
      <c r="I639" s="51" t="s">
        <v>250</v>
      </c>
      <c r="J639" s="51">
        <v>0</v>
      </c>
      <c r="K639" s="54">
        <v>1.32158827885</v>
      </c>
      <c r="L639" s="54">
        <v>6.30050732886E-2</v>
      </c>
      <c r="M639" s="52">
        <v>0</v>
      </c>
      <c r="N639" s="52">
        <v>0</v>
      </c>
      <c r="O639" s="51">
        <v>65857</v>
      </c>
      <c r="P639" s="51">
        <v>63931</v>
      </c>
      <c r="Q639" s="55">
        <v>65857</v>
      </c>
      <c r="R639" s="55">
        <v>4110</v>
      </c>
      <c r="S639" s="51" t="s">
        <v>253</v>
      </c>
      <c r="T639" s="51" t="s">
        <v>320</v>
      </c>
      <c r="U639" s="55">
        <v>48.29</v>
      </c>
      <c r="V639" s="55">
        <v>1</v>
      </c>
      <c r="W639" s="55">
        <v>0.7</v>
      </c>
      <c r="X639" s="55">
        <v>0.09</v>
      </c>
      <c r="Y639" s="55">
        <f t="shared" si="54"/>
        <v>0.7</v>
      </c>
      <c r="Z639" s="55">
        <f t="shared" si="55"/>
        <v>0.09</v>
      </c>
      <c r="AA639" s="55">
        <v>0.309</v>
      </c>
      <c r="AB639" s="56">
        <v>1.5568830429680002E-5</v>
      </c>
      <c r="AC639">
        <f t="shared" si="56"/>
        <v>0</v>
      </c>
      <c r="AD639">
        <f t="shared" si="57"/>
        <v>0</v>
      </c>
      <c r="AE639">
        <f t="shared" si="58"/>
        <v>0</v>
      </c>
      <c r="AF639">
        <f>'TP Factors'!$D$7</f>
        <v>1.0291758621024898</v>
      </c>
      <c r="AG639">
        <f t="shared" si="59"/>
        <v>0</v>
      </c>
    </row>
    <row r="640" spans="1:33">
      <c r="A640" s="51" t="s">
        <v>246</v>
      </c>
      <c r="B640" s="51">
        <v>10</v>
      </c>
      <c r="C640" s="51" t="s">
        <v>247</v>
      </c>
      <c r="D640" s="52">
        <v>37.82</v>
      </c>
      <c r="E640" s="51" t="s">
        <v>248</v>
      </c>
      <c r="F640" s="51">
        <v>3456</v>
      </c>
      <c r="G640" s="53">
        <v>11.1</v>
      </c>
      <c r="H640" s="51" t="s">
        <v>249</v>
      </c>
      <c r="I640" s="51" t="s">
        <v>250</v>
      </c>
      <c r="J640" s="51">
        <v>2862</v>
      </c>
      <c r="K640" s="54">
        <v>1000.3513989099999</v>
      </c>
      <c r="L640" s="54">
        <v>29957.717926199999</v>
      </c>
      <c r="M640" s="52">
        <v>3.58</v>
      </c>
      <c r="N640" s="52">
        <v>0.22</v>
      </c>
      <c r="O640" s="51">
        <v>65858</v>
      </c>
      <c r="P640" s="51">
        <v>63932</v>
      </c>
      <c r="Q640" s="55">
        <v>65858</v>
      </c>
      <c r="R640" s="55">
        <v>1800</v>
      </c>
      <c r="S640" s="51" t="s">
        <v>261</v>
      </c>
      <c r="T640" s="51" t="s">
        <v>356</v>
      </c>
      <c r="U640" s="55">
        <v>48.29</v>
      </c>
      <c r="V640" s="55">
        <v>1</v>
      </c>
      <c r="W640" s="55">
        <v>1.25</v>
      </c>
      <c r="X640" s="55">
        <v>7.5999999999999998E-2</v>
      </c>
      <c r="Y640" s="55">
        <f t="shared" si="54"/>
        <v>1.25</v>
      </c>
      <c r="Z640" s="55">
        <f t="shared" si="55"/>
        <v>7.5999999999999998E-2</v>
      </c>
      <c r="AA640" s="55">
        <v>0.127</v>
      </c>
      <c r="AB640" s="56">
        <v>7.4026837052161003</v>
      </c>
      <c r="AC640">
        <f t="shared" si="56"/>
        <v>4667</v>
      </c>
      <c r="AD640">
        <f t="shared" si="57"/>
        <v>13</v>
      </c>
      <c r="AE640">
        <f t="shared" si="58"/>
        <v>0.8</v>
      </c>
      <c r="AF640">
        <f>'TP Factors'!$D$7</f>
        <v>1.0291758621024898</v>
      </c>
      <c r="AG640">
        <f t="shared" si="59"/>
        <v>0.8</v>
      </c>
    </row>
    <row r="641" spans="1:33">
      <c r="A641" s="51" t="s">
        <v>246</v>
      </c>
      <c r="B641" s="51">
        <v>10</v>
      </c>
      <c r="C641" s="51" t="s">
        <v>247</v>
      </c>
      <c r="D641" s="52">
        <v>37.82</v>
      </c>
      <c r="E641" s="51" t="s">
        <v>248</v>
      </c>
      <c r="F641" s="51">
        <v>3456</v>
      </c>
      <c r="G641" s="53">
        <v>11.1</v>
      </c>
      <c r="H641" s="51" t="s">
        <v>249</v>
      </c>
      <c r="I641" s="51" t="s">
        <v>250</v>
      </c>
      <c r="J641" s="51">
        <v>1001</v>
      </c>
      <c r="K641" s="54">
        <v>673.61320142199997</v>
      </c>
      <c r="L641" s="54">
        <v>7307.4815654000004</v>
      </c>
      <c r="M641" s="52">
        <v>1.25</v>
      </c>
      <c r="N641" s="52">
        <v>0.08</v>
      </c>
      <c r="O641" s="51">
        <v>65859</v>
      </c>
      <c r="P641" s="51">
        <v>63933</v>
      </c>
      <c r="Q641" s="55">
        <v>65859</v>
      </c>
      <c r="R641" s="55">
        <v>1800</v>
      </c>
      <c r="S641" s="51" t="s">
        <v>253</v>
      </c>
      <c r="T641" s="51" t="s">
        <v>342</v>
      </c>
      <c r="U641" s="55">
        <v>48.29</v>
      </c>
      <c r="V641" s="55">
        <v>1</v>
      </c>
      <c r="W641" s="55">
        <v>1.25</v>
      </c>
      <c r="X641" s="55">
        <v>7.5999999999999998E-2</v>
      </c>
      <c r="Y641" s="55">
        <f t="shared" si="54"/>
        <v>1.25</v>
      </c>
      <c r="Z641" s="55">
        <f t="shared" si="55"/>
        <v>7.5999999999999998E-2</v>
      </c>
      <c r="AA641" s="55">
        <v>0.182</v>
      </c>
      <c r="AB641" s="56">
        <v>1.8057107969007899</v>
      </c>
      <c r="AC641">
        <f t="shared" si="56"/>
        <v>1631</v>
      </c>
      <c r="AD641">
        <f t="shared" si="57"/>
        <v>4</v>
      </c>
      <c r="AE641">
        <f t="shared" si="58"/>
        <v>0.3</v>
      </c>
      <c r="AF641">
        <f>'TP Factors'!$D$7</f>
        <v>1.0291758621024898</v>
      </c>
      <c r="AG641">
        <f t="shared" si="59"/>
        <v>0.3</v>
      </c>
    </row>
    <row r="642" spans="1:33">
      <c r="A642" s="51" t="s">
        <v>246</v>
      </c>
      <c r="B642" s="51">
        <v>10</v>
      </c>
      <c r="C642" s="51" t="s">
        <v>247</v>
      </c>
      <c r="D642" s="52">
        <v>37.82</v>
      </c>
      <c r="E642" s="51" t="s">
        <v>248</v>
      </c>
      <c r="F642" s="51">
        <v>3456</v>
      </c>
      <c r="G642" s="53">
        <v>11.1</v>
      </c>
      <c r="H642" s="51" t="s">
        <v>249</v>
      </c>
      <c r="I642" s="51" t="s">
        <v>250</v>
      </c>
      <c r="J642" s="51">
        <v>2254</v>
      </c>
      <c r="K642" s="54">
        <v>798.10601457400003</v>
      </c>
      <c r="L642" s="54">
        <v>16369.7946961</v>
      </c>
      <c r="M642" s="52">
        <v>2.82</v>
      </c>
      <c r="N642" s="52">
        <v>0.17</v>
      </c>
      <c r="O642" s="51">
        <v>65867</v>
      </c>
      <c r="P642" s="51">
        <v>63941</v>
      </c>
      <c r="Q642" s="55">
        <v>65867</v>
      </c>
      <c r="R642" s="55">
        <v>1800</v>
      </c>
      <c r="S642" s="51" t="s">
        <v>258</v>
      </c>
      <c r="T642" s="51" t="s">
        <v>341</v>
      </c>
      <c r="U642" s="55">
        <v>48.29</v>
      </c>
      <c r="V642" s="55">
        <v>1</v>
      </c>
      <c r="W642" s="55">
        <v>1.25</v>
      </c>
      <c r="X642" s="55">
        <v>7.5999999999999998E-2</v>
      </c>
      <c r="Y642" s="55">
        <f t="shared" si="54"/>
        <v>1.25</v>
      </c>
      <c r="Z642" s="55">
        <f t="shared" si="55"/>
        <v>7.5999999999999998E-2</v>
      </c>
      <c r="AA642" s="55">
        <v>0.183</v>
      </c>
      <c r="AB642" s="56">
        <v>4.0450481826516196</v>
      </c>
      <c r="AC642">
        <f t="shared" si="56"/>
        <v>3674</v>
      </c>
      <c r="AD642">
        <f t="shared" si="57"/>
        <v>10</v>
      </c>
      <c r="AE642">
        <f t="shared" si="58"/>
        <v>0.6</v>
      </c>
      <c r="AF642">
        <f>'TP Factors'!$D$7</f>
        <v>1.0291758621024898</v>
      </c>
      <c r="AG642">
        <f t="shared" si="59"/>
        <v>0.6</v>
      </c>
    </row>
    <row r="643" spans="1:33">
      <c r="A643" s="51" t="s">
        <v>246</v>
      </c>
      <c r="B643" s="51">
        <v>10</v>
      </c>
      <c r="C643" s="51" t="s">
        <v>247</v>
      </c>
      <c r="D643" s="52">
        <v>37.82</v>
      </c>
      <c r="E643" s="51" t="s">
        <v>248</v>
      </c>
      <c r="F643" s="51">
        <v>1234</v>
      </c>
      <c r="G643" s="53">
        <v>102.5</v>
      </c>
      <c r="H643" s="51" t="s">
        <v>249</v>
      </c>
      <c r="I643" s="51" t="s">
        <v>250</v>
      </c>
      <c r="J643" s="51">
        <v>356</v>
      </c>
      <c r="K643" s="54">
        <v>152.79785485299999</v>
      </c>
      <c r="L643" s="54">
        <v>644.78401757999995</v>
      </c>
      <c r="M643" s="52">
        <v>0.75</v>
      </c>
      <c r="N643" s="52">
        <v>0.18</v>
      </c>
      <c r="O643" s="51">
        <v>65878</v>
      </c>
      <c r="P643" s="51">
        <v>63951</v>
      </c>
      <c r="Q643" s="55">
        <v>65878</v>
      </c>
      <c r="R643" s="55">
        <v>1300</v>
      </c>
      <c r="S643" s="51" t="s">
        <v>251</v>
      </c>
      <c r="T643" s="51" t="s">
        <v>315</v>
      </c>
      <c r="U643" s="55">
        <v>48.29</v>
      </c>
      <c r="V643" s="55">
        <v>1</v>
      </c>
      <c r="W643" s="55">
        <v>2.1</v>
      </c>
      <c r="X643" s="55">
        <v>0.51600000000000001</v>
      </c>
      <c r="Y643" s="55">
        <f t="shared" ref="Y643:Y706" si="60">W643</f>
        <v>2.1</v>
      </c>
      <c r="Z643" s="55">
        <f t="shared" ref="Z643:Z706" si="61">X643</f>
        <v>0.51600000000000001</v>
      </c>
      <c r="AA643" s="55">
        <v>0.73299999999999998</v>
      </c>
      <c r="AB643" s="56">
        <v>0.15932896329534399</v>
      </c>
      <c r="AC643">
        <f t="shared" ref="AC643:AC706" si="62">ROUND(AB643*AA643*U643*102.79,0)</f>
        <v>580</v>
      </c>
      <c r="AD643">
        <f t="shared" ref="AD643:AD706" si="63">ROUND(Y643*AC643*0.002205,0)</f>
        <v>3</v>
      </c>
      <c r="AE643">
        <f t="shared" ref="AE643:AE706" si="64">ROUND(Z643*AC643*0.002205,1)</f>
        <v>0.7</v>
      </c>
      <c r="AF643">
        <f>'TP Factors'!$D$7</f>
        <v>1.0291758621024898</v>
      </c>
      <c r="AG643">
        <f t="shared" ref="AG643:AG706" si="65">ROUND(AE643*AF643,1)</f>
        <v>0.7</v>
      </c>
    </row>
    <row r="644" spans="1:33">
      <c r="A644" s="51" t="s">
        <v>246</v>
      </c>
      <c r="B644" s="51">
        <v>10</v>
      </c>
      <c r="C644" s="51" t="s">
        <v>247</v>
      </c>
      <c r="D644" s="52">
        <v>37.82</v>
      </c>
      <c r="E644" s="51" t="s">
        <v>248</v>
      </c>
      <c r="F644" s="51">
        <v>1234</v>
      </c>
      <c r="G644" s="53">
        <v>0</v>
      </c>
      <c r="H644" s="51" t="s">
        <v>249</v>
      </c>
      <c r="I644" s="51" t="s">
        <v>250</v>
      </c>
      <c r="J644" s="51">
        <v>135</v>
      </c>
      <c r="K644" s="54">
        <v>92.242855305500001</v>
      </c>
      <c r="L644" s="54">
        <v>358.03686132899998</v>
      </c>
      <c r="M644" s="52">
        <v>0.08</v>
      </c>
      <c r="N644" s="52">
        <v>0.02</v>
      </c>
      <c r="O644" s="51">
        <v>65879</v>
      </c>
      <c r="P644" s="51">
        <v>63952</v>
      </c>
      <c r="Q644" s="55">
        <v>65879</v>
      </c>
      <c r="R644" s="55">
        <v>5300</v>
      </c>
      <c r="S644" s="51" t="s">
        <v>258</v>
      </c>
      <c r="T644" s="51" t="s">
        <v>291</v>
      </c>
      <c r="U644" s="55">
        <v>48.29</v>
      </c>
      <c r="V644" s="55">
        <v>1</v>
      </c>
      <c r="W644" s="55">
        <v>0.6</v>
      </c>
      <c r="X644" s="55">
        <v>0.13500000000000001</v>
      </c>
      <c r="Y644" s="55">
        <f t="shared" si="60"/>
        <v>0.6</v>
      </c>
      <c r="Z644" s="55">
        <f t="shared" si="61"/>
        <v>0.13500000000000001</v>
      </c>
      <c r="AA644" s="55">
        <v>0.5</v>
      </c>
      <c r="AB644" s="56">
        <v>8.8472481301076197E-2</v>
      </c>
      <c r="AC644">
        <f t="shared" si="62"/>
        <v>220</v>
      </c>
      <c r="AD644">
        <f t="shared" si="63"/>
        <v>0</v>
      </c>
      <c r="AE644">
        <f t="shared" si="64"/>
        <v>0.1</v>
      </c>
      <c r="AF644">
        <f>'TP Factors'!$D$7</f>
        <v>1.0291758621024898</v>
      </c>
      <c r="AG644">
        <f t="shared" si="65"/>
        <v>0.1</v>
      </c>
    </row>
    <row r="645" spans="1:33">
      <c r="A645" s="51" t="s">
        <v>246</v>
      </c>
      <c r="B645" s="51">
        <v>10</v>
      </c>
      <c r="C645" s="51" t="s">
        <v>247</v>
      </c>
      <c r="D645" s="52">
        <v>37.82</v>
      </c>
      <c r="E645" s="51" t="s">
        <v>248</v>
      </c>
      <c r="F645" s="51">
        <v>3456</v>
      </c>
      <c r="G645" s="53">
        <v>3</v>
      </c>
      <c r="H645" s="51" t="s">
        <v>249</v>
      </c>
      <c r="I645" s="51" t="s">
        <v>250</v>
      </c>
      <c r="J645" s="51">
        <v>270</v>
      </c>
      <c r="K645" s="54">
        <v>191.673389818</v>
      </c>
      <c r="L645" s="54">
        <v>897.72877749700001</v>
      </c>
      <c r="M645" s="52">
        <v>0.32</v>
      </c>
      <c r="N645" s="52">
        <v>0.02</v>
      </c>
      <c r="O645" s="51">
        <v>65889</v>
      </c>
      <c r="P645" s="51">
        <v>63962</v>
      </c>
      <c r="Q645" s="55">
        <v>65889</v>
      </c>
      <c r="R645" s="55">
        <v>3200</v>
      </c>
      <c r="S645" s="51" t="s">
        <v>251</v>
      </c>
      <c r="T645" s="51" t="s">
        <v>252</v>
      </c>
      <c r="U645" s="55">
        <v>48.29</v>
      </c>
      <c r="V645" s="55">
        <v>1</v>
      </c>
      <c r="W645" s="55">
        <v>1.2</v>
      </c>
      <c r="X645" s="55">
        <v>6.4000000000000001E-2</v>
      </c>
      <c r="Y645" s="55">
        <f t="shared" si="60"/>
        <v>1.2</v>
      </c>
      <c r="Z645" s="55">
        <f t="shared" si="61"/>
        <v>6.4000000000000001E-2</v>
      </c>
      <c r="AA645" s="55">
        <v>0.4</v>
      </c>
      <c r="AB645" s="56">
        <v>0.221832724701826</v>
      </c>
      <c r="AC645">
        <f t="shared" si="62"/>
        <v>440</v>
      </c>
      <c r="AD645">
        <f t="shared" si="63"/>
        <v>1</v>
      </c>
      <c r="AE645">
        <f t="shared" si="64"/>
        <v>0.1</v>
      </c>
      <c r="AF645">
        <f>'TP Factors'!$D$7</f>
        <v>1.0291758621024898</v>
      </c>
      <c r="AG645">
        <f t="shared" si="65"/>
        <v>0.1</v>
      </c>
    </row>
    <row r="646" spans="1:33">
      <c r="A646" s="51" t="s">
        <v>246</v>
      </c>
      <c r="B646" s="51">
        <v>10</v>
      </c>
      <c r="C646" s="51" t="s">
        <v>247</v>
      </c>
      <c r="D646" s="52">
        <v>37.82</v>
      </c>
      <c r="E646" s="51" t="s">
        <v>248</v>
      </c>
      <c r="F646" s="51">
        <v>1234</v>
      </c>
      <c r="G646" s="53">
        <v>102.5</v>
      </c>
      <c r="H646" s="51" t="s">
        <v>249</v>
      </c>
      <c r="I646" s="51" t="s">
        <v>250</v>
      </c>
      <c r="J646" s="51">
        <v>21</v>
      </c>
      <c r="K646" s="54">
        <v>36.612545426700002</v>
      </c>
      <c r="L646" s="54">
        <v>42.408563232699997</v>
      </c>
      <c r="M646" s="52">
        <v>0.04</v>
      </c>
      <c r="N646" s="52">
        <v>0.01</v>
      </c>
      <c r="O646" s="51">
        <v>65892</v>
      </c>
      <c r="P646" s="51">
        <v>63965</v>
      </c>
      <c r="Q646" s="55">
        <v>65892</v>
      </c>
      <c r="R646" s="55">
        <v>1300</v>
      </c>
      <c r="S646" s="51" t="s">
        <v>258</v>
      </c>
      <c r="T646" s="51" t="s">
        <v>311</v>
      </c>
      <c r="U646" s="55">
        <v>48.29</v>
      </c>
      <c r="V646" s="55">
        <v>1</v>
      </c>
      <c r="W646" s="55">
        <v>2.1</v>
      </c>
      <c r="X646" s="55">
        <v>0.51600000000000001</v>
      </c>
      <c r="Y646" s="55">
        <f t="shared" si="60"/>
        <v>2.1</v>
      </c>
      <c r="Z646" s="55">
        <f t="shared" si="61"/>
        <v>0.51600000000000001</v>
      </c>
      <c r="AA646" s="55">
        <v>0.66200000000000003</v>
      </c>
      <c r="AB646" s="56">
        <v>1.0479342273795199E-2</v>
      </c>
      <c r="AC646">
        <f t="shared" si="62"/>
        <v>34</v>
      </c>
      <c r="AD646">
        <f t="shared" si="63"/>
        <v>0</v>
      </c>
      <c r="AE646">
        <f t="shared" si="64"/>
        <v>0</v>
      </c>
      <c r="AF646">
        <f>'TP Factors'!$D$7</f>
        <v>1.0291758621024898</v>
      </c>
      <c r="AG646">
        <f t="shared" si="65"/>
        <v>0</v>
      </c>
    </row>
    <row r="647" spans="1:33">
      <c r="A647" s="51" t="s">
        <v>246</v>
      </c>
      <c r="B647" s="51">
        <v>10</v>
      </c>
      <c r="C647" s="51" t="s">
        <v>247</v>
      </c>
      <c r="D647" s="52">
        <v>37.82</v>
      </c>
      <c r="E647" s="51" t="s">
        <v>248</v>
      </c>
      <c r="F647" s="51">
        <v>3456</v>
      </c>
      <c r="G647" s="53">
        <v>3</v>
      </c>
      <c r="H647" s="51" t="s">
        <v>249</v>
      </c>
      <c r="I647" s="51" t="s">
        <v>250</v>
      </c>
      <c r="J647" s="51">
        <v>19</v>
      </c>
      <c r="K647" s="54">
        <v>47.6262326222</v>
      </c>
      <c r="L647" s="54">
        <v>80.089799022600005</v>
      </c>
      <c r="M647" s="52">
        <v>0.01</v>
      </c>
      <c r="N647" s="52">
        <v>0</v>
      </c>
      <c r="O647" s="51">
        <v>65893</v>
      </c>
      <c r="P647" s="51">
        <v>63966</v>
      </c>
      <c r="Q647" s="55">
        <v>65893</v>
      </c>
      <c r="R647" s="55">
        <v>4110</v>
      </c>
      <c r="S647" s="51" t="s">
        <v>253</v>
      </c>
      <c r="T647" s="51" t="s">
        <v>320</v>
      </c>
      <c r="U647" s="55">
        <v>48.29</v>
      </c>
      <c r="V647" s="55">
        <v>1</v>
      </c>
      <c r="W647" s="55">
        <v>0.7</v>
      </c>
      <c r="X647" s="55">
        <v>0.09</v>
      </c>
      <c r="Y647" s="55">
        <f t="shared" si="60"/>
        <v>0.7</v>
      </c>
      <c r="Z647" s="55">
        <f t="shared" si="61"/>
        <v>0.09</v>
      </c>
      <c r="AA647" s="55">
        <v>0.309</v>
      </c>
      <c r="AB647" s="56">
        <v>1.9790541175747699E-2</v>
      </c>
      <c r="AC647">
        <f t="shared" si="62"/>
        <v>30</v>
      </c>
      <c r="AD647">
        <f t="shared" si="63"/>
        <v>0</v>
      </c>
      <c r="AE647">
        <f t="shared" si="64"/>
        <v>0</v>
      </c>
      <c r="AF647">
        <f>'TP Factors'!$D$7</f>
        <v>1.0291758621024898</v>
      </c>
      <c r="AG647">
        <f t="shared" si="65"/>
        <v>0</v>
      </c>
    </row>
    <row r="648" spans="1:33">
      <c r="A648" s="51" t="s">
        <v>246</v>
      </c>
      <c r="B648" s="51">
        <v>10</v>
      </c>
      <c r="C648" s="51" t="s">
        <v>247</v>
      </c>
      <c r="D648" s="52">
        <v>37.82</v>
      </c>
      <c r="E648" s="51" t="s">
        <v>248</v>
      </c>
      <c r="F648" s="51">
        <v>3456</v>
      </c>
      <c r="G648" s="53">
        <v>11.1</v>
      </c>
      <c r="H648" s="51" t="s">
        <v>249</v>
      </c>
      <c r="I648" s="51" t="s">
        <v>250</v>
      </c>
      <c r="J648" s="51">
        <v>3</v>
      </c>
      <c r="K648" s="54">
        <v>34.837291678</v>
      </c>
      <c r="L648" s="54">
        <v>20.0642516542</v>
      </c>
      <c r="M648" s="52">
        <v>0</v>
      </c>
      <c r="N648" s="52">
        <v>0</v>
      </c>
      <c r="O648" s="51">
        <v>65894</v>
      </c>
      <c r="P648" s="51">
        <v>63967</v>
      </c>
      <c r="Q648" s="55">
        <v>65894</v>
      </c>
      <c r="R648" s="55">
        <v>1800</v>
      </c>
      <c r="S648" s="51" t="s">
        <v>253</v>
      </c>
      <c r="T648" s="51" t="s">
        <v>342</v>
      </c>
      <c r="U648" s="55">
        <v>48.29</v>
      </c>
      <c r="V648" s="55">
        <v>1</v>
      </c>
      <c r="W648" s="55">
        <v>1.25</v>
      </c>
      <c r="X648" s="55">
        <v>7.5999999999999998E-2</v>
      </c>
      <c r="Y648" s="55">
        <f t="shared" si="60"/>
        <v>1.25</v>
      </c>
      <c r="Z648" s="55">
        <f t="shared" si="61"/>
        <v>7.5999999999999998E-2</v>
      </c>
      <c r="AA648" s="55">
        <v>0.182</v>
      </c>
      <c r="AB648" s="56">
        <v>4.9579647199883602E-3</v>
      </c>
      <c r="AC648">
        <f t="shared" si="62"/>
        <v>4</v>
      </c>
      <c r="AD648">
        <f t="shared" si="63"/>
        <v>0</v>
      </c>
      <c r="AE648">
        <f t="shared" si="64"/>
        <v>0</v>
      </c>
      <c r="AF648">
        <f>'TP Factors'!$D$7</f>
        <v>1.0291758621024898</v>
      </c>
      <c r="AG648">
        <f t="shared" si="65"/>
        <v>0</v>
      </c>
    </row>
    <row r="649" spans="1:33">
      <c r="A649" s="51" t="s">
        <v>246</v>
      </c>
      <c r="B649" s="51">
        <v>10</v>
      </c>
      <c r="C649" s="51" t="s">
        <v>247</v>
      </c>
      <c r="D649" s="52">
        <v>37.82</v>
      </c>
      <c r="E649" s="51" t="s">
        <v>248</v>
      </c>
      <c r="F649" s="51">
        <v>3456</v>
      </c>
      <c r="G649" s="53">
        <v>11.1</v>
      </c>
      <c r="H649" s="51" t="s">
        <v>249</v>
      </c>
      <c r="I649" s="51" t="s">
        <v>250</v>
      </c>
      <c r="J649" s="51">
        <v>6</v>
      </c>
      <c r="K649" s="54">
        <v>37.398420423499999</v>
      </c>
      <c r="L649" s="54">
        <v>41.859420785200001</v>
      </c>
      <c r="M649" s="52">
        <v>0.01</v>
      </c>
      <c r="N649" s="52">
        <v>0</v>
      </c>
      <c r="O649" s="51">
        <v>65896</v>
      </c>
      <c r="P649" s="51">
        <v>63969</v>
      </c>
      <c r="Q649" s="55">
        <v>65896</v>
      </c>
      <c r="R649" s="55">
        <v>1800</v>
      </c>
      <c r="S649" s="51" t="s">
        <v>258</v>
      </c>
      <c r="T649" s="51" t="s">
        <v>341</v>
      </c>
      <c r="U649" s="55">
        <v>48.29</v>
      </c>
      <c r="V649" s="55">
        <v>1</v>
      </c>
      <c r="W649" s="55">
        <v>1.25</v>
      </c>
      <c r="X649" s="55">
        <v>7.5999999999999998E-2</v>
      </c>
      <c r="Y649" s="55">
        <f t="shared" si="60"/>
        <v>1.25</v>
      </c>
      <c r="Z649" s="55">
        <f t="shared" si="61"/>
        <v>7.5999999999999998E-2</v>
      </c>
      <c r="AA649" s="55">
        <v>0.183</v>
      </c>
      <c r="AB649" s="56">
        <v>1.0343646768733001E-2</v>
      </c>
      <c r="AC649">
        <f t="shared" si="62"/>
        <v>9</v>
      </c>
      <c r="AD649">
        <f t="shared" si="63"/>
        <v>0</v>
      </c>
      <c r="AE649">
        <f t="shared" si="64"/>
        <v>0</v>
      </c>
      <c r="AF649">
        <f>'TP Factors'!$D$7</f>
        <v>1.0291758621024898</v>
      </c>
      <c r="AG649">
        <f t="shared" si="65"/>
        <v>0</v>
      </c>
    </row>
    <row r="650" spans="1:33">
      <c r="A650" s="51" t="s">
        <v>246</v>
      </c>
      <c r="B650" s="51">
        <v>10</v>
      </c>
      <c r="C650" s="51" t="s">
        <v>247</v>
      </c>
      <c r="D650" s="52">
        <v>37.82</v>
      </c>
      <c r="E650" s="51" t="s">
        <v>248</v>
      </c>
      <c r="F650" s="51">
        <v>3456</v>
      </c>
      <c r="G650" s="53">
        <v>11.1</v>
      </c>
      <c r="H650" s="51" t="s">
        <v>249</v>
      </c>
      <c r="I650" s="51" t="s">
        <v>250</v>
      </c>
      <c r="J650" s="51">
        <v>20</v>
      </c>
      <c r="K650" s="54">
        <v>73.765038673399999</v>
      </c>
      <c r="L650" s="54">
        <v>147.48220145799999</v>
      </c>
      <c r="M650" s="52">
        <v>0.03</v>
      </c>
      <c r="N650" s="52">
        <v>0</v>
      </c>
      <c r="O650" s="51">
        <v>65897</v>
      </c>
      <c r="P650" s="51">
        <v>63970</v>
      </c>
      <c r="Q650" s="55">
        <v>65897</v>
      </c>
      <c r="R650" s="55">
        <v>1800</v>
      </c>
      <c r="S650" s="51" t="s">
        <v>258</v>
      </c>
      <c r="T650" s="51" t="s">
        <v>341</v>
      </c>
      <c r="U650" s="55">
        <v>48.29</v>
      </c>
      <c r="V650" s="55">
        <v>1</v>
      </c>
      <c r="W650" s="55">
        <v>1.25</v>
      </c>
      <c r="X650" s="55">
        <v>7.5999999999999998E-2</v>
      </c>
      <c r="Y650" s="55">
        <f t="shared" si="60"/>
        <v>1.25</v>
      </c>
      <c r="Z650" s="55">
        <f t="shared" si="61"/>
        <v>7.5999999999999998E-2</v>
      </c>
      <c r="AA650" s="55">
        <v>0.183</v>
      </c>
      <c r="AB650" s="56">
        <v>3.6443499887434803E-2</v>
      </c>
      <c r="AC650">
        <f t="shared" si="62"/>
        <v>33</v>
      </c>
      <c r="AD650">
        <f t="shared" si="63"/>
        <v>0</v>
      </c>
      <c r="AE650">
        <f t="shared" si="64"/>
        <v>0</v>
      </c>
      <c r="AF650">
        <f>'TP Factors'!$D$7</f>
        <v>1.0291758621024898</v>
      </c>
      <c r="AG650">
        <f t="shared" si="65"/>
        <v>0</v>
      </c>
    </row>
    <row r="651" spans="1:33">
      <c r="A651" s="51" t="s">
        <v>246</v>
      </c>
      <c r="B651" s="51">
        <v>10</v>
      </c>
      <c r="C651" s="51" t="s">
        <v>247</v>
      </c>
      <c r="D651" s="52">
        <v>37.82</v>
      </c>
      <c r="E651" s="51" t="s">
        <v>248</v>
      </c>
      <c r="F651" s="51">
        <v>3456</v>
      </c>
      <c r="G651" s="53">
        <v>11.1</v>
      </c>
      <c r="H651" s="51" t="s">
        <v>249</v>
      </c>
      <c r="I651" s="51" t="s">
        <v>250</v>
      </c>
      <c r="J651" s="51">
        <v>40</v>
      </c>
      <c r="K651" s="54">
        <v>83.883522165599999</v>
      </c>
      <c r="L651" s="54">
        <v>311.983544102</v>
      </c>
      <c r="M651" s="52">
        <v>0.05</v>
      </c>
      <c r="N651" s="52">
        <v>0</v>
      </c>
      <c r="O651" s="51">
        <v>65902</v>
      </c>
      <c r="P651" s="51">
        <v>63973</v>
      </c>
      <c r="Q651" s="55">
        <v>65902</v>
      </c>
      <c r="R651" s="55">
        <v>1800</v>
      </c>
      <c r="S651" s="51" t="s">
        <v>256</v>
      </c>
      <c r="T651" s="51" t="s">
        <v>347</v>
      </c>
      <c r="U651" s="55">
        <v>48.29</v>
      </c>
      <c r="V651" s="55">
        <v>1</v>
      </c>
      <c r="W651" s="55">
        <v>1.25</v>
      </c>
      <c r="X651" s="55">
        <v>7.5999999999999998E-2</v>
      </c>
      <c r="Y651" s="55">
        <f t="shared" si="60"/>
        <v>1.25</v>
      </c>
      <c r="Z651" s="55">
        <f t="shared" si="61"/>
        <v>7.5999999999999998E-2</v>
      </c>
      <c r="AA651" s="55">
        <v>0.16900000000000001</v>
      </c>
      <c r="AB651" s="56">
        <v>7.7092504309738893E-2</v>
      </c>
      <c r="AC651">
        <f t="shared" si="62"/>
        <v>65</v>
      </c>
      <c r="AD651">
        <f t="shared" si="63"/>
        <v>0</v>
      </c>
      <c r="AE651">
        <f t="shared" si="64"/>
        <v>0</v>
      </c>
      <c r="AF651">
        <f>'TP Factors'!$D$7</f>
        <v>1.0291758621024898</v>
      </c>
      <c r="AG651">
        <f t="shared" si="65"/>
        <v>0</v>
      </c>
    </row>
    <row r="652" spans="1:33">
      <c r="A652" s="51" t="s">
        <v>246</v>
      </c>
      <c r="B652" s="51">
        <v>10</v>
      </c>
      <c r="C652" s="51" t="s">
        <v>247</v>
      </c>
      <c r="D652" s="52">
        <v>37.82</v>
      </c>
      <c r="E652" s="51" t="s">
        <v>248</v>
      </c>
      <c r="F652" s="51">
        <v>3456</v>
      </c>
      <c r="G652" s="53">
        <v>11.1</v>
      </c>
      <c r="H652" s="51" t="s">
        <v>249</v>
      </c>
      <c r="I652" s="51" t="s">
        <v>250</v>
      </c>
      <c r="J652" s="51">
        <v>145</v>
      </c>
      <c r="K652" s="54">
        <v>193.557409234</v>
      </c>
      <c r="L652" s="54">
        <v>1139.5790649</v>
      </c>
      <c r="M652" s="52">
        <v>0.18</v>
      </c>
      <c r="N652" s="52">
        <v>0.01</v>
      </c>
      <c r="O652" s="51">
        <v>65903</v>
      </c>
      <c r="P652" s="51">
        <v>63974</v>
      </c>
      <c r="Q652" s="55">
        <v>65903</v>
      </c>
      <c r="R652" s="55">
        <v>1800</v>
      </c>
      <c r="S652" s="51" t="s">
        <v>256</v>
      </c>
      <c r="T652" s="51" t="s">
        <v>347</v>
      </c>
      <c r="U652" s="55">
        <v>48.29</v>
      </c>
      <c r="V652" s="55">
        <v>1</v>
      </c>
      <c r="W652" s="55">
        <v>1.25</v>
      </c>
      <c r="X652" s="55">
        <v>7.5999999999999998E-2</v>
      </c>
      <c r="Y652" s="55">
        <f t="shared" si="60"/>
        <v>1.25</v>
      </c>
      <c r="Z652" s="55">
        <f t="shared" si="61"/>
        <v>7.5999999999999998E-2</v>
      </c>
      <c r="AA652" s="55">
        <v>0.16900000000000001</v>
      </c>
      <c r="AB652" s="56">
        <v>0.281594993172262</v>
      </c>
      <c r="AC652">
        <f t="shared" si="62"/>
        <v>236</v>
      </c>
      <c r="AD652">
        <f t="shared" si="63"/>
        <v>1</v>
      </c>
      <c r="AE652">
        <f t="shared" si="64"/>
        <v>0</v>
      </c>
      <c r="AF652">
        <f>'TP Factors'!$D$7</f>
        <v>1.0291758621024898</v>
      </c>
      <c r="AG652">
        <f t="shared" si="65"/>
        <v>0</v>
      </c>
    </row>
    <row r="653" spans="1:33">
      <c r="A653" s="51" t="s">
        <v>246</v>
      </c>
      <c r="B653" s="51">
        <v>10</v>
      </c>
      <c r="C653" s="51" t="s">
        <v>247</v>
      </c>
      <c r="D653" s="52">
        <v>37.82</v>
      </c>
      <c r="E653" s="51" t="s">
        <v>248</v>
      </c>
      <c r="F653" s="51">
        <v>3456</v>
      </c>
      <c r="G653" s="53">
        <v>11.1</v>
      </c>
      <c r="H653" s="51" t="s">
        <v>249</v>
      </c>
      <c r="I653" s="51" t="s">
        <v>250</v>
      </c>
      <c r="J653" s="51">
        <v>1081</v>
      </c>
      <c r="K653" s="54">
        <v>493.10286231700002</v>
      </c>
      <c r="L653" s="54">
        <v>7897.29864456</v>
      </c>
      <c r="M653" s="52">
        <v>1.35</v>
      </c>
      <c r="N653" s="52">
        <v>0.08</v>
      </c>
      <c r="O653" s="51">
        <v>65904</v>
      </c>
      <c r="P653" s="51">
        <v>63975</v>
      </c>
      <c r="Q653" s="55">
        <v>65904</v>
      </c>
      <c r="R653" s="55">
        <v>1800</v>
      </c>
      <c r="S653" s="51" t="s">
        <v>253</v>
      </c>
      <c r="T653" s="51" t="s">
        <v>342</v>
      </c>
      <c r="U653" s="55">
        <v>48.29</v>
      </c>
      <c r="V653" s="55">
        <v>1</v>
      </c>
      <c r="W653" s="55">
        <v>1.25</v>
      </c>
      <c r="X653" s="55">
        <v>7.5999999999999998E-2</v>
      </c>
      <c r="Y653" s="55">
        <f t="shared" si="60"/>
        <v>1.25</v>
      </c>
      <c r="Z653" s="55">
        <f t="shared" si="61"/>
        <v>7.5999999999999998E-2</v>
      </c>
      <c r="AA653" s="55">
        <v>0.182</v>
      </c>
      <c r="AB653" s="56">
        <v>1.9514571882123399</v>
      </c>
      <c r="AC653">
        <f t="shared" si="62"/>
        <v>1763</v>
      </c>
      <c r="AD653">
        <f t="shared" si="63"/>
        <v>5</v>
      </c>
      <c r="AE653">
        <f t="shared" si="64"/>
        <v>0.3</v>
      </c>
      <c r="AF653">
        <f>'TP Factors'!$D$7</f>
        <v>1.0291758621024898</v>
      </c>
      <c r="AG653">
        <f t="shared" si="65"/>
        <v>0.3</v>
      </c>
    </row>
    <row r="654" spans="1:33">
      <c r="A654" s="51" t="s">
        <v>246</v>
      </c>
      <c r="B654" s="51">
        <v>10</v>
      </c>
      <c r="C654" s="51" t="s">
        <v>247</v>
      </c>
      <c r="D654" s="52">
        <v>37.82</v>
      </c>
      <c r="E654" s="51" t="s">
        <v>248</v>
      </c>
      <c r="F654" s="51">
        <v>3456</v>
      </c>
      <c r="G654" s="53">
        <v>11.1</v>
      </c>
      <c r="H654" s="51" t="s">
        <v>249</v>
      </c>
      <c r="I654" s="51" t="s">
        <v>250</v>
      </c>
      <c r="J654" s="51">
        <v>234</v>
      </c>
      <c r="K654" s="54">
        <v>351.96653983700003</v>
      </c>
      <c r="L654" s="54">
        <v>1842.2402651299999</v>
      </c>
      <c r="M654" s="52">
        <v>0.28999999999999998</v>
      </c>
      <c r="N654" s="52">
        <v>0.02</v>
      </c>
      <c r="O654" s="51">
        <v>65906</v>
      </c>
      <c r="P654" s="51">
        <v>63977</v>
      </c>
      <c r="Q654" s="55">
        <v>65906</v>
      </c>
      <c r="R654" s="55">
        <v>1800</v>
      </c>
      <c r="S654" s="51" t="s">
        <v>256</v>
      </c>
      <c r="T654" s="51" t="s">
        <v>347</v>
      </c>
      <c r="U654" s="55">
        <v>48.29</v>
      </c>
      <c r="V654" s="55">
        <v>1</v>
      </c>
      <c r="W654" s="55">
        <v>1.25</v>
      </c>
      <c r="X654" s="55">
        <v>7.5999999999999998E-2</v>
      </c>
      <c r="Y654" s="55">
        <f t="shared" si="60"/>
        <v>1.25</v>
      </c>
      <c r="Z654" s="55">
        <f t="shared" si="61"/>
        <v>7.5999999999999998E-2</v>
      </c>
      <c r="AA654" s="55">
        <v>0.16900000000000001</v>
      </c>
      <c r="AB654" s="56">
        <v>0.45522566256831498</v>
      </c>
      <c r="AC654">
        <f t="shared" si="62"/>
        <v>382</v>
      </c>
      <c r="AD654">
        <f t="shared" si="63"/>
        <v>1</v>
      </c>
      <c r="AE654">
        <f t="shared" si="64"/>
        <v>0.1</v>
      </c>
      <c r="AF654">
        <f>'TP Factors'!$D$7</f>
        <v>1.0291758621024898</v>
      </c>
      <c r="AG654">
        <f t="shared" si="65"/>
        <v>0.1</v>
      </c>
    </row>
    <row r="655" spans="1:33">
      <c r="A655" s="51" t="s">
        <v>246</v>
      </c>
      <c r="B655" s="51">
        <v>10</v>
      </c>
      <c r="C655" s="51" t="s">
        <v>247</v>
      </c>
      <c r="D655" s="52">
        <v>37.82</v>
      </c>
      <c r="E655" s="51" t="s">
        <v>248</v>
      </c>
      <c r="F655" s="51">
        <v>1234</v>
      </c>
      <c r="G655" s="53">
        <v>0</v>
      </c>
      <c r="H655" s="51" t="s">
        <v>249</v>
      </c>
      <c r="I655" s="51" t="s">
        <v>250</v>
      </c>
      <c r="J655" s="51">
        <v>6246</v>
      </c>
      <c r="K655" s="54">
        <v>607.900493482</v>
      </c>
      <c r="L655" s="54">
        <v>16604.878306099999</v>
      </c>
      <c r="M655" s="52">
        <v>3.75</v>
      </c>
      <c r="N655" s="52">
        <v>0.84</v>
      </c>
      <c r="O655" s="51">
        <v>65909</v>
      </c>
      <c r="P655" s="51">
        <v>63980</v>
      </c>
      <c r="Q655" s="55">
        <v>65909</v>
      </c>
      <c r="R655" s="55">
        <v>5300</v>
      </c>
      <c r="S655" s="51" t="s">
        <v>256</v>
      </c>
      <c r="T655" s="51" t="s">
        <v>294</v>
      </c>
      <c r="U655" s="55">
        <v>48.29</v>
      </c>
      <c r="V655" s="55">
        <v>1</v>
      </c>
      <c r="W655" s="55">
        <v>0.6</v>
      </c>
      <c r="X655" s="55">
        <v>0.13500000000000001</v>
      </c>
      <c r="Y655" s="55">
        <f t="shared" si="60"/>
        <v>0.6</v>
      </c>
      <c r="Z655" s="55">
        <f t="shared" si="61"/>
        <v>0.13500000000000001</v>
      </c>
      <c r="AA655" s="55">
        <v>0.5</v>
      </c>
      <c r="AB655" s="56">
        <v>4.1031383755070401</v>
      </c>
      <c r="AC655">
        <f t="shared" si="62"/>
        <v>10183</v>
      </c>
      <c r="AD655">
        <f t="shared" si="63"/>
        <v>13</v>
      </c>
      <c r="AE655">
        <f t="shared" si="64"/>
        <v>3</v>
      </c>
      <c r="AF655">
        <f>'TP Factors'!$D$7</f>
        <v>1.0291758621024898</v>
      </c>
      <c r="AG655">
        <f t="shared" si="65"/>
        <v>3.1</v>
      </c>
    </row>
    <row r="656" spans="1:33">
      <c r="A656" s="51" t="s">
        <v>246</v>
      </c>
      <c r="B656" s="51">
        <v>10</v>
      </c>
      <c r="C656" s="51" t="s">
        <v>247</v>
      </c>
      <c r="D656" s="52">
        <v>37.82</v>
      </c>
      <c r="E656" s="51" t="s">
        <v>248</v>
      </c>
      <c r="F656" s="51">
        <v>3456</v>
      </c>
      <c r="G656" s="53">
        <v>0</v>
      </c>
      <c r="H656" s="51" t="s">
        <v>249</v>
      </c>
      <c r="I656" s="51" t="s">
        <v>250</v>
      </c>
      <c r="J656" s="51">
        <v>89</v>
      </c>
      <c r="K656" s="54">
        <v>121.81698693200001</v>
      </c>
      <c r="L656" s="54">
        <v>388.62504302999997</v>
      </c>
      <c r="M656" s="52">
        <v>0</v>
      </c>
      <c r="N656" s="52">
        <v>0</v>
      </c>
      <c r="O656" s="51">
        <v>65911</v>
      </c>
      <c r="P656" s="51">
        <v>63982</v>
      </c>
      <c r="Q656" s="55">
        <v>65911</v>
      </c>
      <c r="R656" s="55">
        <v>6460</v>
      </c>
      <c r="S656" s="51" t="s">
        <v>258</v>
      </c>
      <c r="T656" s="51" t="s">
        <v>280</v>
      </c>
      <c r="U656" s="55">
        <v>48.29</v>
      </c>
      <c r="V656" s="55">
        <v>1</v>
      </c>
      <c r="W656" s="55">
        <v>0</v>
      </c>
      <c r="X656" s="55">
        <v>0</v>
      </c>
      <c r="Y656" s="55">
        <f t="shared" si="60"/>
        <v>0</v>
      </c>
      <c r="Z656" s="55">
        <f t="shared" si="61"/>
        <v>0</v>
      </c>
      <c r="AA656" s="55">
        <v>0.30299999999999999</v>
      </c>
      <c r="AB656" s="56">
        <v>9.60309553866983E-2</v>
      </c>
      <c r="AC656">
        <f t="shared" si="62"/>
        <v>144</v>
      </c>
      <c r="AD656">
        <f t="shared" si="63"/>
        <v>0</v>
      </c>
      <c r="AE656">
        <f t="shared" si="64"/>
        <v>0</v>
      </c>
      <c r="AF656">
        <f>'TP Factors'!$D$7</f>
        <v>1.0291758621024898</v>
      </c>
      <c r="AG656">
        <f t="shared" si="65"/>
        <v>0</v>
      </c>
    </row>
    <row r="657" spans="1:33">
      <c r="A657" s="51" t="s">
        <v>246</v>
      </c>
      <c r="B657" s="51">
        <v>10</v>
      </c>
      <c r="C657" s="51" t="s">
        <v>247</v>
      </c>
      <c r="D657" s="52">
        <v>37.82</v>
      </c>
      <c r="E657" s="51" t="s">
        <v>248</v>
      </c>
      <c r="F657" s="51">
        <v>1234</v>
      </c>
      <c r="G657" s="53">
        <v>102.5</v>
      </c>
      <c r="H657" s="51" t="s">
        <v>249</v>
      </c>
      <c r="I657" s="51" t="s">
        <v>250</v>
      </c>
      <c r="J657" s="51">
        <v>31</v>
      </c>
      <c r="K657" s="54">
        <v>38.0790520081</v>
      </c>
      <c r="L657" s="54">
        <v>62.8449037464</v>
      </c>
      <c r="M657" s="52">
        <v>7.0000000000000007E-2</v>
      </c>
      <c r="N657" s="52">
        <v>0.02</v>
      </c>
      <c r="O657" s="51">
        <v>65913</v>
      </c>
      <c r="P657" s="51">
        <v>63984</v>
      </c>
      <c r="Q657" s="55">
        <v>65913</v>
      </c>
      <c r="R657" s="55">
        <v>1300</v>
      </c>
      <c r="S657" s="51" t="s">
        <v>258</v>
      </c>
      <c r="T657" s="51" t="s">
        <v>311</v>
      </c>
      <c r="U657" s="55">
        <v>48.29</v>
      </c>
      <c r="V657" s="55">
        <v>1</v>
      </c>
      <c r="W657" s="55">
        <v>2.1</v>
      </c>
      <c r="X657" s="55">
        <v>0.51600000000000001</v>
      </c>
      <c r="Y657" s="55">
        <f t="shared" si="60"/>
        <v>2.1</v>
      </c>
      <c r="Z657" s="55">
        <f t="shared" si="61"/>
        <v>0.51600000000000001</v>
      </c>
      <c r="AA657" s="55">
        <v>0.66200000000000003</v>
      </c>
      <c r="AB657" s="56">
        <v>1.55292517907044E-2</v>
      </c>
      <c r="AC657">
        <f t="shared" si="62"/>
        <v>51</v>
      </c>
      <c r="AD657">
        <f t="shared" si="63"/>
        <v>0</v>
      </c>
      <c r="AE657">
        <f t="shared" si="64"/>
        <v>0.1</v>
      </c>
      <c r="AF657">
        <f>'TP Factors'!$D$7</f>
        <v>1.0291758621024898</v>
      </c>
      <c r="AG657">
        <f t="shared" si="65"/>
        <v>0.1</v>
      </c>
    </row>
    <row r="658" spans="1:33">
      <c r="A658" s="51" t="s">
        <v>246</v>
      </c>
      <c r="B658" s="51">
        <v>10</v>
      </c>
      <c r="C658" s="51" t="s">
        <v>247</v>
      </c>
      <c r="D658" s="52">
        <v>37.82</v>
      </c>
      <c r="E658" s="51" t="s">
        <v>248</v>
      </c>
      <c r="F658" s="51">
        <v>1234</v>
      </c>
      <c r="G658" s="53">
        <v>98</v>
      </c>
      <c r="H658" s="51" t="s">
        <v>249</v>
      </c>
      <c r="I658" s="51" t="s">
        <v>250</v>
      </c>
      <c r="J658" s="51">
        <v>618</v>
      </c>
      <c r="K658" s="54">
        <v>577.75945044100001</v>
      </c>
      <c r="L658" s="54">
        <v>1107.86192867</v>
      </c>
      <c r="M658" s="52">
        <v>1.1100000000000001</v>
      </c>
      <c r="N658" s="52">
        <v>0.3</v>
      </c>
      <c r="O658" s="51">
        <v>65915</v>
      </c>
      <c r="P658" s="51">
        <v>63986</v>
      </c>
      <c r="Q658" s="55">
        <v>65915</v>
      </c>
      <c r="R658" s="55">
        <v>1700</v>
      </c>
      <c r="S658" s="51" t="s">
        <v>258</v>
      </c>
      <c r="T658" s="51" t="s">
        <v>307</v>
      </c>
      <c r="U658" s="55">
        <v>48.29</v>
      </c>
      <c r="V658" s="55">
        <v>1</v>
      </c>
      <c r="W658" s="55">
        <v>1.8</v>
      </c>
      <c r="X658" s="55">
        <v>0.47799999999999998</v>
      </c>
      <c r="Y658" s="55">
        <f t="shared" si="60"/>
        <v>1.8</v>
      </c>
      <c r="Z658" s="55">
        <f t="shared" si="61"/>
        <v>0.47799999999999998</v>
      </c>
      <c r="AA658" s="55">
        <v>0.74099999999999999</v>
      </c>
      <c r="AB658" s="56">
        <v>0.273757549447747</v>
      </c>
      <c r="AC658">
        <f t="shared" si="62"/>
        <v>1007</v>
      </c>
      <c r="AD658">
        <f t="shared" si="63"/>
        <v>4</v>
      </c>
      <c r="AE658">
        <f t="shared" si="64"/>
        <v>1.1000000000000001</v>
      </c>
      <c r="AF658">
        <f>'TP Factors'!$D$7</f>
        <v>1.0291758621024898</v>
      </c>
      <c r="AG658">
        <f t="shared" si="65"/>
        <v>1.1000000000000001</v>
      </c>
    </row>
    <row r="659" spans="1:33">
      <c r="A659" s="51" t="s">
        <v>246</v>
      </c>
      <c r="B659" s="51">
        <v>10</v>
      </c>
      <c r="C659" s="51" t="s">
        <v>247</v>
      </c>
      <c r="D659" s="52">
        <v>37.82</v>
      </c>
      <c r="E659" s="51" t="s">
        <v>248</v>
      </c>
      <c r="F659" s="51">
        <v>3456</v>
      </c>
      <c r="G659" s="53">
        <v>3</v>
      </c>
      <c r="H659" s="51" t="s">
        <v>249</v>
      </c>
      <c r="I659" s="51" t="s">
        <v>250</v>
      </c>
      <c r="J659" s="51">
        <v>3519</v>
      </c>
      <c r="K659" s="54">
        <v>985.46834891000003</v>
      </c>
      <c r="L659" s="54">
        <v>15137.2200013</v>
      </c>
      <c r="M659" s="52">
        <v>2.46</v>
      </c>
      <c r="N659" s="52">
        <v>0.32</v>
      </c>
      <c r="O659" s="51">
        <v>65917</v>
      </c>
      <c r="P659" s="51">
        <v>63988</v>
      </c>
      <c r="Q659" s="55">
        <v>65917</v>
      </c>
      <c r="R659" s="55">
        <v>4340</v>
      </c>
      <c r="S659" s="51" t="s">
        <v>253</v>
      </c>
      <c r="T659" s="51" t="s">
        <v>344</v>
      </c>
      <c r="U659" s="55">
        <v>48.29</v>
      </c>
      <c r="V659" s="55">
        <v>1</v>
      </c>
      <c r="W659" s="55">
        <v>0.7</v>
      </c>
      <c r="X659" s="55">
        <v>0.09</v>
      </c>
      <c r="Y659" s="55">
        <f t="shared" si="60"/>
        <v>0.7</v>
      </c>
      <c r="Z659" s="55">
        <f t="shared" si="61"/>
        <v>0.09</v>
      </c>
      <c r="AA659" s="55">
        <v>0.309</v>
      </c>
      <c r="AB659" s="56">
        <v>3.7404735608230402</v>
      </c>
      <c r="AC659">
        <f t="shared" si="62"/>
        <v>5737</v>
      </c>
      <c r="AD659">
        <f t="shared" si="63"/>
        <v>9</v>
      </c>
      <c r="AE659">
        <f t="shared" si="64"/>
        <v>1.1000000000000001</v>
      </c>
      <c r="AF659">
        <f>'TP Factors'!$D$7</f>
        <v>1.0291758621024898</v>
      </c>
      <c r="AG659">
        <f t="shared" si="65"/>
        <v>1.1000000000000001</v>
      </c>
    </row>
    <row r="660" spans="1:33">
      <c r="A660" s="51" t="s">
        <v>246</v>
      </c>
      <c r="B660" s="51">
        <v>10</v>
      </c>
      <c r="C660" s="51" t="s">
        <v>247</v>
      </c>
      <c r="D660" s="52">
        <v>37.82</v>
      </c>
      <c r="E660" s="51" t="s">
        <v>248</v>
      </c>
      <c r="F660" s="51">
        <v>3456</v>
      </c>
      <c r="G660" s="53">
        <v>0</v>
      </c>
      <c r="H660" s="51" t="s">
        <v>249</v>
      </c>
      <c r="I660" s="51" t="s">
        <v>250</v>
      </c>
      <c r="J660" s="51">
        <v>9</v>
      </c>
      <c r="K660" s="54">
        <v>29.862777449500001</v>
      </c>
      <c r="L660" s="54">
        <v>37.643451961099998</v>
      </c>
      <c r="M660" s="52">
        <v>0</v>
      </c>
      <c r="N660" s="52">
        <v>0</v>
      </c>
      <c r="O660" s="51">
        <v>65919</v>
      </c>
      <c r="P660" s="51">
        <v>63990</v>
      </c>
      <c r="Q660" s="55">
        <v>65919</v>
      </c>
      <c r="R660" s="55">
        <v>6410</v>
      </c>
      <c r="S660" s="51" t="s">
        <v>251</v>
      </c>
      <c r="T660" s="51" t="s">
        <v>321</v>
      </c>
      <c r="U660" s="55">
        <v>48.29</v>
      </c>
      <c r="V660" s="55">
        <v>1</v>
      </c>
      <c r="W660" s="55">
        <v>0</v>
      </c>
      <c r="X660" s="55">
        <v>0</v>
      </c>
      <c r="Y660" s="55">
        <f t="shared" si="60"/>
        <v>0</v>
      </c>
      <c r="Z660" s="55">
        <f t="shared" si="61"/>
        <v>0</v>
      </c>
      <c r="AA660" s="55">
        <v>0.30299999999999999</v>
      </c>
      <c r="AB660" s="56">
        <v>9.3018623504766001E-3</v>
      </c>
      <c r="AC660">
        <f t="shared" si="62"/>
        <v>14</v>
      </c>
      <c r="AD660">
        <f t="shared" si="63"/>
        <v>0</v>
      </c>
      <c r="AE660">
        <f t="shared" si="64"/>
        <v>0</v>
      </c>
      <c r="AF660">
        <f>'TP Factors'!$D$7</f>
        <v>1.0291758621024898</v>
      </c>
      <c r="AG660">
        <f t="shared" si="65"/>
        <v>0</v>
      </c>
    </row>
    <row r="661" spans="1:33">
      <c r="A661" s="51" t="s">
        <v>246</v>
      </c>
      <c r="B661" s="51">
        <v>10</v>
      </c>
      <c r="C661" s="51" t="s">
        <v>247</v>
      </c>
      <c r="D661" s="52">
        <v>37.82</v>
      </c>
      <c r="E661" s="51" t="s">
        <v>248</v>
      </c>
      <c r="F661" s="51">
        <v>1234</v>
      </c>
      <c r="G661" s="53">
        <v>29</v>
      </c>
      <c r="H661" s="51" t="s">
        <v>249</v>
      </c>
      <c r="I661" s="51" t="s">
        <v>250</v>
      </c>
      <c r="J661" s="51">
        <v>15</v>
      </c>
      <c r="K661" s="54">
        <v>48.392706038100002</v>
      </c>
      <c r="L661" s="54">
        <v>90.123093362800006</v>
      </c>
      <c r="M661" s="52">
        <v>0.03</v>
      </c>
      <c r="N661" s="52">
        <v>0</v>
      </c>
      <c r="O661" s="51">
        <v>65921</v>
      </c>
      <c r="P661" s="51">
        <v>63992</v>
      </c>
      <c r="Q661" s="55">
        <v>65921</v>
      </c>
      <c r="R661" s="55">
        <v>1200</v>
      </c>
      <c r="S661" s="51" t="s">
        <v>261</v>
      </c>
      <c r="T661" s="51" t="s">
        <v>262</v>
      </c>
      <c r="U661" s="55">
        <v>48.29</v>
      </c>
      <c r="V661" s="55">
        <v>1</v>
      </c>
      <c r="W661" s="55">
        <v>2.23</v>
      </c>
      <c r="X661" s="55">
        <v>0.316</v>
      </c>
      <c r="Y661" s="55">
        <f t="shared" si="60"/>
        <v>2.23</v>
      </c>
      <c r="Z661" s="55">
        <f t="shared" si="61"/>
        <v>0.316</v>
      </c>
      <c r="AA661" s="55">
        <v>0.22</v>
      </c>
      <c r="AB661" s="56">
        <v>1.7541831992620299E-2</v>
      </c>
      <c r="AC661">
        <f t="shared" si="62"/>
        <v>19</v>
      </c>
      <c r="AD661">
        <f t="shared" si="63"/>
        <v>0</v>
      </c>
      <c r="AE661">
        <f t="shared" si="64"/>
        <v>0</v>
      </c>
      <c r="AF661">
        <f>'TP Factors'!$D$7</f>
        <v>1.0291758621024898</v>
      </c>
      <c r="AG661">
        <f t="shared" si="65"/>
        <v>0</v>
      </c>
    </row>
    <row r="662" spans="1:33">
      <c r="A662" s="51" t="s">
        <v>246</v>
      </c>
      <c r="B662" s="51">
        <v>10</v>
      </c>
      <c r="C662" s="51" t="s">
        <v>247</v>
      </c>
      <c r="D662" s="52">
        <v>37.82</v>
      </c>
      <c r="E662" s="51" t="s">
        <v>248</v>
      </c>
      <c r="F662" s="51">
        <v>1234</v>
      </c>
      <c r="G662" s="53">
        <v>29</v>
      </c>
      <c r="H662" s="51" t="s">
        <v>249</v>
      </c>
      <c r="I662" s="51" t="s">
        <v>250</v>
      </c>
      <c r="J662" s="51">
        <v>10317</v>
      </c>
      <c r="K662" s="54">
        <v>1813.4097309199999</v>
      </c>
      <c r="L662" s="54">
        <v>35252.119370100001</v>
      </c>
      <c r="M662" s="52">
        <v>23.01</v>
      </c>
      <c r="N662" s="52">
        <v>3.26</v>
      </c>
      <c r="O662" s="51">
        <v>65922</v>
      </c>
      <c r="P662" s="51">
        <v>63993</v>
      </c>
      <c r="Q662" s="55">
        <v>65922</v>
      </c>
      <c r="R662" s="55">
        <v>1200</v>
      </c>
      <c r="S662" s="51" t="s">
        <v>253</v>
      </c>
      <c r="T662" s="51" t="s">
        <v>254</v>
      </c>
      <c r="U662" s="55">
        <v>48.29</v>
      </c>
      <c r="V662" s="55">
        <v>1</v>
      </c>
      <c r="W662" s="55">
        <v>2.23</v>
      </c>
      <c r="X662" s="55">
        <v>0.316</v>
      </c>
      <c r="Y662" s="55">
        <f t="shared" si="60"/>
        <v>2.23</v>
      </c>
      <c r="Z662" s="55">
        <f t="shared" si="61"/>
        <v>0.316</v>
      </c>
      <c r="AA662" s="55">
        <v>0.38900000000000001</v>
      </c>
      <c r="AB662" s="56">
        <v>0.17881106860795001</v>
      </c>
      <c r="AC662">
        <f t="shared" si="62"/>
        <v>345</v>
      </c>
      <c r="AD662">
        <f t="shared" si="63"/>
        <v>2</v>
      </c>
      <c r="AE662">
        <f t="shared" si="64"/>
        <v>0.2</v>
      </c>
      <c r="AF662">
        <f>'TP Factors'!$D$7</f>
        <v>1.0291758621024898</v>
      </c>
      <c r="AG662">
        <f t="shared" si="65"/>
        <v>0.2</v>
      </c>
    </row>
    <row r="663" spans="1:33">
      <c r="A663" s="51" t="s">
        <v>246</v>
      </c>
      <c r="B663" s="51">
        <v>10</v>
      </c>
      <c r="C663" s="51" t="s">
        <v>247</v>
      </c>
      <c r="D663" s="52">
        <v>37.82</v>
      </c>
      <c r="E663" s="51" t="s">
        <v>248</v>
      </c>
      <c r="F663" s="51">
        <v>1234</v>
      </c>
      <c r="G663" s="53">
        <v>102.5</v>
      </c>
      <c r="H663" s="51" t="s">
        <v>249</v>
      </c>
      <c r="I663" s="51" t="s">
        <v>250</v>
      </c>
      <c r="J663" s="51">
        <v>6</v>
      </c>
      <c r="K663" s="54">
        <v>17.774648749800001</v>
      </c>
      <c r="L663" s="54">
        <v>12.865574108600001</v>
      </c>
      <c r="M663" s="52">
        <v>0.01</v>
      </c>
      <c r="N663" s="52">
        <v>0</v>
      </c>
      <c r="O663" s="51">
        <v>65923</v>
      </c>
      <c r="P663" s="51">
        <v>63994</v>
      </c>
      <c r="Q663" s="55">
        <v>65923</v>
      </c>
      <c r="R663" s="55">
        <v>1300</v>
      </c>
      <c r="S663" s="51" t="s">
        <v>258</v>
      </c>
      <c r="T663" s="51" t="s">
        <v>311</v>
      </c>
      <c r="U663" s="55">
        <v>48.29</v>
      </c>
      <c r="V663" s="55">
        <v>1</v>
      </c>
      <c r="W663" s="55">
        <v>2.1</v>
      </c>
      <c r="X663" s="55">
        <v>0.51600000000000001</v>
      </c>
      <c r="Y663" s="55">
        <f t="shared" si="60"/>
        <v>2.1</v>
      </c>
      <c r="Z663" s="55">
        <f t="shared" si="61"/>
        <v>0.51600000000000001</v>
      </c>
      <c r="AA663" s="55">
        <v>0.66200000000000003</v>
      </c>
      <c r="AB663" s="56">
        <v>3.1791398823370499E-3</v>
      </c>
      <c r="AC663">
        <f t="shared" si="62"/>
        <v>10</v>
      </c>
      <c r="AD663">
        <f t="shared" si="63"/>
        <v>0</v>
      </c>
      <c r="AE663">
        <f t="shared" si="64"/>
        <v>0</v>
      </c>
      <c r="AF663">
        <f>'TP Factors'!$D$7</f>
        <v>1.0291758621024898</v>
      </c>
      <c r="AG663">
        <f t="shared" si="65"/>
        <v>0</v>
      </c>
    </row>
    <row r="664" spans="1:33">
      <c r="A664" s="51" t="s">
        <v>246</v>
      </c>
      <c r="B664" s="51">
        <v>10</v>
      </c>
      <c r="C664" s="51" t="s">
        <v>247</v>
      </c>
      <c r="D664" s="52">
        <v>37.82</v>
      </c>
      <c r="E664" s="51" t="s">
        <v>248</v>
      </c>
      <c r="F664" s="51">
        <v>3456</v>
      </c>
      <c r="G664" s="53">
        <v>3</v>
      </c>
      <c r="H664" s="51" t="s">
        <v>249</v>
      </c>
      <c r="I664" s="51" t="s">
        <v>250</v>
      </c>
      <c r="J664" s="51">
        <v>574</v>
      </c>
      <c r="K664" s="54">
        <v>414.032289483</v>
      </c>
      <c r="L664" s="54">
        <v>2470.78728701</v>
      </c>
      <c r="M664" s="52">
        <v>0.4</v>
      </c>
      <c r="N664" s="52">
        <v>0.05</v>
      </c>
      <c r="O664" s="51">
        <v>65927</v>
      </c>
      <c r="P664" s="51">
        <v>63998</v>
      </c>
      <c r="Q664" s="55">
        <v>65927</v>
      </c>
      <c r="R664" s="55">
        <v>4410</v>
      </c>
      <c r="S664" s="51" t="s">
        <v>253</v>
      </c>
      <c r="T664" s="51" t="s">
        <v>357</v>
      </c>
      <c r="U664" s="55">
        <v>48.29</v>
      </c>
      <c r="V664" s="55">
        <v>1</v>
      </c>
      <c r="W664" s="55">
        <v>0.7</v>
      </c>
      <c r="X664" s="55">
        <v>0.09</v>
      </c>
      <c r="Y664" s="55">
        <f t="shared" si="60"/>
        <v>0.7</v>
      </c>
      <c r="Z664" s="55">
        <f t="shared" si="61"/>
        <v>0.09</v>
      </c>
      <c r="AA664" s="55">
        <v>0.309</v>
      </c>
      <c r="AB664" s="56">
        <v>0.61054239290499601</v>
      </c>
      <c r="AC664">
        <f t="shared" si="62"/>
        <v>936</v>
      </c>
      <c r="AD664">
        <f t="shared" si="63"/>
        <v>1</v>
      </c>
      <c r="AE664">
        <f t="shared" si="64"/>
        <v>0.2</v>
      </c>
      <c r="AF664">
        <f>'TP Factors'!$D$7</f>
        <v>1.0291758621024898</v>
      </c>
      <c r="AG664">
        <f t="shared" si="65"/>
        <v>0.2</v>
      </c>
    </row>
    <row r="665" spans="1:33">
      <c r="A665" s="51" t="s">
        <v>246</v>
      </c>
      <c r="B665" s="51">
        <v>10</v>
      </c>
      <c r="C665" s="51" t="s">
        <v>247</v>
      </c>
      <c r="D665" s="52">
        <v>37.82</v>
      </c>
      <c r="E665" s="51" t="s">
        <v>248</v>
      </c>
      <c r="F665" s="51">
        <v>3456</v>
      </c>
      <c r="G665" s="53">
        <v>0</v>
      </c>
      <c r="H665" s="51" t="s">
        <v>249</v>
      </c>
      <c r="I665" s="51" t="s">
        <v>250</v>
      </c>
      <c r="J665" s="51">
        <v>62</v>
      </c>
      <c r="K665" s="54">
        <v>67.065254351700005</v>
      </c>
      <c r="L665" s="54">
        <v>273.69003193499998</v>
      </c>
      <c r="M665" s="52">
        <v>0</v>
      </c>
      <c r="N665" s="52">
        <v>0</v>
      </c>
      <c r="O665" s="51">
        <v>65929</v>
      </c>
      <c r="P665" s="51">
        <v>64000</v>
      </c>
      <c r="Q665" s="55">
        <v>65929</v>
      </c>
      <c r="R665" s="55">
        <v>6410</v>
      </c>
      <c r="S665" s="51" t="s">
        <v>251</v>
      </c>
      <c r="T665" s="51" t="s">
        <v>321</v>
      </c>
      <c r="U665" s="55">
        <v>48.29</v>
      </c>
      <c r="V665" s="55">
        <v>1</v>
      </c>
      <c r="W665" s="55">
        <v>0</v>
      </c>
      <c r="X665" s="55">
        <v>0</v>
      </c>
      <c r="Y665" s="55">
        <f t="shared" si="60"/>
        <v>0</v>
      </c>
      <c r="Z665" s="55">
        <f t="shared" si="61"/>
        <v>0</v>
      </c>
      <c r="AA665" s="55">
        <v>0.30299999999999999</v>
      </c>
      <c r="AB665" s="56">
        <v>6.7630009211418998E-2</v>
      </c>
      <c r="AC665">
        <f t="shared" si="62"/>
        <v>102</v>
      </c>
      <c r="AD665">
        <f t="shared" si="63"/>
        <v>0</v>
      </c>
      <c r="AE665">
        <f t="shared" si="64"/>
        <v>0</v>
      </c>
      <c r="AF665">
        <f>'TP Factors'!$D$7</f>
        <v>1.0291758621024898</v>
      </c>
      <c r="AG665">
        <f t="shared" si="65"/>
        <v>0</v>
      </c>
    </row>
    <row r="666" spans="1:33">
      <c r="A666" s="51" t="s">
        <v>246</v>
      </c>
      <c r="B666" s="51">
        <v>10</v>
      </c>
      <c r="C666" s="51" t="s">
        <v>247</v>
      </c>
      <c r="D666" s="52">
        <v>37.82</v>
      </c>
      <c r="E666" s="51" t="s">
        <v>248</v>
      </c>
      <c r="F666" s="51">
        <v>3456</v>
      </c>
      <c r="G666" s="53">
        <v>11.1</v>
      </c>
      <c r="H666" s="51" t="s">
        <v>249</v>
      </c>
      <c r="I666" s="51" t="s">
        <v>250</v>
      </c>
      <c r="J666" s="51">
        <v>11</v>
      </c>
      <c r="K666" s="54">
        <v>63.5290285066</v>
      </c>
      <c r="L666" s="54">
        <v>83.072836914700005</v>
      </c>
      <c r="M666" s="52">
        <v>0.01</v>
      </c>
      <c r="N666" s="52">
        <v>0</v>
      </c>
      <c r="O666" s="51">
        <v>65930</v>
      </c>
      <c r="P666" s="51">
        <v>64001</v>
      </c>
      <c r="Q666" s="55">
        <v>65930</v>
      </c>
      <c r="R666" s="55">
        <v>1800</v>
      </c>
      <c r="S666" s="51" t="s">
        <v>256</v>
      </c>
      <c r="T666" s="51" t="s">
        <v>347</v>
      </c>
      <c r="U666" s="55">
        <v>48.29</v>
      </c>
      <c r="V666" s="55">
        <v>1</v>
      </c>
      <c r="W666" s="55">
        <v>1.25</v>
      </c>
      <c r="X666" s="55">
        <v>7.5999999999999998E-2</v>
      </c>
      <c r="Y666" s="55">
        <f t="shared" si="60"/>
        <v>1.25</v>
      </c>
      <c r="Z666" s="55">
        <f t="shared" si="61"/>
        <v>7.5999999999999998E-2</v>
      </c>
      <c r="AA666" s="55">
        <v>0.16900000000000001</v>
      </c>
      <c r="AB666" s="56">
        <v>2.05276629436511E-2</v>
      </c>
      <c r="AC666">
        <f t="shared" si="62"/>
        <v>17</v>
      </c>
      <c r="AD666">
        <f t="shared" si="63"/>
        <v>0</v>
      </c>
      <c r="AE666">
        <f t="shared" si="64"/>
        <v>0</v>
      </c>
      <c r="AF666">
        <f>'TP Factors'!$D$7</f>
        <v>1.0291758621024898</v>
      </c>
      <c r="AG666">
        <f t="shared" si="65"/>
        <v>0</v>
      </c>
    </row>
    <row r="667" spans="1:33">
      <c r="A667" s="51" t="s">
        <v>246</v>
      </c>
      <c r="B667" s="51">
        <v>10</v>
      </c>
      <c r="C667" s="51" t="s">
        <v>247</v>
      </c>
      <c r="D667" s="52">
        <v>37.82</v>
      </c>
      <c r="E667" s="51" t="s">
        <v>248</v>
      </c>
      <c r="F667" s="51">
        <v>3456</v>
      </c>
      <c r="G667" s="53">
        <v>11.1</v>
      </c>
      <c r="H667" s="51" t="s">
        <v>249</v>
      </c>
      <c r="I667" s="51" t="s">
        <v>250</v>
      </c>
      <c r="J667" s="51">
        <v>251</v>
      </c>
      <c r="K667" s="54">
        <v>459.54035808399999</v>
      </c>
      <c r="L667" s="54">
        <v>2623.8674267000001</v>
      </c>
      <c r="M667" s="52">
        <v>0.31</v>
      </c>
      <c r="N667" s="52">
        <v>0.02</v>
      </c>
      <c r="O667" s="51">
        <v>65931</v>
      </c>
      <c r="P667" s="51">
        <v>64002</v>
      </c>
      <c r="Q667" s="55">
        <v>65931</v>
      </c>
      <c r="R667" s="55">
        <v>1800</v>
      </c>
      <c r="S667" s="51" t="s">
        <v>261</v>
      </c>
      <c r="T667" s="51" t="s">
        <v>356</v>
      </c>
      <c r="U667" s="55">
        <v>48.29</v>
      </c>
      <c r="V667" s="55">
        <v>1</v>
      </c>
      <c r="W667" s="55">
        <v>1.25</v>
      </c>
      <c r="X667" s="55">
        <v>7.5999999999999998E-2</v>
      </c>
      <c r="Y667" s="55">
        <f t="shared" si="60"/>
        <v>1.25</v>
      </c>
      <c r="Z667" s="55">
        <f t="shared" si="61"/>
        <v>7.5999999999999998E-2</v>
      </c>
      <c r="AA667" s="55">
        <v>0.127</v>
      </c>
      <c r="AB667" s="56">
        <v>0.64836916791323695</v>
      </c>
      <c r="AC667">
        <f t="shared" si="62"/>
        <v>409</v>
      </c>
      <c r="AD667">
        <f t="shared" si="63"/>
        <v>1</v>
      </c>
      <c r="AE667">
        <f t="shared" si="64"/>
        <v>0.1</v>
      </c>
      <c r="AF667">
        <f>'TP Factors'!$D$7</f>
        <v>1.0291758621024898</v>
      </c>
      <c r="AG667">
        <f t="shared" si="65"/>
        <v>0.1</v>
      </c>
    </row>
    <row r="668" spans="1:33">
      <c r="A668" s="51" t="s">
        <v>246</v>
      </c>
      <c r="B668" s="51">
        <v>10</v>
      </c>
      <c r="C668" s="51" t="s">
        <v>247</v>
      </c>
      <c r="D668" s="52">
        <v>37.82</v>
      </c>
      <c r="E668" s="51" t="s">
        <v>248</v>
      </c>
      <c r="F668" s="51">
        <v>3456</v>
      </c>
      <c r="G668" s="53">
        <v>11.1</v>
      </c>
      <c r="H668" s="51" t="s">
        <v>249</v>
      </c>
      <c r="I668" s="51" t="s">
        <v>250</v>
      </c>
      <c r="J668" s="51">
        <v>552</v>
      </c>
      <c r="K668" s="54">
        <v>412.92794341500002</v>
      </c>
      <c r="L668" s="54">
        <v>4027.7105702700001</v>
      </c>
      <c r="M668" s="52">
        <v>0.69</v>
      </c>
      <c r="N668" s="52">
        <v>0.04</v>
      </c>
      <c r="O668" s="51">
        <v>65932</v>
      </c>
      <c r="P668" s="51">
        <v>64003</v>
      </c>
      <c r="Q668" s="55">
        <v>65932</v>
      </c>
      <c r="R668" s="55">
        <v>1800</v>
      </c>
      <c r="S668" s="51" t="s">
        <v>253</v>
      </c>
      <c r="T668" s="51" t="s">
        <v>342</v>
      </c>
      <c r="U668" s="55">
        <v>48.29</v>
      </c>
      <c r="V668" s="55">
        <v>1</v>
      </c>
      <c r="W668" s="55">
        <v>1.25</v>
      </c>
      <c r="X668" s="55">
        <v>7.5999999999999998E-2</v>
      </c>
      <c r="Y668" s="55">
        <f t="shared" si="60"/>
        <v>1.25</v>
      </c>
      <c r="Z668" s="55">
        <f t="shared" si="61"/>
        <v>7.5999999999999998E-2</v>
      </c>
      <c r="AA668" s="55">
        <v>0.182</v>
      </c>
      <c r="AB668" s="56">
        <v>0.99526497585108797</v>
      </c>
      <c r="AC668">
        <f t="shared" si="62"/>
        <v>899</v>
      </c>
      <c r="AD668">
        <f t="shared" si="63"/>
        <v>2</v>
      </c>
      <c r="AE668">
        <f t="shared" si="64"/>
        <v>0.2</v>
      </c>
      <c r="AF668">
        <f>'TP Factors'!$D$7</f>
        <v>1.0291758621024898</v>
      </c>
      <c r="AG668">
        <f t="shared" si="65"/>
        <v>0.2</v>
      </c>
    </row>
    <row r="669" spans="1:33">
      <c r="A669" s="51" t="s">
        <v>246</v>
      </c>
      <c r="B669" s="51">
        <v>10</v>
      </c>
      <c r="C669" s="51" t="s">
        <v>247</v>
      </c>
      <c r="D669" s="52">
        <v>37.82</v>
      </c>
      <c r="E669" s="51" t="s">
        <v>248</v>
      </c>
      <c r="F669" s="51">
        <v>3456</v>
      </c>
      <c r="G669" s="53">
        <v>3</v>
      </c>
      <c r="H669" s="51" t="s">
        <v>249</v>
      </c>
      <c r="I669" s="51" t="s">
        <v>250</v>
      </c>
      <c r="J669" s="51">
        <v>72</v>
      </c>
      <c r="K669" s="54">
        <v>78.271981038999996</v>
      </c>
      <c r="L669" s="54">
        <v>231.17108097299999</v>
      </c>
      <c r="M669" s="52">
        <v>0.05</v>
      </c>
      <c r="N669" s="52">
        <v>0.01</v>
      </c>
      <c r="O669" s="51">
        <v>65933</v>
      </c>
      <c r="P669" s="51">
        <v>64004</v>
      </c>
      <c r="Q669" s="55">
        <v>65933</v>
      </c>
      <c r="R669" s="55">
        <v>4110</v>
      </c>
      <c r="S669" s="51" t="s">
        <v>258</v>
      </c>
      <c r="T669" s="51" t="s">
        <v>305</v>
      </c>
      <c r="U669" s="55">
        <v>48.29</v>
      </c>
      <c r="V669" s="55">
        <v>1</v>
      </c>
      <c r="W669" s="55">
        <v>0.7</v>
      </c>
      <c r="X669" s="55">
        <v>0.09</v>
      </c>
      <c r="Y669" s="55">
        <f t="shared" si="60"/>
        <v>0.7</v>
      </c>
      <c r="Z669" s="55">
        <f t="shared" si="61"/>
        <v>0.09</v>
      </c>
      <c r="AA669" s="55">
        <v>0.41299999999999998</v>
      </c>
      <c r="AB669" s="56">
        <v>5.7123389647249702E-2</v>
      </c>
      <c r="AC669">
        <f t="shared" si="62"/>
        <v>117</v>
      </c>
      <c r="AD669">
        <f t="shared" si="63"/>
        <v>0</v>
      </c>
      <c r="AE669">
        <f t="shared" si="64"/>
        <v>0</v>
      </c>
      <c r="AF669">
        <f>'TP Factors'!$D$7</f>
        <v>1.0291758621024898</v>
      </c>
      <c r="AG669">
        <f t="shared" si="65"/>
        <v>0</v>
      </c>
    </row>
    <row r="670" spans="1:33">
      <c r="A670" s="51" t="s">
        <v>246</v>
      </c>
      <c r="B670" s="51">
        <v>10</v>
      </c>
      <c r="C670" s="51" t="s">
        <v>247</v>
      </c>
      <c r="D670" s="52">
        <v>37.82</v>
      </c>
      <c r="E670" s="51" t="s">
        <v>248</v>
      </c>
      <c r="F670" s="51">
        <v>3456</v>
      </c>
      <c r="G670" s="53">
        <v>0</v>
      </c>
      <c r="H670" s="51" t="s">
        <v>249</v>
      </c>
      <c r="I670" s="51" t="s">
        <v>250</v>
      </c>
      <c r="J670" s="51">
        <v>416</v>
      </c>
      <c r="K670" s="54">
        <v>266.67333033400001</v>
      </c>
      <c r="L670" s="54">
        <v>1824.96110036</v>
      </c>
      <c r="M670" s="52">
        <v>0</v>
      </c>
      <c r="N670" s="52">
        <v>0</v>
      </c>
      <c r="O670" s="51">
        <v>65934</v>
      </c>
      <c r="P670" s="51">
        <v>64005</v>
      </c>
      <c r="Q670" s="55">
        <v>65934</v>
      </c>
      <c r="R670" s="55">
        <v>6430</v>
      </c>
      <c r="S670" s="51" t="s">
        <v>251</v>
      </c>
      <c r="T670" s="51" t="s">
        <v>340</v>
      </c>
      <c r="U670" s="55">
        <v>48.29</v>
      </c>
      <c r="V670" s="55">
        <v>1</v>
      </c>
      <c r="W670" s="55">
        <v>0</v>
      </c>
      <c r="X670" s="55">
        <v>0</v>
      </c>
      <c r="Y670" s="55">
        <f t="shared" si="60"/>
        <v>0</v>
      </c>
      <c r="Z670" s="55">
        <f t="shared" si="61"/>
        <v>0</v>
      </c>
      <c r="AA670" s="55">
        <v>0.30299999999999999</v>
      </c>
      <c r="AB670" s="56">
        <v>0.45095590503694399</v>
      </c>
      <c r="AC670">
        <f t="shared" si="62"/>
        <v>678</v>
      </c>
      <c r="AD670">
        <f t="shared" si="63"/>
        <v>0</v>
      </c>
      <c r="AE670">
        <f t="shared" si="64"/>
        <v>0</v>
      </c>
      <c r="AF670">
        <f>'TP Factors'!$D$7</f>
        <v>1.0291758621024898</v>
      </c>
      <c r="AG670">
        <f t="shared" si="65"/>
        <v>0</v>
      </c>
    </row>
    <row r="671" spans="1:33">
      <c r="A671" s="51" t="s">
        <v>246</v>
      </c>
      <c r="B671" s="51">
        <v>10</v>
      </c>
      <c r="C671" s="51" t="s">
        <v>247</v>
      </c>
      <c r="D671" s="52">
        <v>37.82</v>
      </c>
      <c r="E671" s="51" t="s">
        <v>248</v>
      </c>
      <c r="F671" s="51">
        <v>3456</v>
      </c>
      <c r="G671" s="53">
        <v>3</v>
      </c>
      <c r="H671" s="51" t="s">
        <v>249</v>
      </c>
      <c r="I671" s="51" t="s">
        <v>250</v>
      </c>
      <c r="J671" s="51">
        <v>4096</v>
      </c>
      <c r="K671" s="54">
        <v>862.27887958400004</v>
      </c>
      <c r="L671" s="54">
        <v>13181.941460800001</v>
      </c>
      <c r="M671" s="52">
        <v>2.87</v>
      </c>
      <c r="N671" s="52">
        <v>0.37</v>
      </c>
      <c r="O671" s="51">
        <v>65935</v>
      </c>
      <c r="P671" s="51">
        <v>64006</v>
      </c>
      <c r="Q671" s="55">
        <v>65935</v>
      </c>
      <c r="R671" s="55">
        <v>4410</v>
      </c>
      <c r="S671" s="51" t="s">
        <v>258</v>
      </c>
      <c r="T671" s="51" t="s">
        <v>358</v>
      </c>
      <c r="U671" s="55">
        <v>48.29</v>
      </c>
      <c r="V671" s="55">
        <v>1</v>
      </c>
      <c r="W671" s="55">
        <v>0.7</v>
      </c>
      <c r="X671" s="55">
        <v>0.09</v>
      </c>
      <c r="Y671" s="55">
        <f t="shared" si="60"/>
        <v>0.7</v>
      </c>
      <c r="Z671" s="55">
        <f t="shared" si="61"/>
        <v>0.09</v>
      </c>
      <c r="AA671" s="55">
        <v>0.41299999999999998</v>
      </c>
      <c r="AB671" s="56">
        <v>3.25731564379991</v>
      </c>
      <c r="AC671">
        <f t="shared" si="62"/>
        <v>6678</v>
      </c>
      <c r="AD671">
        <f t="shared" si="63"/>
        <v>10</v>
      </c>
      <c r="AE671">
        <f t="shared" si="64"/>
        <v>1.3</v>
      </c>
      <c r="AF671">
        <f>'TP Factors'!$D$7</f>
        <v>1.0291758621024898</v>
      </c>
      <c r="AG671">
        <f t="shared" si="65"/>
        <v>1.3</v>
      </c>
    </row>
    <row r="672" spans="1:33">
      <c r="A672" s="51" t="s">
        <v>246</v>
      </c>
      <c r="B672" s="51">
        <v>10</v>
      </c>
      <c r="C672" s="51" t="s">
        <v>247</v>
      </c>
      <c r="D672" s="52">
        <v>37.82</v>
      </c>
      <c r="E672" s="51" t="s">
        <v>248</v>
      </c>
      <c r="F672" s="51">
        <v>3456</v>
      </c>
      <c r="G672" s="53">
        <v>0</v>
      </c>
      <c r="H672" s="51" t="s">
        <v>249</v>
      </c>
      <c r="I672" s="51" t="s">
        <v>250</v>
      </c>
      <c r="J672" s="51">
        <v>1374</v>
      </c>
      <c r="K672" s="54">
        <v>407.05381860199998</v>
      </c>
      <c r="L672" s="54">
        <v>6026.5589803700004</v>
      </c>
      <c r="M672" s="52">
        <v>0</v>
      </c>
      <c r="N672" s="52">
        <v>0</v>
      </c>
      <c r="O672" s="51">
        <v>65936</v>
      </c>
      <c r="P672" s="51">
        <v>64007</v>
      </c>
      <c r="Q672" s="55">
        <v>65936</v>
      </c>
      <c r="R672" s="55">
        <v>6430</v>
      </c>
      <c r="S672" s="51" t="s">
        <v>258</v>
      </c>
      <c r="T672" s="51" t="s">
        <v>339</v>
      </c>
      <c r="U672" s="55">
        <v>48.29</v>
      </c>
      <c r="V672" s="55">
        <v>1</v>
      </c>
      <c r="W672" s="55">
        <v>0</v>
      </c>
      <c r="X672" s="55">
        <v>0</v>
      </c>
      <c r="Y672" s="55">
        <f t="shared" si="60"/>
        <v>0</v>
      </c>
      <c r="Z672" s="55">
        <f t="shared" si="61"/>
        <v>0</v>
      </c>
      <c r="AA672" s="55">
        <v>0.30299999999999999</v>
      </c>
      <c r="AB672" s="56">
        <v>1.4891891989892601</v>
      </c>
      <c r="AC672">
        <f t="shared" si="62"/>
        <v>2240</v>
      </c>
      <c r="AD672">
        <f t="shared" si="63"/>
        <v>0</v>
      </c>
      <c r="AE672">
        <f t="shared" si="64"/>
        <v>0</v>
      </c>
      <c r="AF672">
        <f>'TP Factors'!$D$7</f>
        <v>1.0291758621024898</v>
      </c>
      <c r="AG672">
        <f t="shared" si="65"/>
        <v>0</v>
      </c>
    </row>
    <row r="673" spans="1:33">
      <c r="A673" s="51" t="s">
        <v>246</v>
      </c>
      <c r="B673" s="51">
        <v>10</v>
      </c>
      <c r="C673" s="51" t="s">
        <v>247</v>
      </c>
      <c r="D673" s="52">
        <v>37.82</v>
      </c>
      <c r="E673" s="51" t="s">
        <v>248</v>
      </c>
      <c r="F673" s="51">
        <v>3456</v>
      </c>
      <c r="G673" s="53">
        <v>3</v>
      </c>
      <c r="H673" s="51" t="s">
        <v>249</v>
      </c>
      <c r="I673" s="51" t="s">
        <v>250</v>
      </c>
      <c r="J673" s="51">
        <v>1500</v>
      </c>
      <c r="K673" s="54">
        <v>367.25890954599998</v>
      </c>
      <c r="L673" s="54">
        <v>4826.8434074999996</v>
      </c>
      <c r="M673" s="52">
        <v>1.05</v>
      </c>
      <c r="N673" s="52">
        <v>0.14000000000000001</v>
      </c>
      <c r="O673" s="51">
        <v>65937</v>
      </c>
      <c r="P673" s="51">
        <v>64008</v>
      </c>
      <c r="Q673" s="55">
        <v>65937</v>
      </c>
      <c r="R673" s="55">
        <v>4410</v>
      </c>
      <c r="S673" s="51" t="s">
        <v>258</v>
      </c>
      <c r="T673" s="51" t="s">
        <v>358</v>
      </c>
      <c r="U673" s="55">
        <v>48.29</v>
      </c>
      <c r="V673" s="55">
        <v>1</v>
      </c>
      <c r="W673" s="55">
        <v>0.7</v>
      </c>
      <c r="X673" s="55">
        <v>0.09</v>
      </c>
      <c r="Y673" s="55">
        <f t="shared" si="60"/>
        <v>0.7</v>
      </c>
      <c r="Z673" s="55">
        <f t="shared" si="61"/>
        <v>0.09</v>
      </c>
      <c r="AA673" s="55">
        <v>0.41299999999999998</v>
      </c>
      <c r="AB673" s="56">
        <v>1.1927342105657901</v>
      </c>
      <c r="AC673">
        <f t="shared" si="62"/>
        <v>2445</v>
      </c>
      <c r="AD673">
        <f t="shared" si="63"/>
        <v>4</v>
      </c>
      <c r="AE673">
        <f t="shared" si="64"/>
        <v>0.5</v>
      </c>
      <c r="AF673">
        <f>'TP Factors'!$D$7</f>
        <v>1.0291758621024898</v>
      </c>
      <c r="AG673">
        <f t="shared" si="65"/>
        <v>0.5</v>
      </c>
    </row>
    <row r="674" spans="1:33">
      <c r="A674" s="51" t="s">
        <v>246</v>
      </c>
      <c r="B674" s="51">
        <v>10</v>
      </c>
      <c r="C674" s="51" t="s">
        <v>247</v>
      </c>
      <c r="D674" s="52">
        <v>37.82</v>
      </c>
      <c r="E674" s="51" t="s">
        <v>248</v>
      </c>
      <c r="F674" s="51">
        <v>3456</v>
      </c>
      <c r="G674" s="53">
        <v>3</v>
      </c>
      <c r="H674" s="51" t="s">
        <v>249</v>
      </c>
      <c r="I674" s="51" t="s">
        <v>250</v>
      </c>
      <c r="J674" s="51">
        <v>18</v>
      </c>
      <c r="K674" s="54">
        <v>115.706722494</v>
      </c>
      <c r="L674" s="54">
        <v>76.776880653399999</v>
      </c>
      <c r="M674" s="52">
        <v>0.01</v>
      </c>
      <c r="N674" s="52">
        <v>0</v>
      </c>
      <c r="O674" s="51">
        <v>65938</v>
      </c>
      <c r="P674" s="51">
        <v>64009</v>
      </c>
      <c r="Q674" s="55">
        <v>65938</v>
      </c>
      <c r="R674" s="55">
        <v>4110</v>
      </c>
      <c r="S674" s="51" t="s">
        <v>253</v>
      </c>
      <c r="T674" s="51" t="s">
        <v>320</v>
      </c>
      <c r="U674" s="55">
        <v>48.29</v>
      </c>
      <c r="V674" s="55">
        <v>1</v>
      </c>
      <c r="W674" s="55">
        <v>0.7</v>
      </c>
      <c r="X674" s="55">
        <v>0.09</v>
      </c>
      <c r="Y674" s="55">
        <f t="shared" si="60"/>
        <v>0.7</v>
      </c>
      <c r="Z674" s="55">
        <f t="shared" si="61"/>
        <v>0.09</v>
      </c>
      <c r="AA674" s="55">
        <v>0.309</v>
      </c>
      <c r="AB674" s="56">
        <v>1.8971904481561601E-2</v>
      </c>
      <c r="AC674">
        <f t="shared" si="62"/>
        <v>29</v>
      </c>
      <c r="AD674">
        <f t="shared" si="63"/>
        <v>0</v>
      </c>
      <c r="AE674">
        <f t="shared" si="64"/>
        <v>0</v>
      </c>
      <c r="AF674">
        <f>'TP Factors'!$D$7</f>
        <v>1.0291758621024898</v>
      </c>
      <c r="AG674">
        <f t="shared" si="65"/>
        <v>0</v>
      </c>
    </row>
    <row r="675" spans="1:33">
      <c r="A675" s="51" t="s">
        <v>246</v>
      </c>
      <c r="B675" s="51">
        <v>10</v>
      </c>
      <c r="C675" s="51" t="s">
        <v>247</v>
      </c>
      <c r="D675" s="52">
        <v>37.82</v>
      </c>
      <c r="E675" s="51" t="s">
        <v>248</v>
      </c>
      <c r="F675" s="51">
        <v>1234</v>
      </c>
      <c r="G675" s="53">
        <v>0</v>
      </c>
      <c r="H675" s="51" t="s">
        <v>249</v>
      </c>
      <c r="I675" s="51" t="s">
        <v>250</v>
      </c>
      <c r="J675" s="51">
        <v>2</v>
      </c>
      <c r="K675" s="54">
        <v>17.9596493616</v>
      </c>
      <c r="L675" s="54">
        <v>4.5914888567599998</v>
      </c>
      <c r="M675" s="52">
        <v>0</v>
      </c>
      <c r="N675" s="52">
        <v>0</v>
      </c>
      <c r="O675" s="51">
        <v>65941</v>
      </c>
      <c r="P675" s="51">
        <v>64010</v>
      </c>
      <c r="Q675" s="55">
        <v>65941</v>
      </c>
      <c r="R675" s="55">
        <v>5300</v>
      </c>
      <c r="S675" s="51" t="s">
        <v>258</v>
      </c>
      <c r="T675" s="51" t="s">
        <v>291</v>
      </c>
      <c r="U675" s="55">
        <v>48.29</v>
      </c>
      <c r="V675" s="55">
        <v>1</v>
      </c>
      <c r="W675" s="55">
        <v>0.6</v>
      </c>
      <c r="X675" s="55">
        <v>0.13500000000000001</v>
      </c>
      <c r="Y675" s="55">
        <f t="shared" si="60"/>
        <v>0.6</v>
      </c>
      <c r="Z675" s="55">
        <f t="shared" si="61"/>
        <v>0.13500000000000001</v>
      </c>
      <c r="AA675" s="55">
        <v>0.5</v>
      </c>
      <c r="AB675" s="56">
        <v>1.1345770666051701E-3</v>
      </c>
      <c r="AC675">
        <f t="shared" si="62"/>
        <v>3</v>
      </c>
      <c r="AD675">
        <f t="shared" si="63"/>
        <v>0</v>
      </c>
      <c r="AE675">
        <f t="shared" si="64"/>
        <v>0</v>
      </c>
      <c r="AF675">
        <f>'TP Factors'!$D$7</f>
        <v>1.0291758621024898</v>
      </c>
      <c r="AG675">
        <f t="shared" si="65"/>
        <v>0</v>
      </c>
    </row>
    <row r="676" spans="1:33">
      <c r="A676" s="51" t="s">
        <v>246</v>
      </c>
      <c r="B676" s="51">
        <v>10</v>
      </c>
      <c r="C676" s="51" t="s">
        <v>247</v>
      </c>
      <c r="D676" s="52">
        <v>37.82</v>
      </c>
      <c r="E676" s="51" t="s">
        <v>248</v>
      </c>
      <c r="F676" s="51">
        <v>3456</v>
      </c>
      <c r="G676" s="53">
        <v>3</v>
      </c>
      <c r="H676" s="51" t="s">
        <v>249</v>
      </c>
      <c r="I676" s="51" t="s">
        <v>250</v>
      </c>
      <c r="J676" s="51">
        <v>55</v>
      </c>
      <c r="K676" s="54">
        <v>58.6160972164</v>
      </c>
      <c r="L676" s="54">
        <v>183.97680774700001</v>
      </c>
      <c r="M676" s="52">
        <v>7.0000000000000007E-2</v>
      </c>
      <c r="N676" s="52">
        <v>0</v>
      </c>
      <c r="O676" s="51">
        <v>65942</v>
      </c>
      <c r="P676" s="51">
        <v>64011</v>
      </c>
      <c r="Q676" s="55">
        <v>65942</v>
      </c>
      <c r="R676" s="55">
        <v>3200</v>
      </c>
      <c r="S676" s="51" t="s">
        <v>251</v>
      </c>
      <c r="T676" s="51" t="s">
        <v>252</v>
      </c>
      <c r="U676" s="55">
        <v>48.29</v>
      </c>
      <c r="V676" s="55">
        <v>1</v>
      </c>
      <c r="W676" s="55">
        <v>1.2</v>
      </c>
      <c r="X676" s="55">
        <v>6.4000000000000001E-2</v>
      </c>
      <c r="Y676" s="55">
        <f t="shared" si="60"/>
        <v>1.2</v>
      </c>
      <c r="Z676" s="55">
        <f t="shared" si="61"/>
        <v>6.4000000000000001E-2</v>
      </c>
      <c r="AA676" s="55">
        <v>0.4</v>
      </c>
      <c r="AB676" s="56">
        <v>4.5461477420528001E-2</v>
      </c>
      <c r="AC676">
        <f t="shared" si="62"/>
        <v>90</v>
      </c>
      <c r="AD676">
        <f t="shared" si="63"/>
        <v>0</v>
      </c>
      <c r="AE676">
        <f t="shared" si="64"/>
        <v>0</v>
      </c>
      <c r="AF676">
        <f>'TP Factors'!$D$7</f>
        <v>1.0291758621024898</v>
      </c>
      <c r="AG676">
        <f t="shared" si="65"/>
        <v>0</v>
      </c>
    </row>
    <row r="677" spans="1:33">
      <c r="A677" s="51" t="s">
        <v>246</v>
      </c>
      <c r="B677" s="51">
        <v>10</v>
      </c>
      <c r="C677" s="51" t="s">
        <v>247</v>
      </c>
      <c r="D677" s="52">
        <v>37.82</v>
      </c>
      <c r="E677" s="51" t="s">
        <v>248</v>
      </c>
      <c r="F677" s="51">
        <v>1234</v>
      </c>
      <c r="G677" s="53">
        <v>29</v>
      </c>
      <c r="H677" s="51" t="s">
        <v>249</v>
      </c>
      <c r="I677" s="51" t="s">
        <v>250</v>
      </c>
      <c r="J677" s="51">
        <v>24712</v>
      </c>
      <c r="K677" s="54">
        <v>2982.5240772400002</v>
      </c>
      <c r="L677" s="54">
        <v>108048.72898099999</v>
      </c>
      <c r="M677" s="52">
        <v>55.11</v>
      </c>
      <c r="N677" s="52">
        <v>7.81</v>
      </c>
      <c r="O677" s="51">
        <v>65943</v>
      </c>
      <c r="P677" s="51">
        <v>64012</v>
      </c>
      <c r="Q677" s="55">
        <v>65943</v>
      </c>
      <c r="R677" s="55">
        <v>1200</v>
      </c>
      <c r="S677" s="51" t="s">
        <v>258</v>
      </c>
      <c r="T677" s="51" t="s">
        <v>259</v>
      </c>
      <c r="U677" s="55">
        <v>48.29</v>
      </c>
      <c r="V677" s="55">
        <v>1</v>
      </c>
      <c r="W677" s="55">
        <v>2.23</v>
      </c>
      <c r="X677" s="55">
        <v>0.316</v>
      </c>
      <c r="Y677" s="55">
        <f t="shared" si="60"/>
        <v>2.23</v>
      </c>
      <c r="Z677" s="55">
        <f t="shared" si="61"/>
        <v>0.316</v>
      </c>
      <c r="AA677" s="55">
        <v>0.30399999999999999</v>
      </c>
      <c r="AB677" s="56">
        <v>1.9647082069313</v>
      </c>
      <c r="AC677">
        <f t="shared" si="62"/>
        <v>2965</v>
      </c>
      <c r="AD677">
        <f t="shared" si="63"/>
        <v>15</v>
      </c>
      <c r="AE677">
        <f t="shared" si="64"/>
        <v>2.1</v>
      </c>
      <c r="AF677">
        <f>'TP Factors'!$D$7</f>
        <v>1.0291758621024898</v>
      </c>
      <c r="AG677">
        <f t="shared" si="65"/>
        <v>2.2000000000000002</v>
      </c>
    </row>
    <row r="678" spans="1:33">
      <c r="A678" s="51" t="s">
        <v>246</v>
      </c>
      <c r="B678" s="51">
        <v>10</v>
      </c>
      <c r="C678" s="51" t="s">
        <v>247</v>
      </c>
      <c r="D678" s="52">
        <v>37.82</v>
      </c>
      <c r="E678" s="51" t="s">
        <v>248</v>
      </c>
      <c r="F678" s="51">
        <v>3456</v>
      </c>
      <c r="G678" s="53">
        <v>11.1</v>
      </c>
      <c r="H678" s="51" t="s">
        <v>249</v>
      </c>
      <c r="I678" s="51" t="s">
        <v>250</v>
      </c>
      <c r="J678" s="51">
        <v>17</v>
      </c>
      <c r="K678" s="54">
        <v>53.402599785600003</v>
      </c>
      <c r="L678" s="54">
        <v>126.746233086</v>
      </c>
      <c r="M678" s="52">
        <v>0.02</v>
      </c>
      <c r="N678" s="52">
        <v>0</v>
      </c>
      <c r="O678" s="51">
        <v>65944</v>
      </c>
      <c r="P678" s="51">
        <v>64013</v>
      </c>
      <c r="Q678" s="55">
        <v>65944</v>
      </c>
      <c r="R678" s="55">
        <v>1800</v>
      </c>
      <c r="S678" s="51" t="s">
        <v>258</v>
      </c>
      <c r="T678" s="51" t="s">
        <v>341</v>
      </c>
      <c r="U678" s="55">
        <v>48.29</v>
      </c>
      <c r="V678" s="55">
        <v>1</v>
      </c>
      <c r="W678" s="55">
        <v>1.25</v>
      </c>
      <c r="X678" s="55">
        <v>7.5999999999999998E-2</v>
      </c>
      <c r="Y678" s="55">
        <f t="shared" si="60"/>
        <v>1.25</v>
      </c>
      <c r="Z678" s="55">
        <f t="shared" si="61"/>
        <v>7.5999999999999998E-2</v>
      </c>
      <c r="AA678" s="55">
        <v>0.183</v>
      </c>
      <c r="AB678" s="56">
        <v>3.1319550992237599E-2</v>
      </c>
      <c r="AC678">
        <f t="shared" si="62"/>
        <v>28</v>
      </c>
      <c r="AD678">
        <f t="shared" si="63"/>
        <v>0</v>
      </c>
      <c r="AE678">
        <f t="shared" si="64"/>
        <v>0</v>
      </c>
      <c r="AF678">
        <f>'TP Factors'!$D$7</f>
        <v>1.0291758621024898</v>
      </c>
      <c r="AG678">
        <f t="shared" si="65"/>
        <v>0</v>
      </c>
    </row>
    <row r="679" spans="1:33">
      <c r="A679" s="51" t="s">
        <v>246</v>
      </c>
      <c r="B679" s="51">
        <v>10</v>
      </c>
      <c r="C679" s="51" t="s">
        <v>247</v>
      </c>
      <c r="D679" s="52">
        <v>37.82</v>
      </c>
      <c r="E679" s="51" t="s">
        <v>248</v>
      </c>
      <c r="F679" s="51">
        <v>3456</v>
      </c>
      <c r="G679" s="53">
        <v>11.1</v>
      </c>
      <c r="H679" s="51" t="s">
        <v>249</v>
      </c>
      <c r="I679" s="51" t="s">
        <v>250</v>
      </c>
      <c r="J679" s="51">
        <v>8</v>
      </c>
      <c r="K679" s="54">
        <v>53.803347384200002</v>
      </c>
      <c r="L679" s="54">
        <v>60.913549440600001</v>
      </c>
      <c r="M679" s="52">
        <v>0.01</v>
      </c>
      <c r="N679" s="52">
        <v>0</v>
      </c>
      <c r="O679" s="51">
        <v>65945</v>
      </c>
      <c r="P679" s="51">
        <v>64014</v>
      </c>
      <c r="Q679" s="55">
        <v>65945</v>
      </c>
      <c r="R679" s="55">
        <v>1800</v>
      </c>
      <c r="S679" s="51" t="s">
        <v>256</v>
      </c>
      <c r="T679" s="51" t="s">
        <v>347</v>
      </c>
      <c r="U679" s="55">
        <v>48.29</v>
      </c>
      <c r="V679" s="55">
        <v>1</v>
      </c>
      <c r="W679" s="55">
        <v>1.25</v>
      </c>
      <c r="X679" s="55">
        <v>7.5999999999999998E-2</v>
      </c>
      <c r="Y679" s="55">
        <f t="shared" si="60"/>
        <v>1.25</v>
      </c>
      <c r="Z679" s="55">
        <f t="shared" si="61"/>
        <v>7.5999999999999998E-2</v>
      </c>
      <c r="AA679" s="55">
        <v>0.16900000000000001</v>
      </c>
      <c r="AB679" s="56">
        <v>1.5052005663667699E-2</v>
      </c>
      <c r="AC679">
        <f t="shared" si="62"/>
        <v>13</v>
      </c>
      <c r="AD679">
        <f t="shared" si="63"/>
        <v>0</v>
      </c>
      <c r="AE679">
        <f t="shared" si="64"/>
        <v>0</v>
      </c>
      <c r="AF679">
        <f>'TP Factors'!$D$7</f>
        <v>1.0291758621024898</v>
      </c>
      <c r="AG679">
        <f t="shared" si="65"/>
        <v>0</v>
      </c>
    </row>
    <row r="680" spans="1:33">
      <c r="A680" s="51" t="s">
        <v>246</v>
      </c>
      <c r="B680" s="51">
        <v>10</v>
      </c>
      <c r="C680" s="51" t="s">
        <v>247</v>
      </c>
      <c r="D680" s="52">
        <v>37.82</v>
      </c>
      <c r="E680" s="51" t="s">
        <v>248</v>
      </c>
      <c r="F680" s="51">
        <v>3456</v>
      </c>
      <c r="G680" s="53">
        <v>0</v>
      </c>
      <c r="H680" s="51" t="s">
        <v>249</v>
      </c>
      <c r="I680" s="51" t="s">
        <v>250</v>
      </c>
      <c r="J680" s="51">
        <v>3</v>
      </c>
      <c r="K680" s="54">
        <v>17.7251289433</v>
      </c>
      <c r="L680" s="54">
        <v>13.024469099599999</v>
      </c>
      <c r="M680" s="52">
        <v>0</v>
      </c>
      <c r="N680" s="52">
        <v>0</v>
      </c>
      <c r="O680" s="51">
        <v>65946</v>
      </c>
      <c r="P680" s="51">
        <v>64015</v>
      </c>
      <c r="Q680" s="55">
        <v>65946</v>
      </c>
      <c r="R680" s="55">
        <v>6430</v>
      </c>
      <c r="S680" s="51" t="s">
        <v>251</v>
      </c>
      <c r="T680" s="51" t="s">
        <v>340</v>
      </c>
      <c r="U680" s="55">
        <v>48.29</v>
      </c>
      <c r="V680" s="55">
        <v>1</v>
      </c>
      <c r="W680" s="55">
        <v>0</v>
      </c>
      <c r="X680" s="55">
        <v>0</v>
      </c>
      <c r="Y680" s="55">
        <f t="shared" si="60"/>
        <v>0</v>
      </c>
      <c r="Z680" s="55">
        <f t="shared" si="61"/>
        <v>0</v>
      </c>
      <c r="AA680" s="55">
        <v>0.30299999999999999</v>
      </c>
      <c r="AB680" s="56">
        <v>3.21840353205217E-3</v>
      </c>
      <c r="AC680">
        <f t="shared" si="62"/>
        <v>5</v>
      </c>
      <c r="AD680">
        <f t="shared" si="63"/>
        <v>0</v>
      </c>
      <c r="AE680">
        <f t="shared" si="64"/>
        <v>0</v>
      </c>
      <c r="AF680">
        <f>'TP Factors'!$D$7</f>
        <v>1.0291758621024898</v>
      </c>
      <c r="AG680">
        <f t="shared" si="65"/>
        <v>0</v>
      </c>
    </row>
    <row r="681" spans="1:33">
      <c r="A681" s="51" t="s">
        <v>246</v>
      </c>
      <c r="B681" s="51">
        <v>10</v>
      </c>
      <c r="C681" s="51" t="s">
        <v>247</v>
      </c>
      <c r="D681" s="52">
        <v>37.82</v>
      </c>
      <c r="E681" s="51" t="s">
        <v>248</v>
      </c>
      <c r="F681" s="51">
        <v>3456</v>
      </c>
      <c r="G681" s="53">
        <v>3</v>
      </c>
      <c r="H681" s="51" t="s">
        <v>249</v>
      </c>
      <c r="I681" s="51" t="s">
        <v>250</v>
      </c>
      <c r="J681" s="51">
        <v>4</v>
      </c>
      <c r="K681" s="54">
        <v>17.867532367300001</v>
      </c>
      <c r="L681" s="54">
        <v>11.692047219000001</v>
      </c>
      <c r="M681" s="52">
        <v>0</v>
      </c>
      <c r="N681" s="52">
        <v>0</v>
      </c>
      <c r="O681" s="51">
        <v>65947</v>
      </c>
      <c r="P681" s="51">
        <v>64016</v>
      </c>
      <c r="Q681" s="55">
        <v>65947</v>
      </c>
      <c r="R681" s="55">
        <v>3200</v>
      </c>
      <c r="S681" s="51" t="s">
        <v>258</v>
      </c>
      <c r="T681" s="51" t="s">
        <v>300</v>
      </c>
      <c r="U681" s="55">
        <v>48.29</v>
      </c>
      <c r="V681" s="55">
        <v>1</v>
      </c>
      <c r="W681" s="55">
        <v>1.2</v>
      </c>
      <c r="X681" s="55">
        <v>6.4000000000000001E-2</v>
      </c>
      <c r="Y681" s="55">
        <f t="shared" si="60"/>
        <v>1.2</v>
      </c>
      <c r="Z681" s="55">
        <f t="shared" si="61"/>
        <v>6.4000000000000001E-2</v>
      </c>
      <c r="AA681" s="55">
        <v>0.4</v>
      </c>
      <c r="AB681" s="56">
        <v>2.8891562305378899E-3</v>
      </c>
      <c r="AC681">
        <f t="shared" si="62"/>
        <v>6</v>
      </c>
      <c r="AD681">
        <f t="shared" si="63"/>
        <v>0</v>
      </c>
      <c r="AE681">
        <f t="shared" si="64"/>
        <v>0</v>
      </c>
      <c r="AF681">
        <f>'TP Factors'!$D$7</f>
        <v>1.0291758621024898</v>
      </c>
      <c r="AG681">
        <f t="shared" si="65"/>
        <v>0</v>
      </c>
    </row>
    <row r="682" spans="1:33">
      <c r="A682" s="51" t="s">
        <v>246</v>
      </c>
      <c r="B682" s="51">
        <v>10</v>
      </c>
      <c r="C682" s="51" t="s">
        <v>247</v>
      </c>
      <c r="D682" s="52">
        <v>37.82</v>
      </c>
      <c r="E682" s="51" t="s">
        <v>248</v>
      </c>
      <c r="F682" s="51">
        <v>3456</v>
      </c>
      <c r="G682" s="53">
        <v>11.1</v>
      </c>
      <c r="H682" s="51" t="s">
        <v>249</v>
      </c>
      <c r="I682" s="51" t="s">
        <v>250</v>
      </c>
      <c r="J682" s="51">
        <v>78</v>
      </c>
      <c r="K682" s="54">
        <v>273.22065748300002</v>
      </c>
      <c r="L682" s="54">
        <v>610.94897068199998</v>
      </c>
      <c r="M682" s="52">
        <v>0.1</v>
      </c>
      <c r="N682" s="52">
        <v>0.01</v>
      </c>
      <c r="O682" s="51">
        <v>65948</v>
      </c>
      <c r="P682" s="51">
        <v>64017</v>
      </c>
      <c r="Q682" s="55">
        <v>65948</v>
      </c>
      <c r="R682" s="55">
        <v>1800</v>
      </c>
      <c r="S682" s="51" t="s">
        <v>256</v>
      </c>
      <c r="T682" s="51" t="s">
        <v>347</v>
      </c>
      <c r="U682" s="55">
        <v>48.29</v>
      </c>
      <c r="V682" s="55">
        <v>1</v>
      </c>
      <c r="W682" s="55">
        <v>1.25</v>
      </c>
      <c r="X682" s="55">
        <v>7.5999999999999998E-2</v>
      </c>
      <c r="Y682" s="55">
        <f t="shared" si="60"/>
        <v>1.25</v>
      </c>
      <c r="Z682" s="55">
        <f t="shared" si="61"/>
        <v>7.5999999999999998E-2</v>
      </c>
      <c r="AA682" s="55">
        <v>0.16900000000000001</v>
      </c>
      <c r="AB682" s="56">
        <v>0.15096817457886499</v>
      </c>
      <c r="AC682">
        <f t="shared" si="62"/>
        <v>127</v>
      </c>
      <c r="AD682">
        <f t="shared" si="63"/>
        <v>0</v>
      </c>
      <c r="AE682">
        <f t="shared" si="64"/>
        <v>0</v>
      </c>
      <c r="AF682">
        <f>'TP Factors'!$D$7</f>
        <v>1.0291758621024898</v>
      </c>
      <c r="AG682">
        <f t="shared" si="65"/>
        <v>0</v>
      </c>
    </row>
    <row r="683" spans="1:33">
      <c r="A683" s="51" t="s">
        <v>246</v>
      </c>
      <c r="B683" s="51">
        <v>10</v>
      </c>
      <c r="C683" s="51" t="s">
        <v>247</v>
      </c>
      <c r="D683" s="52">
        <v>37.82</v>
      </c>
      <c r="E683" s="51" t="s">
        <v>248</v>
      </c>
      <c r="F683" s="51">
        <v>3456</v>
      </c>
      <c r="G683" s="53">
        <v>3</v>
      </c>
      <c r="H683" s="51" t="s">
        <v>249</v>
      </c>
      <c r="I683" s="51" t="s">
        <v>250</v>
      </c>
      <c r="J683" s="51">
        <v>384</v>
      </c>
      <c r="K683" s="54">
        <v>196.21163602600001</v>
      </c>
      <c r="L683" s="54">
        <v>1277.33130403</v>
      </c>
      <c r="M683" s="52">
        <v>0.46</v>
      </c>
      <c r="N683" s="52">
        <v>0.02</v>
      </c>
      <c r="O683" s="51">
        <v>65949</v>
      </c>
      <c r="P683" s="51">
        <v>64018</v>
      </c>
      <c r="Q683" s="55">
        <v>65949</v>
      </c>
      <c r="R683" s="55">
        <v>3200</v>
      </c>
      <c r="S683" s="51" t="s">
        <v>251</v>
      </c>
      <c r="T683" s="51" t="s">
        <v>252</v>
      </c>
      <c r="U683" s="55">
        <v>48.29</v>
      </c>
      <c r="V683" s="55">
        <v>1</v>
      </c>
      <c r="W683" s="55">
        <v>1.2</v>
      </c>
      <c r="X683" s="55">
        <v>6.4000000000000001E-2</v>
      </c>
      <c r="Y683" s="55">
        <f t="shared" si="60"/>
        <v>1.2</v>
      </c>
      <c r="Z683" s="55">
        <f t="shared" si="61"/>
        <v>6.4000000000000001E-2</v>
      </c>
      <c r="AA683" s="55">
        <v>0.4</v>
      </c>
      <c r="AB683" s="56">
        <v>0.31563417659801701</v>
      </c>
      <c r="AC683">
        <f t="shared" si="62"/>
        <v>627</v>
      </c>
      <c r="AD683">
        <f t="shared" si="63"/>
        <v>2</v>
      </c>
      <c r="AE683">
        <f t="shared" si="64"/>
        <v>0.1</v>
      </c>
      <c r="AF683">
        <f>'TP Factors'!$D$7</f>
        <v>1.0291758621024898</v>
      </c>
      <c r="AG683">
        <f t="shared" si="65"/>
        <v>0.1</v>
      </c>
    </row>
    <row r="684" spans="1:33">
      <c r="A684" s="51" t="s">
        <v>246</v>
      </c>
      <c r="B684" s="51">
        <v>10</v>
      </c>
      <c r="C684" s="51" t="s">
        <v>247</v>
      </c>
      <c r="D684" s="52">
        <v>37.82</v>
      </c>
      <c r="E684" s="51" t="s">
        <v>248</v>
      </c>
      <c r="F684" s="51">
        <v>1234</v>
      </c>
      <c r="G684" s="53">
        <v>102.5</v>
      </c>
      <c r="H684" s="51" t="s">
        <v>249</v>
      </c>
      <c r="I684" s="51" t="s">
        <v>250</v>
      </c>
      <c r="J684" s="51">
        <v>1895</v>
      </c>
      <c r="K684" s="54">
        <v>927.72001625200005</v>
      </c>
      <c r="L684" s="54">
        <v>3805.62893764</v>
      </c>
      <c r="M684" s="52">
        <v>3.98</v>
      </c>
      <c r="N684" s="52">
        <v>0.98</v>
      </c>
      <c r="O684" s="51">
        <v>65950</v>
      </c>
      <c r="P684" s="51">
        <v>64019</v>
      </c>
      <c r="Q684" s="55">
        <v>65950</v>
      </c>
      <c r="R684" s="55">
        <v>1300</v>
      </c>
      <c r="S684" s="51" t="s">
        <v>258</v>
      </c>
      <c r="T684" s="51" t="s">
        <v>311</v>
      </c>
      <c r="U684" s="55">
        <v>48.29</v>
      </c>
      <c r="V684" s="55">
        <v>1</v>
      </c>
      <c r="W684" s="55">
        <v>2.1</v>
      </c>
      <c r="X684" s="55">
        <v>0.51600000000000001</v>
      </c>
      <c r="Y684" s="55">
        <f t="shared" si="60"/>
        <v>2.1</v>
      </c>
      <c r="Z684" s="55">
        <f t="shared" si="61"/>
        <v>0.51600000000000001</v>
      </c>
      <c r="AA684" s="55">
        <v>0.66200000000000003</v>
      </c>
      <c r="AB684" s="56">
        <v>0.94038762891182204</v>
      </c>
      <c r="AC684">
        <f t="shared" si="62"/>
        <v>3090</v>
      </c>
      <c r="AD684">
        <f t="shared" si="63"/>
        <v>14</v>
      </c>
      <c r="AE684">
        <f t="shared" si="64"/>
        <v>3.5</v>
      </c>
      <c r="AF684">
        <f>'TP Factors'!$D$7</f>
        <v>1.0291758621024898</v>
      </c>
      <c r="AG684">
        <f t="shared" si="65"/>
        <v>3.6</v>
      </c>
    </row>
    <row r="685" spans="1:33">
      <c r="A685" s="51" t="s">
        <v>246</v>
      </c>
      <c r="B685" s="51">
        <v>10</v>
      </c>
      <c r="C685" s="51" t="s">
        <v>247</v>
      </c>
      <c r="D685" s="52">
        <v>37.82</v>
      </c>
      <c r="E685" s="51" t="s">
        <v>248</v>
      </c>
      <c r="F685" s="51">
        <v>3456</v>
      </c>
      <c r="G685" s="53">
        <v>3</v>
      </c>
      <c r="H685" s="51" t="s">
        <v>249</v>
      </c>
      <c r="I685" s="51" t="s">
        <v>250</v>
      </c>
      <c r="J685" s="51">
        <v>1541</v>
      </c>
      <c r="K685" s="54">
        <v>414.699952311</v>
      </c>
      <c r="L685" s="54">
        <v>5120.7126122899999</v>
      </c>
      <c r="M685" s="52">
        <v>1.85</v>
      </c>
      <c r="N685" s="52">
        <v>0.1</v>
      </c>
      <c r="O685" s="51">
        <v>65951</v>
      </c>
      <c r="P685" s="51">
        <v>64020</v>
      </c>
      <c r="Q685" s="55">
        <v>65951</v>
      </c>
      <c r="R685" s="55">
        <v>3200</v>
      </c>
      <c r="S685" s="51" t="s">
        <v>258</v>
      </c>
      <c r="T685" s="51" t="s">
        <v>300</v>
      </c>
      <c r="U685" s="55">
        <v>48.29</v>
      </c>
      <c r="V685" s="55">
        <v>1</v>
      </c>
      <c r="W685" s="55">
        <v>1.2</v>
      </c>
      <c r="X685" s="55">
        <v>6.4000000000000001E-2</v>
      </c>
      <c r="Y685" s="55">
        <f t="shared" si="60"/>
        <v>1.2</v>
      </c>
      <c r="Z685" s="55">
        <f t="shared" si="61"/>
        <v>6.4000000000000001E-2</v>
      </c>
      <c r="AA685" s="55">
        <v>0.4</v>
      </c>
      <c r="AB685" s="56">
        <v>1.2653505820125199</v>
      </c>
      <c r="AC685">
        <f t="shared" si="62"/>
        <v>2512</v>
      </c>
      <c r="AD685">
        <f t="shared" si="63"/>
        <v>7</v>
      </c>
      <c r="AE685">
        <f t="shared" si="64"/>
        <v>0.4</v>
      </c>
      <c r="AF685">
        <f>'TP Factors'!$D$7</f>
        <v>1.0291758621024898</v>
      </c>
      <c r="AG685">
        <f t="shared" si="65"/>
        <v>0.4</v>
      </c>
    </row>
    <row r="686" spans="1:33">
      <c r="A686" s="51" t="s">
        <v>246</v>
      </c>
      <c r="B686" s="51">
        <v>10</v>
      </c>
      <c r="C686" s="51" t="s">
        <v>247</v>
      </c>
      <c r="D686" s="52">
        <v>37.82</v>
      </c>
      <c r="E686" s="51" t="s">
        <v>248</v>
      </c>
      <c r="F686" s="51">
        <v>3456</v>
      </c>
      <c r="G686" s="53">
        <v>11.1</v>
      </c>
      <c r="H686" s="51" t="s">
        <v>249</v>
      </c>
      <c r="I686" s="51" t="s">
        <v>250</v>
      </c>
      <c r="J686" s="51">
        <v>24</v>
      </c>
      <c r="K686" s="54">
        <v>90.9148520934</v>
      </c>
      <c r="L686" s="54">
        <v>191.45860511699999</v>
      </c>
      <c r="M686" s="52">
        <v>0.03</v>
      </c>
      <c r="N686" s="52">
        <v>0</v>
      </c>
      <c r="O686" s="51">
        <v>65953</v>
      </c>
      <c r="P686" s="51">
        <v>64022</v>
      </c>
      <c r="Q686" s="55">
        <v>65953</v>
      </c>
      <c r="R686" s="55">
        <v>1800</v>
      </c>
      <c r="S686" s="51" t="s">
        <v>256</v>
      </c>
      <c r="T686" s="51" t="s">
        <v>347</v>
      </c>
      <c r="U686" s="55">
        <v>48.29</v>
      </c>
      <c r="V686" s="55">
        <v>1</v>
      </c>
      <c r="W686" s="55">
        <v>1.25</v>
      </c>
      <c r="X686" s="55">
        <v>7.5999999999999998E-2</v>
      </c>
      <c r="Y686" s="55">
        <f t="shared" si="60"/>
        <v>1.25</v>
      </c>
      <c r="Z686" s="55">
        <f t="shared" si="61"/>
        <v>7.5999999999999998E-2</v>
      </c>
      <c r="AA686" s="55">
        <v>0.16900000000000001</v>
      </c>
      <c r="AB686" s="56">
        <v>4.7310262412358001E-2</v>
      </c>
      <c r="AC686">
        <f t="shared" si="62"/>
        <v>40</v>
      </c>
      <c r="AD686">
        <f t="shared" si="63"/>
        <v>0</v>
      </c>
      <c r="AE686">
        <f t="shared" si="64"/>
        <v>0</v>
      </c>
      <c r="AF686">
        <f>'TP Factors'!$D$7</f>
        <v>1.0291758621024898</v>
      </c>
      <c r="AG686">
        <f t="shared" si="65"/>
        <v>0</v>
      </c>
    </row>
    <row r="687" spans="1:33">
      <c r="A687" s="51" t="s">
        <v>246</v>
      </c>
      <c r="B687" s="51">
        <v>10</v>
      </c>
      <c r="C687" s="51" t="s">
        <v>247</v>
      </c>
      <c r="D687" s="52">
        <v>37.82</v>
      </c>
      <c r="E687" s="51" t="s">
        <v>248</v>
      </c>
      <c r="F687" s="51">
        <v>3456</v>
      </c>
      <c r="G687" s="53">
        <v>11.1</v>
      </c>
      <c r="H687" s="51" t="s">
        <v>249</v>
      </c>
      <c r="I687" s="51" t="s">
        <v>250</v>
      </c>
      <c r="J687" s="51">
        <v>31</v>
      </c>
      <c r="K687" s="54">
        <v>101.349612177</v>
      </c>
      <c r="L687" s="54">
        <v>226.054752487</v>
      </c>
      <c r="M687" s="52">
        <v>0.04</v>
      </c>
      <c r="N687" s="52">
        <v>0</v>
      </c>
      <c r="O687" s="51">
        <v>65961</v>
      </c>
      <c r="P687" s="51">
        <v>64028</v>
      </c>
      <c r="Q687" s="55">
        <v>65961</v>
      </c>
      <c r="R687" s="55">
        <v>1800</v>
      </c>
      <c r="S687" s="51" t="s">
        <v>258</v>
      </c>
      <c r="T687" s="51" t="s">
        <v>341</v>
      </c>
      <c r="U687" s="55">
        <v>48.29</v>
      </c>
      <c r="V687" s="55">
        <v>1</v>
      </c>
      <c r="W687" s="55">
        <v>1.25</v>
      </c>
      <c r="X687" s="55">
        <v>7.5999999999999998E-2</v>
      </c>
      <c r="Y687" s="55">
        <f t="shared" si="60"/>
        <v>1.25</v>
      </c>
      <c r="Z687" s="55">
        <f t="shared" si="61"/>
        <v>7.5999999999999998E-2</v>
      </c>
      <c r="AA687" s="55">
        <v>0.183</v>
      </c>
      <c r="AB687" s="56">
        <v>5.58591224028211E-2</v>
      </c>
      <c r="AC687">
        <f t="shared" si="62"/>
        <v>51</v>
      </c>
      <c r="AD687">
        <f t="shared" si="63"/>
        <v>0</v>
      </c>
      <c r="AE687">
        <f t="shared" si="64"/>
        <v>0</v>
      </c>
      <c r="AF687">
        <f>'TP Factors'!$D$7</f>
        <v>1.0291758621024898</v>
      </c>
      <c r="AG687">
        <f t="shared" si="65"/>
        <v>0</v>
      </c>
    </row>
    <row r="688" spans="1:33">
      <c r="A688" s="51" t="s">
        <v>246</v>
      </c>
      <c r="B688" s="51">
        <v>10</v>
      </c>
      <c r="C688" s="51" t="s">
        <v>247</v>
      </c>
      <c r="D688" s="52">
        <v>37.82</v>
      </c>
      <c r="E688" s="51" t="s">
        <v>248</v>
      </c>
      <c r="F688" s="51">
        <v>1234</v>
      </c>
      <c r="G688" s="53">
        <v>0</v>
      </c>
      <c r="H688" s="51" t="s">
        <v>249</v>
      </c>
      <c r="I688" s="51" t="s">
        <v>250</v>
      </c>
      <c r="J688" s="51">
        <v>87</v>
      </c>
      <c r="K688" s="54">
        <v>94.850263425199998</v>
      </c>
      <c r="L688" s="54">
        <v>230.32582263</v>
      </c>
      <c r="M688" s="52">
        <v>0.05</v>
      </c>
      <c r="N688" s="52">
        <v>0.01</v>
      </c>
      <c r="O688" s="51">
        <v>65963</v>
      </c>
      <c r="P688" s="51">
        <v>64030</v>
      </c>
      <c r="Q688" s="55">
        <v>65963</v>
      </c>
      <c r="R688" s="55">
        <v>5300</v>
      </c>
      <c r="S688" s="51" t="s">
        <v>258</v>
      </c>
      <c r="T688" s="51" t="s">
        <v>291</v>
      </c>
      <c r="U688" s="55">
        <v>48.29</v>
      </c>
      <c r="V688" s="55">
        <v>1</v>
      </c>
      <c r="W688" s="55">
        <v>0.6</v>
      </c>
      <c r="X688" s="55">
        <v>0.13500000000000001</v>
      </c>
      <c r="Y688" s="55">
        <f t="shared" si="60"/>
        <v>0.6</v>
      </c>
      <c r="Z688" s="55">
        <f t="shared" si="61"/>
        <v>0.13500000000000001</v>
      </c>
      <c r="AA688" s="55">
        <v>0.5</v>
      </c>
      <c r="AB688" s="56">
        <v>5.6914522620614E-2</v>
      </c>
      <c r="AC688">
        <f t="shared" si="62"/>
        <v>141</v>
      </c>
      <c r="AD688">
        <f t="shared" si="63"/>
        <v>0</v>
      </c>
      <c r="AE688">
        <f t="shared" si="64"/>
        <v>0</v>
      </c>
      <c r="AF688">
        <f>'TP Factors'!$D$7</f>
        <v>1.0291758621024898</v>
      </c>
      <c r="AG688">
        <f t="shared" si="65"/>
        <v>0</v>
      </c>
    </row>
    <row r="689" spans="1:33">
      <c r="A689" s="51" t="s">
        <v>246</v>
      </c>
      <c r="B689" s="51">
        <v>10</v>
      </c>
      <c r="C689" s="51" t="s">
        <v>247</v>
      </c>
      <c r="D689" s="52">
        <v>37.82</v>
      </c>
      <c r="E689" s="51" t="s">
        <v>248</v>
      </c>
      <c r="F689" s="51">
        <v>3456</v>
      </c>
      <c r="G689" s="53">
        <v>11.1</v>
      </c>
      <c r="H689" s="51" t="s">
        <v>249</v>
      </c>
      <c r="I689" s="51" t="s">
        <v>250</v>
      </c>
      <c r="J689" s="51">
        <v>96</v>
      </c>
      <c r="K689" s="54">
        <v>215.385348854</v>
      </c>
      <c r="L689" s="54">
        <v>694.35843093400001</v>
      </c>
      <c r="M689" s="52">
        <v>0.12</v>
      </c>
      <c r="N689" s="52">
        <v>0.01</v>
      </c>
      <c r="O689" s="51">
        <v>65964</v>
      </c>
      <c r="P689" s="51">
        <v>64031</v>
      </c>
      <c r="Q689" s="55">
        <v>65964</v>
      </c>
      <c r="R689" s="55">
        <v>1800</v>
      </c>
      <c r="S689" s="51" t="s">
        <v>258</v>
      </c>
      <c r="T689" s="51" t="s">
        <v>341</v>
      </c>
      <c r="U689" s="55">
        <v>48.29</v>
      </c>
      <c r="V689" s="55">
        <v>1</v>
      </c>
      <c r="W689" s="55">
        <v>1.25</v>
      </c>
      <c r="X689" s="55">
        <v>7.5999999999999998E-2</v>
      </c>
      <c r="Y689" s="55">
        <f t="shared" si="60"/>
        <v>1.25</v>
      </c>
      <c r="Z689" s="55">
        <f t="shared" si="61"/>
        <v>7.5999999999999998E-2</v>
      </c>
      <c r="AA689" s="55">
        <v>0.183</v>
      </c>
      <c r="AB689" s="56">
        <v>0.17157901861018199</v>
      </c>
      <c r="AC689">
        <f t="shared" si="62"/>
        <v>156</v>
      </c>
      <c r="AD689">
        <f t="shared" si="63"/>
        <v>0</v>
      </c>
      <c r="AE689">
        <f t="shared" si="64"/>
        <v>0</v>
      </c>
      <c r="AF689">
        <f>'TP Factors'!$D$7</f>
        <v>1.0291758621024898</v>
      </c>
      <c r="AG689">
        <f t="shared" si="65"/>
        <v>0</v>
      </c>
    </row>
    <row r="690" spans="1:33">
      <c r="A690" s="51" t="s">
        <v>246</v>
      </c>
      <c r="B690" s="51">
        <v>10</v>
      </c>
      <c r="C690" s="51" t="s">
        <v>247</v>
      </c>
      <c r="D690" s="52">
        <v>37.82</v>
      </c>
      <c r="E690" s="51" t="s">
        <v>248</v>
      </c>
      <c r="F690" s="51">
        <v>3456</v>
      </c>
      <c r="G690" s="53">
        <v>3</v>
      </c>
      <c r="H690" s="51" t="s">
        <v>249</v>
      </c>
      <c r="I690" s="51" t="s">
        <v>250</v>
      </c>
      <c r="J690" s="51">
        <v>426</v>
      </c>
      <c r="K690" s="54">
        <v>146.407851056</v>
      </c>
      <c r="L690" s="54">
        <v>1369.9018312600001</v>
      </c>
      <c r="M690" s="52">
        <v>0.3</v>
      </c>
      <c r="N690" s="52">
        <v>0.04</v>
      </c>
      <c r="O690" s="51">
        <v>65965</v>
      </c>
      <c r="P690" s="51">
        <v>64032</v>
      </c>
      <c r="Q690" s="55">
        <v>65965</v>
      </c>
      <c r="R690" s="55">
        <v>4340</v>
      </c>
      <c r="S690" s="51" t="s">
        <v>258</v>
      </c>
      <c r="T690" s="51" t="s">
        <v>312</v>
      </c>
      <c r="U690" s="55">
        <v>48.29</v>
      </c>
      <c r="V690" s="55">
        <v>1</v>
      </c>
      <c r="W690" s="55">
        <v>0.7</v>
      </c>
      <c r="X690" s="55">
        <v>0.09</v>
      </c>
      <c r="Y690" s="55">
        <f t="shared" si="60"/>
        <v>0.7</v>
      </c>
      <c r="Z690" s="55">
        <f t="shared" si="61"/>
        <v>0.09</v>
      </c>
      <c r="AA690" s="55">
        <v>0.41299999999999998</v>
      </c>
      <c r="AB690" s="56">
        <v>0.33850876055531498</v>
      </c>
      <c r="AC690">
        <f t="shared" si="62"/>
        <v>694</v>
      </c>
      <c r="AD690">
        <f t="shared" si="63"/>
        <v>1</v>
      </c>
      <c r="AE690">
        <f t="shared" si="64"/>
        <v>0.1</v>
      </c>
      <c r="AF690">
        <f>'TP Factors'!$D$7</f>
        <v>1.0291758621024898</v>
      </c>
      <c r="AG690">
        <f t="shared" si="65"/>
        <v>0.1</v>
      </c>
    </row>
    <row r="691" spans="1:33">
      <c r="A691" s="51" t="s">
        <v>246</v>
      </c>
      <c r="B691" s="51">
        <v>10</v>
      </c>
      <c r="C691" s="51" t="s">
        <v>247</v>
      </c>
      <c r="D691" s="52">
        <v>37.82</v>
      </c>
      <c r="E691" s="51" t="s">
        <v>248</v>
      </c>
      <c r="F691" s="51">
        <v>1234</v>
      </c>
      <c r="G691" s="53">
        <v>29</v>
      </c>
      <c r="H691" s="51" t="s">
        <v>249</v>
      </c>
      <c r="I691" s="51" t="s">
        <v>250</v>
      </c>
      <c r="J691" s="51">
        <v>4112</v>
      </c>
      <c r="K691" s="54">
        <v>450.60477984099998</v>
      </c>
      <c r="L691" s="54">
        <v>11555.3821436</v>
      </c>
      <c r="M691" s="52">
        <v>9.17</v>
      </c>
      <c r="N691" s="52">
        <v>1.3</v>
      </c>
      <c r="O691" s="51">
        <v>65967</v>
      </c>
      <c r="P691" s="51">
        <v>64033</v>
      </c>
      <c r="Q691" s="55">
        <v>65967</v>
      </c>
      <c r="R691" s="55">
        <v>1200</v>
      </c>
      <c r="S691" s="51" t="s">
        <v>251</v>
      </c>
      <c r="T691" s="51" t="s">
        <v>255</v>
      </c>
      <c r="U691" s="55">
        <v>48.29</v>
      </c>
      <c r="V691" s="55">
        <v>1</v>
      </c>
      <c r="W691" s="55">
        <v>2.23</v>
      </c>
      <c r="X691" s="55">
        <v>0.316</v>
      </c>
      <c r="Y691" s="55">
        <f t="shared" si="60"/>
        <v>2.23</v>
      </c>
      <c r="Z691" s="55">
        <f t="shared" si="61"/>
        <v>0.316</v>
      </c>
      <c r="AA691" s="55">
        <v>0.47299999999999998</v>
      </c>
      <c r="AB691" s="56">
        <v>0.102695976137086</v>
      </c>
      <c r="AC691">
        <f t="shared" si="62"/>
        <v>241</v>
      </c>
      <c r="AD691">
        <f t="shared" si="63"/>
        <v>1</v>
      </c>
      <c r="AE691">
        <f t="shared" si="64"/>
        <v>0.2</v>
      </c>
      <c r="AF691">
        <f>'TP Factors'!$D$7</f>
        <v>1.0291758621024898</v>
      </c>
      <c r="AG691">
        <f t="shared" si="65"/>
        <v>0.2</v>
      </c>
    </row>
    <row r="692" spans="1:33">
      <c r="A692" s="51" t="s">
        <v>246</v>
      </c>
      <c r="B692" s="51">
        <v>10</v>
      </c>
      <c r="C692" s="51" t="s">
        <v>247</v>
      </c>
      <c r="D692" s="52">
        <v>37.82</v>
      </c>
      <c r="E692" s="51" t="s">
        <v>248</v>
      </c>
      <c r="F692" s="51">
        <v>3456</v>
      </c>
      <c r="G692" s="53">
        <v>0</v>
      </c>
      <c r="H692" s="51" t="s">
        <v>249</v>
      </c>
      <c r="I692" s="51" t="s">
        <v>250</v>
      </c>
      <c r="J692" s="51">
        <v>77</v>
      </c>
      <c r="K692" s="54">
        <v>182.41999991899999</v>
      </c>
      <c r="L692" s="54">
        <v>337.44460715000002</v>
      </c>
      <c r="M692" s="52">
        <v>0</v>
      </c>
      <c r="N692" s="52">
        <v>0</v>
      </c>
      <c r="O692" s="51">
        <v>65968</v>
      </c>
      <c r="P692" s="51">
        <v>64034</v>
      </c>
      <c r="Q692" s="55">
        <v>65968</v>
      </c>
      <c r="R692" s="55">
        <v>6460</v>
      </c>
      <c r="S692" s="51" t="s">
        <v>258</v>
      </c>
      <c r="T692" s="51" t="s">
        <v>280</v>
      </c>
      <c r="U692" s="55">
        <v>48.29</v>
      </c>
      <c r="V692" s="55">
        <v>1</v>
      </c>
      <c r="W692" s="55">
        <v>0</v>
      </c>
      <c r="X692" s="55">
        <v>0</v>
      </c>
      <c r="Y692" s="55">
        <f t="shared" si="60"/>
        <v>0</v>
      </c>
      <c r="Z692" s="55">
        <f t="shared" si="61"/>
        <v>0</v>
      </c>
      <c r="AA692" s="55">
        <v>0.30299999999999999</v>
      </c>
      <c r="AB692" s="56">
        <v>8.3384044850958405E-2</v>
      </c>
      <c r="AC692">
        <f t="shared" si="62"/>
        <v>125</v>
      </c>
      <c r="AD692">
        <f t="shared" si="63"/>
        <v>0</v>
      </c>
      <c r="AE692">
        <f t="shared" si="64"/>
        <v>0</v>
      </c>
      <c r="AF692">
        <f>'TP Factors'!$D$7</f>
        <v>1.0291758621024898</v>
      </c>
      <c r="AG692">
        <f t="shared" si="65"/>
        <v>0</v>
      </c>
    </row>
    <row r="693" spans="1:33">
      <c r="A693" s="51" t="s">
        <v>246</v>
      </c>
      <c r="B693" s="51">
        <v>10</v>
      </c>
      <c r="C693" s="51" t="s">
        <v>247</v>
      </c>
      <c r="D693" s="52">
        <v>37.82</v>
      </c>
      <c r="E693" s="51" t="s">
        <v>248</v>
      </c>
      <c r="F693" s="51">
        <v>3456</v>
      </c>
      <c r="G693" s="53">
        <v>11.1</v>
      </c>
      <c r="H693" s="51" t="s">
        <v>249</v>
      </c>
      <c r="I693" s="51" t="s">
        <v>250</v>
      </c>
      <c r="J693" s="51">
        <v>1</v>
      </c>
      <c r="K693" s="54">
        <v>34.374829271099998</v>
      </c>
      <c r="L693" s="54">
        <v>9.3068066252400001</v>
      </c>
      <c r="M693" s="52">
        <v>0</v>
      </c>
      <c r="N693" s="52">
        <v>0</v>
      </c>
      <c r="O693" s="51">
        <v>65969</v>
      </c>
      <c r="P693" s="51">
        <v>64035</v>
      </c>
      <c r="Q693" s="55">
        <v>65969</v>
      </c>
      <c r="R693" s="55">
        <v>1800</v>
      </c>
      <c r="S693" s="51" t="s">
        <v>256</v>
      </c>
      <c r="T693" s="51" t="s">
        <v>347</v>
      </c>
      <c r="U693" s="55">
        <v>48.29</v>
      </c>
      <c r="V693" s="55">
        <v>1</v>
      </c>
      <c r="W693" s="55">
        <v>1.25</v>
      </c>
      <c r="X693" s="55">
        <v>7.5999999999999998E-2</v>
      </c>
      <c r="Y693" s="55">
        <f t="shared" si="60"/>
        <v>1.25</v>
      </c>
      <c r="Z693" s="55">
        <f t="shared" si="61"/>
        <v>7.5999999999999998E-2</v>
      </c>
      <c r="AA693" s="55">
        <v>0.16900000000000001</v>
      </c>
      <c r="AB693" s="56">
        <v>2.2997528033157598E-3</v>
      </c>
      <c r="AC693">
        <f t="shared" si="62"/>
        <v>2</v>
      </c>
      <c r="AD693">
        <f t="shared" si="63"/>
        <v>0</v>
      </c>
      <c r="AE693">
        <f t="shared" si="64"/>
        <v>0</v>
      </c>
      <c r="AF693">
        <f>'TP Factors'!$D$7</f>
        <v>1.0291758621024898</v>
      </c>
      <c r="AG693">
        <f t="shared" si="65"/>
        <v>0</v>
      </c>
    </row>
    <row r="694" spans="1:33">
      <c r="A694" s="51" t="s">
        <v>246</v>
      </c>
      <c r="B694" s="51">
        <v>10</v>
      </c>
      <c r="C694" s="51" t="s">
        <v>247</v>
      </c>
      <c r="D694" s="52">
        <v>37.82</v>
      </c>
      <c r="E694" s="51" t="s">
        <v>248</v>
      </c>
      <c r="F694" s="51">
        <v>1234</v>
      </c>
      <c r="G694" s="53">
        <v>102.5</v>
      </c>
      <c r="H694" s="51" t="s">
        <v>249</v>
      </c>
      <c r="I694" s="51" t="s">
        <v>250</v>
      </c>
      <c r="J694" s="51">
        <v>76</v>
      </c>
      <c r="K694" s="54">
        <v>70.038506518299997</v>
      </c>
      <c r="L694" s="54">
        <v>152.51640335100001</v>
      </c>
      <c r="M694" s="52">
        <v>0.16</v>
      </c>
      <c r="N694" s="52">
        <v>0.04</v>
      </c>
      <c r="O694" s="51">
        <v>65981</v>
      </c>
      <c r="P694" s="51">
        <v>64046</v>
      </c>
      <c r="Q694" s="55">
        <v>65981</v>
      </c>
      <c r="R694" s="55">
        <v>1300</v>
      </c>
      <c r="S694" s="51" t="s">
        <v>258</v>
      </c>
      <c r="T694" s="51" t="s">
        <v>311</v>
      </c>
      <c r="U694" s="55">
        <v>48.29</v>
      </c>
      <c r="V694" s="55">
        <v>1</v>
      </c>
      <c r="W694" s="55">
        <v>2.1</v>
      </c>
      <c r="X694" s="55">
        <v>0.51600000000000001</v>
      </c>
      <c r="Y694" s="55">
        <f t="shared" si="60"/>
        <v>2.1</v>
      </c>
      <c r="Z694" s="55">
        <f t="shared" si="61"/>
        <v>0.51600000000000001</v>
      </c>
      <c r="AA694" s="55">
        <v>0.66200000000000003</v>
      </c>
      <c r="AB694" s="56">
        <v>3.7687473282921803E-2</v>
      </c>
      <c r="AC694">
        <f t="shared" si="62"/>
        <v>124</v>
      </c>
      <c r="AD694">
        <f t="shared" si="63"/>
        <v>1</v>
      </c>
      <c r="AE694">
        <f t="shared" si="64"/>
        <v>0.1</v>
      </c>
      <c r="AF694">
        <f>'TP Factors'!$D$7</f>
        <v>1.0291758621024898</v>
      </c>
      <c r="AG694">
        <f t="shared" si="65"/>
        <v>0.1</v>
      </c>
    </row>
    <row r="695" spans="1:33">
      <c r="A695" s="51" t="s">
        <v>246</v>
      </c>
      <c r="B695" s="51">
        <v>10</v>
      </c>
      <c r="C695" s="51" t="s">
        <v>247</v>
      </c>
      <c r="D695" s="52">
        <v>37.82</v>
      </c>
      <c r="E695" s="51" t="s">
        <v>248</v>
      </c>
      <c r="F695" s="51">
        <v>3456</v>
      </c>
      <c r="G695" s="53">
        <v>11.1</v>
      </c>
      <c r="H695" s="51" t="s">
        <v>249</v>
      </c>
      <c r="I695" s="51" t="s">
        <v>250</v>
      </c>
      <c r="J695" s="51">
        <v>224</v>
      </c>
      <c r="K695" s="54">
        <v>216.86418917200001</v>
      </c>
      <c r="L695" s="54">
        <v>1628.2914634900001</v>
      </c>
      <c r="M695" s="52">
        <v>0.28000000000000003</v>
      </c>
      <c r="N695" s="52">
        <v>0.02</v>
      </c>
      <c r="O695" s="51">
        <v>65983</v>
      </c>
      <c r="P695" s="51">
        <v>64048</v>
      </c>
      <c r="Q695" s="55">
        <v>65983</v>
      </c>
      <c r="R695" s="55">
        <v>1800</v>
      </c>
      <c r="S695" s="51" t="s">
        <v>258</v>
      </c>
      <c r="T695" s="51" t="s">
        <v>341</v>
      </c>
      <c r="U695" s="55">
        <v>48.29</v>
      </c>
      <c r="V695" s="55">
        <v>1</v>
      </c>
      <c r="W695" s="55">
        <v>1.25</v>
      </c>
      <c r="X695" s="55">
        <v>7.5999999999999998E-2</v>
      </c>
      <c r="Y695" s="55">
        <f t="shared" si="60"/>
        <v>1.25</v>
      </c>
      <c r="Z695" s="55">
        <f t="shared" si="61"/>
        <v>7.5999999999999998E-2</v>
      </c>
      <c r="AA695" s="55">
        <v>0.183</v>
      </c>
      <c r="AB695" s="56">
        <v>0.40235797379527599</v>
      </c>
      <c r="AC695">
        <f t="shared" si="62"/>
        <v>365</v>
      </c>
      <c r="AD695">
        <f t="shared" si="63"/>
        <v>1</v>
      </c>
      <c r="AE695">
        <f t="shared" si="64"/>
        <v>0.1</v>
      </c>
      <c r="AF695">
        <f>'TP Factors'!$D$7</f>
        <v>1.0291758621024898</v>
      </c>
      <c r="AG695">
        <f t="shared" si="65"/>
        <v>0.1</v>
      </c>
    </row>
    <row r="696" spans="1:33">
      <c r="A696" s="51" t="s">
        <v>246</v>
      </c>
      <c r="B696" s="51">
        <v>10</v>
      </c>
      <c r="C696" s="51" t="s">
        <v>247</v>
      </c>
      <c r="D696" s="52">
        <v>37.82</v>
      </c>
      <c r="E696" s="51" t="s">
        <v>248</v>
      </c>
      <c r="F696" s="51">
        <v>3456</v>
      </c>
      <c r="G696" s="53">
        <v>3</v>
      </c>
      <c r="H696" s="51" t="s">
        <v>249</v>
      </c>
      <c r="I696" s="51" t="s">
        <v>250</v>
      </c>
      <c r="J696" s="51">
        <v>204</v>
      </c>
      <c r="K696" s="54">
        <v>104.63163816300001</v>
      </c>
      <c r="L696" s="54">
        <v>656.50017786000001</v>
      </c>
      <c r="M696" s="52">
        <v>0.14000000000000001</v>
      </c>
      <c r="N696" s="52">
        <v>0.02</v>
      </c>
      <c r="O696" s="51">
        <v>65987</v>
      </c>
      <c r="P696" s="51">
        <v>64052</v>
      </c>
      <c r="Q696" s="55">
        <v>65987</v>
      </c>
      <c r="R696" s="55">
        <v>4340</v>
      </c>
      <c r="S696" s="51" t="s">
        <v>251</v>
      </c>
      <c r="T696" s="51" t="s">
        <v>359</v>
      </c>
      <c r="U696" s="55">
        <v>48.29</v>
      </c>
      <c r="V696" s="55">
        <v>1</v>
      </c>
      <c r="W696" s="55">
        <v>0.7</v>
      </c>
      <c r="X696" s="55">
        <v>0.09</v>
      </c>
      <c r="Y696" s="55">
        <f t="shared" si="60"/>
        <v>0.7</v>
      </c>
      <c r="Z696" s="55">
        <f t="shared" si="61"/>
        <v>0.09</v>
      </c>
      <c r="AA696" s="55">
        <v>0.41299999999999998</v>
      </c>
      <c r="AB696" s="56">
        <v>0.162224077982356</v>
      </c>
      <c r="AC696">
        <f t="shared" si="62"/>
        <v>333</v>
      </c>
      <c r="AD696">
        <f t="shared" si="63"/>
        <v>1</v>
      </c>
      <c r="AE696">
        <f t="shared" si="64"/>
        <v>0.1</v>
      </c>
      <c r="AF696">
        <f>'TP Factors'!$D$7</f>
        <v>1.0291758621024898</v>
      </c>
      <c r="AG696">
        <f t="shared" si="65"/>
        <v>0.1</v>
      </c>
    </row>
    <row r="697" spans="1:33">
      <c r="A697" s="51" t="s">
        <v>246</v>
      </c>
      <c r="B697" s="51">
        <v>10</v>
      </c>
      <c r="C697" s="51" t="s">
        <v>247</v>
      </c>
      <c r="D697" s="52">
        <v>37.82</v>
      </c>
      <c r="E697" s="51" t="s">
        <v>248</v>
      </c>
      <c r="F697" s="51">
        <v>3456</v>
      </c>
      <c r="G697" s="53">
        <v>0</v>
      </c>
      <c r="H697" s="51" t="s">
        <v>249</v>
      </c>
      <c r="I697" s="51" t="s">
        <v>250</v>
      </c>
      <c r="J697" s="51">
        <v>703</v>
      </c>
      <c r="K697" s="54">
        <v>240.49104514999999</v>
      </c>
      <c r="L697" s="54">
        <v>3083.3940054599998</v>
      </c>
      <c r="M697" s="52">
        <v>0</v>
      </c>
      <c r="N697" s="52">
        <v>0</v>
      </c>
      <c r="O697" s="51">
        <v>65988</v>
      </c>
      <c r="P697" s="51">
        <v>64053</v>
      </c>
      <c r="Q697" s="55">
        <v>65988</v>
      </c>
      <c r="R697" s="55">
        <v>6430</v>
      </c>
      <c r="S697" s="51" t="s">
        <v>251</v>
      </c>
      <c r="T697" s="51" t="s">
        <v>340</v>
      </c>
      <c r="U697" s="55">
        <v>48.29</v>
      </c>
      <c r="V697" s="55">
        <v>1</v>
      </c>
      <c r="W697" s="55">
        <v>0</v>
      </c>
      <c r="X697" s="55">
        <v>0</v>
      </c>
      <c r="Y697" s="55">
        <f t="shared" si="60"/>
        <v>0</v>
      </c>
      <c r="Z697" s="55">
        <f t="shared" si="61"/>
        <v>0</v>
      </c>
      <c r="AA697" s="55">
        <v>0.30299999999999999</v>
      </c>
      <c r="AB697" s="56">
        <v>0.76192020425102802</v>
      </c>
      <c r="AC697">
        <f t="shared" si="62"/>
        <v>1146</v>
      </c>
      <c r="AD697">
        <f t="shared" si="63"/>
        <v>0</v>
      </c>
      <c r="AE697">
        <f t="shared" si="64"/>
        <v>0</v>
      </c>
      <c r="AF697">
        <f>'TP Factors'!$D$7</f>
        <v>1.0291758621024898</v>
      </c>
      <c r="AG697">
        <f t="shared" si="65"/>
        <v>0</v>
      </c>
    </row>
    <row r="698" spans="1:33">
      <c r="A698" s="51" t="s">
        <v>246</v>
      </c>
      <c r="B698" s="51">
        <v>10</v>
      </c>
      <c r="C698" s="51" t="s">
        <v>247</v>
      </c>
      <c r="D698" s="52">
        <v>37.82</v>
      </c>
      <c r="E698" s="51" t="s">
        <v>248</v>
      </c>
      <c r="F698" s="51">
        <v>3456</v>
      </c>
      <c r="G698" s="53">
        <v>3</v>
      </c>
      <c r="H698" s="51" t="s">
        <v>249</v>
      </c>
      <c r="I698" s="51" t="s">
        <v>250</v>
      </c>
      <c r="J698" s="51">
        <v>2399</v>
      </c>
      <c r="K698" s="54">
        <v>559.24060041300004</v>
      </c>
      <c r="L698" s="54">
        <v>7972.7056686100004</v>
      </c>
      <c r="M698" s="52">
        <v>2.88</v>
      </c>
      <c r="N698" s="52">
        <v>0.15</v>
      </c>
      <c r="O698" s="51">
        <v>65990</v>
      </c>
      <c r="P698" s="51">
        <v>64054</v>
      </c>
      <c r="Q698" s="55">
        <v>65990</v>
      </c>
      <c r="R698" s="55">
        <v>3200</v>
      </c>
      <c r="S698" s="51" t="s">
        <v>251</v>
      </c>
      <c r="T698" s="51" t="s">
        <v>252</v>
      </c>
      <c r="U698" s="55">
        <v>48.29</v>
      </c>
      <c r="V698" s="55">
        <v>1</v>
      </c>
      <c r="W698" s="55">
        <v>1.2</v>
      </c>
      <c r="X698" s="55">
        <v>6.4000000000000001E-2</v>
      </c>
      <c r="Y698" s="55">
        <f t="shared" si="60"/>
        <v>1.2</v>
      </c>
      <c r="Z698" s="55">
        <f t="shared" si="61"/>
        <v>6.4000000000000001E-2</v>
      </c>
      <c r="AA698" s="55">
        <v>0.4</v>
      </c>
      <c r="AB698" s="56">
        <v>1.9700905951704399</v>
      </c>
      <c r="AC698">
        <f t="shared" si="62"/>
        <v>3912</v>
      </c>
      <c r="AD698">
        <f t="shared" si="63"/>
        <v>10</v>
      </c>
      <c r="AE698">
        <f t="shared" si="64"/>
        <v>0.6</v>
      </c>
      <c r="AF698">
        <f>'TP Factors'!$D$7</f>
        <v>1.0291758621024898</v>
      </c>
      <c r="AG698">
        <f t="shared" si="65"/>
        <v>0.6</v>
      </c>
    </row>
    <row r="699" spans="1:33">
      <c r="A699" s="51" t="s">
        <v>246</v>
      </c>
      <c r="B699" s="51">
        <v>10</v>
      </c>
      <c r="C699" s="51" t="s">
        <v>247</v>
      </c>
      <c r="D699" s="52">
        <v>37.82</v>
      </c>
      <c r="E699" s="51" t="s">
        <v>248</v>
      </c>
      <c r="F699" s="51">
        <v>1234</v>
      </c>
      <c r="G699" s="53">
        <v>45</v>
      </c>
      <c r="H699" s="51" t="s">
        <v>249</v>
      </c>
      <c r="I699" s="51" t="s">
        <v>250</v>
      </c>
      <c r="J699" s="51">
        <v>1139</v>
      </c>
      <c r="K699" s="54">
        <v>345.69784636700001</v>
      </c>
      <c r="L699" s="54">
        <v>1781.38616424</v>
      </c>
      <c r="M699" s="52">
        <v>1.37</v>
      </c>
      <c r="N699" s="52">
        <v>0.55000000000000004</v>
      </c>
      <c r="O699" s="51">
        <v>65999</v>
      </c>
      <c r="P699" s="51">
        <v>64062</v>
      </c>
      <c r="Q699" s="55">
        <v>65999</v>
      </c>
      <c r="R699" s="55">
        <v>8140</v>
      </c>
      <c r="S699" s="51" t="s">
        <v>251</v>
      </c>
      <c r="T699" s="51" t="s">
        <v>332</v>
      </c>
      <c r="U699" s="55">
        <v>48.29</v>
      </c>
      <c r="V699" s="55">
        <v>1</v>
      </c>
      <c r="W699" s="55">
        <v>1.2</v>
      </c>
      <c r="X699" s="55">
        <v>0.48</v>
      </c>
      <c r="Y699" s="55">
        <f t="shared" si="60"/>
        <v>1.2</v>
      </c>
      <c r="Z699" s="55">
        <f t="shared" si="61"/>
        <v>0.48</v>
      </c>
      <c r="AA699" s="55">
        <v>0.85</v>
      </c>
      <c r="AB699" s="56">
        <v>0.44018834689181602</v>
      </c>
      <c r="AC699">
        <f t="shared" si="62"/>
        <v>1857</v>
      </c>
      <c r="AD699">
        <f t="shared" si="63"/>
        <v>5</v>
      </c>
      <c r="AE699">
        <f t="shared" si="64"/>
        <v>2</v>
      </c>
      <c r="AF699">
        <f>'TP Factors'!$D$7</f>
        <v>1.0291758621024898</v>
      </c>
      <c r="AG699">
        <f t="shared" si="65"/>
        <v>2.1</v>
      </c>
    </row>
    <row r="700" spans="1:33">
      <c r="A700" s="51" t="s">
        <v>246</v>
      </c>
      <c r="B700" s="51">
        <v>10</v>
      </c>
      <c r="C700" s="51" t="s">
        <v>247</v>
      </c>
      <c r="D700" s="52">
        <v>37.82</v>
      </c>
      <c r="E700" s="51" t="s">
        <v>248</v>
      </c>
      <c r="F700" s="51">
        <v>1234</v>
      </c>
      <c r="G700" s="53">
        <v>45</v>
      </c>
      <c r="H700" s="51" t="s">
        <v>249</v>
      </c>
      <c r="I700" s="51" t="s">
        <v>250</v>
      </c>
      <c r="J700" s="51">
        <v>1400</v>
      </c>
      <c r="K700" s="54">
        <v>293.16800340499998</v>
      </c>
      <c r="L700" s="54">
        <v>2189.75143217</v>
      </c>
      <c r="M700" s="52">
        <v>1.68</v>
      </c>
      <c r="N700" s="52">
        <v>0.67</v>
      </c>
      <c r="O700" s="51">
        <v>66000</v>
      </c>
      <c r="P700" s="51">
        <v>64063</v>
      </c>
      <c r="Q700" s="55">
        <v>66000</v>
      </c>
      <c r="R700" s="55">
        <v>8140</v>
      </c>
      <c r="S700" s="51" t="s">
        <v>251</v>
      </c>
      <c r="T700" s="51" t="s">
        <v>332</v>
      </c>
      <c r="U700" s="55">
        <v>48.29</v>
      </c>
      <c r="V700" s="55">
        <v>1</v>
      </c>
      <c r="W700" s="55">
        <v>1.2</v>
      </c>
      <c r="X700" s="55">
        <v>0.48</v>
      </c>
      <c r="Y700" s="55">
        <f t="shared" si="60"/>
        <v>1.2</v>
      </c>
      <c r="Z700" s="55">
        <f t="shared" si="61"/>
        <v>0.48</v>
      </c>
      <c r="AA700" s="55">
        <v>0.85</v>
      </c>
      <c r="AB700" s="56">
        <v>0.54109719855873595</v>
      </c>
      <c r="AC700">
        <f t="shared" si="62"/>
        <v>2283</v>
      </c>
      <c r="AD700">
        <f t="shared" si="63"/>
        <v>6</v>
      </c>
      <c r="AE700">
        <f t="shared" si="64"/>
        <v>2.4</v>
      </c>
      <c r="AF700">
        <f>'TP Factors'!$D$7</f>
        <v>1.0291758621024898</v>
      </c>
      <c r="AG700">
        <f t="shared" si="65"/>
        <v>2.5</v>
      </c>
    </row>
    <row r="701" spans="1:33">
      <c r="A701" s="51" t="s">
        <v>246</v>
      </c>
      <c r="B701" s="51">
        <v>10</v>
      </c>
      <c r="C701" s="51" t="s">
        <v>247</v>
      </c>
      <c r="D701" s="52">
        <v>37.82</v>
      </c>
      <c r="E701" s="51" t="s">
        <v>248</v>
      </c>
      <c r="F701" s="51">
        <v>3456</v>
      </c>
      <c r="G701" s="53">
        <v>3</v>
      </c>
      <c r="H701" s="51" t="s">
        <v>249</v>
      </c>
      <c r="I701" s="51" t="s">
        <v>250</v>
      </c>
      <c r="J701" s="51">
        <v>503</v>
      </c>
      <c r="K701" s="54">
        <v>170.10653369100001</v>
      </c>
      <c r="L701" s="54">
        <v>1618.65159591</v>
      </c>
      <c r="M701" s="52">
        <v>0.35</v>
      </c>
      <c r="N701" s="52">
        <v>0.05</v>
      </c>
      <c r="O701" s="51">
        <v>66001</v>
      </c>
      <c r="P701" s="51">
        <v>64064</v>
      </c>
      <c r="Q701" s="55">
        <v>66001</v>
      </c>
      <c r="R701" s="55">
        <v>4110</v>
      </c>
      <c r="S701" s="51" t="s">
        <v>251</v>
      </c>
      <c r="T701" s="51" t="s">
        <v>318</v>
      </c>
      <c r="U701" s="55">
        <v>48.29</v>
      </c>
      <c r="V701" s="55">
        <v>1</v>
      </c>
      <c r="W701" s="55">
        <v>0.7</v>
      </c>
      <c r="X701" s="55">
        <v>0.09</v>
      </c>
      <c r="Y701" s="55">
        <f t="shared" si="60"/>
        <v>0.7</v>
      </c>
      <c r="Z701" s="55">
        <f t="shared" si="61"/>
        <v>0.09</v>
      </c>
      <c r="AA701" s="55">
        <v>0.41299999999999998</v>
      </c>
      <c r="AB701" s="56">
        <v>0.399975920170212</v>
      </c>
      <c r="AC701">
        <f t="shared" si="62"/>
        <v>820</v>
      </c>
      <c r="AD701">
        <f t="shared" si="63"/>
        <v>1</v>
      </c>
      <c r="AE701">
        <f t="shared" si="64"/>
        <v>0.2</v>
      </c>
      <c r="AF701">
        <f>'TP Factors'!$D$7</f>
        <v>1.0291758621024898</v>
      </c>
      <c r="AG701">
        <f t="shared" si="65"/>
        <v>0.2</v>
      </c>
    </row>
    <row r="702" spans="1:33">
      <c r="A702" s="51" t="s">
        <v>246</v>
      </c>
      <c r="B702" s="51">
        <v>10</v>
      </c>
      <c r="C702" s="51" t="s">
        <v>247</v>
      </c>
      <c r="D702" s="52">
        <v>37.82</v>
      </c>
      <c r="E702" s="51" t="s">
        <v>248</v>
      </c>
      <c r="F702" s="51">
        <v>3456</v>
      </c>
      <c r="G702" s="53">
        <v>3</v>
      </c>
      <c r="H702" s="51" t="s">
        <v>249</v>
      </c>
      <c r="I702" s="51" t="s">
        <v>250</v>
      </c>
      <c r="J702" s="51">
        <v>237</v>
      </c>
      <c r="K702" s="54">
        <v>157.038227089</v>
      </c>
      <c r="L702" s="54">
        <v>764.00271649199999</v>
      </c>
      <c r="M702" s="52">
        <v>0.17</v>
      </c>
      <c r="N702" s="52">
        <v>0.02</v>
      </c>
      <c r="O702" s="51">
        <v>66002</v>
      </c>
      <c r="P702" s="51">
        <v>64065</v>
      </c>
      <c r="Q702" s="55">
        <v>66002</v>
      </c>
      <c r="R702" s="55">
        <v>4340</v>
      </c>
      <c r="S702" s="51" t="s">
        <v>258</v>
      </c>
      <c r="T702" s="51" t="s">
        <v>312</v>
      </c>
      <c r="U702" s="55">
        <v>48.29</v>
      </c>
      <c r="V702" s="55">
        <v>1</v>
      </c>
      <c r="W702" s="55">
        <v>0.7</v>
      </c>
      <c r="X702" s="55">
        <v>0.09</v>
      </c>
      <c r="Y702" s="55">
        <f t="shared" si="60"/>
        <v>0.7</v>
      </c>
      <c r="Z702" s="55">
        <f t="shared" si="61"/>
        <v>0.09</v>
      </c>
      <c r="AA702" s="55">
        <v>0.41299999999999998</v>
      </c>
      <c r="AB702" s="56">
        <v>0.18878842753859401</v>
      </c>
      <c r="AC702">
        <f t="shared" si="62"/>
        <v>387</v>
      </c>
      <c r="AD702">
        <f t="shared" si="63"/>
        <v>1</v>
      </c>
      <c r="AE702">
        <f t="shared" si="64"/>
        <v>0.1</v>
      </c>
      <c r="AF702">
        <f>'TP Factors'!$D$7</f>
        <v>1.0291758621024898</v>
      </c>
      <c r="AG702">
        <f t="shared" si="65"/>
        <v>0.1</v>
      </c>
    </row>
    <row r="703" spans="1:33">
      <c r="A703" s="51" t="s">
        <v>246</v>
      </c>
      <c r="B703" s="51">
        <v>10</v>
      </c>
      <c r="C703" s="51" t="s">
        <v>247</v>
      </c>
      <c r="D703" s="52">
        <v>37.82</v>
      </c>
      <c r="E703" s="51" t="s">
        <v>248</v>
      </c>
      <c r="F703" s="51">
        <v>3456</v>
      </c>
      <c r="G703" s="53">
        <v>3</v>
      </c>
      <c r="H703" s="51" t="s">
        <v>249</v>
      </c>
      <c r="I703" s="51" t="s">
        <v>250</v>
      </c>
      <c r="J703" s="51">
        <v>1409</v>
      </c>
      <c r="K703" s="54">
        <v>276.86610005300003</v>
      </c>
      <c r="L703" s="54">
        <v>4681.74026374</v>
      </c>
      <c r="M703" s="52">
        <v>1.69</v>
      </c>
      <c r="N703" s="52">
        <v>0.09</v>
      </c>
      <c r="O703" s="51">
        <v>66007</v>
      </c>
      <c r="P703" s="51">
        <v>64070</v>
      </c>
      <c r="Q703" s="55">
        <v>66007</v>
      </c>
      <c r="R703" s="55">
        <v>3200</v>
      </c>
      <c r="S703" s="51" t="s">
        <v>251</v>
      </c>
      <c r="T703" s="51" t="s">
        <v>252</v>
      </c>
      <c r="U703" s="55">
        <v>48.29</v>
      </c>
      <c r="V703" s="55">
        <v>1</v>
      </c>
      <c r="W703" s="55">
        <v>1.2</v>
      </c>
      <c r="X703" s="55">
        <v>6.4000000000000001E-2</v>
      </c>
      <c r="Y703" s="55">
        <f t="shared" si="60"/>
        <v>1.2</v>
      </c>
      <c r="Z703" s="55">
        <f t="shared" si="61"/>
        <v>6.4000000000000001E-2</v>
      </c>
      <c r="AA703" s="55">
        <v>0.4</v>
      </c>
      <c r="AB703" s="56">
        <v>1.1568785862744999</v>
      </c>
      <c r="AC703">
        <f t="shared" si="62"/>
        <v>2297</v>
      </c>
      <c r="AD703">
        <f t="shared" si="63"/>
        <v>6</v>
      </c>
      <c r="AE703">
        <f t="shared" si="64"/>
        <v>0.3</v>
      </c>
      <c r="AF703">
        <f>'TP Factors'!$D$7</f>
        <v>1.0291758621024898</v>
      </c>
      <c r="AG703">
        <f t="shared" si="65"/>
        <v>0.3</v>
      </c>
    </row>
    <row r="704" spans="1:33">
      <c r="A704" s="51" t="s">
        <v>246</v>
      </c>
      <c r="B704" s="51">
        <v>10</v>
      </c>
      <c r="C704" s="51" t="s">
        <v>247</v>
      </c>
      <c r="D704" s="52">
        <v>37.82</v>
      </c>
      <c r="E704" s="51" t="s">
        <v>248</v>
      </c>
      <c r="F704" s="51">
        <v>3456</v>
      </c>
      <c r="G704" s="53">
        <v>3</v>
      </c>
      <c r="H704" s="51" t="s">
        <v>249</v>
      </c>
      <c r="I704" s="51" t="s">
        <v>250</v>
      </c>
      <c r="J704" s="51">
        <v>534</v>
      </c>
      <c r="K704" s="54">
        <v>236.45545111300001</v>
      </c>
      <c r="L704" s="54">
        <v>1774.8719230199999</v>
      </c>
      <c r="M704" s="52">
        <v>0.64</v>
      </c>
      <c r="N704" s="52">
        <v>0.03</v>
      </c>
      <c r="O704" s="51">
        <v>66009</v>
      </c>
      <c r="P704" s="51">
        <v>64072</v>
      </c>
      <c r="Q704" s="55">
        <v>66009</v>
      </c>
      <c r="R704" s="55">
        <v>3200</v>
      </c>
      <c r="S704" s="51" t="s">
        <v>258</v>
      </c>
      <c r="T704" s="51" t="s">
        <v>300</v>
      </c>
      <c r="U704" s="55">
        <v>48.29</v>
      </c>
      <c r="V704" s="55">
        <v>1</v>
      </c>
      <c r="W704" s="55">
        <v>1.2</v>
      </c>
      <c r="X704" s="55">
        <v>6.4000000000000001E-2</v>
      </c>
      <c r="Y704" s="55">
        <f t="shared" si="60"/>
        <v>1.2</v>
      </c>
      <c r="Z704" s="55">
        <f t="shared" si="61"/>
        <v>6.4000000000000001E-2</v>
      </c>
      <c r="AA704" s="55">
        <v>0.4</v>
      </c>
      <c r="AB704" s="56">
        <v>0.438578649304178</v>
      </c>
      <c r="AC704">
        <f t="shared" si="62"/>
        <v>871</v>
      </c>
      <c r="AD704">
        <f t="shared" si="63"/>
        <v>2</v>
      </c>
      <c r="AE704">
        <f t="shared" si="64"/>
        <v>0.1</v>
      </c>
      <c r="AF704">
        <f>'TP Factors'!$D$7</f>
        <v>1.0291758621024898</v>
      </c>
      <c r="AG704">
        <f t="shared" si="65"/>
        <v>0.1</v>
      </c>
    </row>
    <row r="705" spans="1:33">
      <c r="A705" s="51" t="s">
        <v>246</v>
      </c>
      <c r="B705" s="51">
        <v>10</v>
      </c>
      <c r="C705" s="51" t="s">
        <v>247</v>
      </c>
      <c r="D705" s="52">
        <v>37.82</v>
      </c>
      <c r="E705" s="51" t="s">
        <v>248</v>
      </c>
      <c r="F705" s="51">
        <v>3456</v>
      </c>
      <c r="G705" s="53">
        <v>3</v>
      </c>
      <c r="H705" s="51" t="s">
        <v>249</v>
      </c>
      <c r="I705" s="51" t="s">
        <v>250</v>
      </c>
      <c r="J705" s="51">
        <v>272</v>
      </c>
      <c r="K705" s="54">
        <v>172.73444563800001</v>
      </c>
      <c r="L705" s="54">
        <v>1259.92703347</v>
      </c>
      <c r="M705" s="52">
        <v>0.33</v>
      </c>
      <c r="N705" s="52">
        <v>0.02</v>
      </c>
      <c r="O705" s="51">
        <v>66010</v>
      </c>
      <c r="P705" s="51">
        <v>64073</v>
      </c>
      <c r="Q705" s="55">
        <v>66010</v>
      </c>
      <c r="R705" s="55">
        <v>3200</v>
      </c>
      <c r="S705" s="51" t="s">
        <v>253</v>
      </c>
      <c r="T705" s="51" t="s">
        <v>329</v>
      </c>
      <c r="U705" s="55">
        <v>48.29</v>
      </c>
      <c r="V705" s="55">
        <v>1</v>
      </c>
      <c r="W705" s="55">
        <v>1.2</v>
      </c>
      <c r="X705" s="55">
        <v>6.4000000000000001E-2</v>
      </c>
      <c r="Y705" s="55">
        <f t="shared" si="60"/>
        <v>1.2</v>
      </c>
      <c r="Z705" s="55">
        <f t="shared" si="61"/>
        <v>6.4000000000000001E-2</v>
      </c>
      <c r="AA705" s="55">
        <v>0.28699999999999998</v>
      </c>
      <c r="AB705" s="56">
        <v>0.311333504878191</v>
      </c>
      <c r="AC705">
        <f t="shared" si="62"/>
        <v>444</v>
      </c>
      <c r="AD705">
        <f t="shared" si="63"/>
        <v>1</v>
      </c>
      <c r="AE705">
        <f t="shared" si="64"/>
        <v>0.1</v>
      </c>
      <c r="AF705">
        <f>'TP Factors'!$D$7</f>
        <v>1.0291758621024898</v>
      </c>
      <c r="AG705">
        <f t="shared" si="65"/>
        <v>0.1</v>
      </c>
    </row>
    <row r="706" spans="1:33">
      <c r="A706" s="51" t="s">
        <v>246</v>
      </c>
      <c r="B706" s="51">
        <v>10</v>
      </c>
      <c r="C706" s="51" t="s">
        <v>247</v>
      </c>
      <c r="D706" s="52">
        <v>37.82</v>
      </c>
      <c r="E706" s="51" t="s">
        <v>248</v>
      </c>
      <c r="F706" s="51">
        <v>1234</v>
      </c>
      <c r="G706" s="53">
        <v>98</v>
      </c>
      <c r="H706" s="51" t="s">
        <v>249</v>
      </c>
      <c r="I706" s="51" t="s">
        <v>250</v>
      </c>
      <c r="J706" s="51">
        <v>1976</v>
      </c>
      <c r="K706" s="54">
        <v>236.046778563</v>
      </c>
      <c r="L706" s="54">
        <v>3067.7551866399999</v>
      </c>
      <c r="M706" s="52">
        <v>3.56</v>
      </c>
      <c r="N706" s="52">
        <v>0.94</v>
      </c>
      <c r="O706" s="51">
        <v>66016</v>
      </c>
      <c r="P706" s="51">
        <v>64078</v>
      </c>
      <c r="Q706" s="55">
        <v>66016</v>
      </c>
      <c r="R706" s="55">
        <v>1700</v>
      </c>
      <c r="S706" s="51" t="s">
        <v>251</v>
      </c>
      <c r="T706" s="51" t="s">
        <v>351</v>
      </c>
      <c r="U706" s="55">
        <v>48.29</v>
      </c>
      <c r="V706" s="55">
        <v>1</v>
      </c>
      <c r="W706" s="55">
        <v>1.8</v>
      </c>
      <c r="X706" s="55">
        <v>0.47799999999999998</v>
      </c>
      <c r="Y706" s="55">
        <f t="shared" si="60"/>
        <v>1.8</v>
      </c>
      <c r="Z706" s="55">
        <f t="shared" si="61"/>
        <v>0.47799999999999998</v>
      </c>
      <c r="AA706" s="55">
        <v>0.85599999999999998</v>
      </c>
      <c r="AB706" s="56">
        <v>0.75805578338917101</v>
      </c>
      <c r="AC706">
        <f t="shared" si="62"/>
        <v>3221</v>
      </c>
      <c r="AD706">
        <f t="shared" si="63"/>
        <v>13</v>
      </c>
      <c r="AE706">
        <f t="shared" si="64"/>
        <v>3.4</v>
      </c>
      <c r="AF706">
        <f>'TP Factors'!$D$7</f>
        <v>1.0291758621024898</v>
      </c>
      <c r="AG706">
        <f t="shared" si="65"/>
        <v>3.5</v>
      </c>
    </row>
    <row r="707" spans="1:33">
      <c r="A707" s="51" t="s">
        <v>246</v>
      </c>
      <c r="B707" s="51">
        <v>10</v>
      </c>
      <c r="C707" s="51" t="s">
        <v>247</v>
      </c>
      <c r="D707" s="52">
        <v>37.82</v>
      </c>
      <c r="E707" s="51" t="s">
        <v>248</v>
      </c>
      <c r="F707" s="51">
        <v>1234</v>
      </c>
      <c r="G707" s="53">
        <v>11.1</v>
      </c>
      <c r="H707" s="51" t="s">
        <v>249</v>
      </c>
      <c r="I707" s="51" t="s">
        <v>250</v>
      </c>
      <c r="J707" s="51">
        <v>351</v>
      </c>
      <c r="K707" s="54">
        <v>231.51829620800001</v>
      </c>
      <c r="L707" s="54">
        <v>2561.75354535</v>
      </c>
      <c r="M707" s="52">
        <v>0.55000000000000004</v>
      </c>
      <c r="N707" s="52">
        <v>0.04</v>
      </c>
      <c r="O707" s="51">
        <v>66017</v>
      </c>
      <c r="P707" s="51">
        <v>64079</v>
      </c>
      <c r="Q707" s="55">
        <v>66017</v>
      </c>
      <c r="R707" s="55">
        <v>1860</v>
      </c>
      <c r="S707" s="51" t="s">
        <v>253</v>
      </c>
      <c r="T707" s="51" t="s">
        <v>360</v>
      </c>
      <c r="U707" s="55">
        <v>48.29</v>
      </c>
      <c r="V707" s="55">
        <v>1</v>
      </c>
      <c r="W707" s="55">
        <v>1.58</v>
      </c>
      <c r="X707" s="55">
        <v>0.1</v>
      </c>
      <c r="Y707" s="55">
        <f t="shared" ref="Y707:Y770" si="66">W707</f>
        <v>1.58</v>
      </c>
      <c r="Z707" s="55">
        <f t="shared" ref="Z707:Z770" si="67">X707</f>
        <v>0.1</v>
      </c>
      <c r="AA707" s="55">
        <v>0.182</v>
      </c>
      <c r="AB707" s="56">
        <v>0.63302055495295595</v>
      </c>
      <c r="AC707">
        <f t="shared" ref="AC707:AC770" si="68">ROUND(AB707*AA707*U707*102.79,0)</f>
        <v>572</v>
      </c>
      <c r="AD707">
        <f t="shared" ref="AD707:AD770" si="69">ROUND(Y707*AC707*0.002205,0)</f>
        <v>2</v>
      </c>
      <c r="AE707">
        <f t="shared" ref="AE707:AE770" si="70">ROUND(Z707*AC707*0.002205,1)</f>
        <v>0.1</v>
      </c>
      <c r="AF707">
        <f>'TP Factors'!$D$7</f>
        <v>1.0291758621024898</v>
      </c>
      <c r="AG707">
        <f t="shared" ref="AG707:AG770" si="71">ROUND(AE707*AF707,1)</f>
        <v>0.1</v>
      </c>
    </row>
    <row r="708" spans="1:33">
      <c r="A708" s="51" t="s">
        <v>246</v>
      </c>
      <c r="B708" s="51">
        <v>10</v>
      </c>
      <c r="C708" s="51" t="s">
        <v>247</v>
      </c>
      <c r="D708" s="52">
        <v>37.82</v>
      </c>
      <c r="E708" s="51" t="s">
        <v>248</v>
      </c>
      <c r="F708" s="51">
        <v>3456</v>
      </c>
      <c r="G708" s="53">
        <v>3</v>
      </c>
      <c r="H708" s="51" t="s">
        <v>249</v>
      </c>
      <c r="I708" s="51" t="s">
        <v>250</v>
      </c>
      <c r="J708" s="51">
        <v>232</v>
      </c>
      <c r="K708" s="54">
        <v>144.17155285800001</v>
      </c>
      <c r="L708" s="54">
        <v>1073.6929375300001</v>
      </c>
      <c r="M708" s="52">
        <v>0.28000000000000003</v>
      </c>
      <c r="N708" s="52">
        <v>0.01</v>
      </c>
      <c r="O708" s="51">
        <v>66021</v>
      </c>
      <c r="P708" s="51">
        <v>64083</v>
      </c>
      <c r="Q708" s="55">
        <v>66021</v>
      </c>
      <c r="R708" s="55">
        <v>3200</v>
      </c>
      <c r="S708" s="51" t="s">
        <v>253</v>
      </c>
      <c r="T708" s="51" t="s">
        <v>329</v>
      </c>
      <c r="U708" s="55">
        <v>48.29</v>
      </c>
      <c r="V708" s="55">
        <v>1</v>
      </c>
      <c r="W708" s="55">
        <v>1.2</v>
      </c>
      <c r="X708" s="55">
        <v>6.4000000000000001E-2</v>
      </c>
      <c r="Y708" s="55">
        <f t="shared" si="66"/>
        <v>1.2</v>
      </c>
      <c r="Z708" s="55">
        <f t="shared" si="67"/>
        <v>6.4000000000000001E-2</v>
      </c>
      <c r="AA708" s="55">
        <v>0.28699999999999998</v>
      </c>
      <c r="AB708" s="56">
        <v>0.26531424166373302</v>
      </c>
      <c r="AC708">
        <f t="shared" si="68"/>
        <v>378</v>
      </c>
      <c r="AD708">
        <f t="shared" si="69"/>
        <v>1</v>
      </c>
      <c r="AE708">
        <f t="shared" si="70"/>
        <v>0.1</v>
      </c>
      <c r="AF708">
        <f>'TP Factors'!$D$7</f>
        <v>1.0291758621024898</v>
      </c>
      <c r="AG708">
        <f t="shared" si="71"/>
        <v>0.1</v>
      </c>
    </row>
    <row r="709" spans="1:33">
      <c r="A709" s="51" t="s">
        <v>246</v>
      </c>
      <c r="B709" s="51">
        <v>10</v>
      </c>
      <c r="C709" s="51" t="s">
        <v>247</v>
      </c>
      <c r="D709" s="52">
        <v>37.82</v>
      </c>
      <c r="E709" s="51" t="s">
        <v>248</v>
      </c>
      <c r="F709" s="51">
        <v>1234</v>
      </c>
      <c r="G709" s="53">
        <v>102.5</v>
      </c>
      <c r="H709" s="51" t="s">
        <v>249</v>
      </c>
      <c r="I709" s="51" t="s">
        <v>250</v>
      </c>
      <c r="J709" s="51">
        <v>8599</v>
      </c>
      <c r="K709" s="54">
        <v>605.87480300300001</v>
      </c>
      <c r="L709" s="54">
        <v>15593.130538199999</v>
      </c>
      <c r="M709" s="52">
        <v>18.059999999999999</v>
      </c>
      <c r="N709" s="52">
        <v>4.4400000000000004</v>
      </c>
      <c r="O709" s="51">
        <v>66022</v>
      </c>
      <c r="P709" s="51">
        <v>64084</v>
      </c>
      <c r="Q709" s="55">
        <v>66022</v>
      </c>
      <c r="R709" s="55">
        <v>1300</v>
      </c>
      <c r="S709" s="51" t="s">
        <v>251</v>
      </c>
      <c r="T709" s="51" t="s">
        <v>315</v>
      </c>
      <c r="U709" s="55">
        <v>48.29</v>
      </c>
      <c r="V709" s="55">
        <v>1</v>
      </c>
      <c r="W709" s="55">
        <v>2.1</v>
      </c>
      <c r="X709" s="55">
        <v>0.51600000000000001</v>
      </c>
      <c r="Y709" s="55">
        <f t="shared" si="66"/>
        <v>2.1</v>
      </c>
      <c r="Z709" s="55">
        <f t="shared" si="67"/>
        <v>0.51600000000000001</v>
      </c>
      <c r="AA709" s="55">
        <v>0.73299999999999998</v>
      </c>
      <c r="AB709" s="56">
        <v>3.85313105731885</v>
      </c>
      <c r="AC709">
        <f t="shared" si="68"/>
        <v>14019</v>
      </c>
      <c r="AD709">
        <f t="shared" si="69"/>
        <v>65</v>
      </c>
      <c r="AE709">
        <f t="shared" si="70"/>
        <v>16</v>
      </c>
      <c r="AF709">
        <f>'TP Factors'!$D$7</f>
        <v>1.0291758621024898</v>
      </c>
      <c r="AG709">
        <f t="shared" si="71"/>
        <v>16.5</v>
      </c>
    </row>
    <row r="710" spans="1:33">
      <c r="A710" s="51" t="s">
        <v>246</v>
      </c>
      <c r="B710" s="51">
        <v>10</v>
      </c>
      <c r="C710" s="51" t="s">
        <v>247</v>
      </c>
      <c r="D710" s="52">
        <v>37.82</v>
      </c>
      <c r="E710" s="51" t="s">
        <v>248</v>
      </c>
      <c r="F710" s="51">
        <v>1234</v>
      </c>
      <c r="G710" s="53">
        <v>102.5</v>
      </c>
      <c r="H710" s="51" t="s">
        <v>249</v>
      </c>
      <c r="I710" s="51" t="s">
        <v>250</v>
      </c>
      <c r="J710" s="51">
        <v>43</v>
      </c>
      <c r="K710" s="54">
        <v>93.022093553900007</v>
      </c>
      <c r="L710" s="54">
        <v>86.781425366299999</v>
      </c>
      <c r="M710" s="52">
        <v>0.09</v>
      </c>
      <c r="N710" s="52">
        <v>0.02</v>
      </c>
      <c r="O710" s="51">
        <v>66026</v>
      </c>
      <c r="P710" s="51">
        <v>64088</v>
      </c>
      <c r="Q710" s="55">
        <v>66026</v>
      </c>
      <c r="R710" s="55">
        <v>1300</v>
      </c>
      <c r="S710" s="51" t="s">
        <v>258</v>
      </c>
      <c r="T710" s="51" t="s">
        <v>311</v>
      </c>
      <c r="U710" s="55">
        <v>48.29</v>
      </c>
      <c r="V710" s="55">
        <v>1</v>
      </c>
      <c r="W710" s="55">
        <v>2.1</v>
      </c>
      <c r="X710" s="55">
        <v>0.51600000000000001</v>
      </c>
      <c r="Y710" s="55">
        <f t="shared" si="66"/>
        <v>2.1</v>
      </c>
      <c r="Z710" s="55">
        <f t="shared" si="67"/>
        <v>0.51600000000000001</v>
      </c>
      <c r="AA710" s="55">
        <v>0.66200000000000003</v>
      </c>
      <c r="AB710" s="56">
        <v>2.1444071455470299E-2</v>
      </c>
      <c r="AC710">
        <f t="shared" si="68"/>
        <v>70</v>
      </c>
      <c r="AD710">
        <f t="shared" si="69"/>
        <v>0</v>
      </c>
      <c r="AE710">
        <f t="shared" si="70"/>
        <v>0.1</v>
      </c>
      <c r="AF710">
        <f>'TP Factors'!$D$7</f>
        <v>1.0291758621024898</v>
      </c>
      <c r="AG710">
        <f t="shared" si="71"/>
        <v>0.1</v>
      </c>
    </row>
    <row r="711" spans="1:33">
      <c r="A711" s="51" t="s">
        <v>246</v>
      </c>
      <c r="B711" s="51">
        <v>10</v>
      </c>
      <c r="C711" s="51" t="s">
        <v>247</v>
      </c>
      <c r="D711" s="52">
        <v>37.82</v>
      </c>
      <c r="E711" s="51" t="s">
        <v>248</v>
      </c>
      <c r="F711" s="51">
        <v>1234</v>
      </c>
      <c r="G711" s="53">
        <v>102.5</v>
      </c>
      <c r="H711" s="51" t="s">
        <v>249</v>
      </c>
      <c r="I711" s="51" t="s">
        <v>250</v>
      </c>
      <c r="J711" s="51">
        <v>7221</v>
      </c>
      <c r="K711" s="54">
        <v>492.08477630499999</v>
      </c>
      <c r="L711" s="54">
        <v>13094.565067199999</v>
      </c>
      <c r="M711" s="52">
        <v>15.16</v>
      </c>
      <c r="N711" s="52">
        <v>3.73</v>
      </c>
      <c r="O711" s="51">
        <v>66029</v>
      </c>
      <c r="P711" s="51">
        <v>64090</v>
      </c>
      <c r="Q711" s="55">
        <v>66029</v>
      </c>
      <c r="R711" s="55">
        <v>1300</v>
      </c>
      <c r="S711" s="51" t="s">
        <v>251</v>
      </c>
      <c r="T711" s="51" t="s">
        <v>315</v>
      </c>
      <c r="U711" s="55">
        <v>48.29</v>
      </c>
      <c r="V711" s="55">
        <v>1</v>
      </c>
      <c r="W711" s="55">
        <v>2.1</v>
      </c>
      <c r="X711" s="55">
        <v>0.51600000000000001</v>
      </c>
      <c r="Y711" s="55">
        <f t="shared" si="66"/>
        <v>2.1</v>
      </c>
      <c r="Z711" s="55">
        <f t="shared" si="67"/>
        <v>0.51600000000000001</v>
      </c>
      <c r="AA711" s="55">
        <v>0.73299999999999998</v>
      </c>
      <c r="AB711" s="56">
        <v>3.2357245531206198</v>
      </c>
      <c r="AC711">
        <f t="shared" si="68"/>
        <v>11773</v>
      </c>
      <c r="AD711">
        <f t="shared" si="69"/>
        <v>55</v>
      </c>
      <c r="AE711">
        <f t="shared" si="70"/>
        <v>13.4</v>
      </c>
      <c r="AF711">
        <f>'TP Factors'!$D$7</f>
        <v>1.0291758621024898</v>
      </c>
      <c r="AG711">
        <f t="shared" si="71"/>
        <v>13.8</v>
      </c>
    </row>
    <row r="712" spans="1:33">
      <c r="A712" s="51" t="s">
        <v>246</v>
      </c>
      <c r="B712" s="51">
        <v>10</v>
      </c>
      <c r="C712" s="51" t="s">
        <v>247</v>
      </c>
      <c r="D712" s="52">
        <v>37.82</v>
      </c>
      <c r="E712" s="51" t="s">
        <v>248</v>
      </c>
      <c r="F712" s="51">
        <v>1234</v>
      </c>
      <c r="G712" s="53">
        <v>29</v>
      </c>
      <c r="H712" s="51" t="s">
        <v>249</v>
      </c>
      <c r="I712" s="51" t="s">
        <v>250</v>
      </c>
      <c r="J712" s="51">
        <v>13</v>
      </c>
      <c r="K712" s="54">
        <v>38.503713645700003</v>
      </c>
      <c r="L712" s="54">
        <v>57.652117305300003</v>
      </c>
      <c r="M712" s="52">
        <v>0.03</v>
      </c>
      <c r="N712" s="52">
        <v>0</v>
      </c>
      <c r="O712" s="51">
        <v>66031</v>
      </c>
      <c r="P712" s="51">
        <v>64092</v>
      </c>
      <c r="Q712" s="55">
        <v>66031</v>
      </c>
      <c r="R712" s="55">
        <v>1200</v>
      </c>
      <c r="S712" s="51" t="s">
        <v>258</v>
      </c>
      <c r="T712" s="51" t="s">
        <v>259</v>
      </c>
      <c r="U712" s="55">
        <v>48.29</v>
      </c>
      <c r="V712" s="55">
        <v>1</v>
      </c>
      <c r="W712" s="55">
        <v>2.23</v>
      </c>
      <c r="X712" s="55">
        <v>0.316</v>
      </c>
      <c r="Y712" s="55">
        <f t="shared" si="66"/>
        <v>2.23</v>
      </c>
      <c r="Z712" s="55">
        <f t="shared" si="67"/>
        <v>0.316</v>
      </c>
      <c r="AA712" s="55">
        <v>0.30399999999999999</v>
      </c>
      <c r="AB712" s="56">
        <v>1.4246091458951201E-2</v>
      </c>
      <c r="AC712">
        <f t="shared" si="68"/>
        <v>21</v>
      </c>
      <c r="AD712">
        <f t="shared" si="69"/>
        <v>0</v>
      </c>
      <c r="AE712">
        <f t="shared" si="70"/>
        <v>0</v>
      </c>
      <c r="AF712">
        <f>'TP Factors'!$D$7</f>
        <v>1.0291758621024898</v>
      </c>
      <c r="AG712">
        <f t="shared" si="71"/>
        <v>0</v>
      </c>
    </row>
    <row r="713" spans="1:33">
      <c r="A713" s="51" t="s">
        <v>246</v>
      </c>
      <c r="B713" s="51">
        <v>10</v>
      </c>
      <c r="C713" s="51" t="s">
        <v>247</v>
      </c>
      <c r="D713" s="52">
        <v>37.82</v>
      </c>
      <c r="E713" s="51" t="s">
        <v>248</v>
      </c>
      <c r="F713" s="51">
        <v>3456</v>
      </c>
      <c r="G713" s="53">
        <v>3</v>
      </c>
      <c r="H713" s="51" t="s">
        <v>249</v>
      </c>
      <c r="I713" s="51" t="s">
        <v>250</v>
      </c>
      <c r="J713" s="51">
        <v>34</v>
      </c>
      <c r="K713" s="54">
        <v>60.340036144999999</v>
      </c>
      <c r="L713" s="54">
        <v>156.30495590199999</v>
      </c>
      <c r="M713" s="52">
        <v>0.04</v>
      </c>
      <c r="N713" s="52">
        <v>0</v>
      </c>
      <c r="O713" s="51">
        <v>66032</v>
      </c>
      <c r="P713" s="51">
        <v>64093</v>
      </c>
      <c r="Q713" s="55">
        <v>66032</v>
      </c>
      <c r="R713" s="55">
        <v>3200</v>
      </c>
      <c r="S713" s="51" t="s">
        <v>253</v>
      </c>
      <c r="T713" s="51" t="s">
        <v>329</v>
      </c>
      <c r="U713" s="55">
        <v>48.29</v>
      </c>
      <c r="V713" s="55">
        <v>1</v>
      </c>
      <c r="W713" s="55">
        <v>1.2</v>
      </c>
      <c r="X713" s="55">
        <v>6.4000000000000001E-2</v>
      </c>
      <c r="Y713" s="55">
        <f t="shared" si="66"/>
        <v>1.2</v>
      </c>
      <c r="Z713" s="55">
        <f t="shared" si="67"/>
        <v>6.4000000000000001E-2</v>
      </c>
      <c r="AA713" s="55">
        <v>0.28699999999999998</v>
      </c>
      <c r="AB713" s="56">
        <v>3.8623641255027298E-2</v>
      </c>
      <c r="AC713">
        <f t="shared" si="68"/>
        <v>55</v>
      </c>
      <c r="AD713">
        <f t="shared" si="69"/>
        <v>0</v>
      </c>
      <c r="AE713">
        <f t="shared" si="70"/>
        <v>0</v>
      </c>
      <c r="AF713">
        <f>'TP Factors'!$D$7</f>
        <v>1.0291758621024898</v>
      </c>
      <c r="AG713">
        <f t="shared" si="71"/>
        <v>0</v>
      </c>
    </row>
    <row r="714" spans="1:33">
      <c r="A714" s="51" t="s">
        <v>246</v>
      </c>
      <c r="B714" s="51">
        <v>10</v>
      </c>
      <c r="C714" s="51" t="s">
        <v>247</v>
      </c>
      <c r="D714" s="52">
        <v>37.82</v>
      </c>
      <c r="E714" s="51" t="s">
        <v>248</v>
      </c>
      <c r="F714" s="51">
        <v>1234</v>
      </c>
      <c r="G714" s="53">
        <v>102.5</v>
      </c>
      <c r="H714" s="51" t="s">
        <v>249</v>
      </c>
      <c r="I714" s="51" t="s">
        <v>250</v>
      </c>
      <c r="J714" s="51">
        <v>5876</v>
      </c>
      <c r="K714" s="54">
        <v>562.47211953999999</v>
      </c>
      <c r="L714" s="54">
        <v>11285.6918573</v>
      </c>
      <c r="M714" s="52">
        <v>12.34</v>
      </c>
      <c r="N714" s="52">
        <v>3.03</v>
      </c>
      <c r="O714" s="51">
        <v>66034</v>
      </c>
      <c r="P714" s="51">
        <v>64095</v>
      </c>
      <c r="Q714" s="55">
        <v>66034</v>
      </c>
      <c r="R714" s="55">
        <v>1300</v>
      </c>
      <c r="S714" s="51" t="s">
        <v>253</v>
      </c>
      <c r="T714" s="51" t="s">
        <v>319</v>
      </c>
      <c r="U714" s="55">
        <v>48.29</v>
      </c>
      <c r="V714" s="55">
        <v>1</v>
      </c>
      <c r="W714" s="55">
        <v>2.1</v>
      </c>
      <c r="X714" s="55">
        <v>0.51600000000000001</v>
      </c>
      <c r="Y714" s="55">
        <f t="shared" si="66"/>
        <v>2.1</v>
      </c>
      <c r="Z714" s="55">
        <f t="shared" si="67"/>
        <v>0.51600000000000001</v>
      </c>
      <c r="AA714" s="55">
        <v>0.69199999999999995</v>
      </c>
      <c r="AB714" s="56">
        <v>2.78874403650418</v>
      </c>
      <c r="AC714">
        <f t="shared" si="68"/>
        <v>9579</v>
      </c>
      <c r="AD714">
        <f t="shared" si="69"/>
        <v>44</v>
      </c>
      <c r="AE714">
        <f t="shared" si="70"/>
        <v>10.9</v>
      </c>
      <c r="AF714">
        <f>'TP Factors'!$D$7</f>
        <v>1.0291758621024898</v>
      </c>
      <c r="AG714">
        <f t="shared" si="71"/>
        <v>11.2</v>
      </c>
    </row>
    <row r="715" spans="1:33">
      <c r="A715" s="51" t="s">
        <v>246</v>
      </c>
      <c r="B715" s="51">
        <v>10</v>
      </c>
      <c r="C715" s="51" t="s">
        <v>247</v>
      </c>
      <c r="D715" s="52">
        <v>37.82</v>
      </c>
      <c r="E715" s="51" t="s">
        <v>248</v>
      </c>
      <c r="F715" s="51">
        <v>1234</v>
      </c>
      <c r="G715" s="53">
        <v>11.1</v>
      </c>
      <c r="H715" s="51" t="s">
        <v>249</v>
      </c>
      <c r="I715" s="51" t="s">
        <v>250</v>
      </c>
      <c r="J715" s="51">
        <v>126</v>
      </c>
      <c r="K715" s="54">
        <v>122.499687032</v>
      </c>
      <c r="L715" s="54">
        <v>795.01787870099997</v>
      </c>
      <c r="M715" s="52">
        <v>0.2</v>
      </c>
      <c r="N715" s="52">
        <v>0.01</v>
      </c>
      <c r="O715" s="51">
        <v>66036</v>
      </c>
      <c r="P715" s="51">
        <v>64096</v>
      </c>
      <c r="Q715" s="55">
        <v>66036</v>
      </c>
      <c r="R715" s="55">
        <v>1860</v>
      </c>
      <c r="S715" s="51" t="s">
        <v>251</v>
      </c>
      <c r="T715" s="51" t="s">
        <v>361</v>
      </c>
      <c r="U715" s="55">
        <v>48.29</v>
      </c>
      <c r="V715" s="55">
        <v>1</v>
      </c>
      <c r="W715" s="55">
        <v>1.58</v>
      </c>
      <c r="X715" s="55">
        <v>0.1</v>
      </c>
      <c r="Y715" s="55">
        <f t="shared" si="66"/>
        <v>1.58</v>
      </c>
      <c r="Z715" s="55">
        <f t="shared" si="67"/>
        <v>0.1</v>
      </c>
      <c r="AA715" s="55">
        <v>0.21</v>
      </c>
      <c r="AB715" s="56">
        <v>0.19645241038227301</v>
      </c>
      <c r="AC715">
        <f t="shared" si="68"/>
        <v>205</v>
      </c>
      <c r="AD715">
        <f t="shared" si="69"/>
        <v>1</v>
      </c>
      <c r="AE715">
        <f t="shared" si="70"/>
        <v>0</v>
      </c>
      <c r="AF715">
        <f>'TP Factors'!$D$7</f>
        <v>1.0291758621024898</v>
      </c>
      <c r="AG715">
        <f t="shared" si="71"/>
        <v>0</v>
      </c>
    </row>
    <row r="716" spans="1:33">
      <c r="A716" s="51" t="s">
        <v>246</v>
      </c>
      <c r="B716" s="51">
        <v>10</v>
      </c>
      <c r="C716" s="51" t="s">
        <v>247</v>
      </c>
      <c r="D716" s="52">
        <v>37.82</v>
      </c>
      <c r="E716" s="51" t="s">
        <v>248</v>
      </c>
      <c r="F716" s="51">
        <v>3456</v>
      </c>
      <c r="G716" s="53">
        <v>3</v>
      </c>
      <c r="H716" s="51" t="s">
        <v>249</v>
      </c>
      <c r="I716" s="51" t="s">
        <v>250</v>
      </c>
      <c r="J716" s="51">
        <v>210</v>
      </c>
      <c r="K716" s="54">
        <v>113.18140379099999</v>
      </c>
      <c r="L716" s="54">
        <v>698.53031819700004</v>
      </c>
      <c r="M716" s="52">
        <v>0.25</v>
      </c>
      <c r="N716" s="52">
        <v>0.01</v>
      </c>
      <c r="O716" s="51">
        <v>66038</v>
      </c>
      <c r="P716" s="51">
        <v>64098</v>
      </c>
      <c r="Q716" s="55">
        <v>66038</v>
      </c>
      <c r="R716" s="55">
        <v>3200</v>
      </c>
      <c r="S716" s="51" t="s">
        <v>251</v>
      </c>
      <c r="T716" s="51" t="s">
        <v>252</v>
      </c>
      <c r="U716" s="55">
        <v>48.29</v>
      </c>
      <c r="V716" s="55">
        <v>1</v>
      </c>
      <c r="W716" s="55">
        <v>1.2</v>
      </c>
      <c r="X716" s="55">
        <v>6.4000000000000001E-2</v>
      </c>
      <c r="Y716" s="55">
        <f t="shared" si="66"/>
        <v>1.2</v>
      </c>
      <c r="Z716" s="55">
        <f t="shared" si="67"/>
        <v>6.4000000000000001E-2</v>
      </c>
      <c r="AA716" s="55">
        <v>0.4</v>
      </c>
      <c r="AB716" s="56">
        <v>0.17260991031252901</v>
      </c>
      <c r="AC716">
        <f t="shared" si="68"/>
        <v>343</v>
      </c>
      <c r="AD716">
        <f t="shared" si="69"/>
        <v>1</v>
      </c>
      <c r="AE716">
        <f t="shared" si="70"/>
        <v>0</v>
      </c>
      <c r="AF716">
        <f>'TP Factors'!$D$7</f>
        <v>1.0291758621024898</v>
      </c>
      <c r="AG716">
        <f t="shared" si="71"/>
        <v>0</v>
      </c>
    </row>
    <row r="717" spans="1:33">
      <c r="A717" s="51" t="s">
        <v>246</v>
      </c>
      <c r="B717" s="51">
        <v>10</v>
      </c>
      <c r="C717" s="51" t="s">
        <v>247</v>
      </c>
      <c r="D717" s="52">
        <v>37.82</v>
      </c>
      <c r="E717" s="51" t="s">
        <v>248</v>
      </c>
      <c r="F717" s="51">
        <v>1234</v>
      </c>
      <c r="G717" s="53">
        <v>102.5</v>
      </c>
      <c r="H717" s="51" t="s">
        <v>249</v>
      </c>
      <c r="I717" s="51" t="s">
        <v>250</v>
      </c>
      <c r="J717" s="51">
        <v>200</v>
      </c>
      <c r="K717" s="54">
        <v>100.63622249300001</v>
      </c>
      <c r="L717" s="54">
        <v>383.12081702099999</v>
      </c>
      <c r="M717" s="52">
        <v>0.42</v>
      </c>
      <c r="N717" s="52">
        <v>0.1</v>
      </c>
      <c r="O717" s="51">
        <v>66054</v>
      </c>
      <c r="P717" s="51">
        <v>64112</v>
      </c>
      <c r="Q717" s="55">
        <v>66054</v>
      </c>
      <c r="R717" s="55">
        <v>1300</v>
      </c>
      <c r="S717" s="51" t="s">
        <v>253</v>
      </c>
      <c r="T717" s="51" t="s">
        <v>319</v>
      </c>
      <c r="U717" s="55">
        <v>48.29</v>
      </c>
      <c r="V717" s="55">
        <v>1</v>
      </c>
      <c r="W717" s="55">
        <v>2.1</v>
      </c>
      <c r="X717" s="55">
        <v>0.51600000000000001</v>
      </c>
      <c r="Y717" s="55">
        <f t="shared" si="66"/>
        <v>2.1</v>
      </c>
      <c r="Z717" s="55">
        <f t="shared" si="67"/>
        <v>0.51600000000000001</v>
      </c>
      <c r="AA717" s="55">
        <v>0.69199999999999995</v>
      </c>
      <c r="AB717" s="56">
        <v>9.4670836954890494E-2</v>
      </c>
      <c r="AC717">
        <f t="shared" si="68"/>
        <v>325</v>
      </c>
      <c r="AD717">
        <f t="shared" si="69"/>
        <v>2</v>
      </c>
      <c r="AE717">
        <f t="shared" si="70"/>
        <v>0.4</v>
      </c>
      <c r="AF717">
        <f>'TP Factors'!$D$7</f>
        <v>1.0291758621024898</v>
      </c>
      <c r="AG717">
        <f t="shared" si="71"/>
        <v>0.4</v>
      </c>
    </row>
    <row r="718" spans="1:33">
      <c r="A718" s="51" t="s">
        <v>246</v>
      </c>
      <c r="B718" s="51">
        <v>10</v>
      </c>
      <c r="C718" s="51" t="s">
        <v>247</v>
      </c>
      <c r="D718" s="52">
        <v>37.82</v>
      </c>
      <c r="E718" s="51" t="s">
        <v>248</v>
      </c>
      <c r="F718" s="51">
        <v>1234</v>
      </c>
      <c r="G718" s="53">
        <v>102.5</v>
      </c>
      <c r="H718" s="51" t="s">
        <v>249</v>
      </c>
      <c r="I718" s="51" t="s">
        <v>250</v>
      </c>
      <c r="J718" s="51">
        <v>236</v>
      </c>
      <c r="K718" s="54">
        <v>110.41349696499999</v>
      </c>
      <c r="L718" s="54">
        <v>474.11849001600001</v>
      </c>
      <c r="M718" s="52">
        <v>0.5</v>
      </c>
      <c r="N718" s="52">
        <v>0.12</v>
      </c>
      <c r="O718" s="51">
        <v>66127</v>
      </c>
      <c r="P718" s="51">
        <v>64184</v>
      </c>
      <c r="Q718" s="55">
        <v>66127</v>
      </c>
      <c r="R718" s="55">
        <v>1300</v>
      </c>
      <c r="S718" s="51" t="s">
        <v>258</v>
      </c>
      <c r="T718" s="51" t="s">
        <v>311</v>
      </c>
      <c r="U718" s="55">
        <v>48.29</v>
      </c>
      <c r="V718" s="55">
        <v>1</v>
      </c>
      <c r="W718" s="55">
        <v>2.1</v>
      </c>
      <c r="X718" s="55">
        <v>0.51600000000000001</v>
      </c>
      <c r="Y718" s="55">
        <f t="shared" si="66"/>
        <v>2.1</v>
      </c>
      <c r="Z718" s="55">
        <f t="shared" si="67"/>
        <v>0.51600000000000001</v>
      </c>
      <c r="AA718" s="55">
        <v>0.66200000000000003</v>
      </c>
      <c r="AB718" s="56">
        <v>0.117156761707967</v>
      </c>
      <c r="AC718">
        <f t="shared" si="68"/>
        <v>385</v>
      </c>
      <c r="AD718">
        <f t="shared" si="69"/>
        <v>2</v>
      </c>
      <c r="AE718">
        <f t="shared" si="70"/>
        <v>0.4</v>
      </c>
      <c r="AF718">
        <f>'TP Factors'!$D$7</f>
        <v>1.0291758621024898</v>
      </c>
      <c r="AG718">
        <f t="shared" si="71"/>
        <v>0.4</v>
      </c>
    </row>
    <row r="719" spans="1:33">
      <c r="A719" s="51" t="s">
        <v>246</v>
      </c>
      <c r="B719" s="51">
        <v>10</v>
      </c>
      <c r="C719" s="51" t="s">
        <v>247</v>
      </c>
      <c r="D719" s="52">
        <v>37.82</v>
      </c>
      <c r="E719" s="51" t="s">
        <v>248</v>
      </c>
      <c r="F719" s="51">
        <v>3456</v>
      </c>
      <c r="G719" s="53">
        <v>3</v>
      </c>
      <c r="H719" s="51" t="s">
        <v>249</v>
      </c>
      <c r="I719" s="51" t="s">
        <v>250</v>
      </c>
      <c r="J719" s="51">
        <v>2</v>
      </c>
      <c r="K719" s="54">
        <v>17.937211080099999</v>
      </c>
      <c r="L719" s="54">
        <v>7.3178499536299997</v>
      </c>
      <c r="M719" s="52">
        <v>0</v>
      </c>
      <c r="N719" s="52">
        <v>0</v>
      </c>
      <c r="O719" s="51">
        <v>66128</v>
      </c>
      <c r="P719" s="51">
        <v>64185</v>
      </c>
      <c r="Q719" s="55">
        <v>66128</v>
      </c>
      <c r="R719" s="55">
        <v>4110</v>
      </c>
      <c r="S719" s="51" t="s">
        <v>253</v>
      </c>
      <c r="T719" s="51" t="s">
        <v>320</v>
      </c>
      <c r="U719" s="55">
        <v>48.29</v>
      </c>
      <c r="V719" s="55">
        <v>1</v>
      </c>
      <c r="W719" s="55">
        <v>0.7</v>
      </c>
      <c r="X719" s="55">
        <v>0.09</v>
      </c>
      <c r="Y719" s="55">
        <f t="shared" si="66"/>
        <v>0.7</v>
      </c>
      <c r="Z719" s="55">
        <f t="shared" si="67"/>
        <v>0.09</v>
      </c>
      <c r="AA719" s="55">
        <v>0.309</v>
      </c>
      <c r="AB719" s="56">
        <v>1.8082728726167101E-3</v>
      </c>
      <c r="AC719">
        <f t="shared" si="68"/>
        <v>3</v>
      </c>
      <c r="AD719">
        <f t="shared" si="69"/>
        <v>0</v>
      </c>
      <c r="AE719">
        <f t="shared" si="70"/>
        <v>0</v>
      </c>
      <c r="AF719">
        <f>'TP Factors'!$D$7</f>
        <v>1.0291758621024898</v>
      </c>
      <c r="AG719">
        <f t="shared" si="71"/>
        <v>0</v>
      </c>
    </row>
    <row r="720" spans="1:33">
      <c r="A720" s="51" t="s">
        <v>246</v>
      </c>
      <c r="B720" s="51">
        <v>10</v>
      </c>
      <c r="C720" s="51" t="s">
        <v>247</v>
      </c>
      <c r="D720" s="52">
        <v>37.82</v>
      </c>
      <c r="E720" s="51" t="s">
        <v>248</v>
      </c>
      <c r="F720" s="51">
        <v>1234</v>
      </c>
      <c r="G720" s="53">
        <v>98</v>
      </c>
      <c r="H720" s="51" t="s">
        <v>249</v>
      </c>
      <c r="I720" s="51" t="s">
        <v>250</v>
      </c>
      <c r="J720" s="51">
        <v>42</v>
      </c>
      <c r="K720" s="54">
        <v>133.46314174299999</v>
      </c>
      <c r="L720" s="54">
        <v>65.017550245500004</v>
      </c>
      <c r="M720" s="52">
        <v>0.08</v>
      </c>
      <c r="N720" s="52">
        <v>0.02</v>
      </c>
      <c r="O720" s="51">
        <v>66131</v>
      </c>
      <c r="P720" s="51">
        <v>64187</v>
      </c>
      <c r="Q720" s="55">
        <v>66131</v>
      </c>
      <c r="R720" s="55">
        <v>1700</v>
      </c>
      <c r="S720" s="51" t="s">
        <v>251</v>
      </c>
      <c r="T720" s="51" t="s">
        <v>351</v>
      </c>
      <c r="U720" s="55">
        <v>48.29</v>
      </c>
      <c r="V720" s="55">
        <v>1</v>
      </c>
      <c r="W720" s="55">
        <v>1.8</v>
      </c>
      <c r="X720" s="55">
        <v>0.47799999999999998</v>
      </c>
      <c r="Y720" s="55">
        <f t="shared" si="66"/>
        <v>1.8</v>
      </c>
      <c r="Z720" s="55">
        <f t="shared" si="67"/>
        <v>0.47799999999999998</v>
      </c>
      <c r="AA720" s="55">
        <v>0.85599999999999998</v>
      </c>
      <c r="AB720" s="56">
        <v>1.60661223081838E-2</v>
      </c>
      <c r="AC720">
        <f t="shared" si="68"/>
        <v>68</v>
      </c>
      <c r="AD720">
        <f t="shared" si="69"/>
        <v>0</v>
      </c>
      <c r="AE720">
        <f t="shared" si="70"/>
        <v>0.1</v>
      </c>
      <c r="AF720">
        <f>'TP Factors'!$D$7</f>
        <v>1.0291758621024898</v>
      </c>
      <c r="AG720">
        <f t="shared" si="71"/>
        <v>0.1</v>
      </c>
    </row>
    <row r="721" spans="1:33">
      <c r="A721" s="51" t="s">
        <v>246</v>
      </c>
      <c r="B721" s="51">
        <v>10</v>
      </c>
      <c r="C721" s="51" t="s">
        <v>247</v>
      </c>
      <c r="D721" s="52">
        <v>37.82</v>
      </c>
      <c r="E721" s="51" t="s">
        <v>248</v>
      </c>
      <c r="F721" s="51">
        <v>3456</v>
      </c>
      <c r="G721" s="53">
        <v>3</v>
      </c>
      <c r="H721" s="51" t="s">
        <v>249</v>
      </c>
      <c r="I721" s="51" t="s">
        <v>250</v>
      </c>
      <c r="J721" s="51">
        <v>54</v>
      </c>
      <c r="K721" s="54">
        <v>63.939290154200002</v>
      </c>
      <c r="L721" s="54">
        <v>172.91381669800001</v>
      </c>
      <c r="M721" s="52">
        <v>0.04</v>
      </c>
      <c r="N721" s="52">
        <v>0</v>
      </c>
      <c r="O721" s="51">
        <v>66132</v>
      </c>
      <c r="P721" s="51">
        <v>64188</v>
      </c>
      <c r="Q721" s="55">
        <v>66132</v>
      </c>
      <c r="R721" s="55">
        <v>4110</v>
      </c>
      <c r="S721" s="51" t="s">
        <v>258</v>
      </c>
      <c r="T721" s="51" t="s">
        <v>305</v>
      </c>
      <c r="U721" s="55">
        <v>48.29</v>
      </c>
      <c r="V721" s="55">
        <v>1</v>
      </c>
      <c r="W721" s="55">
        <v>0.7</v>
      </c>
      <c r="X721" s="55">
        <v>0.09</v>
      </c>
      <c r="Y721" s="55">
        <f t="shared" si="66"/>
        <v>0.7</v>
      </c>
      <c r="Z721" s="55">
        <f t="shared" si="67"/>
        <v>0.09</v>
      </c>
      <c r="AA721" s="55">
        <v>0.41299999999999998</v>
      </c>
      <c r="AB721" s="56">
        <v>4.2727763714306102E-2</v>
      </c>
      <c r="AC721">
        <f t="shared" si="68"/>
        <v>88</v>
      </c>
      <c r="AD721">
        <f t="shared" si="69"/>
        <v>0</v>
      </c>
      <c r="AE721">
        <f t="shared" si="70"/>
        <v>0</v>
      </c>
      <c r="AF721">
        <f>'TP Factors'!$D$7</f>
        <v>1.0291758621024898</v>
      </c>
      <c r="AG721">
        <f t="shared" si="71"/>
        <v>0</v>
      </c>
    </row>
    <row r="722" spans="1:33">
      <c r="A722" s="51" t="s">
        <v>246</v>
      </c>
      <c r="B722" s="51">
        <v>10</v>
      </c>
      <c r="C722" s="51" t="s">
        <v>247</v>
      </c>
      <c r="D722" s="52">
        <v>37.82</v>
      </c>
      <c r="E722" s="51" t="s">
        <v>248</v>
      </c>
      <c r="F722" s="51">
        <v>3456</v>
      </c>
      <c r="G722" s="53">
        <v>3</v>
      </c>
      <c r="H722" s="51" t="s">
        <v>249</v>
      </c>
      <c r="I722" s="51" t="s">
        <v>250</v>
      </c>
      <c r="J722" s="51">
        <v>38</v>
      </c>
      <c r="K722" s="54">
        <v>69.321571606399999</v>
      </c>
      <c r="L722" s="54">
        <v>163.89187889600001</v>
      </c>
      <c r="M722" s="52">
        <v>0.03</v>
      </c>
      <c r="N722" s="52">
        <v>0</v>
      </c>
      <c r="O722" s="51">
        <v>66133</v>
      </c>
      <c r="P722" s="51">
        <v>64189</v>
      </c>
      <c r="Q722" s="55">
        <v>66133</v>
      </c>
      <c r="R722" s="55">
        <v>4110</v>
      </c>
      <c r="S722" s="51" t="s">
        <v>253</v>
      </c>
      <c r="T722" s="51" t="s">
        <v>320</v>
      </c>
      <c r="U722" s="55">
        <v>48.29</v>
      </c>
      <c r="V722" s="55">
        <v>1</v>
      </c>
      <c r="W722" s="55">
        <v>0.7</v>
      </c>
      <c r="X722" s="55">
        <v>0.09</v>
      </c>
      <c r="Y722" s="55">
        <f t="shared" si="66"/>
        <v>0.7</v>
      </c>
      <c r="Z722" s="55">
        <f t="shared" si="67"/>
        <v>0.09</v>
      </c>
      <c r="AA722" s="55">
        <v>0.309</v>
      </c>
      <c r="AB722" s="56">
        <v>4.0498403260986603E-2</v>
      </c>
      <c r="AC722">
        <f t="shared" si="68"/>
        <v>62</v>
      </c>
      <c r="AD722">
        <f t="shared" si="69"/>
        <v>0</v>
      </c>
      <c r="AE722">
        <f t="shared" si="70"/>
        <v>0</v>
      </c>
      <c r="AF722">
        <f>'TP Factors'!$D$7</f>
        <v>1.0291758621024898</v>
      </c>
      <c r="AG722">
        <f t="shared" si="71"/>
        <v>0</v>
      </c>
    </row>
    <row r="723" spans="1:33">
      <c r="A723" s="51" t="s">
        <v>246</v>
      </c>
      <c r="B723" s="51">
        <v>10</v>
      </c>
      <c r="C723" s="51" t="s">
        <v>247</v>
      </c>
      <c r="D723" s="52">
        <v>37.82</v>
      </c>
      <c r="E723" s="51" t="s">
        <v>248</v>
      </c>
      <c r="F723" s="51">
        <v>3456</v>
      </c>
      <c r="G723" s="53">
        <v>0</v>
      </c>
      <c r="H723" s="51" t="s">
        <v>249</v>
      </c>
      <c r="I723" s="51" t="s">
        <v>250</v>
      </c>
      <c r="J723" s="51">
        <v>229</v>
      </c>
      <c r="K723" s="54">
        <v>140.119271406</v>
      </c>
      <c r="L723" s="54">
        <v>1146.22358622</v>
      </c>
      <c r="M723" s="52">
        <v>0</v>
      </c>
      <c r="N723" s="52">
        <v>0</v>
      </c>
      <c r="O723" s="51">
        <v>66134</v>
      </c>
      <c r="P723" s="51">
        <v>64190</v>
      </c>
      <c r="Q723" s="55">
        <v>66134</v>
      </c>
      <c r="R723" s="55">
        <v>6460</v>
      </c>
      <c r="S723" s="51" t="s">
        <v>253</v>
      </c>
      <c r="T723" s="51" t="s">
        <v>281</v>
      </c>
      <c r="U723" s="55">
        <v>48.29</v>
      </c>
      <c r="V723" s="55">
        <v>1</v>
      </c>
      <c r="W723" s="55">
        <v>0</v>
      </c>
      <c r="X723" s="55">
        <v>0</v>
      </c>
      <c r="Y723" s="55">
        <f t="shared" si="66"/>
        <v>0</v>
      </c>
      <c r="Z723" s="55">
        <f t="shared" si="67"/>
        <v>0</v>
      </c>
      <c r="AA723" s="55">
        <v>0.26600000000000001</v>
      </c>
      <c r="AB723" s="56">
        <v>0.28323688356320198</v>
      </c>
      <c r="AC723">
        <f t="shared" si="68"/>
        <v>374</v>
      </c>
      <c r="AD723">
        <f t="shared" si="69"/>
        <v>0</v>
      </c>
      <c r="AE723">
        <f t="shared" si="70"/>
        <v>0</v>
      </c>
      <c r="AF723">
        <f>'TP Factors'!$D$7</f>
        <v>1.0291758621024898</v>
      </c>
      <c r="AG723">
        <f t="shared" si="71"/>
        <v>0</v>
      </c>
    </row>
    <row r="724" spans="1:33">
      <c r="A724" s="51" t="s">
        <v>246</v>
      </c>
      <c r="B724" s="51">
        <v>10</v>
      </c>
      <c r="C724" s="51" t="s">
        <v>247</v>
      </c>
      <c r="D724" s="52">
        <v>37.82</v>
      </c>
      <c r="E724" s="51" t="s">
        <v>248</v>
      </c>
      <c r="F724" s="51">
        <v>3456</v>
      </c>
      <c r="G724" s="53">
        <v>3</v>
      </c>
      <c r="H724" s="51" t="s">
        <v>249</v>
      </c>
      <c r="I724" s="51" t="s">
        <v>250</v>
      </c>
      <c r="J724" s="51">
        <v>46</v>
      </c>
      <c r="K724" s="54">
        <v>68.574510537199998</v>
      </c>
      <c r="L724" s="54">
        <v>199.99642865300001</v>
      </c>
      <c r="M724" s="52">
        <v>0.03</v>
      </c>
      <c r="N724" s="52">
        <v>0</v>
      </c>
      <c r="O724" s="51">
        <v>66135</v>
      </c>
      <c r="P724" s="51">
        <v>64191</v>
      </c>
      <c r="Q724" s="55">
        <v>66135</v>
      </c>
      <c r="R724" s="55">
        <v>4340</v>
      </c>
      <c r="S724" s="51" t="s">
        <v>253</v>
      </c>
      <c r="T724" s="51" t="s">
        <v>344</v>
      </c>
      <c r="U724" s="55">
        <v>48.29</v>
      </c>
      <c r="V724" s="55">
        <v>1</v>
      </c>
      <c r="W724" s="55">
        <v>0.7</v>
      </c>
      <c r="X724" s="55">
        <v>0.09</v>
      </c>
      <c r="Y724" s="55">
        <f t="shared" si="66"/>
        <v>0.7</v>
      </c>
      <c r="Z724" s="55">
        <f t="shared" si="67"/>
        <v>0.09</v>
      </c>
      <c r="AA724" s="55">
        <v>0.309</v>
      </c>
      <c r="AB724" s="56">
        <v>4.94199961093773E-2</v>
      </c>
      <c r="AC724">
        <f t="shared" si="68"/>
        <v>76</v>
      </c>
      <c r="AD724">
        <f t="shared" si="69"/>
        <v>0</v>
      </c>
      <c r="AE724">
        <f t="shared" si="70"/>
        <v>0</v>
      </c>
      <c r="AF724">
        <f>'TP Factors'!$D$7</f>
        <v>1.0291758621024898</v>
      </c>
      <c r="AG724">
        <f t="shared" si="71"/>
        <v>0</v>
      </c>
    </row>
    <row r="725" spans="1:33">
      <c r="A725" s="51" t="s">
        <v>246</v>
      </c>
      <c r="B725" s="51">
        <v>10</v>
      </c>
      <c r="C725" s="51" t="s">
        <v>247</v>
      </c>
      <c r="D725" s="52">
        <v>37.82</v>
      </c>
      <c r="E725" s="51" t="s">
        <v>248</v>
      </c>
      <c r="F725" s="51">
        <v>3456</v>
      </c>
      <c r="G725" s="53">
        <v>3</v>
      </c>
      <c r="H725" s="51" t="s">
        <v>249</v>
      </c>
      <c r="I725" s="51" t="s">
        <v>250</v>
      </c>
      <c r="J725" s="51">
        <v>10</v>
      </c>
      <c r="K725" s="54">
        <v>34.195474228099997</v>
      </c>
      <c r="L725" s="54">
        <v>43.803473577299997</v>
      </c>
      <c r="M725" s="52">
        <v>0.01</v>
      </c>
      <c r="N725" s="52">
        <v>0</v>
      </c>
      <c r="O725" s="51">
        <v>66136</v>
      </c>
      <c r="P725" s="51">
        <v>64192</v>
      </c>
      <c r="Q725" s="55">
        <v>66136</v>
      </c>
      <c r="R725" s="55">
        <v>4340</v>
      </c>
      <c r="S725" s="51" t="s">
        <v>253</v>
      </c>
      <c r="T725" s="51" t="s">
        <v>344</v>
      </c>
      <c r="U725" s="55">
        <v>48.29</v>
      </c>
      <c r="V725" s="55">
        <v>1</v>
      </c>
      <c r="W725" s="55">
        <v>0.7</v>
      </c>
      <c r="X725" s="55">
        <v>0.09</v>
      </c>
      <c r="Y725" s="55">
        <f t="shared" si="66"/>
        <v>0.7</v>
      </c>
      <c r="Z725" s="55">
        <f t="shared" si="67"/>
        <v>0.09</v>
      </c>
      <c r="AA725" s="55">
        <v>0.309</v>
      </c>
      <c r="AB725" s="56">
        <v>1.08240307533411E-2</v>
      </c>
      <c r="AC725">
        <f t="shared" si="68"/>
        <v>17</v>
      </c>
      <c r="AD725">
        <f t="shared" si="69"/>
        <v>0</v>
      </c>
      <c r="AE725">
        <f t="shared" si="70"/>
        <v>0</v>
      </c>
      <c r="AF725">
        <f>'TP Factors'!$D$7</f>
        <v>1.0291758621024898</v>
      </c>
      <c r="AG725">
        <f t="shared" si="71"/>
        <v>0</v>
      </c>
    </row>
    <row r="726" spans="1:33">
      <c r="A726" s="51" t="s">
        <v>246</v>
      </c>
      <c r="B726" s="51">
        <v>10</v>
      </c>
      <c r="C726" s="51" t="s">
        <v>247</v>
      </c>
      <c r="D726" s="52">
        <v>37.82</v>
      </c>
      <c r="E726" s="51" t="s">
        <v>248</v>
      </c>
      <c r="F726" s="51">
        <v>3456</v>
      </c>
      <c r="G726" s="53">
        <v>3</v>
      </c>
      <c r="H726" s="51" t="s">
        <v>249</v>
      </c>
      <c r="I726" s="51" t="s">
        <v>250</v>
      </c>
      <c r="J726" s="51">
        <v>253</v>
      </c>
      <c r="K726" s="54">
        <v>112.49149037399999</v>
      </c>
      <c r="L726" s="54">
        <v>815.00543809400006</v>
      </c>
      <c r="M726" s="52">
        <v>0.18</v>
      </c>
      <c r="N726" s="52">
        <v>0.02</v>
      </c>
      <c r="O726" s="51">
        <v>66137</v>
      </c>
      <c r="P726" s="51">
        <v>64193</v>
      </c>
      <c r="Q726" s="55">
        <v>66137</v>
      </c>
      <c r="R726" s="55">
        <v>4340</v>
      </c>
      <c r="S726" s="51" t="s">
        <v>258</v>
      </c>
      <c r="T726" s="51" t="s">
        <v>312</v>
      </c>
      <c r="U726" s="55">
        <v>48.29</v>
      </c>
      <c r="V726" s="55">
        <v>1</v>
      </c>
      <c r="W726" s="55">
        <v>0.7</v>
      </c>
      <c r="X726" s="55">
        <v>0.09</v>
      </c>
      <c r="Y726" s="55">
        <f t="shared" si="66"/>
        <v>0.7</v>
      </c>
      <c r="Z726" s="55">
        <f t="shared" si="67"/>
        <v>0.09</v>
      </c>
      <c r="AA726" s="55">
        <v>0.41299999999999998</v>
      </c>
      <c r="AB726" s="56">
        <v>0.201391424096663</v>
      </c>
      <c r="AC726">
        <f t="shared" si="68"/>
        <v>413</v>
      </c>
      <c r="AD726">
        <f t="shared" si="69"/>
        <v>1</v>
      </c>
      <c r="AE726">
        <f t="shared" si="70"/>
        <v>0.1</v>
      </c>
      <c r="AF726">
        <f>'TP Factors'!$D$7</f>
        <v>1.0291758621024898</v>
      </c>
      <c r="AG726">
        <f t="shared" si="71"/>
        <v>0.1</v>
      </c>
    </row>
    <row r="727" spans="1:33">
      <c r="A727" s="51" t="s">
        <v>246</v>
      </c>
      <c r="B727" s="51">
        <v>10</v>
      </c>
      <c r="C727" s="51" t="s">
        <v>247</v>
      </c>
      <c r="D727" s="52">
        <v>37.82</v>
      </c>
      <c r="E727" s="51" t="s">
        <v>248</v>
      </c>
      <c r="F727" s="51">
        <v>3456</v>
      </c>
      <c r="G727" s="53">
        <v>3</v>
      </c>
      <c r="H727" s="51" t="s">
        <v>249</v>
      </c>
      <c r="I727" s="51" t="s">
        <v>250</v>
      </c>
      <c r="J727" s="51">
        <v>1771</v>
      </c>
      <c r="K727" s="54">
        <v>400.72505733200001</v>
      </c>
      <c r="L727" s="54">
        <v>5886.2638602899997</v>
      </c>
      <c r="M727" s="52">
        <v>2.13</v>
      </c>
      <c r="N727" s="52">
        <v>0.11</v>
      </c>
      <c r="O727" s="51">
        <v>66149</v>
      </c>
      <c r="P727" s="51">
        <v>64204</v>
      </c>
      <c r="Q727" s="55">
        <v>66149</v>
      </c>
      <c r="R727" s="55">
        <v>3200</v>
      </c>
      <c r="S727" s="51" t="s">
        <v>251</v>
      </c>
      <c r="T727" s="51" t="s">
        <v>252</v>
      </c>
      <c r="U727" s="55">
        <v>48.29</v>
      </c>
      <c r="V727" s="55">
        <v>1</v>
      </c>
      <c r="W727" s="55">
        <v>1.2</v>
      </c>
      <c r="X727" s="55">
        <v>6.4000000000000001E-2</v>
      </c>
      <c r="Y727" s="55">
        <f t="shared" si="66"/>
        <v>1.2</v>
      </c>
      <c r="Z727" s="55">
        <f t="shared" si="67"/>
        <v>6.4000000000000001E-2</v>
      </c>
      <c r="AA727" s="55">
        <v>0.4</v>
      </c>
      <c r="AB727" s="56">
        <v>1.45452165850199</v>
      </c>
      <c r="AC727">
        <f t="shared" si="68"/>
        <v>2888</v>
      </c>
      <c r="AD727">
        <f t="shared" si="69"/>
        <v>8</v>
      </c>
      <c r="AE727">
        <f t="shared" si="70"/>
        <v>0.4</v>
      </c>
      <c r="AF727">
        <f>'TP Factors'!$D$7</f>
        <v>1.0291758621024898</v>
      </c>
      <c r="AG727">
        <f t="shared" si="71"/>
        <v>0.4</v>
      </c>
    </row>
    <row r="728" spans="1:33">
      <c r="A728" s="51" t="s">
        <v>246</v>
      </c>
      <c r="B728" s="51">
        <v>10</v>
      </c>
      <c r="C728" s="51" t="s">
        <v>247</v>
      </c>
      <c r="D728" s="52">
        <v>37.82</v>
      </c>
      <c r="E728" s="51" t="s">
        <v>248</v>
      </c>
      <c r="F728" s="51">
        <v>3456</v>
      </c>
      <c r="G728" s="53">
        <v>3</v>
      </c>
      <c r="H728" s="51" t="s">
        <v>249</v>
      </c>
      <c r="I728" s="51" t="s">
        <v>250</v>
      </c>
      <c r="J728" s="51">
        <v>16</v>
      </c>
      <c r="K728" s="54">
        <v>37.568810252200002</v>
      </c>
      <c r="L728" s="54">
        <v>52.892686378000001</v>
      </c>
      <c r="M728" s="52">
        <v>0.01</v>
      </c>
      <c r="N728" s="52">
        <v>0</v>
      </c>
      <c r="O728" s="51">
        <v>66152</v>
      </c>
      <c r="P728" s="51">
        <v>64207</v>
      </c>
      <c r="Q728" s="55">
        <v>66152</v>
      </c>
      <c r="R728" s="55">
        <v>4340</v>
      </c>
      <c r="S728" s="51" t="s">
        <v>258</v>
      </c>
      <c r="T728" s="51" t="s">
        <v>312</v>
      </c>
      <c r="U728" s="55">
        <v>48.29</v>
      </c>
      <c r="V728" s="55">
        <v>1</v>
      </c>
      <c r="W728" s="55">
        <v>0.7</v>
      </c>
      <c r="X728" s="55">
        <v>0.09</v>
      </c>
      <c r="Y728" s="55">
        <f t="shared" si="66"/>
        <v>0.7</v>
      </c>
      <c r="Z728" s="55">
        <f t="shared" si="67"/>
        <v>0.09</v>
      </c>
      <c r="AA728" s="55">
        <v>0.41299999999999998</v>
      </c>
      <c r="AB728" s="56">
        <v>1.30700151627048E-2</v>
      </c>
      <c r="AC728">
        <f t="shared" si="68"/>
        <v>27</v>
      </c>
      <c r="AD728">
        <f t="shared" si="69"/>
        <v>0</v>
      </c>
      <c r="AE728">
        <f t="shared" si="70"/>
        <v>0</v>
      </c>
      <c r="AF728">
        <f>'TP Factors'!$D$7</f>
        <v>1.0291758621024898</v>
      </c>
      <c r="AG728">
        <f t="shared" si="71"/>
        <v>0</v>
      </c>
    </row>
    <row r="729" spans="1:33">
      <c r="A729" s="51" t="s">
        <v>246</v>
      </c>
      <c r="B729" s="51">
        <v>10</v>
      </c>
      <c r="C729" s="51" t="s">
        <v>247</v>
      </c>
      <c r="D729" s="52">
        <v>37.82</v>
      </c>
      <c r="E729" s="51" t="s">
        <v>248</v>
      </c>
      <c r="F729" s="51">
        <v>1234</v>
      </c>
      <c r="G729" s="53">
        <v>102.5</v>
      </c>
      <c r="H729" s="51" t="s">
        <v>249</v>
      </c>
      <c r="I729" s="51" t="s">
        <v>250</v>
      </c>
      <c r="J729" s="51">
        <v>38279</v>
      </c>
      <c r="K729" s="54">
        <v>1192.8068755300001</v>
      </c>
      <c r="L729" s="54">
        <v>73525.138898699995</v>
      </c>
      <c r="M729" s="52">
        <v>80.39</v>
      </c>
      <c r="N729" s="52">
        <v>19.75</v>
      </c>
      <c r="O729" s="51">
        <v>66153</v>
      </c>
      <c r="P729" s="51">
        <v>64208</v>
      </c>
      <c r="Q729" s="55">
        <v>66153</v>
      </c>
      <c r="R729" s="55">
        <v>1300</v>
      </c>
      <c r="S729" s="51" t="s">
        <v>253</v>
      </c>
      <c r="T729" s="51" t="s">
        <v>319</v>
      </c>
      <c r="U729" s="55">
        <v>48.29</v>
      </c>
      <c r="V729" s="55">
        <v>1</v>
      </c>
      <c r="W729" s="55">
        <v>2.1</v>
      </c>
      <c r="X729" s="55">
        <v>0.51600000000000001</v>
      </c>
      <c r="Y729" s="55">
        <f t="shared" si="66"/>
        <v>2.1</v>
      </c>
      <c r="Z729" s="55">
        <f t="shared" si="67"/>
        <v>0.51600000000000001</v>
      </c>
      <c r="AA729" s="55">
        <v>0.69199999999999995</v>
      </c>
      <c r="AB729" s="56">
        <v>18.168384821299998</v>
      </c>
      <c r="AC729">
        <f t="shared" si="68"/>
        <v>62407</v>
      </c>
      <c r="AD729">
        <f t="shared" si="69"/>
        <v>289</v>
      </c>
      <c r="AE729">
        <f t="shared" si="70"/>
        <v>71</v>
      </c>
      <c r="AF729">
        <f>'TP Factors'!$D$7</f>
        <v>1.0291758621024898</v>
      </c>
      <c r="AG729">
        <f t="shared" si="71"/>
        <v>73.099999999999994</v>
      </c>
    </row>
    <row r="730" spans="1:33">
      <c r="A730" s="51" t="s">
        <v>246</v>
      </c>
      <c r="B730" s="51">
        <v>10</v>
      </c>
      <c r="C730" s="51" t="s">
        <v>247</v>
      </c>
      <c r="D730" s="52">
        <v>37.82</v>
      </c>
      <c r="E730" s="51" t="s">
        <v>248</v>
      </c>
      <c r="F730" s="51">
        <v>1234</v>
      </c>
      <c r="G730" s="53">
        <v>102.5</v>
      </c>
      <c r="H730" s="51" t="s">
        <v>249</v>
      </c>
      <c r="I730" s="51" t="s">
        <v>250</v>
      </c>
      <c r="J730" s="51">
        <v>10062</v>
      </c>
      <c r="K730" s="54">
        <v>1185.7276428800001</v>
      </c>
      <c r="L730" s="54">
        <v>20201.829574899999</v>
      </c>
      <c r="M730" s="52">
        <v>21.13</v>
      </c>
      <c r="N730" s="52">
        <v>5.19</v>
      </c>
      <c r="O730" s="51">
        <v>66154</v>
      </c>
      <c r="P730" s="51">
        <v>64209</v>
      </c>
      <c r="Q730" s="55">
        <v>66154</v>
      </c>
      <c r="R730" s="55">
        <v>1300</v>
      </c>
      <c r="S730" s="51" t="s">
        <v>258</v>
      </c>
      <c r="T730" s="51" t="s">
        <v>311</v>
      </c>
      <c r="U730" s="55">
        <v>48.29</v>
      </c>
      <c r="V730" s="55">
        <v>1</v>
      </c>
      <c r="W730" s="55">
        <v>2.1</v>
      </c>
      <c r="X730" s="55">
        <v>0.51600000000000001</v>
      </c>
      <c r="Y730" s="55">
        <f t="shared" si="66"/>
        <v>2.1</v>
      </c>
      <c r="Z730" s="55">
        <f t="shared" si="67"/>
        <v>0.51600000000000001</v>
      </c>
      <c r="AA730" s="55">
        <v>0.66200000000000003</v>
      </c>
      <c r="AB730" s="56">
        <v>4.9919608355390999</v>
      </c>
      <c r="AC730">
        <f t="shared" si="68"/>
        <v>16404</v>
      </c>
      <c r="AD730">
        <f t="shared" si="69"/>
        <v>76</v>
      </c>
      <c r="AE730">
        <f t="shared" si="70"/>
        <v>18.7</v>
      </c>
      <c r="AF730">
        <f>'TP Factors'!$D$7</f>
        <v>1.0291758621024898</v>
      </c>
      <c r="AG730">
        <f t="shared" si="71"/>
        <v>19.2</v>
      </c>
    </row>
    <row r="731" spans="1:33">
      <c r="A731" s="51" t="s">
        <v>246</v>
      </c>
      <c r="B731" s="51">
        <v>10</v>
      </c>
      <c r="C731" s="51" t="s">
        <v>247</v>
      </c>
      <c r="D731" s="52">
        <v>37.82</v>
      </c>
      <c r="E731" s="51" t="s">
        <v>248</v>
      </c>
      <c r="F731" s="51">
        <v>1234</v>
      </c>
      <c r="G731" s="53">
        <v>102.5</v>
      </c>
      <c r="H731" s="51" t="s">
        <v>249</v>
      </c>
      <c r="I731" s="51" t="s">
        <v>250</v>
      </c>
      <c r="J731" s="51">
        <v>9123</v>
      </c>
      <c r="K731" s="54">
        <v>845.827061308</v>
      </c>
      <c r="L731" s="54">
        <v>18317.007801200001</v>
      </c>
      <c r="M731" s="52">
        <v>19.16</v>
      </c>
      <c r="N731" s="52">
        <v>4.71</v>
      </c>
      <c r="O731" s="51">
        <v>66155</v>
      </c>
      <c r="P731" s="51">
        <v>64210</v>
      </c>
      <c r="Q731" s="55">
        <v>66155</v>
      </c>
      <c r="R731" s="55">
        <v>1300</v>
      </c>
      <c r="S731" s="51" t="s">
        <v>258</v>
      </c>
      <c r="T731" s="51" t="s">
        <v>311</v>
      </c>
      <c r="U731" s="55">
        <v>48.29</v>
      </c>
      <c r="V731" s="55">
        <v>1</v>
      </c>
      <c r="W731" s="55">
        <v>2.1</v>
      </c>
      <c r="X731" s="55">
        <v>0.51600000000000001</v>
      </c>
      <c r="Y731" s="55">
        <f t="shared" si="66"/>
        <v>2.1</v>
      </c>
      <c r="Z731" s="55">
        <f t="shared" si="67"/>
        <v>0.51600000000000001</v>
      </c>
      <c r="AA731" s="55">
        <v>0.66200000000000003</v>
      </c>
      <c r="AB731" s="56">
        <v>4.5262130951902204</v>
      </c>
      <c r="AC731">
        <f t="shared" si="68"/>
        <v>14873</v>
      </c>
      <c r="AD731">
        <f t="shared" si="69"/>
        <v>69</v>
      </c>
      <c r="AE731">
        <f t="shared" si="70"/>
        <v>16.899999999999999</v>
      </c>
      <c r="AF731">
        <f>'TP Factors'!$D$7</f>
        <v>1.0291758621024898</v>
      </c>
      <c r="AG731">
        <f t="shared" si="71"/>
        <v>17.399999999999999</v>
      </c>
    </row>
    <row r="732" spans="1:33">
      <c r="A732" s="51" t="s">
        <v>246</v>
      </c>
      <c r="B732" s="51">
        <v>10</v>
      </c>
      <c r="C732" s="51" t="s">
        <v>247</v>
      </c>
      <c r="D732" s="52">
        <v>37.82</v>
      </c>
      <c r="E732" s="51" t="s">
        <v>248</v>
      </c>
      <c r="F732" s="51">
        <v>3456</v>
      </c>
      <c r="G732" s="53">
        <v>3</v>
      </c>
      <c r="H732" s="51" t="s">
        <v>249</v>
      </c>
      <c r="I732" s="51" t="s">
        <v>250</v>
      </c>
      <c r="J732" s="51">
        <v>24364</v>
      </c>
      <c r="K732" s="54">
        <v>1709.91385126</v>
      </c>
      <c r="L732" s="54">
        <v>80960.784274899997</v>
      </c>
      <c r="M732" s="52">
        <v>29.24</v>
      </c>
      <c r="N732" s="52">
        <v>1.56</v>
      </c>
      <c r="O732" s="51">
        <v>66157</v>
      </c>
      <c r="P732" s="51">
        <v>64212</v>
      </c>
      <c r="Q732" s="55">
        <v>66157</v>
      </c>
      <c r="R732" s="55">
        <v>3200</v>
      </c>
      <c r="S732" s="51" t="s">
        <v>258</v>
      </c>
      <c r="T732" s="51" t="s">
        <v>300</v>
      </c>
      <c r="U732" s="55">
        <v>48.29</v>
      </c>
      <c r="V732" s="55">
        <v>1</v>
      </c>
      <c r="W732" s="55">
        <v>1.2</v>
      </c>
      <c r="X732" s="55">
        <v>6.4000000000000001E-2</v>
      </c>
      <c r="Y732" s="55">
        <f t="shared" si="66"/>
        <v>1.2</v>
      </c>
      <c r="Z732" s="55">
        <f t="shared" si="67"/>
        <v>6.4000000000000001E-2</v>
      </c>
      <c r="AA732" s="55">
        <v>0.4</v>
      </c>
      <c r="AB732" s="56">
        <v>20.005765458700001</v>
      </c>
      <c r="AC732">
        <f t="shared" si="68"/>
        <v>39721</v>
      </c>
      <c r="AD732">
        <f t="shared" si="69"/>
        <v>105</v>
      </c>
      <c r="AE732">
        <f t="shared" si="70"/>
        <v>5.6</v>
      </c>
      <c r="AF732">
        <f>'TP Factors'!$D$7</f>
        <v>1.0291758621024898</v>
      </c>
      <c r="AG732">
        <f t="shared" si="71"/>
        <v>5.8</v>
      </c>
    </row>
    <row r="733" spans="1:33">
      <c r="A733" s="51" t="s">
        <v>246</v>
      </c>
      <c r="B733" s="51">
        <v>10</v>
      </c>
      <c r="C733" s="51" t="s">
        <v>247</v>
      </c>
      <c r="D733" s="52">
        <v>37.82</v>
      </c>
      <c r="E733" s="51" t="s">
        <v>248</v>
      </c>
      <c r="F733" s="51">
        <v>3456</v>
      </c>
      <c r="G733" s="53">
        <v>3</v>
      </c>
      <c r="H733" s="51" t="s">
        <v>249</v>
      </c>
      <c r="I733" s="51" t="s">
        <v>250</v>
      </c>
      <c r="J733" s="51">
        <v>0</v>
      </c>
      <c r="K733" s="54">
        <v>5.71730109703</v>
      </c>
      <c r="L733" s="54">
        <v>1.24784345031</v>
      </c>
      <c r="M733" s="52">
        <v>0</v>
      </c>
      <c r="N733" s="52">
        <v>0</v>
      </c>
      <c r="O733" s="51">
        <v>66158</v>
      </c>
      <c r="P733" s="51">
        <v>64213</v>
      </c>
      <c r="Q733" s="55">
        <v>66158</v>
      </c>
      <c r="R733" s="55">
        <v>4110</v>
      </c>
      <c r="S733" s="51" t="s">
        <v>253</v>
      </c>
      <c r="T733" s="51" t="s">
        <v>320</v>
      </c>
      <c r="U733" s="55">
        <v>48.29</v>
      </c>
      <c r="V733" s="55">
        <v>1</v>
      </c>
      <c r="W733" s="55">
        <v>0.7</v>
      </c>
      <c r="X733" s="55">
        <v>0.09</v>
      </c>
      <c r="Y733" s="55">
        <f t="shared" si="66"/>
        <v>0.7</v>
      </c>
      <c r="Z733" s="55">
        <f t="shared" si="67"/>
        <v>0.09</v>
      </c>
      <c r="AA733" s="55">
        <v>0.309</v>
      </c>
      <c r="AB733" s="56">
        <v>3.0834759904949002E-4</v>
      </c>
      <c r="AC733">
        <f t="shared" si="68"/>
        <v>0</v>
      </c>
      <c r="AD733">
        <f t="shared" si="69"/>
        <v>0</v>
      </c>
      <c r="AE733">
        <f t="shared" si="70"/>
        <v>0</v>
      </c>
      <c r="AF733">
        <f>'TP Factors'!$D$7</f>
        <v>1.0291758621024898</v>
      </c>
      <c r="AG733">
        <f t="shared" si="71"/>
        <v>0</v>
      </c>
    </row>
    <row r="734" spans="1:33">
      <c r="A734" s="51" t="s">
        <v>246</v>
      </c>
      <c r="B734" s="51">
        <v>10</v>
      </c>
      <c r="C734" s="51" t="s">
        <v>247</v>
      </c>
      <c r="D734" s="52">
        <v>37.82</v>
      </c>
      <c r="E734" s="51" t="s">
        <v>248</v>
      </c>
      <c r="F734" s="51">
        <v>1234</v>
      </c>
      <c r="G734" s="53">
        <v>45</v>
      </c>
      <c r="H734" s="51" t="s">
        <v>249</v>
      </c>
      <c r="I734" s="51" t="s">
        <v>250</v>
      </c>
      <c r="J734" s="51">
        <v>422</v>
      </c>
      <c r="K734" s="54">
        <v>118.07676481199999</v>
      </c>
      <c r="L734" s="54">
        <v>798.09897017900005</v>
      </c>
      <c r="M734" s="52">
        <v>0.51</v>
      </c>
      <c r="N734" s="52">
        <v>0.2</v>
      </c>
      <c r="O734" s="51">
        <v>66160</v>
      </c>
      <c r="P734" s="51">
        <v>64215</v>
      </c>
      <c r="Q734" s="55">
        <v>66160</v>
      </c>
      <c r="R734" s="55">
        <v>8140</v>
      </c>
      <c r="S734" s="51" t="s">
        <v>258</v>
      </c>
      <c r="T734" s="51" t="s">
        <v>301</v>
      </c>
      <c r="U734" s="55">
        <v>48.29</v>
      </c>
      <c r="V734" s="55">
        <v>1</v>
      </c>
      <c r="W734" s="55">
        <v>1.2</v>
      </c>
      <c r="X734" s="55">
        <v>0.48</v>
      </c>
      <c r="Y734" s="55">
        <f t="shared" si="66"/>
        <v>1.2</v>
      </c>
      <c r="Z734" s="55">
        <f t="shared" si="67"/>
        <v>0.48</v>
      </c>
      <c r="AA734" s="55">
        <v>0.70299999999999996</v>
      </c>
      <c r="AB734" s="56">
        <v>0.19721376161624399</v>
      </c>
      <c r="AC734">
        <f t="shared" si="68"/>
        <v>688</v>
      </c>
      <c r="AD734">
        <f t="shared" si="69"/>
        <v>2</v>
      </c>
      <c r="AE734">
        <f t="shared" si="70"/>
        <v>0.7</v>
      </c>
      <c r="AF734">
        <f>'TP Factors'!$D$7</f>
        <v>1.0291758621024898</v>
      </c>
      <c r="AG734">
        <f t="shared" si="71"/>
        <v>0.7</v>
      </c>
    </row>
    <row r="735" spans="1:33">
      <c r="A735" s="51" t="s">
        <v>246</v>
      </c>
      <c r="B735" s="51">
        <v>10</v>
      </c>
      <c r="C735" s="51" t="s">
        <v>247</v>
      </c>
      <c r="D735" s="52">
        <v>37.82</v>
      </c>
      <c r="E735" s="51" t="s">
        <v>248</v>
      </c>
      <c r="F735" s="51">
        <v>3456</v>
      </c>
      <c r="G735" s="53">
        <v>3</v>
      </c>
      <c r="H735" s="51" t="s">
        <v>249</v>
      </c>
      <c r="I735" s="51" t="s">
        <v>250</v>
      </c>
      <c r="J735" s="51">
        <v>644</v>
      </c>
      <c r="K735" s="54">
        <v>265.74921075700001</v>
      </c>
      <c r="L735" s="54">
        <v>2980.9139038799999</v>
      </c>
      <c r="M735" s="52">
        <v>0.77</v>
      </c>
      <c r="N735" s="52">
        <v>0.04</v>
      </c>
      <c r="O735" s="51">
        <v>66162</v>
      </c>
      <c r="P735" s="51">
        <v>64217</v>
      </c>
      <c r="Q735" s="55">
        <v>66162</v>
      </c>
      <c r="R735" s="55">
        <v>3200</v>
      </c>
      <c r="S735" s="51" t="s">
        <v>253</v>
      </c>
      <c r="T735" s="51" t="s">
        <v>329</v>
      </c>
      <c r="U735" s="55">
        <v>48.29</v>
      </c>
      <c r="V735" s="55">
        <v>1</v>
      </c>
      <c r="W735" s="55">
        <v>1.2</v>
      </c>
      <c r="X735" s="55">
        <v>6.4000000000000001E-2</v>
      </c>
      <c r="Y735" s="55">
        <f t="shared" si="66"/>
        <v>1.2</v>
      </c>
      <c r="Z735" s="55">
        <f t="shared" si="67"/>
        <v>6.4000000000000001E-2</v>
      </c>
      <c r="AA735" s="55">
        <v>0.28699999999999998</v>
      </c>
      <c r="AB735" s="56">
        <v>0.73659692093877305</v>
      </c>
      <c r="AC735">
        <f t="shared" si="68"/>
        <v>1049</v>
      </c>
      <c r="AD735">
        <f t="shared" si="69"/>
        <v>3</v>
      </c>
      <c r="AE735">
        <f t="shared" si="70"/>
        <v>0.1</v>
      </c>
      <c r="AF735">
        <f>'TP Factors'!$D$7</f>
        <v>1.0291758621024898</v>
      </c>
      <c r="AG735">
        <f t="shared" si="71"/>
        <v>0.1</v>
      </c>
    </row>
    <row r="736" spans="1:33">
      <c r="A736" s="51" t="s">
        <v>246</v>
      </c>
      <c r="B736" s="51">
        <v>10</v>
      </c>
      <c r="C736" s="51" t="s">
        <v>247</v>
      </c>
      <c r="D736" s="52">
        <v>37.82</v>
      </c>
      <c r="E736" s="51" t="s">
        <v>248</v>
      </c>
      <c r="F736" s="51">
        <v>1234</v>
      </c>
      <c r="G736" s="53">
        <v>102.5</v>
      </c>
      <c r="H736" s="51" t="s">
        <v>249</v>
      </c>
      <c r="I736" s="51" t="s">
        <v>250</v>
      </c>
      <c r="J736" s="51">
        <v>10945</v>
      </c>
      <c r="K736" s="54">
        <v>682.08874347000005</v>
      </c>
      <c r="L736" s="54">
        <v>23055.011480599998</v>
      </c>
      <c r="M736" s="52">
        <v>22.98</v>
      </c>
      <c r="N736" s="52">
        <v>5.65</v>
      </c>
      <c r="O736" s="51">
        <v>66164</v>
      </c>
      <c r="P736" s="51">
        <v>64219</v>
      </c>
      <c r="Q736" s="55">
        <v>66164</v>
      </c>
      <c r="R736" s="55">
        <v>1300</v>
      </c>
      <c r="S736" s="51" t="s">
        <v>261</v>
      </c>
      <c r="T736" s="51" t="s">
        <v>302</v>
      </c>
      <c r="U736" s="55">
        <v>48.29</v>
      </c>
      <c r="V736" s="55">
        <v>1</v>
      </c>
      <c r="W736" s="55">
        <v>2.1</v>
      </c>
      <c r="X736" s="55">
        <v>0.51600000000000001</v>
      </c>
      <c r="Y736" s="55">
        <f t="shared" si="66"/>
        <v>2.1</v>
      </c>
      <c r="Z736" s="55">
        <f t="shared" si="67"/>
        <v>0.51600000000000001</v>
      </c>
      <c r="AA736" s="55">
        <v>0.63100000000000001</v>
      </c>
      <c r="AB736" s="56">
        <v>5.6969946186176701</v>
      </c>
      <c r="AC736">
        <f t="shared" si="68"/>
        <v>17844</v>
      </c>
      <c r="AD736">
        <f t="shared" si="69"/>
        <v>83</v>
      </c>
      <c r="AE736">
        <f t="shared" si="70"/>
        <v>20.3</v>
      </c>
      <c r="AF736">
        <f>'TP Factors'!$D$7</f>
        <v>1.0291758621024898</v>
      </c>
      <c r="AG736">
        <f t="shared" si="71"/>
        <v>20.9</v>
      </c>
    </row>
    <row r="737" spans="1:33">
      <c r="A737" s="51" t="s">
        <v>246</v>
      </c>
      <c r="B737" s="51">
        <v>10</v>
      </c>
      <c r="C737" s="51" t="s">
        <v>247</v>
      </c>
      <c r="D737" s="52">
        <v>37.82</v>
      </c>
      <c r="E737" s="51" t="s">
        <v>248</v>
      </c>
      <c r="F737" s="51">
        <v>3456</v>
      </c>
      <c r="G737" s="53">
        <v>3</v>
      </c>
      <c r="H737" s="51" t="s">
        <v>249</v>
      </c>
      <c r="I737" s="51" t="s">
        <v>250</v>
      </c>
      <c r="J737" s="51">
        <v>25</v>
      </c>
      <c r="K737" s="54">
        <v>47.842453205799998</v>
      </c>
      <c r="L737" s="54">
        <v>113.75653485399999</v>
      </c>
      <c r="M737" s="52">
        <v>0.03</v>
      </c>
      <c r="N737" s="52">
        <v>0</v>
      </c>
      <c r="O737" s="51">
        <v>66165</v>
      </c>
      <c r="P737" s="51">
        <v>64220</v>
      </c>
      <c r="Q737" s="55">
        <v>66165</v>
      </c>
      <c r="R737" s="55">
        <v>3200</v>
      </c>
      <c r="S737" s="51" t="s">
        <v>253</v>
      </c>
      <c r="T737" s="51" t="s">
        <v>329</v>
      </c>
      <c r="U737" s="55">
        <v>48.29</v>
      </c>
      <c r="V737" s="55">
        <v>1</v>
      </c>
      <c r="W737" s="55">
        <v>1.2</v>
      </c>
      <c r="X737" s="55">
        <v>6.4000000000000001E-2</v>
      </c>
      <c r="Y737" s="55">
        <f t="shared" si="66"/>
        <v>1.2</v>
      </c>
      <c r="Z737" s="55">
        <f t="shared" si="67"/>
        <v>6.4000000000000001E-2</v>
      </c>
      <c r="AA737" s="55">
        <v>0.28699999999999998</v>
      </c>
      <c r="AB737" s="56">
        <v>2.8109739494368201E-2</v>
      </c>
      <c r="AC737">
        <f t="shared" si="68"/>
        <v>40</v>
      </c>
      <c r="AD737">
        <f t="shared" si="69"/>
        <v>0</v>
      </c>
      <c r="AE737">
        <f t="shared" si="70"/>
        <v>0</v>
      </c>
      <c r="AF737">
        <f>'TP Factors'!$D$7</f>
        <v>1.0291758621024898</v>
      </c>
      <c r="AG737">
        <f t="shared" si="71"/>
        <v>0</v>
      </c>
    </row>
    <row r="738" spans="1:33">
      <c r="A738" s="51" t="s">
        <v>246</v>
      </c>
      <c r="B738" s="51">
        <v>10</v>
      </c>
      <c r="C738" s="51" t="s">
        <v>247</v>
      </c>
      <c r="D738" s="52">
        <v>37.82</v>
      </c>
      <c r="E738" s="51" t="s">
        <v>248</v>
      </c>
      <c r="F738" s="51">
        <v>3456</v>
      </c>
      <c r="G738" s="53">
        <v>3</v>
      </c>
      <c r="H738" s="51" t="s">
        <v>249</v>
      </c>
      <c r="I738" s="51" t="s">
        <v>250</v>
      </c>
      <c r="J738" s="51">
        <v>251</v>
      </c>
      <c r="K738" s="54">
        <v>291.17103993299997</v>
      </c>
      <c r="L738" s="54">
        <v>834.94068423600004</v>
      </c>
      <c r="M738" s="52">
        <v>0.3</v>
      </c>
      <c r="N738" s="52">
        <v>0.02</v>
      </c>
      <c r="O738" s="51">
        <v>66166</v>
      </c>
      <c r="P738" s="51">
        <v>64221</v>
      </c>
      <c r="Q738" s="55">
        <v>66166</v>
      </c>
      <c r="R738" s="55">
        <v>3200</v>
      </c>
      <c r="S738" s="51" t="s">
        <v>258</v>
      </c>
      <c r="T738" s="51" t="s">
        <v>300</v>
      </c>
      <c r="U738" s="55">
        <v>48.29</v>
      </c>
      <c r="V738" s="55">
        <v>1</v>
      </c>
      <c r="W738" s="55">
        <v>1.2</v>
      </c>
      <c r="X738" s="55">
        <v>6.4000000000000001E-2</v>
      </c>
      <c r="Y738" s="55">
        <f t="shared" si="66"/>
        <v>1.2</v>
      </c>
      <c r="Z738" s="55">
        <f t="shared" si="67"/>
        <v>6.4000000000000001E-2</v>
      </c>
      <c r="AA738" s="55">
        <v>0.4</v>
      </c>
      <c r="AB738" s="56">
        <v>0.206317510962714</v>
      </c>
      <c r="AC738">
        <f t="shared" si="68"/>
        <v>410</v>
      </c>
      <c r="AD738">
        <f t="shared" si="69"/>
        <v>1</v>
      </c>
      <c r="AE738">
        <f t="shared" si="70"/>
        <v>0.1</v>
      </c>
      <c r="AF738">
        <f>'TP Factors'!$D$7</f>
        <v>1.0291758621024898</v>
      </c>
      <c r="AG738">
        <f t="shared" si="71"/>
        <v>0.1</v>
      </c>
    </row>
    <row r="739" spans="1:33">
      <c r="A739" s="51" t="s">
        <v>246</v>
      </c>
      <c r="B739" s="51">
        <v>10</v>
      </c>
      <c r="C739" s="51" t="s">
        <v>247</v>
      </c>
      <c r="D739" s="52">
        <v>37.82</v>
      </c>
      <c r="E739" s="51" t="s">
        <v>248</v>
      </c>
      <c r="F739" s="51">
        <v>3456</v>
      </c>
      <c r="G739" s="53">
        <v>3</v>
      </c>
      <c r="H739" s="51" t="s">
        <v>249</v>
      </c>
      <c r="I739" s="51" t="s">
        <v>250</v>
      </c>
      <c r="J739" s="51">
        <v>3</v>
      </c>
      <c r="K739" s="54">
        <v>17.076444138300001</v>
      </c>
      <c r="L739" s="54">
        <v>14.686439937199999</v>
      </c>
      <c r="M739" s="52">
        <v>0</v>
      </c>
      <c r="N739" s="52">
        <v>0</v>
      </c>
      <c r="O739" s="51">
        <v>66170</v>
      </c>
      <c r="P739" s="51">
        <v>64225</v>
      </c>
      <c r="Q739" s="55">
        <v>66170</v>
      </c>
      <c r="R739" s="55">
        <v>3200</v>
      </c>
      <c r="S739" s="51" t="s">
        <v>253</v>
      </c>
      <c r="T739" s="51" t="s">
        <v>329</v>
      </c>
      <c r="U739" s="55">
        <v>48.29</v>
      </c>
      <c r="V739" s="55">
        <v>1</v>
      </c>
      <c r="W739" s="55">
        <v>1.2</v>
      </c>
      <c r="X739" s="55">
        <v>6.4000000000000001E-2</v>
      </c>
      <c r="Y739" s="55">
        <f t="shared" si="66"/>
        <v>1.2</v>
      </c>
      <c r="Z739" s="55">
        <f t="shared" si="67"/>
        <v>6.4000000000000001E-2</v>
      </c>
      <c r="AA739" s="55">
        <v>0.28699999999999998</v>
      </c>
      <c r="AB739" s="56">
        <v>3.6290838285159498E-3</v>
      </c>
      <c r="AC739">
        <f t="shared" si="68"/>
        <v>5</v>
      </c>
      <c r="AD739">
        <f t="shared" si="69"/>
        <v>0</v>
      </c>
      <c r="AE739">
        <f t="shared" si="70"/>
        <v>0</v>
      </c>
      <c r="AF739">
        <f>'TP Factors'!$D$7</f>
        <v>1.0291758621024898</v>
      </c>
      <c r="AG739">
        <f t="shared" si="71"/>
        <v>0</v>
      </c>
    </row>
    <row r="740" spans="1:33">
      <c r="A740" s="51" t="s">
        <v>246</v>
      </c>
      <c r="B740" s="51">
        <v>10</v>
      </c>
      <c r="C740" s="51" t="s">
        <v>247</v>
      </c>
      <c r="D740" s="52">
        <v>37.82</v>
      </c>
      <c r="E740" s="51" t="s">
        <v>248</v>
      </c>
      <c r="F740" s="51">
        <v>3456</v>
      </c>
      <c r="G740" s="53">
        <v>3</v>
      </c>
      <c r="H740" s="51" t="s">
        <v>249</v>
      </c>
      <c r="I740" s="51" t="s">
        <v>250</v>
      </c>
      <c r="J740" s="51">
        <v>1304</v>
      </c>
      <c r="K740" s="54">
        <v>439.99152753099997</v>
      </c>
      <c r="L740" s="54">
        <v>6037.9501626900001</v>
      </c>
      <c r="M740" s="52">
        <v>1.56</v>
      </c>
      <c r="N740" s="52">
        <v>0.08</v>
      </c>
      <c r="O740" s="51">
        <v>66171</v>
      </c>
      <c r="P740" s="51">
        <v>64226</v>
      </c>
      <c r="Q740" s="55">
        <v>66171</v>
      </c>
      <c r="R740" s="55">
        <v>3200</v>
      </c>
      <c r="S740" s="51" t="s">
        <v>253</v>
      </c>
      <c r="T740" s="51" t="s">
        <v>329</v>
      </c>
      <c r="U740" s="55">
        <v>48.29</v>
      </c>
      <c r="V740" s="55">
        <v>1</v>
      </c>
      <c r="W740" s="55">
        <v>1.2</v>
      </c>
      <c r="X740" s="55">
        <v>6.4000000000000001E-2</v>
      </c>
      <c r="Y740" s="55">
        <f t="shared" si="66"/>
        <v>1.2</v>
      </c>
      <c r="Z740" s="55">
        <f t="shared" si="67"/>
        <v>6.4000000000000001E-2</v>
      </c>
      <c r="AA740" s="55">
        <v>0.28699999999999998</v>
      </c>
      <c r="AB740" s="56">
        <v>1.49200401020891</v>
      </c>
      <c r="AC740">
        <f t="shared" si="68"/>
        <v>2125</v>
      </c>
      <c r="AD740">
        <f t="shared" si="69"/>
        <v>6</v>
      </c>
      <c r="AE740">
        <f t="shared" si="70"/>
        <v>0.3</v>
      </c>
      <c r="AF740">
        <f>'TP Factors'!$D$7</f>
        <v>1.0291758621024898</v>
      </c>
      <c r="AG740">
        <f t="shared" si="71"/>
        <v>0.3</v>
      </c>
    </row>
    <row r="741" spans="1:33">
      <c r="A741" s="51" t="s">
        <v>246</v>
      </c>
      <c r="B741" s="51">
        <v>10</v>
      </c>
      <c r="C741" s="51" t="s">
        <v>247</v>
      </c>
      <c r="D741" s="52">
        <v>37.82</v>
      </c>
      <c r="E741" s="51" t="s">
        <v>248</v>
      </c>
      <c r="F741" s="51">
        <v>3456</v>
      </c>
      <c r="G741" s="53">
        <v>3</v>
      </c>
      <c r="H741" s="51" t="s">
        <v>249</v>
      </c>
      <c r="I741" s="51" t="s">
        <v>250</v>
      </c>
      <c r="J741" s="51">
        <v>130</v>
      </c>
      <c r="K741" s="54">
        <v>247.64885444000001</v>
      </c>
      <c r="L741" s="54">
        <v>599.93799186299998</v>
      </c>
      <c r="M741" s="52">
        <v>0.16</v>
      </c>
      <c r="N741" s="52">
        <v>0.01</v>
      </c>
      <c r="O741" s="51">
        <v>66172</v>
      </c>
      <c r="P741" s="51">
        <v>64227</v>
      </c>
      <c r="Q741" s="55">
        <v>66172</v>
      </c>
      <c r="R741" s="55">
        <v>3200</v>
      </c>
      <c r="S741" s="51" t="s">
        <v>253</v>
      </c>
      <c r="T741" s="51" t="s">
        <v>329</v>
      </c>
      <c r="U741" s="55">
        <v>48.29</v>
      </c>
      <c r="V741" s="55">
        <v>1</v>
      </c>
      <c r="W741" s="55">
        <v>1.2</v>
      </c>
      <c r="X741" s="55">
        <v>6.4000000000000001E-2</v>
      </c>
      <c r="Y741" s="55">
        <f t="shared" si="66"/>
        <v>1.2</v>
      </c>
      <c r="Z741" s="55">
        <f t="shared" si="67"/>
        <v>6.4000000000000001E-2</v>
      </c>
      <c r="AA741" s="55">
        <v>0.28699999999999998</v>
      </c>
      <c r="AB741" s="56">
        <v>0.148247313318775</v>
      </c>
      <c r="AC741">
        <f t="shared" si="68"/>
        <v>211</v>
      </c>
      <c r="AD741">
        <f t="shared" si="69"/>
        <v>1</v>
      </c>
      <c r="AE741">
        <f t="shared" si="70"/>
        <v>0</v>
      </c>
      <c r="AF741">
        <f>'TP Factors'!$D$7</f>
        <v>1.0291758621024898</v>
      </c>
      <c r="AG741">
        <f t="shared" si="71"/>
        <v>0</v>
      </c>
    </row>
    <row r="742" spans="1:33">
      <c r="A742" s="51" t="s">
        <v>246</v>
      </c>
      <c r="B742" s="51">
        <v>10</v>
      </c>
      <c r="C742" s="51" t="s">
        <v>247</v>
      </c>
      <c r="D742" s="52">
        <v>37.82</v>
      </c>
      <c r="E742" s="51" t="s">
        <v>248</v>
      </c>
      <c r="F742" s="51">
        <v>3456</v>
      </c>
      <c r="G742" s="53">
        <v>3</v>
      </c>
      <c r="H742" s="51" t="s">
        <v>249</v>
      </c>
      <c r="I742" s="51" t="s">
        <v>250</v>
      </c>
      <c r="J742" s="51">
        <v>13</v>
      </c>
      <c r="K742" s="54">
        <v>27.947845889</v>
      </c>
      <c r="L742" s="54">
        <v>42.763984755899997</v>
      </c>
      <c r="M742" s="52">
        <v>0.02</v>
      </c>
      <c r="N742" s="52">
        <v>0</v>
      </c>
      <c r="O742" s="51">
        <v>66173</v>
      </c>
      <c r="P742" s="51">
        <v>64228</v>
      </c>
      <c r="Q742" s="55">
        <v>66173</v>
      </c>
      <c r="R742" s="55">
        <v>3200</v>
      </c>
      <c r="S742" s="51" t="s">
        <v>258</v>
      </c>
      <c r="T742" s="51" t="s">
        <v>300</v>
      </c>
      <c r="U742" s="55">
        <v>48.29</v>
      </c>
      <c r="V742" s="55">
        <v>1</v>
      </c>
      <c r="W742" s="55">
        <v>1.2</v>
      </c>
      <c r="X742" s="55">
        <v>6.4000000000000001E-2</v>
      </c>
      <c r="Y742" s="55">
        <f t="shared" si="66"/>
        <v>1.2</v>
      </c>
      <c r="Z742" s="55">
        <f t="shared" si="67"/>
        <v>6.4000000000000001E-2</v>
      </c>
      <c r="AA742" s="55">
        <v>0.4</v>
      </c>
      <c r="AB742" s="56">
        <v>1.05671684948811E-2</v>
      </c>
      <c r="AC742">
        <f t="shared" si="68"/>
        <v>21</v>
      </c>
      <c r="AD742">
        <f t="shared" si="69"/>
        <v>0</v>
      </c>
      <c r="AE742">
        <f t="shared" si="70"/>
        <v>0</v>
      </c>
      <c r="AF742">
        <f>'TP Factors'!$D$7</f>
        <v>1.0291758621024898</v>
      </c>
      <c r="AG742">
        <f t="shared" si="71"/>
        <v>0</v>
      </c>
    </row>
    <row r="743" spans="1:33">
      <c r="A743" s="51" t="s">
        <v>246</v>
      </c>
      <c r="B743" s="51">
        <v>10</v>
      </c>
      <c r="C743" s="51" t="s">
        <v>247</v>
      </c>
      <c r="D743" s="52">
        <v>37.82</v>
      </c>
      <c r="E743" s="51" t="s">
        <v>248</v>
      </c>
      <c r="F743" s="51">
        <v>3456</v>
      </c>
      <c r="G743" s="53">
        <v>3</v>
      </c>
      <c r="H743" s="51" t="s">
        <v>249</v>
      </c>
      <c r="I743" s="51" t="s">
        <v>250</v>
      </c>
      <c r="J743" s="51">
        <v>2158</v>
      </c>
      <c r="K743" s="54">
        <v>541.51438783799995</v>
      </c>
      <c r="L743" s="54">
        <v>7171.6974487699999</v>
      </c>
      <c r="M743" s="52">
        <v>2.59</v>
      </c>
      <c r="N743" s="52">
        <v>0.14000000000000001</v>
      </c>
      <c r="O743" s="51">
        <v>66174</v>
      </c>
      <c r="P743" s="51">
        <v>64229</v>
      </c>
      <c r="Q743" s="55">
        <v>66174</v>
      </c>
      <c r="R743" s="55">
        <v>3200</v>
      </c>
      <c r="S743" s="51" t="s">
        <v>258</v>
      </c>
      <c r="T743" s="51" t="s">
        <v>300</v>
      </c>
      <c r="U743" s="55">
        <v>48.29</v>
      </c>
      <c r="V743" s="55">
        <v>1</v>
      </c>
      <c r="W743" s="55">
        <v>1.2</v>
      </c>
      <c r="X743" s="55">
        <v>6.4000000000000001E-2</v>
      </c>
      <c r="Y743" s="55">
        <f t="shared" si="66"/>
        <v>1.2</v>
      </c>
      <c r="Z743" s="55">
        <f t="shared" si="67"/>
        <v>6.4000000000000001E-2</v>
      </c>
      <c r="AA743" s="55">
        <v>0.4</v>
      </c>
      <c r="AB743" s="56">
        <v>1.7721579452059499</v>
      </c>
      <c r="AC743">
        <f t="shared" si="68"/>
        <v>3519</v>
      </c>
      <c r="AD743">
        <f t="shared" si="69"/>
        <v>9</v>
      </c>
      <c r="AE743">
        <f t="shared" si="70"/>
        <v>0.5</v>
      </c>
      <c r="AF743">
        <f>'TP Factors'!$D$7</f>
        <v>1.0291758621024898</v>
      </c>
      <c r="AG743">
        <f t="shared" si="71"/>
        <v>0.5</v>
      </c>
    </row>
    <row r="744" spans="1:33">
      <c r="A744" s="51" t="s">
        <v>246</v>
      </c>
      <c r="B744" s="51">
        <v>10</v>
      </c>
      <c r="C744" s="51" t="s">
        <v>247</v>
      </c>
      <c r="D744" s="52">
        <v>37.82</v>
      </c>
      <c r="E744" s="51" t="s">
        <v>248</v>
      </c>
      <c r="F744" s="51">
        <v>3456</v>
      </c>
      <c r="G744" s="53">
        <v>3</v>
      </c>
      <c r="H744" s="51" t="s">
        <v>249</v>
      </c>
      <c r="I744" s="51" t="s">
        <v>250</v>
      </c>
      <c r="J744" s="51">
        <v>1181</v>
      </c>
      <c r="K744" s="54">
        <v>634.53559102199995</v>
      </c>
      <c r="L744" s="54">
        <v>3924.3313437299998</v>
      </c>
      <c r="M744" s="52">
        <v>1.42</v>
      </c>
      <c r="N744" s="52">
        <v>0.08</v>
      </c>
      <c r="O744" s="51">
        <v>66175</v>
      </c>
      <c r="P744" s="51">
        <v>64230</v>
      </c>
      <c r="Q744" s="55">
        <v>66175</v>
      </c>
      <c r="R744" s="55">
        <v>3200</v>
      </c>
      <c r="S744" s="51" t="s">
        <v>258</v>
      </c>
      <c r="T744" s="51" t="s">
        <v>300</v>
      </c>
      <c r="U744" s="55">
        <v>48.29</v>
      </c>
      <c r="V744" s="55">
        <v>1</v>
      </c>
      <c r="W744" s="55">
        <v>1.2</v>
      </c>
      <c r="X744" s="55">
        <v>6.4000000000000001E-2</v>
      </c>
      <c r="Y744" s="55">
        <f t="shared" si="66"/>
        <v>1.2</v>
      </c>
      <c r="Z744" s="55">
        <f t="shared" si="67"/>
        <v>6.4000000000000001E-2</v>
      </c>
      <c r="AA744" s="55">
        <v>0.4</v>
      </c>
      <c r="AB744" s="56">
        <v>0.96971951475828899</v>
      </c>
      <c r="AC744">
        <f t="shared" si="68"/>
        <v>1925</v>
      </c>
      <c r="AD744">
        <f t="shared" si="69"/>
        <v>5</v>
      </c>
      <c r="AE744">
        <f t="shared" si="70"/>
        <v>0.3</v>
      </c>
      <c r="AF744">
        <f>'TP Factors'!$D$7</f>
        <v>1.0291758621024898</v>
      </c>
      <c r="AG744">
        <f t="shared" si="71"/>
        <v>0.3</v>
      </c>
    </row>
    <row r="745" spans="1:33">
      <c r="A745" s="51" t="s">
        <v>246</v>
      </c>
      <c r="B745" s="51">
        <v>10</v>
      </c>
      <c r="C745" s="51" t="s">
        <v>247</v>
      </c>
      <c r="D745" s="52">
        <v>37.82</v>
      </c>
      <c r="E745" s="51" t="s">
        <v>248</v>
      </c>
      <c r="F745" s="51">
        <v>1234</v>
      </c>
      <c r="G745" s="53">
        <v>29</v>
      </c>
      <c r="H745" s="51" t="s">
        <v>249</v>
      </c>
      <c r="I745" s="51" t="s">
        <v>250</v>
      </c>
      <c r="J745" s="51">
        <v>12452</v>
      </c>
      <c r="K745" s="54">
        <v>2066.4449422799999</v>
      </c>
      <c r="L745" s="54">
        <v>54442.753727299998</v>
      </c>
      <c r="M745" s="52">
        <v>27.77</v>
      </c>
      <c r="N745" s="52">
        <v>3.93</v>
      </c>
      <c r="O745" s="51">
        <v>66177</v>
      </c>
      <c r="P745" s="51">
        <v>64232</v>
      </c>
      <c r="Q745" s="55">
        <v>66177</v>
      </c>
      <c r="R745" s="55">
        <v>1200</v>
      </c>
      <c r="S745" s="51" t="s">
        <v>258</v>
      </c>
      <c r="T745" s="51" t="s">
        <v>259</v>
      </c>
      <c r="U745" s="55">
        <v>48.29</v>
      </c>
      <c r="V745" s="55">
        <v>1</v>
      </c>
      <c r="W745" s="55">
        <v>2.23</v>
      </c>
      <c r="X745" s="55">
        <v>0.316</v>
      </c>
      <c r="Y745" s="55">
        <f t="shared" si="66"/>
        <v>2.23</v>
      </c>
      <c r="Z745" s="55">
        <f t="shared" si="67"/>
        <v>0.316</v>
      </c>
      <c r="AA745" s="55">
        <v>0.30399999999999999</v>
      </c>
      <c r="AB745" s="56">
        <v>13.4530436155</v>
      </c>
      <c r="AC745">
        <f t="shared" si="68"/>
        <v>20300</v>
      </c>
      <c r="AD745">
        <f t="shared" si="69"/>
        <v>100</v>
      </c>
      <c r="AE745">
        <f t="shared" si="70"/>
        <v>14.1</v>
      </c>
      <c r="AF745">
        <f>'TP Factors'!$D$7</f>
        <v>1.0291758621024898</v>
      </c>
      <c r="AG745">
        <f t="shared" si="71"/>
        <v>14.5</v>
      </c>
    </row>
    <row r="746" spans="1:33">
      <c r="A746" s="51" t="s">
        <v>246</v>
      </c>
      <c r="B746" s="51">
        <v>10</v>
      </c>
      <c r="C746" s="51" t="s">
        <v>247</v>
      </c>
      <c r="D746" s="52">
        <v>37.82</v>
      </c>
      <c r="E746" s="51" t="s">
        <v>248</v>
      </c>
      <c r="F746" s="51">
        <v>1234</v>
      </c>
      <c r="G746" s="53">
        <v>29</v>
      </c>
      <c r="H746" s="51" t="s">
        <v>249</v>
      </c>
      <c r="I746" s="51" t="s">
        <v>250</v>
      </c>
      <c r="J746" s="51">
        <v>901</v>
      </c>
      <c r="K746" s="54">
        <v>226.77128114199999</v>
      </c>
      <c r="L746" s="54">
        <v>3079.0629127699999</v>
      </c>
      <c r="M746" s="52">
        <v>2.0099999999999998</v>
      </c>
      <c r="N746" s="52">
        <v>0.28000000000000003</v>
      </c>
      <c r="O746" s="51">
        <v>66178</v>
      </c>
      <c r="P746" s="51">
        <v>64233</v>
      </c>
      <c r="Q746" s="55">
        <v>66178</v>
      </c>
      <c r="R746" s="55">
        <v>1200</v>
      </c>
      <c r="S746" s="51" t="s">
        <v>253</v>
      </c>
      <c r="T746" s="51" t="s">
        <v>254</v>
      </c>
      <c r="U746" s="55">
        <v>48.29</v>
      </c>
      <c r="V746" s="55">
        <v>1</v>
      </c>
      <c r="W746" s="55">
        <v>2.23</v>
      </c>
      <c r="X746" s="55">
        <v>0.316</v>
      </c>
      <c r="Y746" s="55">
        <f t="shared" si="66"/>
        <v>2.23</v>
      </c>
      <c r="Z746" s="55">
        <f t="shared" si="67"/>
        <v>0.316</v>
      </c>
      <c r="AA746" s="55">
        <v>0.38900000000000001</v>
      </c>
      <c r="AB746" s="56">
        <v>0.76084997219256201</v>
      </c>
      <c r="AC746">
        <f t="shared" si="68"/>
        <v>1469</v>
      </c>
      <c r="AD746">
        <f t="shared" si="69"/>
        <v>7</v>
      </c>
      <c r="AE746">
        <f t="shared" si="70"/>
        <v>1</v>
      </c>
      <c r="AF746">
        <f>'TP Factors'!$D$7</f>
        <v>1.0291758621024898</v>
      </c>
      <c r="AG746">
        <f t="shared" si="71"/>
        <v>1</v>
      </c>
    </row>
    <row r="747" spans="1:33">
      <c r="A747" s="51" t="s">
        <v>246</v>
      </c>
      <c r="B747" s="51">
        <v>10</v>
      </c>
      <c r="C747" s="51" t="s">
        <v>247</v>
      </c>
      <c r="D747" s="52">
        <v>37.82</v>
      </c>
      <c r="E747" s="51" t="s">
        <v>248</v>
      </c>
      <c r="F747" s="51">
        <v>1234</v>
      </c>
      <c r="G747" s="53">
        <v>102.5</v>
      </c>
      <c r="H747" s="51" t="s">
        <v>249</v>
      </c>
      <c r="I747" s="51" t="s">
        <v>250</v>
      </c>
      <c r="J747" s="51">
        <v>7136</v>
      </c>
      <c r="K747" s="54">
        <v>915.654993053</v>
      </c>
      <c r="L747" s="54">
        <v>13706.0697311</v>
      </c>
      <c r="M747" s="52">
        <v>14.99</v>
      </c>
      <c r="N747" s="52">
        <v>3.68</v>
      </c>
      <c r="O747" s="51">
        <v>66179</v>
      </c>
      <c r="P747" s="51">
        <v>64234</v>
      </c>
      <c r="Q747" s="55">
        <v>66179</v>
      </c>
      <c r="R747" s="55">
        <v>1300</v>
      </c>
      <c r="S747" s="51" t="s">
        <v>253</v>
      </c>
      <c r="T747" s="51" t="s">
        <v>319</v>
      </c>
      <c r="U747" s="55">
        <v>48.29</v>
      </c>
      <c r="V747" s="55">
        <v>1</v>
      </c>
      <c r="W747" s="55">
        <v>2.1</v>
      </c>
      <c r="X747" s="55">
        <v>0.51600000000000001</v>
      </c>
      <c r="Y747" s="55">
        <f t="shared" si="66"/>
        <v>2.1</v>
      </c>
      <c r="Z747" s="55">
        <f t="shared" si="67"/>
        <v>0.51600000000000001</v>
      </c>
      <c r="AA747" s="55">
        <v>0.69199999999999995</v>
      </c>
      <c r="AB747" s="56">
        <v>3.38683004195327</v>
      </c>
      <c r="AC747">
        <f t="shared" si="68"/>
        <v>11633</v>
      </c>
      <c r="AD747">
        <f t="shared" si="69"/>
        <v>54</v>
      </c>
      <c r="AE747">
        <f t="shared" si="70"/>
        <v>13.2</v>
      </c>
      <c r="AF747">
        <f>'TP Factors'!$D$7</f>
        <v>1.0291758621024898</v>
      </c>
      <c r="AG747">
        <f t="shared" si="71"/>
        <v>13.6</v>
      </c>
    </row>
    <row r="748" spans="1:33">
      <c r="A748" s="51" t="s">
        <v>246</v>
      </c>
      <c r="B748" s="51">
        <v>10</v>
      </c>
      <c r="C748" s="51" t="s">
        <v>247</v>
      </c>
      <c r="D748" s="52">
        <v>37.82</v>
      </c>
      <c r="E748" s="51" t="s">
        <v>248</v>
      </c>
      <c r="F748" s="51">
        <v>3456</v>
      </c>
      <c r="G748" s="53">
        <v>3</v>
      </c>
      <c r="H748" s="51" t="s">
        <v>249</v>
      </c>
      <c r="I748" s="51" t="s">
        <v>250</v>
      </c>
      <c r="J748" s="51">
        <v>4134</v>
      </c>
      <c r="K748" s="54">
        <v>587.43490126899997</v>
      </c>
      <c r="L748" s="54">
        <v>13737.6723291</v>
      </c>
      <c r="M748" s="52">
        <v>4.96</v>
      </c>
      <c r="N748" s="52">
        <v>0.26</v>
      </c>
      <c r="O748" s="51">
        <v>66180</v>
      </c>
      <c r="P748" s="51">
        <v>64235</v>
      </c>
      <c r="Q748" s="55">
        <v>66180</v>
      </c>
      <c r="R748" s="55">
        <v>3200</v>
      </c>
      <c r="S748" s="51" t="s">
        <v>258</v>
      </c>
      <c r="T748" s="51" t="s">
        <v>300</v>
      </c>
      <c r="U748" s="55">
        <v>48.29</v>
      </c>
      <c r="V748" s="55">
        <v>1</v>
      </c>
      <c r="W748" s="55">
        <v>1.2</v>
      </c>
      <c r="X748" s="55">
        <v>6.4000000000000001E-2</v>
      </c>
      <c r="Y748" s="55">
        <f t="shared" si="66"/>
        <v>1.2</v>
      </c>
      <c r="Z748" s="55">
        <f t="shared" si="67"/>
        <v>6.4000000000000001E-2</v>
      </c>
      <c r="AA748" s="55">
        <v>0.4</v>
      </c>
      <c r="AB748" s="56">
        <v>3.3946391827973001</v>
      </c>
      <c r="AC748">
        <f t="shared" si="68"/>
        <v>6740</v>
      </c>
      <c r="AD748">
        <f t="shared" si="69"/>
        <v>18</v>
      </c>
      <c r="AE748">
        <f t="shared" si="70"/>
        <v>1</v>
      </c>
      <c r="AF748">
        <f>'TP Factors'!$D$7</f>
        <v>1.0291758621024898</v>
      </c>
      <c r="AG748">
        <f t="shared" si="71"/>
        <v>1</v>
      </c>
    </row>
    <row r="749" spans="1:33">
      <c r="A749" s="51" t="s">
        <v>246</v>
      </c>
      <c r="B749" s="51">
        <v>10</v>
      </c>
      <c r="C749" s="51" t="s">
        <v>247</v>
      </c>
      <c r="D749" s="52">
        <v>37.82</v>
      </c>
      <c r="E749" s="51" t="s">
        <v>248</v>
      </c>
      <c r="F749" s="51">
        <v>3456</v>
      </c>
      <c r="G749" s="53">
        <v>3</v>
      </c>
      <c r="H749" s="51" t="s">
        <v>249</v>
      </c>
      <c r="I749" s="51" t="s">
        <v>250</v>
      </c>
      <c r="J749" s="51">
        <v>230</v>
      </c>
      <c r="K749" s="54">
        <v>178.168603625</v>
      </c>
      <c r="L749" s="54">
        <v>762.62008409500004</v>
      </c>
      <c r="M749" s="52">
        <v>0.28000000000000003</v>
      </c>
      <c r="N749" s="52">
        <v>0.01</v>
      </c>
      <c r="O749" s="51">
        <v>66188</v>
      </c>
      <c r="P749" s="51">
        <v>64242</v>
      </c>
      <c r="Q749" s="55">
        <v>66188</v>
      </c>
      <c r="R749" s="55">
        <v>3200</v>
      </c>
      <c r="S749" s="51" t="s">
        <v>251</v>
      </c>
      <c r="T749" s="51" t="s">
        <v>252</v>
      </c>
      <c r="U749" s="55">
        <v>48.29</v>
      </c>
      <c r="V749" s="55">
        <v>1</v>
      </c>
      <c r="W749" s="55">
        <v>1.2</v>
      </c>
      <c r="X749" s="55">
        <v>6.4000000000000001E-2</v>
      </c>
      <c r="Y749" s="55">
        <f t="shared" si="66"/>
        <v>1.2</v>
      </c>
      <c r="Z749" s="55">
        <f t="shared" si="67"/>
        <v>6.4000000000000001E-2</v>
      </c>
      <c r="AA749" s="55">
        <v>0.4</v>
      </c>
      <c r="AB749" s="56">
        <v>0.18844677300005699</v>
      </c>
      <c r="AC749">
        <f t="shared" si="68"/>
        <v>374</v>
      </c>
      <c r="AD749">
        <f t="shared" si="69"/>
        <v>1</v>
      </c>
      <c r="AE749">
        <f t="shared" si="70"/>
        <v>0.1</v>
      </c>
      <c r="AF749">
        <f>'TP Factors'!$D$7</f>
        <v>1.0291758621024898</v>
      </c>
      <c r="AG749">
        <f t="shared" si="71"/>
        <v>0.1</v>
      </c>
    </row>
    <row r="750" spans="1:33">
      <c r="A750" s="51" t="s">
        <v>246</v>
      </c>
      <c r="B750" s="51">
        <v>10</v>
      </c>
      <c r="C750" s="51" t="s">
        <v>247</v>
      </c>
      <c r="D750" s="52">
        <v>37.82</v>
      </c>
      <c r="E750" s="51" t="s">
        <v>248</v>
      </c>
      <c r="F750" s="51">
        <v>3456</v>
      </c>
      <c r="G750" s="53">
        <v>3</v>
      </c>
      <c r="H750" s="51" t="s">
        <v>249</v>
      </c>
      <c r="I750" s="51" t="s">
        <v>250</v>
      </c>
      <c r="J750" s="51">
        <v>4662</v>
      </c>
      <c r="K750" s="54">
        <v>549.13536315399995</v>
      </c>
      <c r="L750" s="54">
        <v>15005.4525424</v>
      </c>
      <c r="M750" s="52">
        <v>3.26</v>
      </c>
      <c r="N750" s="52">
        <v>0.42</v>
      </c>
      <c r="O750" s="51">
        <v>66190</v>
      </c>
      <c r="P750" s="51">
        <v>64244</v>
      </c>
      <c r="Q750" s="55">
        <v>66190</v>
      </c>
      <c r="R750" s="55">
        <v>4110</v>
      </c>
      <c r="S750" s="51" t="s">
        <v>258</v>
      </c>
      <c r="T750" s="51" t="s">
        <v>305</v>
      </c>
      <c r="U750" s="55">
        <v>48.29</v>
      </c>
      <c r="V750" s="55">
        <v>1</v>
      </c>
      <c r="W750" s="55">
        <v>0.7</v>
      </c>
      <c r="X750" s="55">
        <v>0.09</v>
      </c>
      <c r="Y750" s="55">
        <f t="shared" si="66"/>
        <v>0.7</v>
      </c>
      <c r="Z750" s="55">
        <f t="shared" si="67"/>
        <v>0.09</v>
      </c>
      <c r="AA750" s="55">
        <v>0.41299999999999998</v>
      </c>
      <c r="AB750" s="56">
        <v>3.7079132429025901</v>
      </c>
      <c r="AC750">
        <f t="shared" si="68"/>
        <v>7601</v>
      </c>
      <c r="AD750">
        <f t="shared" si="69"/>
        <v>12</v>
      </c>
      <c r="AE750">
        <f t="shared" si="70"/>
        <v>1.5</v>
      </c>
      <c r="AF750">
        <f>'TP Factors'!$D$7</f>
        <v>1.0291758621024898</v>
      </c>
      <c r="AG750">
        <f t="shared" si="71"/>
        <v>1.5</v>
      </c>
    </row>
    <row r="751" spans="1:33">
      <c r="A751" s="51" t="s">
        <v>246</v>
      </c>
      <c r="B751" s="51">
        <v>10</v>
      </c>
      <c r="C751" s="51" t="s">
        <v>247</v>
      </c>
      <c r="D751" s="52">
        <v>37.82</v>
      </c>
      <c r="E751" s="51" t="s">
        <v>248</v>
      </c>
      <c r="F751" s="51">
        <v>1234</v>
      </c>
      <c r="G751" s="53">
        <v>29</v>
      </c>
      <c r="H751" s="51" t="s">
        <v>249</v>
      </c>
      <c r="I751" s="51" t="s">
        <v>250</v>
      </c>
      <c r="J751" s="51">
        <v>9835</v>
      </c>
      <c r="K751" s="54">
        <v>1164.8351266</v>
      </c>
      <c r="L751" s="54">
        <v>43001.846452799997</v>
      </c>
      <c r="M751" s="52">
        <v>21.93</v>
      </c>
      <c r="N751" s="52">
        <v>3.11</v>
      </c>
      <c r="O751" s="51">
        <v>66198</v>
      </c>
      <c r="P751" s="51">
        <v>64252</v>
      </c>
      <c r="Q751" s="55">
        <v>66198</v>
      </c>
      <c r="R751" s="55">
        <v>1200</v>
      </c>
      <c r="S751" s="51" t="s">
        <v>258</v>
      </c>
      <c r="T751" s="51" t="s">
        <v>259</v>
      </c>
      <c r="U751" s="55">
        <v>48.29</v>
      </c>
      <c r="V751" s="55">
        <v>1</v>
      </c>
      <c r="W751" s="55">
        <v>2.23</v>
      </c>
      <c r="X751" s="55">
        <v>0.316</v>
      </c>
      <c r="Y751" s="55">
        <f t="shared" si="66"/>
        <v>2.23</v>
      </c>
      <c r="Z751" s="55">
        <f t="shared" si="67"/>
        <v>0.316</v>
      </c>
      <c r="AA751" s="55">
        <v>0.30399999999999999</v>
      </c>
      <c r="AB751" s="56">
        <v>10.3957917588</v>
      </c>
      <c r="AC751">
        <f t="shared" si="68"/>
        <v>15687</v>
      </c>
      <c r="AD751">
        <f t="shared" si="69"/>
        <v>77</v>
      </c>
      <c r="AE751">
        <f t="shared" si="70"/>
        <v>10.9</v>
      </c>
      <c r="AF751">
        <f>'TP Factors'!$D$7</f>
        <v>1.0291758621024898</v>
      </c>
      <c r="AG751">
        <f t="shared" si="71"/>
        <v>11.2</v>
      </c>
    </row>
    <row r="752" spans="1:33">
      <c r="A752" s="51" t="s">
        <v>246</v>
      </c>
      <c r="B752" s="51">
        <v>10</v>
      </c>
      <c r="C752" s="51" t="s">
        <v>247</v>
      </c>
      <c r="D752" s="52">
        <v>37.82</v>
      </c>
      <c r="E752" s="51" t="s">
        <v>248</v>
      </c>
      <c r="F752" s="51">
        <v>1234</v>
      </c>
      <c r="G752" s="53">
        <v>29</v>
      </c>
      <c r="H752" s="51" t="s">
        <v>249</v>
      </c>
      <c r="I752" s="51" t="s">
        <v>250</v>
      </c>
      <c r="J752" s="51">
        <v>21</v>
      </c>
      <c r="K752" s="54">
        <v>48.774581351800002</v>
      </c>
      <c r="L752" s="54">
        <v>92.513840926</v>
      </c>
      <c r="M752" s="52">
        <v>0.05</v>
      </c>
      <c r="N752" s="52">
        <v>0.01</v>
      </c>
      <c r="O752" s="51">
        <v>66202</v>
      </c>
      <c r="P752" s="51">
        <v>64256</v>
      </c>
      <c r="Q752" s="55">
        <v>66202</v>
      </c>
      <c r="R752" s="55">
        <v>1200</v>
      </c>
      <c r="S752" s="51" t="s">
        <v>258</v>
      </c>
      <c r="T752" s="51" t="s">
        <v>259</v>
      </c>
      <c r="U752" s="55">
        <v>48.29</v>
      </c>
      <c r="V752" s="55">
        <v>1</v>
      </c>
      <c r="W752" s="55">
        <v>2.23</v>
      </c>
      <c r="X752" s="55">
        <v>0.316</v>
      </c>
      <c r="Y752" s="55">
        <f t="shared" si="66"/>
        <v>2.23</v>
      </c>
      <c r="Z752" s="55">
        <f t="shared" si="67"/>
        <v>0.316</v>
      </c>
      <c r="AA752" s="55">
        <v>0.30399999999999999</v>
      </c>
      <c r="AB752" s="56">
        <v>2.2860576511039801E-2</v>
      </c>
      <c r="AC752">
        <f t="shared" si="68"/>
        <v>34</v>
      </c>
      <c r="AD752">
        <f t="shared" si="69"/>
        <v>0</v>
      </c>
      <c r="AE752">
        <f t="shared" si="70"/>
        <v>0</v>
      </c>
      <c r="AF752">
        <f>'TP Factors'!$D$7</f>
        <v>1.0291758621024898</v>
      </c>
      <c r="AG752">
        <f t="shared" si="71"/>
        <v>0</v>
      </c>
    </row>
    <row r="753" spans="1:33">
      <c r="A753" s="51" t="s">
        <v>246</v>
      </c>
      <c r="B753" s="51">
        <v>10</v>
      </c>
      <c r="C753" s="51" t="s">
        <v>247</v>
      </c>
      <c r="D753" s="52">
        <v>37.82</v>
      </c>
      <c r="E753" s="51" t="s">
        <v>248</v>
      </c>
      <c r="F753" s="51">
        <v>3456</v>
      </c>
      <c r="G753" s="53">
        <v>3</v>
      </c>
      <c r="H753" s="51" t="s">
        <v>249</v>
      </c>
      <c r="I753" s="51" t="s">
        <v>250</v>
      </c>
      <c r="J753" s="51">
        <v>904</v>
      </c>
      <c r="K753" s="54">
        <v>208.91119165000001</v>
      </c>
      <c r="L753" s="54">
        <v>3002.2324419299998</v>
      </c>
      <c r="M753" s="52">
        <v>1.08</v>
      </c>
      <c r="N753" s="52">
        <v>0.06</v>
      </c>
      <c r="O753" s="51">
        <v>66203</v>
      </c>
      <c r="P753" s="51">
        <v>64257</v>
      </c>
      <c r="Q753" s="55">
        <v>66203</v>
      </c>
      <c r="R753" s="55">
        <v>3200</v>
      </c>
      <c r="S753" s="51" t="s">
        <v>251</v>
      </c>
      <c r="T753" s="51" t="s">
        <v>252</v>
      </c>
      <c r="U753" s="55">
        <v>48.29</v>
      </c>
      <c r="V753" s="55">
        <v>1</v>
      </c>
      <c r="W753" s="55">
        <v>1.2</v>
      </c>
      <c r="X753" s="55">
        <v>6.4000000000000001E-2</v>
      </c>
      <c r="Y753" s="55">
        <f t="shared" si="66"/>
        <v>1.2</v>
      </c>
      <c r="Z753" s="55">
        <f t="shared" si="67"/>
        <v>6.4000000000000001E-2</v>
      </c>
      <c r="AA753" s="55">
        <v>0.4</v>
      </c>
      <c r="AB753" s="56">
        <v>0.74186482534447296</v>
      </c>
      <c r="AC753">
        <f t="shared" si="68"/>
        <v>1473</v>
      </c>
      <c r="AD753">
        <f t="shared" si="69"/>
        <v>4</v>
      </c>
      <c r="AE753">
        <f t="shared" si="70"/>
        <v>0.2</v>
      </c>
      <c r="AF753">
        <f>'TP Factors'!$D$7</f>
        <v>1.0291758621024898</v>
      </c>
      <c r="AG753">
        <f t="shared" si="71"/>
        <v>0.2</v>
      </c>
    </row>
    <row r="754" spans="1:33">
      <c r="A754" s="51" t="s">
        <v>246</v>
      </c>
      <c r="B754" s="51">
        <v>10</v>
      </c>
      <c r="C754" s="51" t="s">
        <v>247</v>
      </c>
      <c r="D754" s="52">
        <v>37.82</v>
      </c>
      <c r="E754" s="51" t="s">
        <v>248</v>
      </c>
      <c r="F754" s="51">
        <v>3456</v>
      </c>
      <c r="G754" s="53">
        <v>3</v>
      </c>
      <c r="H754" s="51" t="s">
        <v>249</v>
      </c>
      <c r="I754" s="51" t="s">
        <v>250</v>
      </c>
      <c r="J754" s="51">
        <v>9</v>
      </c>
      <c r="K754" s="54">
        <v>71.213829841000006</v>
      </c>
      <c r="L754" s="54">
        <v>41.0709565306</v>
      </c>
      <c r="M754" s="52">
        <v>0.01</v>
      </c>
      <c r="N754" s="52">
        <v>0</v>
      </c>
      <c r="O754" s="51">
        <v>66212</v>
      </c>
      <c r="P754" s="51">
        <v>64265</v>
      </c>
      <c r="Q754" s="55">
        <v>66212</v>
      </c>
      <c r="R754" s="55">
        <v>3200</v>
      </c>
      <c r="S754" s="51" t="s">
        <v>253</v>
      </c>
      <c r="T754" s="51" t="s">
        <v>329</v>
      </c>
      <c r="U754" s="55">
        <v>48.29</v>
      </c>
      <c r="V754" s="55">
        <v>1</v>
      </c>
      <c r="W754" s="55">
        <v>1.2</v>
      </c>
      <c r="X754" s="55">
        <v>6.4000000000000001E-2</v>
      </c>
      <c r="Y754" s="55">
        <f t="shared" si="66"/>
        <v>1.2</v>
      </c>
      <c r="Z754" s="55">
        <f t="shared" si="67"/>
        <v>6.4000000000000001E-2</v>
      </c>
      <c r="AA754" s="55">
        <v>0.28699999999999998</v>
      </c>
      <c r="AB754" s="56">
        <v>1.01488137811359E-2</v>
      </c>
      <c r="AC754">
        <f t="shared" si="68"/>
        <v>14</v>
      </c>
      <c r="AD754">
        <f t="shared" si="69"/>
        <v>0</v>
      </c>
      <c r="AE754">
        <f t="shared" si="70"/>
        <v>0</v>
      </c>
      <c r="AF754">
        <f>'TP Factors'!$D$7</f>
        <v>1.0291758621024898</v>
      </c>
      <c r="AG754">
        <f t="shared" si="71"/>
        <v>0</v>
      </c>
    </row>
    <row r="755" spans="1:33">
      <c r="A755" s="51" t="s">
        <v>246</v>
      </c>
      <c r="B755" s="51">
        <v>10</v>
      </c>
      <c r="C755" s="51" t="s">
        <v>247</v>
      </c>
      <c r="D755" s="52">
        <v>37.82</v>
      </c>
      <c r="E755" s="51" t="s">
        <v>248</v>
      </c>
      <c r="F755" s="51">
        <v>3456</v>
      </c>
      <c r="G755" s="53">
        <v>3</v>
      </c>
      <c r="H755" s="51" t="s">
        <v>249</v>
      </c>
      <c r="I755" s="51" t="s">
        <v>250</v>
      </c>
      <c r="J755" s="51">
        <v>42</v>
      </c>
      <c r="K755" s="54">
        <v>58.670669901700002</v>
      </c>
      <c r="L755" s="54">
        <v>136.39355457600001</v>
      </c>
      <c r="M755" s="52">
        <v>0.03</v>
      </c>
      <c r="N755" s="52">
        <v>0</v>
      </c>
      <c r="O755" s="51">
        <v>66213</v>
      </c>
      <c r="P755" s="51">
        <v>64266</v>
      </c>
      <c r="Q755" s="55">
        <v>66213</v>
      </c>
      <c r="R755" s="55">
        <v>4110</v>
      </c>
      <c r="S755" s="51" t="s">
        <v>251</v>
      </c>
      <c r="T755" s="51" t="s">
        <v>318</v>
      </c>
      <c r="U755" s="55">
        <v>48.29</v>
      </c>
      <c r="V755" s="55">
        <v>1</v>
      </c>
      <c r="W755" s="55">
        <v>0.7</v>
      </c>
      <c r="X755" s="55">
        <v>0.09</v>
      </c>
      <c r="Y755" s="55">
        <f t="shared" si="66"/>
        <v>0.7</v>
      </c>
      <c r="Z755" s="55">
        <f t="shared" si="67"/>
        <v>0.09</v>
      </c>
      <c r="AA755" s="55">
        <v>0.41299999999999998</v>
      </c>
      <c r="AB755" s="56">
        <v>3.3703446515353799E-2</v>
      </c>
      <c r="AC755">
        <f t="shared" si="68"/>
        <v>69</v>
      </c>
      <c r="AD755">
        <f t="shared" si="69"/>
        <v>0</v>
      </c>
      <c r="AE755">
        <f t="shared" si="70"/>
        <v>0</v>
      </c>
      <c r="AF755">
        <f>'TP Factors'!$D$7</f>
        <v>1.0291758621024898</v>
      </c>
      <c r="AG755">
        <f t="shared" si="71"/>
        <v>0</v>
      </c>
    </row>
    <row r="756" spans="1:33">
      <c r="A756" s="51" t="s">
        <v>246</v>
      </c>
      <c r="B756" s="51">
        <v>10</v>
      </c>
      <c r="C756" s="51" t="s">
        <v>247</v>
      </c>
      <c r="D756" s="52">
        <v>37.82</v>
      </c>
      <c r="E756" s="51" t="s">
        <v>248</v>
      </c>
      <c r="F756" s="51">
        <v>3456</v>
      </c>
      <c r="G756" s="53">
        <v>3</v>
      </c>
      <c r="H756" s="51" t="s">
        <v>249</v>
      </c>
      <c r="I756" s="51" t="s">
        <v>250</v>
      </c>
      <c r="J756" s="51">
        <v>132</v>
      </c>
      <c r="K756" s="54">
        <v>103.230085695</v>
      </c>
      <c r="L756" s="54">
        <v>439.86342685599999</v>
      </c>
      <c r="M756" s="52">
        <v>0.16</v>
      </c>
      <c r="N756" s="52">
        <v>0.01</v>
      </c>
      <c r="O756" s="51">
        <v>66214</v>
      </c>
      <c r="P756" s="51">
        <v>64267</v>
      </c>
      <c r="Q756" s="55">
        <v>66214</v>
      </c>
      <c r="R756" s="55">
        <v>3200</v>
      </c>
      <c r="S756" s="51" t="s">
        <v>258</v>
      </c>
      <c r="T756" s="51" t="s">
        <v>300</v>
      </c>
      <c r="U756" s="55">
        <v>48.29</v>
      </c>
      <c r="V756" s="55">
        <v>1</v>
      </c>
      <c r="W756" s="55">
        <v>1.2</v>
      </c>
      <c r="X756" s="55">
        <v>6.4000000000000001E-2</v>
      </c>
      <c r="Y756" s="55">
        <f t="shared" si="66"/>
        <v>1.2</v>
      </c>
      <c r="Z756" s="55">
        <f t="shared" si="67"/>
        <v>6.4000000000000001E-2</v>
      </c>
      <c r="AA756" s="55">
        <v>0.4</v>
      </c>
      <c r="AB756" s="56">
        <v>0.10869218511187601</v>
      </c>
      <c r="AC756">
        <f t="shared" si="68"/>
        <v>216</v>
      </c>
      <c r="AD756">
        <f t="shared" si="69"/>
        <v>1</v>
      </c>
      <c r="AE756">
        <f t="shared" si="70"/>
        <v>0</v>
      </c>
      <c r="AF756">
        <f>'TP Factors'!$D$7</f>
        <v>1.0291758621024898</v>
      </c>
      <c r="AG756">
        <f t="shared" si="71"/>
        <v>0</v>
      </c>
    </row>
    <row r="757" spans="1:33">
      <c r="A757" s="51" t="s">
        <v>246</v>
      </c>
      <c r="B757" s="51">
        <v>10</v>
      </c>
      <c r="C757" s="51" t="s">
        <v>247</v>
      </c>
      <c r="D757" s="52">
        <v>37.82</v>
      </c>
      <c r="E757" s="51" t="s">
        <v>248</v>
      </c>
      <c r="F757" s="51">
        <v>3456</v>
      </c>
      <c r="G757" s="53">
        <v>3</v>
      </c>
      <c r="H757" s="51" t="s">
        <v>249</v>
      </c>
      <c r="I757" s="51" t="s">
        <v>250</v>
      </c>
      <c r="J757" s="51">
        <v>286</v>
      </c>
      <c r="K757" s="54">
        <v>336.46720528700001</v>
      </c>
      <c r="L757" s="54">
        <v>1322.7833072599999</v>
      </c>
      <c r="M757" s="52">
        <v>0.34</v>
      </c>
      <c r="N757" s="52">
        <v>0.02</v>
      </c>
      <c r="O757" s="51">
        <v>66215</v>
      </c>
      <c r="P757" s="51">
        <v>64268</v>
      </c>
      <c r="Q757" s="55">
        <v>66215</v>
      </c>
      <c r="R757" s="55">
        <v>3200</v>
      </c>
      <c r="S757" s="51" t="s">
        <v>253</v>
      </c>
      <c r="T757" s="51" t="s">
        <v>329</v>
      </c>
      <c r="U757" s="55">
        <v>48.29</v>
      </c>
      <c r="V757" s="55">
        <v>1</v>
      </c>
      <c r="W757" s="55">
        <v>1.2</v>
      </c>
      <c r="X757" s="55">
        <v>6.4000000000000001E-2</v>
      </c>
      <c r="Y757" s="55">
        <f t="shared" si="66"/>
        <v>1.2</v>
      </c>
      <c r="Z757" s="55">
        <f t="shared" si="67"/>
        <v>6.4000000000000001E-2</v>
      </c>
      <c r="AA757" s="55">
        <v>0.28699999999999998</v>
      </c>
      <c r="AB757" s="56">
        <v>0.326865566277246</v>
      </c>
      <c r="AC757">
        <f t="shared" si="68"/>
        <v>466</v>
      </c>
      <c r="AD757">
        <f t="shared" si="69"/>
        <v>1</v>
      </c>
      <c r="AE757">
        <f t="shared" si="70"/>
        <v>0.1</v>
      </c>
      <c r="AF757">
        <f>'TP Factors'!$D$7</f>
        <v>1.0291758621024898</v>
      </c>
      <c r="AG757">
        <f t="shared" si="71"/>
        <v>0.1</v>
      </c>
    </row>
    <row r="758" spans="1:33">
      <c r="A758" s="51" t="s">
        <v>246</v>
      </c>
      <c r="B758" s="51">
        <v>10</v>
      </c>
      <c r="C758" s="51" t="s">
        <v>247</v>
      </c>
      <c r="D758" s="52">
        <v>37.82</v>
      </c>
      <c r="E758" s="51" t="s">
        <v>248</v>
      </c>
      <c r="F758" s="51">
        <v>1234</v>
      </c>
      <c r="G758" s="53">
        <v>102.5</v>
      </c>
      <c r="H758" s="51" t="s">
        <v>249</v>
      </c>
      <c r="I758" s="51" t="s">
        <v>250</v>
      </c>
      <c r="J758" s="51">
        <v>3267</v>
      </c>
      <c r="K758" s="54">
        <v>366.84279722000002</v>
      </c>
      <c r="L758" s="54">
        <v>6275.3325042899996</v>
      </c>
      <c r="M758" s="52">
        <v>6.86</v>
      </c>
      <c r="N758" s="52">
        <v>1.69</v>
      </c>
      <c r="O758" s="51">
        <v>66220</v>
      </c>
      <c r="P758" s="51">
        <v>64273</v>
      </c>
      <c r="Q758" s="55">
        <v>66220</v>
      </c>
      <c r="R758" s="55">
        <v>1300</v>
      </c>
      <c r="S758" s="51" t="s">
        <v>253</v>
      </c>
      <c r="T758" s="51" t="s">
        <v>319</v>
      </c>
      <c r="U758" s="55">
        <v>48.29</v>
      </c>
      <c r="V758" s="55">
        <v>1</v>
      </c>
      <c r="W758" s="55">
        <v>2.1</v>
      </c>
      <c r="X758" s="55">
        <v>0.51600000000000001</v>
      </c>
      <c r="Y758" s="55">
        <f t="shared" si="66"/>
        <v>2.1</v>
      </c>
      <c r="Z758" s="55">
        <f t="shared" si="67"/>
        <v>0.51600000000000001</v>
      </c>
      <c r="AA758" s="55">
        <v>0.69199999999999995</v>
      </c>
      <c r="AB758" s="56">
        <v>1.5506622296538399</v>
      </c>
      <c r="AC758">
        <f t="shared" si="68"/>
        <v>5326</v>
      </c>
      <c r="AD758">
        <f t="shared" si="69"/>
        <v>25</v>
      </c>
      <c r="AE758">
        <f t="shared" si="70"/>
        <v>6.1</v>
      </c>
      <c r="AF758">
        <f>'TP Factors'!$D$7</f>
        <v>1.0291758621024898</v>
      </c>
      <c r="AG758">
        <f t="shared" si="71"/>
        <v>6.3</v>
      </c>
    </row>
    <row r="759" spans="1:33">
      <c r="A759" s="51" t="s">
        <v>246</v>
      </c>
      <c r="B759" s="51">
        <v>10</v>
      </c>
      <c r="C759" s="51" t="s">
        <v>247</v>
      </c>
      <c r="D759" s="52">
        <v>37.82</v>
      </c>
      <c r="E759" s="51" t="s">
        <v>248</v>
      </c>
      <c r="F759" s="51">
        <v>1234</v>
      </c>
      <c r="G759" s="53">
        <v>102.5</v>
      </c>
      <c r="H759" s="51" t="s">
        <v>249</v>
      </c>
      <c r="I759" s="51" t="s">
        <v>250</v>
      </c>
      <c r="J759" s="51">
        <v>35846</v>
      </c>
      <c r="K759" s="54">
        <v>2720.0110044500002</v>
      </c>
      <c r="L759" s="54">
        <v>71971.372494800002</v>
      </c>
      <c r="M759" s="52">
        <v>75.28</v>
      </c>
      <c r="N759" s="52">
        <v>18.5</v>
      </c>
      <c r="O759" s="51">
        <v>66221</v>
      </c>
      <c r="P759" s="51">
        <v>64274</v>
      </c>
      <c r="Q759" s="55">
        <v>66221</v>
      </c>
      <c r="R759" s="55">
        <v>1300</v>
      </c>
      <c r="S759" s="51" t="s">
        <v>258</v>
      </c>
      <c r="T759" s="51" t="s">
        <v>311</v>
      </c>
      <c r="U759" s="55">
        <v>48.29</v>
      </c>
      <c r="V759" s="55">
        <v>1</v>
      </c>
      <c r="W759" s="55">
        <v>2.1</v>
      </c>
      <c r="X759" s="55">
        <v>0.51600000000000001</v>
      </c>
      <c r="Y759" s="55">
        <f t="shared" si="66"/>
        <v>2.1</v>
      </c>
      <c r="Z759" s="55">
        <f t="shared" si="67"/>
        <v>0.51600000000000001</v>
      </c>
      <c r="AA759" s="55">
        <v>0.66200000000000003</v>
      </c>
      <c r="AB759" s="56">
        <v>17.784442317</v>
      </c>
      <c r="AC759">
        <f t="shared" si="68"/>
        <v>58439</v>
      </c>
      <c r="AD759">
        <f t="shared" si="69"/>
        <v>271</v>
      </c>
      <c r="AE759">
        <f t="shared" si="70"/>
        <v>66.5</v>
      </c>
      <c r="AF759">
        <f>'TP Factors'!$D$7</f>
        <v>1.0291758621024898</v>
      </c>
      <c r="AG759">
        <f t="shared" si="71"/>
        <v>68.400000000000006</v>
      </c>
    </row>
    <row r="760" spans="1:33">
      <c r="A760" s="51" t="s">
        <v>246</v>
      </c>
      <c r="B760" s="51">
        <v>10</v>
      </c>
      <c r="C760" s="51" t="s">
        <v>247</v>
      </c>
      <c r="D760" s="52">
        <v>37.82</v>
      </c>
      <c r="E760" s="51" t="s">
        <v>248</v>
      </c>
      <c r="F760" s="51">
        <v>3456</v>
      </c>
      <c r="G760" s="53">
        <v>3</v>
      </c>
      <c r="H760" s="51" t="s">
        <v>249</v>
      </c>
      <c r="I760" s="51" t="s">
        <v>250</v>
      </c>
      <c r="J760" s="51">
        <v>5</v>
      </c>
      <c r="K760" s="54">
        <v>19.3336846047</v>
      </c>
      <c r="L760" s="54">
        <v>16.4714923059</v>
      </c>
      <c r="M760" s="52">
        <v>0.01</v>
      </c>
      <c r="N760" s="52">
        <v>0</v>
      </c>
      <c r="O760" s="51">
        <v>66222</v>
      </c>
      <c r="P760" s="51">
        <v>64275</v>
      </c>
      <c r="Q760" s="55">
        <v>66222</v>
      </c>
      <c r="R760" s="55">
        <v>3200</v>
      </c>
      <c r="S760" s="51" t="s">
        <v>258</v>
      </c>
      <c r="T760" s="51" t="s">
        <v>300</v>
      </c>
      <c r="U760" s="55">
        <v>48.29</v>
      </c>
      <c r="V760" s="55">
        <v>1</v>
      </c>
      <c r="W760" s="55">
        <v>1.2</v>
      </c>
      <c r="X760" s="55">
        <v>6.4000000000000001E-2</v>
      </c>
      <c r="Y760" s="55">
        <f t="shared" si="66"/>
        <v>1.2</v>
      </c>
      <c r="Z760" s="55">
        <f t="shared" si="67"/>
        <v>6.4000000000000001E-2</v>
      </c>
      <c r="AA760" s="55">
        <v>0.4</v>
      </c>
      <c r="AB760" s="56">
        <v>4.0701781088697299E-3</v>
      </c>
      <c r="AC760">
        <f t="shared" si="68"/>
        <v>8</v>
      </c>
      <c r="AD760">
        <f t="shared" si="69"/>
        <v>0</v>
      </c>
      <c r="AE760">
        <f t="shared" si="70"/>
        <v>0</v>
      </c>
      <c r="AF760">
        <f>'TP Factors'!$D$7</f>
        <v>1.0291758621024898</v>
      </c>
      <c r="AG760">
        <f t="shared" si="71"/>
        <v>0</v>
      </c>
    </row>
    <row r="761" spans="1:33">
      <c r="A761" s="51" t="s">
        <v>246</v>
      </c>
      <c r="B761" s="51">
        <v>10</v>
      </c>
      <c r="C761" s="51" t="s">
        <v>247</v>
      </c>
      <c r="D761" s="52">
        <v>37.82</v>
      </c>
      <c r="E761" s="51" t="s">
        <v>248</v>
      </c>
      <c r="F761" s="51">
        <v>1234</v>
      </c>
      <c r="G761" s="53">
        <v>29</v>
      </c>
      <c r="H761" s="51" t="s">
        <v>249</v>
      </c>
      <c r="I761" s="51" t="s">
        <v>250</v>
      </c>
      <c r="J761" s="51">
        <v>730</v>
      </c>
      <c r="K761" s="54">
        <v>301.17612143999997</v>
      </c>
      <c r="L761" s="54">
        <v>3193.8702842299999</v>
      </c>
      <c r="M761" s="52">
        <v>1.63</v>
      </c>
      <c r="N761" s="52">
        <v>0.23</v>
      </c>
      <c r="O761" s="51">
        <v>66226</v>
      </c>
      <c r="P761" s="51">
        <v>64278</v>
      </c>
      <c r="Q761" s="55">
        <v>66226</v>
      </c>
      <c r="R761" s="55">
        <v>1200</v>
      </c>
      <c r="S761" s="51" t="s">
        <v>258</v>
      </c>
      <c r="T761" s="51" t="s">
        <v>259</v>
      </c>
      <c r="U761" s="55">
        <v>48.29</v>
      </c>
      <c r="V761" s="55">
        <v>1</v>
      </c>
      <c r="W761" s="55">
        <v>2.23</v>
      </c>
      <c r="X761" s="55">
        <v>0.316</v>
      </c>
      <c r="Y761" s="55">
        <f t="shared" si="66"/>
        <v>2.23</v>
      </c>
      <c r="Z761" s="55">
        <f t="shared" si="67"/>
        <v>0.316</v>
      </c>
      <c r="AA761" s="55">
        <v>0.30399999999999999</v>
      </c>
      <c r="AB761" s="56">
        <v>0.78921937803754405</v>
      </c>
      <c r="AC761">
        <f t="shared" si="68"/>
        <v>1191</v>
      </c>
      <c r="AD761">
        <f t="shared" si="69"/>
        <v>6</v>
      </c>
      <c r="AE761">
        <f t="shared" si="70"/>
        <v>0.8</v>
      </c>
      <c r="AF761">
        <f>'TP Factors'!$D$7</f>
        <v>1.0291758621024898</v>
      </c>
      <c r="AG761">
        <f t="shared" si="71"/>
        <v>0.8</v>
      </c>
    </row>
    <row r="762" spans="1:33">
      <c r="A762" s="51" t="s">
        <v>246</v>
      </c>
      <c r="B762" s="51">
        <v>10</v>
      </c>
      <c r="C762" s="51" t="s">
        <v>247</v>
      </c>
      <c r="D762" s="52">
        <v>37.82</v>
      </c>
      <c r="E762" s="51" t="s">
        <v>248</v>
      </c>
      <c r="F762" s="51">
        <v>1234</v>
      </c>
      <c r="G762" s="53">
        <v>102.5</v>
      </c>
      <c r="H762" s="51" t="s">
        <v>249</v>
      </c>
      <c r="I762" s="51" t="s">
        <v>250</v>
      </c>
      <c r="J762" s="51">
        <v>3284</v>
      </c>
      <c r="K762" s="54">
        <v>407.81896298100003</v>
      </c>
      <c r="L762" s="54">
        <v>6593.3752565300001</v>
      </c>
      <c r="M762" s="52">
        <v>6.9</v>
      </c>
      <c r="N762" s="52">
        <v>1.69</v>
      </c>
      <c r="O762" s="51">
        <v>66228</v>
      </c>
      <c r="P762" s="51">
        <v>64280</v>
      </c>
      <c r="Q762" s="55">
        <v>66228</v>
      </c>
      <c r="R762" s="55">
        <v>1300</v>
      </c>
      <c r="S762" s="51" t="s">
        <v>258</v>
      </c>
      <c r="T762" s="51" t="s">
        <v>311</v>
      </c>
      <c r="U762" s="55">
        <v>48.29</v>
      </c>
      <c r="V762" s="55">
        <v>1</v>
      </c>
      <c r="W762" s="55">
        <v>2.1</v>
      </c>
      <c r="X762" s="55">
        <v>0.51600000000000001</v>
      </c>
      <c r="Y762" s="55">
        <f t="shared" si="66"/>
        <v>2.1</v>
      </c>
      <c r="Z762" s="55">
        <f t="shared" si="67"/>
        <v>0.51600000000000001</v>
      </c>
      <c r="AA762" s="55">
        <v>0.66200000000000003</v>
      </c>
      <c r="AB762" s="56">
        <v>1.6292519909135501</v>
      </c>
      <c r="AC762">
        <f t="shared" si="68"/>
        <v>5354</v>
      </c>
      <c r="AD762">
        <f t="shared" si="69"/>
        <v>25</v>
      </c>
      <c r="AE762">
        <f t="shared" si="70"/>
        <v>6.1</v>
      </c>
      <c r="AF762">
        <f>'TP Factors'!$D$7</f>
        <v>1.0291758621024898</v>
      </c>
      <c r="AG762">
        <f t="shared" si="71"/>
        <v>6.3</v>
      </c>
    </row>
    <row r="763" spans="1:33">
      <c r="A763" s="51" t="s">
        <v>246</v>
      </c>
      <c r="B763" s="51">
        <v>10</v>
      </c>
      <c r="C763" s="51" t="s">
        <v>247</v>
      </c>
      <c r="D763" s="52">
        <v>37.82</v>
      </c>
      <c r="E763" s="51" t="s">
        <v>248</v>
      </c>
      <c r="F763" s="51">
        <v>1234</v>
      </c>
      <c r="G763" s="53">
        <v>29</v>
      </c>
      <c r="H763" s="51" t="s">
        <v>249</v>
      </c>
      <c r="I763" s="51" t="s">
        <v>250</v>
      </c>
      <c r="J763" s="51">
        <v>9170</v>
      </c>
      <c r="K763" s="54">
        <v>903.08373457699997</v>
      </c>
      <c r="L763" s="54">
        <v>40096.092949600003</v>
      </c>
      <c r="M763" s="52">
        <v>20.45</v>
      </c>
      <c r="N763" s="52">
        <v>2.9</v>
      </c>
      <c r="O763" s="51">
        <v>66229</v>
      </c>
      <c r="P763" s="51">
        <v>64281</v>
      </c>
      <c r="Q763" s="55">
        <v>66229</v>
      </c>
      <c r="R763" s="55">
        <v>1200</v>
      </c>
      <c r="S763" s="51" t="s">
        <v>258</v>
      </c>
      <c r="T763" s="51" t="s">
        <v>259</v>
      </c>
      <c r="U763" s="55">
        <v>48.29</v>
      </c>
      <c r="V763" s="55">
        <v>1</v>
      </c>
      <c r="W763" s="55">
        <v>2.23</v>
      </c>
      <c r="X763" s="55">
        <v>0.316</v>
      </c>
      <c r="Y763" s="55">
        <f t="shared" si="66"/>
        <v>2.23</v>
      </c>
      <c r="Z763" s="55">
        <f t="shared" si="67"/>
        <v>0.316</v>
      </c>
      <c r="AA763" s="55">
        <v>0.30399999999999999</v>
      </c>
      <c r="AB763" s="56">
        <v>9.9079207118405002</v>
      </c>
      <c r="AC763">
        <f t="shared" si="68"/>
        <v>14951</v>
      </c>
      <c r="AD763">
        <f t="shared" si="69"/>
        <v>74</v>
      </c>
      <c r="AE763">
        <f t="shared" si="70"/>
        <v>10.4</v>
      </c>
      <c r="AF763">
        <f>'TP Factors'!$D$7</f>
        <v>1.0291758621024898</v>
      </c>
      <c r="AG763">
        <f t="shared" si="71"/>
        <v>10.7</v>
      </c>
    </row>
    <row r="764" spans="1:33">
      <c r="A764" s="51" t="s">
        <v>246</v>
      </c>
      <c r="B764" s="51">
        <v>10</v>
      </c>
      <c r="C764" s="51" t="s">
        <v>247</v>
      </c>
      <c r="D764" s="52">
        <v>37.82</v>
      </c>
      <c r="E764" s="51" t="s">
        <v>248</v>
      </c>
      <c r="F764" s="51">
        <v>3456</v>
      </c>
      <c r="G764" s="53">
        <v>3</v>
      </c>
      <c r="H764" s="51" t="s">
        <v>249</v>
      </c>
      <c r="I764" s="51" t="s">
        <v>250</v>
      </c>
      <c r="J764" s="51">
        <v>124</v>
      </c>
      <c r="K764" s="54">
        <v>104.651478345</v>
      </c>
      <c r="L764" s="54">
        <v>412.15844769500001</v>
      </c>
      <c r="M764" s="52">
        <v>0.15</v>
      </c>
      <c r="N764" s="52">
        <v>0.01</v>
      </c>
      <c r="O764" s="51">
        <v>66231</v>
      </c>
      <c r="P764" s="51">
        <v>64283</v>
      </c>
      <c r="Q764" s="55">
        <v>66231</v>
      </c>
      <c r="R764" s="55">
        <v>3200</v>
      </c>
      <c r="S764" s="51" t="s">
        <v>258</v>
      </c>
      <c r="T764" s="51" t="s">
        <v>300</v>
      </c>
      <c r="U764" s="55">
        <v>48.29</v>
      </c>
      <c r="V764" s="55">
        <v>1</v>
      </c>
      <c r="W764" s="55">
        <v>1.2</v>
      </c>
      <c r="X764" s="55">
        <v>6.4000000000000001E-2</v>
      </c>
      <c r="Y764" s="55">
        <f t="shared" si="66"/>
        <v>1.2</v>
      </c>
      <c r="Z764" s="55">
        <f t="shared" si="67"/>
        <v>6.4000000000000001E-2</v>
      </c>
      <c r="AA764" s="55">
        <v>0.4</v>
      </c>
      <c r="AB764" s="56">
        <v>0.101846163066334</v>
      </c>
      <c r="AC764">
        <f t="shared" si="68"/>
        <v>202</v>
      </c>
      <c r="AD764">
        <f t="shared" si="69"/>
        <v>1</v>
      </c>
      <c r="AE764">
        <f t="shared" si="70"/>
        <v>0</v>
      </c>
      <c r="AF764">
        <f>'TP Factors'!$D$7</f>
        <v>1.0291758621024898</v>
      </c>
      <c r="AG764">
        <f t="shared" si="71"/>
        <v>0</v>
      </c>
    </row>
    <row r="765" spans="1:33">
      <c r="A765" s="51" t="s">
        <v>246</v>
      </c>
      <c r="B765" s="51">
        <v>10</v>
      </c>
      <c r="C765" s="51" t="s">
        <v>247</v>
      </c>
      <c r="D765" s="52">
        <v>37.82</v>
      </c>
      <c r="E765" s="51" t="s">
        <v>248</v>
      </c>
      <c r="F765" s="51">
        <v>1234</v>
      </c>
      <c r="G765" s="53">
        <v>45</v>
      </c>
      <c r="H765" s="51" t="s">
        <v>249</v>
      </c>
      <c r="I765" s="51" t="s">
        <v>250</v>
      </c>
      <c r="J765" s="51">
        <v>2404</v>
      </c>
      <c r="K765" s="54">
        <v>536.28950955799996</v>
      </c>
      <c r="L765" s="54">
        <v>4544.94022898</v>
      </c>
      <c r="M765" s="52">
        <v>2.88</v>
      </c>
      <c r="N765" s="52">
        <v>1.1499999999999999</v>
      </c>
      <c r="O765" s="51">
        <v>66234</v>
      </c>
      <c r="P765" s="51">
        <v>64285</v>
      </c>
      <c r="Q765" s="55">
        <v>66234</v>
      </c>
      <c r="R765" s="55">
        <v>8140</v>
      </c>
      <c r="S765" s="51" t="s">
        <v>258</v>
      </c>
      <c r="T765" s="51" t="s">
        <v>301</v>
      </c>
      <c r="U765" s="55">
        <v>48.29</v>
      </c>
      <c r="V765" s="55">
        <v>1</v>
      </c>
      <c r="W765" s="55">
        <v>1.2</v>
      </c>
      <c r="X765" s="55">
        <v>0.48</v>
      </c>
      <c r="Y765" s="55">
        <f t="shared" si="66"/>
        <v>1.2</v>
      </c>
      <c r="Z765" s="55">
        <f t="shared" si="67"/>
        <v>0.48</v>
      </c>
      <c r="AA765" s="55">
        <v>0.70299999999999996</v>
      </c>
      <c r="AB765" s="56">
        <v>1.1230746967238101</v>
      </c>
      <c r="AC765">
        <f t="shared" si="68"/>
        <v>3919</v>
      </c>
      <c r="AD765">
        <f t="shared" si="69"/>
        <v>10</v>
      </c>
      <c r="AE765">
        <f t="shared" si="70"/>
        <v>4.0999999999999996</v>
      </c>
      <c r="AF765">
        <f>'TP Factors'!$D$7</f>
        <v>1.0291758621024898</v>
      </c>
      <c r="AG765">
        <f t="shared" si="71"/>
        <v>4.2</v>
      </c>
    </row>
    <row r="766" spans="1:33">
      <c r="A766" s="51" t="s">
        <v>246</v>
      </c>
      <c r="B766" s="51">
        <v>10</v>
      </c>
      <c r="C766" s="51" t="s">
        <v>247</v>
      </c>
      <c r="D766" s="52">
        <v>37.82</v>
      </c>
      <c r="E766" s="51" t="s">
        <v>248</v>
      </c>
      <c r="F766" s="51">
        <v>1234</v>
      </c>
      <c r="G766" s="53">
        <v>45</v>
      </c>
      <c r="H766" s="51" t="s">
        <v>249</v>
      </c>
      <c r="I766" s="51" t="s">
        <v>250</v>
      </c>
      <c r="J766" s="51">
        <v>702</v>
      </c>
      <c r="K766" s="54">
        <v>543.07483197399995</v>
      </c>
      <c r="L766" s="54">
        <v>1327.8697427699999</v>
      </c>
      <c r="M766" s="52">
        <v>0.84</v>
      </c>
      <c r="N766" s="52">
        <v>0.34</v>
      </c>
      <c r="O766" s="51">
        <v>66235</v>
      </c>
      <c r="P766" s="51">
        <v>64286</v>
      </c>
      <c r="Q766" s="55">
        <v>66235</v>
      </c>
      <c r="R766" s="55">
        <v>8140</v>
      </c>
      <c r="S766" s="51" t="s">
        <v>258</v>
      </c>
      <c r="T766" s="51" t="s">
        <v>301</v>
      </c>
      <c r="U766" s="55">
        <v>48.29</v>
      </c>
      <c r="V766" s="55">
        <v>1</v>
      </c>
      <c r="W766" s="55">
        <v>1.2</v>
      </c>
      <c r="X766" s="55">
        <v>0.48</v>
      </c>
      <c r="Y766" s="55">
        <f t="shared" si="66"/>
        <v>1.2</v>
      </c>
      <c r="Z766" s="55">
        <f t="shared" si="67"/>
        <v>0.48</v>
      </c>
      <c r="AA766" s="55">
        <v>0.70299999999999996</v>
      </c>
      <c r="AB766" s="56">
        <v>0.32812244681760999</v>
      </c>
      <c r="AC766">
        <f t="shared" si="68"/>
        <v>1145</v>
      </c>
      <c r="AD766">
        <f t="shared" si="69"/>
        <v>3</v>
      </c>
      <c r="AE766">
        <f t="shared" si="70"/>
        <v>1.2</v>
      </c>
      <c r="AF766">
        <f>'TP Factors'!$D$7</f>
        <v>1.0291758621024898</v>
      </c>
      <c r="AG766">
        <f t="shared" si="71"/>
        <v>1.2</v>
      </c>
    </row>
    <row r="767" spans="1:33">
      <c r="A767" s="51" t="s">
        <v>246</v>
      </c>
      <c r="B767" s="51">
        <v>10</v>
      </c>
      <c r="C767" s="51" t="s">
        <v>247</v>
      </c>
      <c r="D767" s="52">
        <v>37.82</v>
      </c>
      <c r="E767" s="51" t="s">
        <v>248</v>
      </c>
      <c r="F767" s="51">
        <v>1234</v>
      </c>
      <c r="G767" s="53">
        <v>102.5</v>
      </c>
      <c r="H767" s="51" t="s">
        <v>249</v>
      </c>
      <c r="I767" s="51" t="s">
        <v>250</v>
      </c>
      <c r="J767" s="51">
        <v>1871</v>
      </c>
      <c r="K767" s="54">
        <v>259.31176706000002</v>
      </c>
      <c r="L767" s="54">
        <v>3756.4986195699998</v>
      </c>
      <c r="M767" s="52">
        <v>3.93</v>
      </c>
      <c r="N767" s="52">
        <v>0.97</v>
      </c>
      <c r="O767" s="51">
        <v>66238</v>
      </c>
      <c r="P767" s="51">
        <v>64289</v>
      </c>
      <c r="Q767" s="55">
        <v>66238</v>
      </c>
      <c r="R767" s="55">
        <v>1300</v>
      </c>
      <c r="S767" s="51" t="s">
        <v>258</v>
      </c>
      <c r="T767" s="51" t="s">
        <v>311</v>
      </c>
      <c r="U767" s="55">
        <v>48.29</v>
      </c>
      <c r="V767" s="55">
        <v>1</v>
      </c>
      <c r="W767" s="55">
        <v>2.1</v>
      </c>
      <c r="X767" s="55">
        <v>0.51600000000000001</v>
      </c>
      <c r="Y767" s="55">
        <f t="shared" si="66"/>
        <v>2.1</v>
      </c>
      <c r="Z767" s="55">
        <f t="shared" si="67"/>
        <v>0.51600000000000001</v>
      </c>
      <c r="AA767" s="55">
        <v>0.66200000000000003</v>
      </c>
      <c r="AB767" s="56">
        <v>0.92824731137518701</v>
      </c>
      <c r="AC767">
        <f t="shared" si="68"/>
        <v>3050</v>
      </c>
      <c r="AD767">
        <f t="shared" si="69"/>
        <v>14</v>
      </c>
      <c r="AE767">
        <f t="shared" si="70"/>
        <v>3.5</v>
      </c>
      <c r="AF767">
        <f>'TP Factors'!$D$7</f>
        <v>1.0291758621024898</v>
      </c>
      <c r="AG767">
        <f t="shared" si="71"/>
        <v>3.6</v>
      </c>
    </row>
    <row r="768" spans="1:33">
      <c r="A768" s="51" t="s">
        <v>246</v>
      </c>
      <c r="B768" s="51">
        <v>10</v>
      </c>
      <c r="C768" s="51" t="s">
        <v>247</v>
      </c>
      <c r="D768" s="52">
        <v>37.82</v>
      </c>
      <c r="E768" s="51" t="s">
        <v>248</v>
      </c>
      <c r="F768" s="51">
        <v>3456</v>
      </c>
      <c r="G768" s="53">
        <v>3</v>
      </c>
      <c r="H768" s="51" t="s">
        <v>249</v>
      </c>
      <c r="I768" s="51" t="s">
        <v>250</v>
      </c>
      <c r="J768" s="51">
        <v>91</v>
      </c>
      <c r="K768" s="54">
        <v>84.941693044499999</v>
      </c>
      <c r="L768" s="54">
        <v>302.81299542199997</v>
      </c>
      <c r="M768" s="52">
        <v>0.11</v>
      </c>
      <c r="N768" s="52">
        <v>0.01</v>
      </c>
      <c r="O768" s="51">
        <v>66240</v>
      </c>
      <c r="P768" s="51">
        <v>64291</v>
      </c>
      <c r="Q768" s="55">
        <v>66240</v>
      </c>
      <c r="R768" s="55">
        <v>3200</v>
      </c>
      <c r="S768" s="51" t="s">
        <v>258</v>
      </c>
      <c r="T768" s="51" t="s">
        <v>300</v>
      </c>
      <c r="U768" s="55">
        <v>48.29</v>
      </c>
      <c r="V768" s="55">
        <v>1</v>
      </c>
      <c r="W768" s="55">
        <v>1.2</v>
      </c>
      <c r="X768" s="55">
        <v>6.4000000000000001E-2</v>
      </c>
      <c r="Y768" s="55">
        <f t="shared" si="66"/>
        <v>1.2</v>
      </c>
      <c r="Z768" s="55">
        <f t="shared" si="67"/>
        <v>6.4000000000000001E-2</v>
      </c>
      <c r="AA768" s="55">
        <v>0.4</v>
      </c>
      <c r="AB768" s="56">
        <v>7.4826421439953106E-2</v>
      </c>
      <c r="AC768">
        <f t="shared" si="68"/>
        <v>149</v>
      </c>
      <c r="AD768">
        <f t="shared" si="69"/>
        <v>0</v>
      </c>
      <c r="AE768">
        <f t="shared" si="70"/>
        <v>0</v>
      </c>
      <c r="AF768">
        <f>'TP Factors'!$D$7</f>
        <v>1.0291758621024898</v>
      </c>
      <c r="AG768">
        <f t="shared" si="71"/>
        <v>0</v>
      </c>
    </row>
    <row r="769" spans="1:33">
      <c r="A769" s="51" t="s">
        <v>246</v>
      </c>
      <c r="B769" s="51">
        <v>10</v>
      </c>
      <c r="C769" s="51" t="s">
        <v>247</v>
      </c>
      <c r="D769" s="52">
        <v>37.82</v>
      </c>
      <c r="E769" s="51" t="s">
        <v>248</v>
      </c>
      <c r="F769" s="51">
        <v>3456</v>
      </c>
      <c r="G769" s="53">
        <v>3</v>
      </c>
      <c r="H769" s="51" t="s">
        <v>249</v>
      </c>
      <c r="I769" s="51" t="s">
        <v>250</v>
      </c>
      <c r="J769" s="51">
        <v>4</v>
      </c>
      <c r="K769" s="54">
        <v>17.0028451459</v>
      </c>
      <c r="L769" s="54">
        <v>12.360492105900001</v>
      </c>
      <c r="M769" s="52">
        <v>0</v>
      </c>
      <c r="N769" s="52">
        <v>0</v>
      </c>
      <c r="O769" s="51">
        <v>66241</v>
      </c>
      <c r="P769" s="51">
        <v>64292</v>
      </c>
      <c r="Q769" s="55">
        <v>66241</v>
      </c>
      <c r="R769" s="55">
        <v>3200</v>
      </c>
      <c r="S769" s="51" t="s">
        <v>258</v>
      </c>
      <c r="T769" s="51" t="s">
        <v>300</v>
      </c>
      <c r="U769" s="55">
        <v>48.29</v>
      </c>
      <c r="V769" s="55">
        <v>1</v>
      </c>
      <c r="W769" s="55">
        <v>1.2</v>
      </c>
      <c r="X769" s="55">
        <v>6.4000000000000001E-2</v>
      </c>
      <c r="Y769" s="55">
        <f t="shared" si="66"/>
        <v>1.2</v>
      </c>
      <c r="Z769" s="55">
        <f t="shared" si="67"/>
        <v>6.4000000000000001E-2</v>
      </c>
      <c r="AA769" s="55">
        <v>0.4</v>
      </c>
      <c r="AB769" s="56">
        <v>3.0543318988830999E-3</v>
      </c>
      <c r="AC769">
        <f t="shared" si="68"/>
        <v>6</v>
      </c>
      <c r="AD769">
        <f t="shared" si="69"/>
        <v>0</v>
      </c>
      <c r="AE769">
        <f t="shared" si="70"/>
        <v>0</v>
      </c>
      <c r="AF769">
        <f>'TP Factors'!$D$7</f>
        <v>1.0291758621024898</v>
      </c>
      <c r="AG769">
        <f t="shared" si="71"/>
        <v>0</v>
      </c>
    </row>
    <row r="770" spans="1:33">
      <c r="A770" s="51" t="s">
        <v>246</v>
      </c>
      <c r="B770" s="51">
        <v>10</v>
      </c>
      <c r="C770" s="51" t="s">
        <v>247</v>
      </c>
      <c r="D770" s="52">
        <v>37.82</v>
      </c>
      <c r="E770" s="51" t="s">
        <v>248</v>
      </c>
      <c r="F770" s="51">
        <v>1234</v>
      </c>
      <c r="G770" s="53">
        <v>29</v>
      </c>
      <c r="H770" s="51" t="s">
        <v>249</v>
      </c>
      <c r="I770" s="51" t="s">
        <v>250</v>
      </c>
      <c r="J770" s="51">
        <v>49</v>
      </c>
      <c r="K770" s="54">
        <v>74.458605284599997</v>
      </c>
      <c r="L770" s="54">
        <v>215.60149226600001</v>
      </c>
      <c r="M770" s="52">
        <v>0.11</v>
      </c>
      <c r="N770" s="52">
        <v>0.02</v>
      </c>
      <c r="O770" s="51">
        <v>66249</v>
      </c>
      <c r="P770" s="51">
        <v>64299</v>
      </c>
      <c r="Q770" s="55">
        <v>66249</v>
      </c>
      <c r="R770" s="55">
        <v>1200</v>
      </c>
      <c r="S770" s="51" t="s">
        <v>258</v>
      </c>
      <c r="T770" s="51" t="s">
        <v>259</v>
      </c>
      <c r="U770" s="55">
        <v>48.29</v>
      </c>
      <c r="V770" s="55">
        <v>1</v>
      </c>
      <c r="W770" s="55">
        <v>2.23</v>
      </c>
      <c r="X770" s="55">
        <v>0.316</v>
      </c>
      <c r="Y770" s="55">
        <f t="shared" si="66"/>
        <v>2.23</v>
      </c>
      <c r="Z770" s="55">
        <f t="shared" si="67"/>
        <v>0.316</v>
      </c>
      <c r="AA770" s="55">
        <v>0.30399999999999999</v>
      </c>
      <c r="AB770" s="56">
        <v>5.3276075887870603E-2</v>
      </c>
      <c r="AC770">
        <f t="shared" si="68"/>
        <v>80</v>
      </c>
      <c r="AD770">
        <f t="shared" si="69"/>
        <v>0</v>
      </c>
      <c r="AE770">
        <f t="shared" si="70"/>
        <v>0.1</v>
      </c>
      <c r="AF770">
        <f>'TP Factors'!$D$7</f>
        <v>1.0291758621024898</v>
      </c>
      <c r="AG770">
        <f t="shared" si="71"/>
        <v>0.1</v>
      </c>
    </row>
    <row r="771" spans="1:33">
      <c r="A771" s="51" t="s">
        <v>246</v>
      </c>
      <c r="B771" s="51">
        <v>10</v>
      </c>
      <c r="C771" s="51" t="s">
        <v>247</v>
      </c>
      <c r="D771" s="52">
        <v>37.82</v>
      </c>
      <c r="E771" s="51" t="s">
        <v>248</v>
      </c>
      <c r="F771" s="51">
        <v>3456</v>
      </c>
      <c r="G771" s="53">
        <v>3</v>
      </c>
      <c r="H771" s="51" t="s">
        <v>249</v>
      </c>
      <c r="I771" s="51" t="s">
        <v>250</v>
      </c>
      <c r="J771" s="51">
        <v>21</v>
      </c>
      <c r="K771" s="54">
        <v>40.678200039499998</v>
      </c>
      <c r="L771" s="54">
        <v>70.2981119871</v>
      </c>
      <c r="M771" s="52">
        <v>0.03</v>
      </c>
      <c r="N771" s="52">
        <v>0</v>
      </c>
      <c r="O771" s="51">
        <v>66253</v>
      </c>
      <c r="P771" s="51">
        <v>64303</v>
      </c>
      <c r="Q771" s="55">
        <v>66253</v>
      </c>
      <c r="R771" s="55">
        <v>3200</v>
      </c>
      <c r="S771" s="51" t="s">
        <v>258</v>
      </c>
      <c r="T771" s="51" t="s">
        <v>300</v>
      </c>
      <c r="U771" s="55">
        <v>48.29</v>
      </c>
      <c r="V771" s="55">
        <v>1</v>
      </c>
      <c r="W771" s="55">
        <v>1.2</v>
      </c>
      <c r="X771" s="55">
        <v>6.4000000000000001E-2</v>
      </c>
      <c r="Y771" s="55">
        <f t="shared" ref="Y771:Y834" si="72">W771</f>
        <v>1.2</v>
      </c>
      <c r="Z771" s="55">
        <f t="shared" ref="Z771:Z834" si="73">X771</f>
        <v>6.4000000000000001E-2</v>
      </c>
      <c r="AA771" s="55">
        <v>0.4</v>
      </c>
      <c r="AB771" s="56">
        <v>1.7370972301096601E-2</v>
      </c>
      <c r="AC771">
        <f t="shared" ref="AC771:AC834" si="74">ROUND(AB771*AA771*U771*102.79,0)</f>
        <v>34</v>
      </c>
      <c r="AD771">
        <f t="shared" ref="AD771:AD834" si="75">ROUND(Y771*AC771*0.002205,0)</f>
        <v>0</v>
      </c>
      <c r="AE771">
        <f t="shared" ref="AE771:AE834" si="76">ROUND(Z771*AC771*0.002205,1)</f>
        <v>0</v>
      </c>
      <c r="AF771">
        <f>'TP Factors'!$D$7</f>
        <v>1.0291758621024898</v>
      </c>
      <c r="AG771">
        <f t="shared" ref="AG771:AG834" si="77">ROUND(AE771*AF771,1)</f>
        <v>0</v>
      </c>
    </row>
    <row r="772" spans="1:33">
      <c r="A772" s="51" t="s">
        <v>246</v>
      </c>
      <c r="B772" s="51">
        <v>10</v>
      </c>
      <c r="C772" s="51" t="s">
        <v>247</v>
      </c>
      <c r="D772" s="52">
        <v>37.82</v>
      </c>
      <c r="E772" s="51" t="s">
        <v>248</v>
      </c>
      <c r="F772" s="51">
        <v>1234</v>
      </c>
      <c r="G772" s="53">
        <v>0</v>
      </c>
      <c r="H772" s="51" t="s">
        <v>249</v>
      </c>
      <c r="I772" s="51" t="s">
        <v>250</v>
      </c>
      <c r="J772" s="51">
        <v>1298</v>
      </c>
      <c r="K772" s="54">
        <v>265.86330142000003</v>
      </c>
      <c r="L772" s="54">
        <v>3450.47060121</v>
      </c>
      <c r="M772" s="52">
        <v>0.78</v>
      </c>
      <c r="N772" s="52">
        <v>0.18</v>
      </c>
      <c r="O772" s="51">
        <v>66255</v>
      </c>
      <c r="P772" s="51">
        <v>64305</v>
      </c>
      <c r="Q772" s="55">
        <v>66255</v>
      </c>
      <c r="R772" s="55">
        <v>5300</v>
      </c>
      <c r="S772" s="51" t="s">
        <v>258</v>
      </c>
      <c r="T772" s="51" t="s">
        <v>291</v>
      </c>
      <c r="U772" s="55">
        <v>48.29</v>
      </c>
      <c r="V772" s="55">
        <v>1</v>
      </c>
      <c r="W772" s="55">
        <v>0.6</v>
      </c>
      <c r="X772" s="55">
        <v>0.13500000000000001</v>
      </c>
      <c r="Y772" s="55">
        <f t="shared" si="72"/>
        <v>0.6</v>
      </c>
      <c r="Z772" s="55">
        <f t="shared" si="73"/>
        <v>0.13500000000000001</v>
      </c>
      <c r="AA772" s="55">
        <v>0.5</v>
      </c>
      <c r="AB772" s="56">
        <v>0.85262644362751605</v>
      </c>
      <c r="AC772">
        <f t="shared" si="74"/>
        <v>2116</v>
      </c>
      <c r="AD772">
        <f t="shared" si="75"/>
        <v>3</v>
      </c>
      <c r="AE772">
        <f t="shared" si="76"/>
        <v>0.6</v>
      </c>
      <c r="AF772">
        <f>'TP Factors'!$D$7</f>
        <v>1.0291758621024898</v>
      </c>
      <c r="AG772">
        <f t="shared" si="77"/>
        <v>0.6</v>
      </c>
    </row>
    <row r="773" spans="1:33">
      <c r="A773" s="51" t="s">
        <v>246</v>
      </c>
      <c r="B773" s="51">
        <v>10</v>
      </c>
      <c r="C773" s="51" t="s">
        <v>247</v>
      </c>
      <c r="D773" s="52">
        <v>37.82</v>
      </c>
      <c r="E773" s="51" t="s">
        <v>248</v>
      </c>
      <c r="F773" s="51">
        <v>3456</v>
      </c>
      <c r="G773" s="53">
        <v>3</v>
      </c>
      <c r="H773" s="51" t="s">
        <v>249</v>
      </c>
      <c r="I773" s="51" t="s">
        <v>250</v>
      </c>
      <c r="J773" s="51">
        <v>4115</v>
      </c>
      <c r="K773" s="54">
        <v>547.50302465799996</v>
      </c>
      <c r="L773" s="54">
        <v>13243.903845999999</v>
      </c>
      <c r="M773" s="52">
        <v>2.88</v>
      </c>
      <c r="N773" s="52">
        <v>0.37</v>
      </c>
      <c r="O773" s="51">
        <v>66256</v>
      </c>
      <c r="P773" s="51">
        <v>64306</v>
      </c>
      <c r="Q773" s="55">
        <v>66256</v>
      </c>
      <c r="R773" s="55">
        <v>4110</v>
      </c>
      <c r="S773" s="51" t="s">
        <v>258</v>
      </c>
      <c r="T773" s="51" t="s">
        <v>305</v>
      </c>
      <c r="U773" s="55">
        <v>48.29</v>
      </c>
      <c r="V773" s="55">
        <v>1</v>
      </c>
      <c r="W773" s="55">
        <v>0.7</v>
      </c>
      <c r="X773" s="55">
        <v>0.09</v>
      </c>
      <c r="Y773" s="55">
        <f t="shared" si="72"/>
        <v>0.7</v>
      </c>
      <c r="Z773" s="55">
        <f t="shared" si="73"/>
        <v>0.09</v>
      </c>
      <c r="AA773" s="55">
        <v>0.41299999999999998</v>
      </c>
      <c r="AB773" s="56">
        <v>3.2726268214696899</v>
      </c>
      <c r="AC773">
        <f t="shared" si="74"/>
        <v>6709</v>
      </c>
      <c r="AD773">
        <f t="shared" si="75"/>
        <v>10</v>
      </c>
      <c r="AE773">
        <f t="shared" si="76"/>
        <v>1.3</v>
      </c>
      <c r="AF773">
        <f>'TP Factors'!$D$7</f>
        <v>1.0291758621024898</v>
      </c>
      <c r="AG773">
        <f t="shared" si="77"/>
        <v>1.3</v>
      </c>
    </row>
    <row r="774" spans="1:33">
      <c r="A774" s="51" t="s">
        <v>246</v>
      </c>
      <c r="B774" s="51">
        <v>10</v>
      </c>
      <c r="C774" s="51" t="s">
        <v>247</v>
      </c>
      <c r="D774" s="52">
        <v>37.82</v>
      </c>
      <c r="E774" s="51" t="s">
        <v>248</v>
      </c>
      <c r="F774" s="51">
        <v>1234</v>
      </c>
      <c r="G774" s="53">
        <v>98</v>
      </c>
      <c r="H774" s="51" t="s">
        <v>249</v>
      </c>
      <c r="I774" s="51" t="s">
        <v>250</v>
      </c>
      <c r="J774" s="51">
        <v>67</v>
      </c>
      <c r="K774" s="54">
        <v>48.004458557500001</v>
      </c>
      <c r="L774" s="54">
        <v>120.392579574</v>
      </c>
      <c r="M774" s="52">
        <v>0.12</v>
      </c>
      <c r="N774" s="52">
        <v>0.03</v>
      </c>
      <c r="O774" s="51">
        <v>66259</v>
      </c>
      <c r="P774" s="51">
        <v>64309</v>
      </c>
      <c r="Q774" s="55">
        <v>66259</v>
      </c>
      <c r="R774" s="55">
        <v>1700</v>
      </c>
      <c r="S774" s="51" t="s">
        <v>258</v>
      </c>
      <c r="T774" s="51" t="s">
        <v>307</v>
      </c>
      <c r="U774" s="55">
        <v>48.29</v>
      </c>
      <c r="V774" s="55">
        <v>1</v>
      </c>
      <c r="W774" s="55">
        <v>1.8</v>
      </c>
      <c r="X774" s="55">
        <v>0.47799999999999998</v>
      </c>
      <c r="Y774" s="55">
        <f t="shared" si="72"/>
        <v>1.8</v>
      </c>
      <c r="Z774" s="55">
        <f t="shared" si="73"/>
        <v>0.47799999999999998</v>
      </c>
      <c r="AA774" s="55">
        <v>0.74099999999999999</v>
      </c>
      <c r="AB774" s="56">
        <v>2.9749535306081501E-2</v>
      </c>
      <c r="AC774">
        <f t="shared" si="74"/>
        <v>109</v>
      </c>
      <c r="AD774">
        <f t="shared" si="75"/>
        <v>0</v>
      </c>
      <c r="AE774">
        <f t="shared" si="76"/>
        <v>0.1</v>
      </c>
      <c r="AF774">
        <f>'TP Factors'!$D$7</f>
        <v>1.0291758621024898</v>
      </c>
      <c r="AG774">
        <f t="shared" si="77"/>
        <v>0.1</v>
      </c>
    </row>
    <row r="775" spans="1:33">
      <c r="A775" s="51" t="s">
        <v>246</v>
      </c>
      <c r="B775" s="51">
        <v>10</v>
      </c>
      <c r="C775" s="51" t="s">
        <v>247</v>
      </c>
      <c r="D775" s="52">
        <v>37.82</v>
      </c>
      <c r="E775" s="51" t="s">
        <v>248</v>
      </c>
      <c r="F775" s="51">
        <v>1234</v>
      </c>
      <c r="G775" s="53">
        <v>98</v>
      </c>
      <c r="H775" s="51" t="s">
        <v>249</v>
      </c>
      <c r="I775" s="51" t="s">
        <v>250</v>
      </c>
      <c r="J775" s="51">
        <v>152</v>
      </c>
      <c r="K775" s="54">
        <v>84.635777629200007</v>
      </c>
      <c r="L775" s="54">
        <v>236.119638391</v>
      </c>
      <c r="M775" s="52">
        <v>0.27</v>
      </c>
      <c r="N775" s="52">
        <v>7.0000000000000007E-2</v>
      </c>
      <c r="O775" s="51">
        <v>66261</v>
      </c>
      <c r="P775" s="51">
        <v>64311</v>
      </c>
      <c r="Q775" s="55">
        <v>66261</v>
      </c>
      <c r="R775" s="55">
        <v>1700</v>
      </c>
      <c r="S775" s="51" t="s">
        <v>251</v>
      </c>
      <c r="T775" s="51" t="s">
        <v>351</v>
      </c>
      <c r="U775" s="55">
        <v>48.29</v>
      </c>
      <c r="V775" s="55">
        <v>1</v>
      </c>
      <c r="W775" s="55">
        <v>1.8</v>
      </c>
      <c r="X775" s="55">
        <v>0.47799999999999998</v>
      </c>
      <c r="Y775" s="55">
        <f t="shared" si="72"/>
        <v>1.8</v>
      </c>
      <c r="Z775" s="55">
        <f t="shared" si="73"/>
        <v>0.47799999999999998</v>
      </c>
      <c r="AA775" s="55">
        <v>0.85599999999999998</v>
      </c>
      <c r="AB775" s="56">
        <v>5.8346199932377399E-2</v>
      </c>
      <c r="AC775">
        <f t="shared" si="74"/>
        <v>248</v>
      </c>
      <c r="AD775">
        <f t="shared" si="75"/>
        <v>1</v>
      </c>
      <c r="AE775">
        <f t="shared" si="76"/>
        <v>0.3</v>
      </c>
      <c r="AF775">
        <f>'TP Factors'!$D$7</f>
        <v>1.0291758621024898</v>
      </c>
      <c r="AG775">
        <f t="shared" si="77"/>
        <v>0.3</v>
      </c>
    </row>
    <row r="776" spans="1:33">
      <c r="A776" s="51" t="s">
        <v>246</v>
      </c>
      <c r="B776" s="51">
        <v>10</v>
      </c>
      <c r="C776" s="51" t="s">
        <v>247</v>
      </c>
      <c r="D776" s="52">
        <v>37.82</v>
      </c>
      <c r="E776" s="51" t="s">
        <v>248</v>
      </c>
      <c r="F776" s="51">
        <v>1234</v>
      </c>
      <c r="G776" s="53">
        <v>98</v>
      </c>
      <c r="H776" s="51" t="s">
        <v>249</v>
      </c>
      <c r="I776" s="51" t="s">
        <v>250</v>
      </c>
      <c r="J776" s="51">
        <v>268</v>
      </c>
      <c r="K776" s="54">
        <v>187.738530207</v>
      </c>
      <c r="L776" s="54">
        <v>481.63839806700003</v>
      </c>
      <c r="M776" s="52">
        <v>0.48</v>
      </c>
      <c r="N776" s="52">
        <v>0.13</v>
      </c>
      <c r="O776" s="51">
        <v>66262</v>
      </c>
      <c r="P776" s="51">
        <v>64312</v>
      </c>
      <c r="Q776" s="55">
        <v>66262</v>
      </c>
      <c r="R776" s="55">
        <v>1700</v>
      </c>
      <c r="S776" s="51" t="s">
        <v>258</v>
      </c>
      <c r="T776" s="51" t="s">
        <v>307</v>
      </c>
      <c r="U776" s="55">
        <v>48.29</v>
      </c>
      <c r="V776" s="55">
        <v>1</v>
      </c>
      <c r="W776" s="55">
        <v>1.8</v>
      </c>
      <c r="X776" s="55">
        <v>0.47799999999999998</v>
      </c>
      <c r="Y776" s="55">
        <f t="shared" si="72"/>
        <v>1.8</v>
      </c>
      <c r="Z776" s="55">
        <f t="shared" si="73"/>
        <v>0.47799999999999998</v>
      </c>
      <c r="AA776" s="55">
        <v>0.74099999999999999</v>
      </c>
      <c r="AB776" s="56">
        <v>0.119014964036156</v>
      </c>
      <c r="AC776">
        <f t="shared" si="74"/>
        <v>438</v>
      </c>
      <c r="AD776">
        <f t="shared" si="75"/>
        <v>2</v>
      </c>
      <c r="AE776">
        <f t="shared" si="76"/>
        <v>0.5</v>
      </c>
      <c r="AF776">
        <f>'TP Factors'!$D$7</f>
        <v>1.0291758621024898</v>
      </c>
      <c r="AG776">
        <f t="shared" si="77"/>
        <v>0.5</v>
      </c>
    </row>
    <row r="777" spans="1:33">
      <c r="A777" s="51" t="s">
        <v>246</v>
      </c>
      <c r="B777" s="51">
        <v>10</v>
      </c>
      <c r="C777" s="51" t="s">
        <v>247</v>
      </c>
      <c r="D777" s="52">
        <v>37.82</v>
      </c>
      <c r="E777" s="51" t="s">
        <v>248</v>
      </c>
      <c r="F777" s="51">
        <v>3456</v>
      </c>
      <c r="G777" s="53">
        <v>3</v>
      </c>
      <c r="H777" s="51" t="s">
        <v>249</v>
      </c>
      <c r="I777" s="51" t="s">
        <v>250</v>
      </c>
      <c r="J777" s="51">
        <v>15</v>
      </c>
      <c r="K777" s="54">
        <v>47.427148196700003</v>
      </c>
      <c r="L777" s="54">
        <v>68.021185672800001</v>
      </c>
      <c r="M777" s="52">
        <v>0.02</v>
      </c>
      <c r="N777" s="52">
        <v>0</v>
      </c>
      <c r="O777" s="51">
        <v>66263</v>
      </c>
      <c r="P777" s="51">
        <v>64313</v>
      </c>
      <c r="Q777" s="55">
        <v>66263</v>
      </c>
      <c r="R777" s="55">
        <v>3200</v>
      </c>
      <c r="S777" s="51" t="s">
        <v>253</v>
      </c>
      <c r="T777" s="51" t="s">
        <v>329</v>
      </c>
      <c r="U777" s="55">
        <v>48.29</v>
      </c>
      <c r="V777" s="55">
        <v>1</v>
      </c>
      <c r="W777" s="55">
        <v>1.2</v>
      </c>
      <c r="X777" s="55">
        <v>6.4000000000000001E-2</v>
      </c>
      <c r="Y777" s="55">
        <f t="shared" si="72"/>
        <v>1.2</v>
      </c>
      <c r="Z777" s="55">
        <f t="shared" si="73"/>
        <v>6.4000000000000001E-2</v>
      </c>
      <c r="AA777" s="55">
        <v>0.28699999999999998</v>
      </c>
      <c r="AB777" s="56">
        <v>1.6808333797433999E-2</v>
      </c>
      <c r="AC777">
        <f t="shared" si="74"/>
        <v>24</v>
      </c>
      <c r="AD777">
        <f t="shared" si="75"/>
        <v>0</v>
      </c>
      <c r="AE777">
        <f t="shared" si="76"/>
        <v>0</v>
      </c>
      <c r="AF777">
        <f>'TP Factors'!$D$7</f>
        <v>1.0291758621024898</v>
      </c>
      <c r="AG777">
        <f t="shared" si="77"/>
        <v>0</v>
      </c>
    </row>
    <row r="778" spans="1:33">
      <c r="A778" s="51" t="s">
        <v>246</v>
      </c>
      <c r="B778" s="51">
        <v>10</v>
      </c>
      <c r="C778" s="51" t="s">
        <v>247</v>
      </c>
      <c r="D778" s="52">
        <v>37.82</v>
      </c>
      <c r="E778" s="51" t="s">
        <v>248</v>
      </c>
      <c r="F778" s="51">
        <v>1234</v>
      </c>
      <c r="G778" s="53">
        <v>0</v>
      </c>
      <c r="H778" s="51" t="s">
        <v>249</v>
      </c>
      <c r="I778" s="51" t="s">
        <v>250</v>
      </c>
      <c r="J778" s="51">
        <v>6350</v>
      </c>
      <c r="K778" s="54">
        <v>1010.7286319</v>
      </c>
      <c r="L778" s="54">
        <v>16880.654836400001</v>
      </c>
      <c r="M778" s="52">
        <v>3.81</v>
      </c>
      <c r="N778" s="52">
        <v>0.86</v>
      </c>
      <c r="O778" s="51">
        <v>66266</v>
      </c>
      <c r="P778" s="51">
        <v>64316</v>
      </c>
      <c r="Q778" s="55">
        <v>66266</v>
      </c>
      <c r="R778" s="55">
        <v>5300</v>
      </c>
      <c r="S778" s="51" t="s">
        <v>258</v>
      </c>
      <c r="T778" s="51" t="s">
        <v>291</v>
      </c>
      <c r="U778" s="55">
        <v>48.29</v>
      </c>
      <c r="V778" s="55">
        <v>1</v>
      </c>
      <c r="W778" s="55">
        <v>0.6</v>
      </c>
      <c r="X778" s="55">
        <v>0.13500000000000001</v>
      </c>
      <c r="Y778" s="55">
        <f t="shared" si="72"/>
        <v>0.6</v>
      </c>
      <c r="Z778" s="55">
        <f t="shared" si="73"/>
        <v>0.13500000000000001</v>
      </c>
      <c r="AA778" s="55">
        <v>0.5</v>
      </c>
      <c r="AB778" s="56">
        <v>4.1712839675248103</v>
      </c>
      <c r="AC778">
        <f t="shared" si="74"/>
        <v>10353</v>
      </c>
      <c r="AD778">
        <f t="shared" si="75"/>
        <v>14</v>
      </c>
      <c r="AE778">
        <f t="shared" si="76"/>
        <v>3.1</v>
      </c>
      <c r="AF778">
        <f>'TP Factors'!$D$7</f>
        <v>1.0291758621024898</v>
      </c>
      <c r="AG778">
        <f t="shared" si="77"/>
        <v>3.2</v>
      </c>
    </row>
    <row r="779" spans="1:33">
      <c r="A779" s="51" t="s">
        <v>246</v>
      </c>
      <c r="B779" s="51">
        <v>10</v>
      </c>
      <c r="C779" s="51" t="s">
        <v>247</v>
      </c>
      <c r="D779" s="52">
        <v>37.82</v>
      </c>
      <c r="E779" s="51" t="s">
        <v>248</v>
      </c>
      <c r="F779" s="51">
        <v>3456</v>
      </c>
      <c r="G779" s="53">
        <v>3</v>
      </c>
      <c r="H779" s="51" t="s">
        <v>249</v>
      </c>
      <c r="I779" s="51" t="s">
        <v>250</v>
      </c>
      <c r="J779" s="51">
        <v>114</v>
      </c>
      <c r="K779" s="54">
        <v>86.400009672699994</v>
      </c>
      <c r="L779" s="54">
        <v>378.11676934299999</v>
      </c>
      <c r="M779" s="52">
        <v>0.14000000000000001</v>
      </c>
      <c r="N779" s="52">
        <v>0.01</v>
      </c>
      <c r="O779" s="51">
        <v>66267</v>
      </c>
      <c r="P779" s="51">
        <v>64317</v>
      </c>
      <c r="Q779" s="55">
        <v>66267</v>
      </c>
      <c r="R779" s="55">
        <v>3200</v>
      </c>
      <c r="S779" s="51" t="s">
        <v>258</v>
      </c>
      <c r="T779" s="51" t="s">
        <v>300</v>
      </c>
      <c r="U779" s="55">
        <v>48.29</v>
      </c>
      <c r="V779" s="55">
        <v>1</v>
      </c>
      <c r="W779" s="55">
        <v>1.2</v>
      </c>
      <c r="X779" s="55">
        <v>6.4000000000000001E-2</v>
      </c>
      <c r="Y779" s="55">
        <f t="shared" si="72"/>
        <v>1.2</v>
      </c>
      <c r="Z779" s="55">
        <f t="shared" si="73"/>
        <v>6.4000000000000001E-2</v>
      </c>
      <c r="AA779" s="55">
        <v>0.4</v>
      </c>
      <c r="AB779" s="56">
        <v>9.3434314779582903E-2</v>
      </c>
      <c r="AC779">
        <f t="shared" si="74"/>
        <v>186</v>
      </c>
      <c r="AD779">
        <f t="shared" si="75"/>
        <v>0</v>
      </c>
      <c r="AE779">
        <f t="shared" si="76"/>
        <v>0</v>
      </c>
      <c r="AF779">
        <f>'TP Factors'!$D$7</f>
        <v>1.0291758621024898</v>
      </c>
      <c r="AG779">
        <f t="shared" si="77"/>
        <v>0</v>
      </c>
    </row>
    <row r="780" spans="1:33">
      <c r="A780" s="51" t="s">
        <v>246</v>
      </c>
      <c r="B780" s="51">
        <v>10</v>
      </c>
      <c r="C780" s="51" t="s">
        <v>247</v>
      </c>
      <c r="D780" s="52">
        <v>37.82</v>
      </c>
      <c r="E780" s="51" t="s">
        <v>248</v>
      </c>
      <c r="F780" s="51">
        <v>1234</v>
      </c>
      <c r="G780" s="53">
        <v>102.5</v>
      </c>
      <c r="H780" s="51" t="s">
        <v>249</v>
      </c>
      <c r="I780" s="51" t="s">
        <v>250</v>
      </c>
      <c r="J780" s="51">
        <v>8959</v>
      </c>
      <c r="K780" s="54">
        <v>1066.64750996</v>
      </c>
      <c r="L780" s="54">
        <v>17988.3421891</v>
      </c>
      <c r="M780" s="52">
        <v>18.809999999999999</v>
      </c>
      <c r="N780" s="52">
        <v>4.62</v>
      </c>
      <c r="O780" s="51">
        <v>66270</v>
      </c>
      <c r="P780" s="51">
        <v>64320</v>
      </c>
      <c r="Q780" s="55">
        <v>66270</v>
      </c>
      <c r="R780" s="55">
        <v>1300</v>
      </c>
      <c r="S780" s="51" t="s">
        <v>258</v>
      </c>
      <c r="T780" s="51" t="s">
        <v>311</v>
      </c>
      <c r="U780" s="55">
        <v>48.29</v>
      </c>
      <c r="V780" s="55">
        <v>1</v>
      </c>
      <c r="W780" s="55">
        <v>2.1</v>
      </c>
      <c r="X780" s="55">
        <v>0.51600000000000001</v>
      </c>
      <c r="Y780" s="55">
        <f t="shared" si="72"/>
        <v>2.1</v>
      </c>
      <c r="Z780" s="55">
        <f t="shared" si="73"/>
        <v>0.51600000000000001</v>
      </c>
      <c r="AA780" s="55">
        <v>0.66200000000000003</v>
      </c>
      <c r="AB780" s="56">
        <v>4.4449983785612401</v>
      </c>
      <c r="AC780">
        <f t="shared" si="74"/>
        <v>14606</v>
      </c>
      <c r="AD780">
        <f t="shared" si="75"/>
        <v>68</v>
      </c>
      <c r="AE780">
        <f t="shared" si="76"/>
        <v>16.600000000000001</v>
      </c>
      <c r="AF780">
        <f>'TP Factors'!$D$7</f>
        <v>1.0291758621024898</v>
      </c>
      <c r="AG780">
        <f t="shared" si="77"/>
        <v>17.100000000000001</v>
      </c>
    </row>
    <row r="781" spans="1:33">
      <c r="A781" s="51" t="s">
        <v>246</v>
      </c>
      <c r="B781" s="51">
        <v>10</v>
      </c>
      <c r="C781" s="51" t="s">
        <v>247</v>
      </c>
      <c r="D781" s="52">
        <v>37.82</v>
      </c>
      <c r="E781" s="51" t="s">
        <v>248</v>
      </c>
      <c r="F781" s="51">
        <v>1234</v>
      </c>
      <c r="G781" s="53">
        <v>0</v>
      </c>
      <c r="H781" s="51" t="s">
        <v>249</v>
      </c>
      <c r="I781" s="51" t="s">
        <v>250</v>
      </c>
      <c r="J781" s="51">
        <v>1666</v>
      </c>
      <c r="K781" s="54">
        <v>379.73825225100001</v>
      </c>
      <c r="L781" s="54">
        <v>4429.8588878</v>
      </c>
      <c r="M781" s="52">
        <v>1</v>
      </c>
      <c r="N781" s="52">
        <v>0.22</v>
      </c>
      <c r="O781" s="51">
        <v>66275</v>
      </c>
      <c r="P781" s="51">
        <v>64324</v>
      </c>
      <c r="Q781" s="55">
        <v>66275</v>
      </c>
      <c r="R781" s="55">
        <v>5300</v>
      </c>
      <c r="S781" s="51" t="s">
        <v>258</v>
      </c>
      <c r="T781" s="51" t="s">
        <v>291</v>
      </c>
      <c r="U781" s="55">
        <v>48.29</v>
      </c>
      <c r="V781" s="55">
        <v>1</v>
      </c>
      <c r="W781" s="55">
        <v>0.6</v>
      </c>
      <c r="X781" s="55">
        <v>0.13500000000000001</v>
      </c>
      <c r="Y781" s="55">
        <f t="shared" si="72"/>
        <v>0.6</v>
      </c>
      <c r="Z781" s="55">
        <f t="shared" si="73"/>
        <v>0.13500000000000001</v>
      </c>
      <c r="AA781" s="55">
        <v>0.5</v>
      </c>
      <c r="AB781" s="56">
        <v>1.09463759176638</v>
      </c>
      <c r="AC781">
        <f t="shared" si="74"/>
        <v>2717</v>
      </c>
      <c r="AD781">
        <f t="shared" si="75"/>
        <v>4</v>
      </c>
      <c r="AE781">
        <f t="shared" si="76"/>
        <v>0.8</v>
      </c>
      <c r="AF781">
        <f>'TP Factors'!$D$7</f>
        <v>1.0291758621024898</v>
      </c>
      <c r="AG781">
        <f t="shared" si="77"/>
        <v>0.8</v>
      </c>
    </row>
    <row r="782" spans="1:33">
      <c r="A782" s="51" t="s">
        <v>246</v>
      </c>
      <c r="B782" s="51">
        <v>10</v>
      </c>
      <c r="C782" s="51" t="s">
        <v>247</v>
      </c>
      <c r="D782" s="52">
        <v>37.82</v>
      </c>
      <c r="E782" s="51" t="s">
        <v>248</v>
      </c>
      <c r="F782" s="51">
        <v>1234</v>
      </c>
      <c r="G782" s="53">
        <v>29</v>
      </c>
      <c r="H782" s="51" t="s">
        <v>249</v>
      </c>
      <c r="I782" s="51" t="s">
        <v>250</v>
      </c>
      <c r="J782" s="51">
        <v>89</v>
      </c>
      <c r="K782" s="54">
        <v>100.139778087</v>
      </c>
      <c r="L782" s="54">
        <v>389.98048149499999</v>
      </c>
      <c r="M782" s="52">
        <v>0.2</v>
      </c>
      <c r="N782" s="52">
        <v>0.03</v>
      </c>
      <c r="O782" s="51">
        <v>66277</v>
      </c>
      <c r="P782" s="51">
        <v>64326</v>
      </c>
      <c r="Q782" s="55">
        <v>66277</v>
      </c>
      <c r="R782" s="55">
        <v>1200</v>
      </c>
      <c r="S782" s="51" t="s">
        <v>258</v>
      </c>
      <c r="T782" s="51" t="s">
        <v>259</v>
      </c>
      <c r="U782" s="55">
        <v>48.29</v>
      </c>
      <c r="V782" s="55">
        <v>1</v>
      </c>
      <c r="W782" s="55">
        <v>2.23</v>
      </c>
      <c r="X782" s="55">
        <v>0.316</v>
      </c>
      <c r="Y782" s="55">
        <f t="shared" si="72"/>
        <v>2.23</v>
      </c>
      <c r="Z782" s="55">
        <f t="shared" si="73"/>
        <v>0.316</v>
      </c>
      <c r="AA782" s="55">
        <v>0.30399999999999999</v>
      </c>
      <c r="AB782" s="56">
        <v>9.6365890179787E-2</v>
      </c>
      <c r="AC782">
        <f t="shared" si="74"/>
        <v>145</v>
      </c>
      <c r="AD782">
        <f t="shared" si="75"/>
        <v>1</v>
      </c>
      <c r="AE782">
        <f t="shared" si="76"/>
        <v>0.1</v>
      </c>
      <c r="AF782">
        <f>'TP Factors'!$D$7</f>
        <v>1.0291758621024898</v>
      </c>
      <c r="AG782">
        <f t="shared" si="77"/>
        <v>0.1</v>
      </c>
    </row>
    <row r="783" spans="1:33">
      <c r="A783" s="51" t="s">
        <v>246</v>
      </c>
      <c r="B783" s="51">
        <v>10</v>
      </c>
      <c r="C783" s="51" t="s">
        <v>247</v>
      </c>
      <c r="D783" s="52">
        <v>37.82</v>
      </c>
      <c r="E783" s="51" t="s">
        <v>248</v>
      </c>
      <c r="F783" s="51">
        <v>1234</v>
      </c>
      <c r="G783" s="53">
        <v>102.5</v>
      </c>
      <c r="H783" s="51" t="s">
        <v>249</v>
      </c>
      <c r="I783" s="51" t="s">
        <v>250</v>
      </c>
      <c r="J783" s="51">
        <v>5751</v>
      </c>
      <c r="K783" s="54">
        <v>496.32848549099998</v>
      </c>
      <c r="L783" s="54">
        <v>11045.5237376</v>
      </c>
      <c r="M783" s="52">
        <v>12.08</v>
      </c>
      <c r="N783" s="52">
        <v>2.97</v>
      </c>
      <c r="O783" s="51">
        <v>66278</v>
      </c>
      <c r="P783" s="51">
        <v>64327</v>
      </c>
      <c r="Q783" s="55">
        <v>66278</v>
      </c>
      <c r="R783" s="55">
        <v>1300</v>
      </c>
      <c r="S783" s="51" t="s">
        <v>253</v>
      </c>
      <c r="T783" s="51" t="s">
        <v>319</v>
      </c>
      <c r="U783" s="55">
        <v>48.29</v>
      </c>
      <c r="V783" s="55">
        <v>1</v>
      </c>
      <c r="W783" s="55">
        <v>2.1</v>
      </c>
      <c r="X783" s="55">
        <v>0.51600000000000001</v>
      </c>
      <c r="Y783" s="55">
        <f t="shared" si="72"/>
        <v>2.1</v>
      </c>
      <c r="Z783" s="55">
        <f t="shared" si="73"/>
        <v>0.51600000000000001</v>
      </c>
      <c r="AA783" s="55">
        <v>0.69199999999999995</v>
      </c>
      <c r="AB783" s="56">
        <v>2.72939743902301</v>
      </c>
      <c r="AC783">
        <f t="shared" si="74"/>
        <v>9375</v>
      </c>
      <c r="AD783">
        <f t="shared" si="75"/>
        <v>43</v>
      </c>
      <c r="AE783">
        <f t="shared" si="76"/>
        <v>10.7</v>
      </c>
      <c r="AF783">
        <f>'TP Factors'!$D$7</f>
        <v>1.0291758621024898</v>
      </c>
      <c r="AG783">
        <f t="shared" si="77"/>
        <v>11</v>
      </c>
    </row>
    <row r="784" spans="1:33">
      <c r="A784" s="51" t="s">
        <v>246</v>
      </c>
      <c r="B784" s="51">
        <v>10</v>
      </c>
      <c r="C784" s="51" t="s">
        <v>247</v>
      </c>
      <c r="D784" s="52">
        <v>37.82</v>
      </c>
      <c r="E784" s="51" t="s">
        <v>248</v>
      </c>
      <c r="F784" s="51">
        <v>3456</v>
      </c>
      <c r="G784" s="53">
        <v>3</v>
      </c>
      <c r="H784" s="51" t="s">
        <v>249</v>
      </c>
      <c r="I784" s="51" t="s">
        <v>250</v>
      </c>
      <c r="J784" s="51">
        <v>357</v>
      </c>
      <c r="K784" s="54">
        <v>283.79338032099997</v>
      </c>
      <c r="L784" s="54">
        <v>1652.2361395600001</v>
      </c>
      <c r="M784" s="52">
        <v>0.43</v>
      </c>
      <c r="N784" s="52">
        <v>0.02</v>
      </c>
      <c r="O784" s="51">
        <v>66279</v>
      </c>
      <c r="P784" s="51">
        <v>64328</v>
      </c>
      <c r="Q784" s="55">
        <v>66279</v>
      </c>
      <c r="R784" s="55">
        <v>3200</v>
      </c>
      <c r="S784" s="51" t="s">
        <v>253</v>
      </c>
      <c r="T784" s="51" t="s">
        <v>329</v>
      </c>
      <c r="U784" s="55">
        <v>48.29</v>
      </c>
      <c r="V784" s="55">
        <v>1</v>
      </c>
      <c r="W784" s="55">
        <v>1.2</v>
      </c>
      <c r="X784" s="55">
        <v>6.4000000000000001E-2</v>
      </c>
      <c r="Y784" s="55">
        <f t="shared" si="72"/>
        <v>1.2</v>
      </c>
      <c r="Z784" s="55">
        <f t="shared" si="73"/>
        <v>6.4000000000000001E-2</v>
      </c>
      <c r="AA784" s="55">
        <v>0.28699999999999998</v>
      </c>
      <c r="AB784" s="56">
        <v>0.40827480844011199</v>
      </c>
      <c r="AC784">
        <f t="shared" si="74"/>
        <v>582</v>
      </c>
      <c r="AD784">
        <f t="shared" si="75"/>
        <v>2</v>
      </c>
      <c r="AE784">
        <f t="shared" si="76"/>
        <v>0.1</v>
      </c>
      <c r="AF784">
        <f>'TP Factors'!$D$7</f>
        <v>1.0291758621024898</v>
      </c>
      <c r="AG784">
        <f t="shared" si="77"/>
        <v>0.1</v>
      </c>
    </row>
    <row r="785" spans="1:33">
      <c r="A785" s="51" t="s">
        <v>246</v>
      </c>
      <c r="B785" s="51">
        <v>10</v>
      </c>
      <c r="C785" s="51" t="s">
        <v>247</v>
      </c>
      <c r="D785" s="52">
        <v>37.82</v>
      </c>
      <c r="E785" s="51" t="s">
        <v>248</v>
      </c>
      <c r="F785" s="51">
        <v>3456</v>
      </c>
      <c r="G785" s="53">
        <v>0</v>
      </c>
      <c r="H785" s="51" t="s">
        <v>249</v>
      </c>
      <c r="I785" s="51" t="s">
        <v>250</v>
      </c>
      <c r="J785" s="51">
        <v>1066</v>
      </c>
      <c r="K785" s="54">
        <v>304.275533951</v>
      </c>
      <c r="L785" s="54">
        <v>4675.7263039099998</v>
      </c>
      <c r="M785" s="52">
        <v>0</v>
      </c>
      <c r="N785" s="52">
        <v>0</v>
      </c>
      <c r="O785" s="51">
        <v>66282</v>
      </c>
      <c r="P785" s="51">
        <v>64331</v>
      </c>
      <c r="Q785" s="55">
        <v>66282</v>
      </c>
      <c r="R785" s="55">
        <v>6460</v>
      </c>
      <c r="S785" s="51" t="s">
        <v>251</v>
      </c>
      <c r="T785" s="51" t="s">
        <v>282</v>
      </c>
      <c r="U785" s="55">
        <v>48.29</v>
      </c>
      <c r="V785" s="55">
        <v>1</v>
      </c>
      <c r="W785" s="55">
        <v>0</v>
      </c>
      <c r="X785" s="55">
        <v>0</v>
      </c>
      <c r="Y785" s="55">
        <f t="shared" si="72"/>
        <v>0</v>
      </c>
      <c r="Z785" s="55">
        <f t="shared" si="73"/>
        <v>0</v>
      </c>
      <c r="AA785" s="55">
        <v>0.30299999999999999</v>
      </c>
      <c r="AB785" s="56">
        <v>1.1553925103728699</v>
      </c>
      <c r="AC785">
        <f t="shared" si="74"/>
        <v>1738</v>
      </c>
      <c r="AD785">
        <f t="shared" si="75"/>
        <v>0</v>
      </c>
      <c r="AE785">
        <f t="shared" si="76"/>
        <v>0</v>
      </c>
      <c r="AF785">
        <f>'TP Factors'!$D$7</f>
        <v>1.0291758621024898</v>
      </c>
      <c r="AG785">
        <f t="shared" si="77"/>
        <v>0</v>
      </c>
    </row>
    <row r="786" spans="1:33">
      <c r="A786" s="51" t="s">
        <v>246</v>
      </c>
      <c r="B786" s="51">
        <v>10</v>
      </c>
      <c r="C786" s="51" t="s">
        <v>247</v>
      </c>
      <c r="D786" s="52">
        <v>37.82</v>
      </c>
      <c r="E786" s="51" t="s">
        <v>248</v>
      </c>
      <c r="F786" s="51">
        <v>3456</v>
      </c>
      <c r="G786" s="53">
        <v>3</v>
      </c>
      <c r="H786" s="51" t="s">
        <v>249</v>
      </c>
      <c r="I786" s="51" t="s">
        <v>250</v>
      </c>
      <c r="J786" s="51">
        <v>376</v>
      </c>
      <c r="K786" s="54">
        <v>144.18287550700001</v>
      </c>
      <c r="L786" s="54">
        <v>1250.2816355</v>
      </c>
      <c r="M786" s="52">
        <v>0.45</v>
      </c>
      <c r="N786" s="52">
        <v>0.02</v>
      </c>
      <c r="O786" s="51">
        <v>66284</v>
      </c>
      <c r="P786" s="51">
        <v>64333</v>
      </c>
      <c r="Q786" s="55">
        <v>66284</v>
      </c>
      <c r="R786" s="55">
        <v>3200</v>
      </c>
      <c r="S786" s="51" t="s">
        <v>258</v>
      </c>
      <c r="T786" s="51" t="s">
        <v>300</v>
      </c>
      <c r="U786" s="55">
        <v>48.29</v>
      </c>
      <c r="V786" s="55">
        <v>1</v>
      </c>
      <c r="W786" s="55">
        <v>1.2</v>
      </c>
      <c r="X786" s="55">
        <v>6.4000000000000001E-2</v>
      </c>
      <c r="Y786" s="55">
        <f t="shared" si="72"/>
        <v>1.2</v>
      </c>
      <c r="Z786" s="55">
        <f t="shared" si="73"/>
        <v>6.4000000000000001E-2</v>
      </c>
      <c r="AA786" s="55">
        <v>0.4</v>
      </c>
      <c r="AB786" s="56">
        <v>0.30895008468180801</v>
      </c>
      <c r="AC786">
        <f t="shared" si="74"/>
        <v>613</v>
      </c>
      <c r="AD786">
        <f t="shared" si="75"/>
        <v>2</v>
      </c>
      <c r="AE786">
        <f t="shared" si="76"/>
        <v>0.1</v>
      </c>
      <c r="AF786">
        <f>'TP Factors'!$D$7</f>
        <v>1.0291758621024898</v>
      </c>
      <c r="AG786">
        <f t="shared" si="77"/>
        <v>0.1</v>
      </c>
    </row>
    <row r="787" spans="1:33">
      <c r="A787" s="51" t="s">
        <v>246</v>
      </c>
      <c r="B787" s="51">
        <v>10</v>
      </c>
      <c r="C787" s="51" t="s">
        <v>247</v>
      </c>
      <c r="D787" s="52">
        <v>37.82</v>
      </c>
      <c r="E787" s="51" t="s">
        <v>248</v>
      </c>
      <c r="F787" s="51">
        <v>3456</v>
      </c>
      <c r="G787" s="53">
        <v>3</v>
      </c>
      <c r="H787" s="51" t="s">
        <v>249</v>
      </c>
      <c r="I787" s="51" t="s">
        <v>250</v>
      </c>
      <c r="J787" s="51">
        <v>18</v>
      </c>
      <c r="K787" s="54">
        <v>37.433603409</v>
      </c>
      <c r="L787" s="54">
        <v>58.386444341199997</v>
      </c>
      <c r="M787" s="52">
        <v>0.02</v>
      </c>
      <c r="N787" s="52">
        <v>0</v>
      </c>
      <c r="O787" s="51">
        <v>66285</v>
      </c>
      <c r="P787" s="51">
        <v>64334</v>
      </c>
      <c r="Q787" s="55">
        <v>66285</v>
      </c>
      <c r="R787" s="55">
        <v>3200</v>
      </c>
      <c r="S787" s="51" t="s">
        <v>258</v>
      </c>
      <c r="T787" s="51" t="s">
        <v>300</v>
      </c>
      <c r="U787" s="55">
        <v>48.29</v>
      </c>
      <c r="V787" s="55">
        <v>1</v>
      </c>
      <c r="W787" s="55">
        <v>1.2</v>
      </c>
      <c r="X787" s="55">
        <v>6.4000000000000001E-2</v>
      </c>
      <c r="Y787" s="55">
        <f t="shared" si="72"/>
        <v>1.2</v>
      </c>
      <c r="Z787" s="55">
        <f t="shared" si="73"/>
        <v>6.4000000000000001E-2</v>
      </c>
      <c r="AA787" s="55">
        <v>0.4</v>
      </c>
      <c r="AB787" s="56">
        <v>1.4427546893198501E-2</v>
      </c>
      <c r="AC787">
        <f t="shared" si="74"/>
        <v>29</v>
      </c>
      <c r="AD787">
        <f t="shared" si="75"/>
        <v>0</v>
      </c>
      <c r="AE787">
        <f t="shared" si="76"/>
        <v>0</v>
      </c>
      <c r="AF787">
        <f>'TP Factors'!$D$7</f>
        <v>1.0291758621024898</v>
      </c>
      <c r="AG787">
        <f t="shared" si="77"/>
        <v>0</v>
      </c>
    </row>
    <row r="788" spans="1:33">
      <c r="A788" s="51" t="s">
        <v>246</v>
      </c>
      <c r="B788" s="51">
        <v>10</v>
      </c>
      <c r="C788" s="51" t="s">
        <v>247</v>
      </c>
      <c r="D788" s="52">
        <v>37.82</v>
      </c>
      <c r="E788" s="51" t="s">
        <v>248</v>
      </c>
      <c r="F788" s="51">
        <v>1234</v>
      </c>
      <c r="G788" s="53">
        <v>11.1</v>
      </c>
      <c r="H788" s="51" t="s">
        <v>249</v>
      </c>
      <c r="I788" s="51" t="s">
        <v>250</v>
      </c>
      <c r="J788" s="51">
        <v>346</v>
      </c>
      <c r="K788" s="54">
        <v>220.62756323400001</v>
      </c>
      <c r="L788" s="54">
        <v>2513.3158989200001</v>
      </c>
      <c r="M788" s="52">
        <v>0.55000000000000004</v>
      </c>
      <c r="N788" s="52">
        <v>0.03</v>
      </c>
      <c r="O788" s="51">
        <v>66286</v>
      </c>
      <c r="P788" s="51">
        <v>64335</v>
      </c>
      <c r="Q788" s="55">
        <v>66286</v>
      </c>
      <c r="R788" s="55">
        <v>1860</v>
      </c>
      <c r="S788" s="51" t="s">
        <v>258</v>
      </c>
      <c r="T788" s="51" t="s">
        <v>362</v>
      </c>
      <c r="U788" s="55">
        <v>48.29</v>
      </c>
      <c r="V788" s="55">
        <v>1</v>
      </c>
      <c r="W788" s="55">
        <v>1.58</v>
      </c>
      <c r="X788" s="55">
        <v>0.1</v>
      </c>
      <c r="Y788" s="55">
        <f t="shared" si="72"/>
        <v>1.58</v>
      </c>
      <c r="Z788" s="55">
        <f t="shared" si="73"/>
        <v>0.1</v>
      </c>
      <c r="AA788" s="55">
        <v>0.183</v>
      </c>
      <c r="AB788" s="56">
        <v>0.62105139973242496</v>
      </c>
      <c r="AC788">
        <f t="shared" si="74"/>
        <v>564</v>
      </c>
      <c r="AD788">
        <f t="shared" si="75"/>
        <v>2</v>
      </c>
      <c r="AE788">
        <f t="shared" si="76"/>
        <v>0.1</v>
      </c>
      <c r="AF788">
        <f>'TP Factors'!$D$7</f>
        <v>1.0291758621024898</v>
      </c>
      <c r="AG788">
        <f t="shared" si="77"/>
        <v>0.1</v>
      </c>
    </row>
    <row r="789" spans="1:33">
      <c r="A789" s="51" t="s">
        <v>246</v>
      </c>
      <c r="B789" s="51">
        <v>10</v>
      </c>
      <c r="C789" s="51" t="s">
        <v>247</v>
      </c>
      <c r="D789" s="52">
        <v>37.82</v>
      </c>
      <c r="E789" s="51" t="s">
        <v>248</v>
      </c>
      <c r="F789" s="51">
        <v>3456</v>
      </c>
      <c r="G789" s="53">
        <v>3</v>
      </c>
      <c r="H789" s="51" t="s">
        <v>249</v>
      </c>
      <c r="I789" s="51" t="s">
        <v>250</v>
      </c>
      <c r="J789" s="51">
        <v>5</v>
      </c>
      <c r="K789" s="54">
        <v>23.119693912199999</v>
      </c>
      <c r="L789" s="54">
        <v>15.7496165786</v>
      </c>
      <c r="M789" s="52">
        <v>0.01</v>
      </c>
      <c r="N789" s="52">
        <v>0</v>
      </c>
      <c r="O789" s="51">
        <v>66287</v>
      </c>
      <c r="P789" s="51">
        <v>64336</v>
      </c>
      <c r="Q789" s="55">
        <v>66287</v>
      </c>
      <c r="R789" s="55">
        <v>3200</v>
      </c>
      <c r="S789" s="51" t="s">
        <v>258</v>
      </c>
      <c r="T789" s="51" t="s">
        <v>300</v>
      </c>
      <c r="U789" s="55">
        <v>48.29</v>
      </c>
      <c r="V789" s="55">
        <v>1</v>
      </c>
      <c r="W789" s="55">
        <v>1.2</v>
      </c>
      <c r="X789" s="55">
        <v>6.4000000000000001E-2</v>
      </c>
      <c r="Y789" s="55">
        <f t="shared" si="72"/>
        <v>1.2</v>
      </c>
      <c r="Z789" s="55">
        <f t="shared" si="73"/>
        <v>6.4000000000000001E-2</v>
      </c>
      <c r="AA789" s="55">
        <v>0.4</v>
      </c>
      <c r="AB789" s="56">
        <v>3.8917994477089099E-3</v>
      </c>
      <c r="AC789">
        <f t="shared" si="74"/>
        <v>8</v>
      </c>
      <c r="AD789">
        <f t="shared" si="75"/>
        <v>0</v>
      </c>
      <c r="AE789">
        <f t="shared" si="76"/>
        <v>0</v>
      </c>
      <c r="AF789">
        <f>'TP Factors'!$D$7</f>
        <v>1.0291758621024898</v>
      </c>
      <c r="AG789">
        <f t="shared" si="77"/>
        <v>0</v>
      </c>
    </row>
    <row r="790" spans="1:33">
      <c r="A790" s="51" t="s">
        <v>246</v>
      </c>
      <c r="B790" s="51">
        <v>10</v>
      </c>
      <c r="C790" s="51" t="s">
        <v>247</v>
      </c>
      <c r="D790" s="52">
        <v>37.82</v>
      </c>
      <c r="E790" s="51" t="s">
        <v>248</v>
      </c>
      <c r="F790" s="51">
        <v>3456</v>
      </c>
      <c r="G790" s="53">
        <v>0</v>
      </c>
      <c r="H790" s="51" t="s">
        <v>249</v>
      </c>
      <c r="I790" s="51" t="s">
        <v>250</v>
      </c>
      <c r="J790" s="51">
        <v>274</v>
      </c>
      <c r="K790" s="54">
        <v>167.59983664699999</v>
      </c>
      <c r="L790" s="54">
        <v>1204.3402241900001</v>
      </c>
      <c r="M790" s="52">
        <v>0</v>
      </c>
      <c r="N790" s="52">
        <v>0</v>
      </c>
      <c r="O790" s="51">
        <v>66291</v>
      </c>
      <c r="P790" s="51">
        <v>64340</v>
      </c>
      <c r="Q790" s="55">
        <v>66291</v>
      </c>
      <c r="R790" s="55">
        <v>6460</v>
      </c>
      <c r="S790" s="51" t="s">
        <v>258</v>
      </c>
      <c r="T790" s="51" t="s">
        <v>280</v>
      </c>
      <c r="U790" s="55">
        <v>48.29</v>
      </c>
      <c r="V790" s="55">
        <v>1</v>
      </c>
      <c r="W790" s="55">
        <v>0</v>
      </c>
      <c r="X790" s="55">
        <v>0</v>
      </c>
      <c r="Y790" s="55">
        <f t="shared" si="72"/>
        <v>0</v>
      </c>
      <c r="Z790" s="55">
        <f t="shared" si="73"/>
        <v>0</v>
      </c>
      <c r="AA790" s="55">
        <v>0.30299999999999999</v>
      </c>
      <c r="AB790" s="56">
        <v>0.29759776013054001</v>
      </c>
      <c r="AC790">
        <f t="shared" si="74"/>
        <v>448</v>
      </c>
      <c r="AD790">
        <f t="shared" si="75"/>
        <v>0</v>
      </c>
      <c r="AE790">
        <f t="shared" si="76"/>
        <v>0</v>
      </c>
      <c r="AF790">
        <f>'TP Factors'!$D$7</f>
        <v>1.0291758621024898</v>
      </c>
      <c r="AG790">
        <f t="shared" si="77"/>
        <v>0</v>
      </c>
    </row>
    <row r="791" spans="1:33">
      <c r="A791" s="51" t="s">
        <v>246</v>
      </c>
      <c r="B791" s="51">
        <v>10</v>
      </c>
      <c r="C791" s="51" t="s">
        <v>247</v>
      </c>
      <c r="D791" s="52">
        <v>37.82</v>
      </c>
      <c r="E791" s="51" t="s">
        <v>248</v>
      </c>
      <c r="F791" s="51">
        <v>1234</v>
      </c>
      <c r="G791" s="53">
        <v>0</v>
      </c>
      <c r="H791" s="51" t="s">
        <v>249</v>
      </c>
      <c r="I791" s="51" t="s">
        <v>250</v>
      </c>
      <c r="J791" s="51">
        <v>957</v>
      </c>
      <c r="K791" s="54">
        <v>234.57365741699999</v>
      </c>
      <c r="L791" s="54">
        <v>2544.7527537199999</v>
      </c>
      <c r="M791" s="52">
        <v>0.56999999999999995</v>
      </c>
      <c r="N791" s="52">
        <v>0.13</v>
      </c>
      <c r="O791" s="51">
        <v>66292</v>
      </c>
      <c r="P791" s="51">
        <v>64341</v>
      </c>
      <c r="Q791" s="55">
        <v>66292</v>
      </c>
      <c r="R791" s="55">
        <v>5300</v>
      </c>
      <c r="S791" s="51" t="s">
        <v>251</v>
      </c>
      <c r="T791" s="51" t="s">
        <v>323</v>
      </c>
      <c r="U791" s="55">
        <v>48.29</v>
      </c>
      <c r="V791" s="55">
        <v>1</v>
      </c>
      <c r="W791" s="55">
        <v>0.6</v>
      </c>
      <c r="X791" s="55">
        <v>0.13500000000000001</v>
      </c>
      <c r="Y791" s="55">
        <f t="shared" si="72"/>
        <v>0.6</v>
      </c>
      <c r="Z791" s="55">
        <f t="shared" si="73"/>
        <v>0.13500000000000001</v>
      </c>
      <c r="AA791" s="55">
        <v>0.5</v>
      </c>
      <c r="AB791" s="56">
        <v>0.62881958467298804</v>
      </c>
      <c r="AC791">
        <f t="shared" si="74"/>
        <v>1561</v>
      </c>
      <c r="AD791">
        <f t="shared" si="75"/>
        <v>2</v>
      </c>
      <c r="AE791">
        <f t="shared" si="76"/>
        <v>0.5</v>
      </c>
      <c r="AF791">
        <f>'TP Factors'!$D$7</f>
        <v>1.0291758621024898</v>
      </c>
      <c r="AG791">
        <f t="shared" si="77"/>
        <v>0.5</v>
      </c>
    </row>
    <row r="792" spans="1:33">
      <c r="A792" s="51" t="s">
        <v>246</v>
      </c>
      <c r="B792" s="51">
        <v>10</v>
      </c>
      <c r="C792" s="51" t="s">
        <v>247</v>
      </c>
      <c r="D792" s="52">
        <v>37.82</v>
      </c>
      <c r="E792" s="51" t="s">
        <v>248</v>
      </c>
      <c r="F792" s="51">
        <v>3456</v>
      </c>
      <c r="G792" s="53">
        <v>0</v>
      </c>
      <c r="H792" s="51" t="s">
        <v>249</v>
      </c>
      <c r="I792" s="51" t="s">
        <v>250</v>
      </c>
      <c r="J792" s="51">
        <v>2950</v>
      </c>
      <c r="K792" s="54">
        <v>619.35170922600003</v>
      </c>
      <c r="L792" s="54">
        <v>12942.309088100001</v>
      </c>
      <c r="M792" s="52">
        <v>0</v>
      </c>
      <c r="N792" s="52">
        <v>0</v>
      </c>
      <c r="O792" s="51">
        <v>66293</v>
      </c>
      <c r="P792" s="51">
        <v>64342</v>
      </c>
      <c r="Q792" s="55">
        <v>66293</v>
      </c>
      <c r="R792" s="55">
        <v>6460</v>
      </c>
      <c r="S792" s="51" t="s">
        <v>258</v>
      </c>
      <c r="T792" s="51" t="s">
        <v>280</v>
      </c>
      <c r="U792" s="55">
        <v>48.29</v>
      </c>
      <c r="V792" s="55">
        <v>1</v>
      </c>
      <c r="W792" s="55">
        <v>0</v>
      </c>
      <c r="X792" s="55">
        <v>0</v>
      </c>
      <c r="Y792" s="55">
        <f t="shared" si="72"/>
        <v>0</v>
      </c>
      <c r="Z792" s="55">
        <f t="shared" si="73"/>
        <v>0</v>
      </c>
      <c r="AA792" s="55">
        <v>0.30299999999999999</v>
      </c>
      <c r="AB792" s="56">
        <v>3.1981014318379999</v>
      </c>
      <c r="AC792">
        <f t="shared" si="74"/>
        <v>4810</v>
      </c>
      <c r="AD792">
        <f t="shared" si="75"/>
        <v>0</v>
      </c>
      <c r="AE792">
        <f t="shared" si="76"/>
        <v>0</v>
      </c>
      <c r="AF792">
        <f>'TP Factors'!$D$7</f>
        <v>1.0291758621024898</v>
      </c>
      <c r="AG792">
        <f t="shared" si="77"/>
        <v>0</v>
      </c>
    </row>
    <row r="793" spans="1:33">
      <c r="A793" s="51" t="s">
        <v>246</v>
      </c>
      <c r="B793" s="51">
        <v>10</v>
      </c>
      <c r="C793" s="51" t="s">
        <v>247</v>
      </c>
      <c r="D793" s="52">
        <v>37.82</v>
      </c>
      <c r="E793" s="51" t="s">
        <v>248</v>
      </c>
      <c r="F793" s="51">
        <v>3456</v>
      </c>
      <c r="G793" s="53">
        <v>3</v>
      </c>
      <c r="H793" s="51" t="s">
        <v>249</v>
      </c>
      <c r="I793" s="51" t="s">
        <v>250</v>
      </c>
      <c r="J793" s="51">
        <v>61</v>
      </c>
      <c r="K793" s="54">
        <v>85.479613752500001</v>
      </c>
      <c r="L793" s="54">
        <v>203.611198309</v>
      </c>
      <c r="M793" s="52">
        <v>7.0000000000000007E-2</v>
      </c>
      <c r="N793" s="52">
        <v>0</v>
      </c>
      <c r="O793" s="51">
        <v>66298</v>
      </c>
      <c r="P793" s="51">
        <v>64347</v>
      </c>
      <c r="Q793" s="55">
        <v>66298</v>
      </c>
      <c r="R793" s="55">
        <v>3200</v>
      </c>
      <c r="S793" s="51" t="s">
        <v>258</v>
      </c>
      <c r="T793" s="51" t="s">
        <v>300</v>
      </c>
      <c r="U793" s="55">
        <v>48.29</v>
      </c>
      <c r="V793" s="55">
        <v>1</v>
      </c>
      <c r="W793" s="55">
        <v>1.2</v>
      </c>
      <c r="X793" s="55">
        <v>6.4000000000000001E-2</v>
      </c>
      <c r="Y793" s="55">
        <f t="shared" si="72"/>
        <v>1.2</v>
      </c>
      <c r="Z793" s="55">
        <f t="shared" si="73"/>
        <v>6.4000000000000001E-2</v>
      </c>
      <c r="AA793" s="55">
        <v>0.4</v>
      </c>
      <c r="AB793" s="56">
        <v>5.0313221573769197E-2</v>
      </c>
      <c r="AC793">
        <f t="shared" si="74"/>
        <v>100</v>
      </c>
      <c r="AD793">
        <f t="shared" si="75"/>
        <v>0</v>
      </c>
      <c r="AE793">
        <f t="shared" si="76"/>
        <v>0</v>
      </c>
      <c r="AF793">
        <f>'TP Factors'!$D$7</f>
        <v>1.0291758621024898</v>
      </c>
      <c r="AG793">
        <f t="shared" si="77"/>
        <v>0</v>
      </c>
    </row>
    <row r="794" spans="1:33">
      <c r="A794" s="51" t="s">
        <v>246</v>
      </c>
      <c r="B794" s="51">
        <v>10</v>
      </c>
      <c r="C794" s="51" t="s">
        <v>247</v>
      </c>
      <c r="D794" s="52">
        <v>37.82</v>
      </c>
      <c r="E794" s="51" t="s">
        <v>248</v>
      </c>
      <c r="F794" s="51">
        <v>1234</v>
      </c>
      <c r="G794" s="53">
        <v>98</v>
      </c>
      <c r="H794" s="51" t="s">
        <v>249</v>
      </c>
      <c r="I794" s="51" t="s">
        <v>250</v>
      </c>
      <c r="J794" s="51">
        <v>5269</v>
      </c>
      <c r="K794" s="54">
        <v>616.94285163100005</v>
      </c>
      <c r="L794" s="54">
        <v>9452.24542243</v>
      </c>
      <c r="M794" s="52">
        <v>9.48</v>
      </c>
      <c r="N794" s="52">
        <v>2.52</v>
      </c>
      <c r="O794" s="51">
        <v>66300</v>
      </c>
      <c r="P794" s="51">
        <v>64349</v>
      </c>
      <c r="Q794" s="55">
        <v>66300</v>
      </c>
      <c r="R794" s="55">
        <v>1700</v>
      </c>
      <c r="S794" s="51" t="s">
        <v>258</v>
      </c>
      <c r="T794" s="51" t="s">
        <v>307</v>
      </c>
      <c r="U794" s="55">
        <v>48.29</v>
      </c>
      <c r="V794" s="55">
        <v>1</v>
      </c>
      <c r="W794" s="55">
        <v>1.8</v>
      </c>
      <c r="X794" s="55">
        <v>0.47799999999999998</v>
      </c>
      <c r="Y794" s="55">
        <f t="shared" si="72"/>
        <v>1.8</v>
      </c>
      <c r="Z794" s="55">
        <f t="shared" si="73"/>
        <v>0.47799999999999998</v>
      </c>
      <c r="AA794" s="55">
        <v>0.74099999999999999</v>
      </c>
      <c r="AB794" s="56">
        <v>2.3356913680577001</v>
      </c>
      <c r="AC794">
        <f t="shared" si="74"/>
        <v>8591</v>
      </c>
      <c r="AD794">
        <f t="shared" si="75"/>
        <v>34</v>
      </c>
      <c r="AE794">
        <f t="shared" si="76"/>
        <v>9.1</v>
      </c>
      <c r="AF794">
        <f>'TP Factors'!$D$7</f>
        <v>1.0291758621024898</v>
      </c>
      <c r="AG794">
        <f t="shared" si="77"/>
        <v>9.4</v>
      </c>
    </row>
    <row r="795" spans="1:33">
      <c r="A795" s="51" t="s">
        <v>246</v>
      </c>
      <c r="B795" s="51">
        <v>10</v>
      </c>
      <c r="C795" s="51" t="s">
        <v>247</v>
      </c>
      <c r="D795" s="52">
        <v>37.82</v>
      </c>
      <c r="E795" s="51" t="s">
        <v>248</v>
      </c>
      <c r="F795" s="51">
        <v>3456</v>
      </c>
      <c r="G795" s="53">
        <v>3</v>
      </c>
      <c r="H795" s="51" t="s">
        <v>249</v>
      </c>
      <c r="I795" s="51" t="s">
        <v>250</v>
      </c>
      <c r="J795" s="51">
        <v>74</v>
      </c>
      <c r="K795" s="54">
        <v>84.767583904600002</v>
      </c>
      <c r="L795" s="54">
        <v>246.28944841000001</v>
      </c>
      <c r="M795" s="52">
        <v>0.09</v>
      </c>
      <c r="N795" s="52">
        <v>0</v>
      </c>
      <c r="O795" s="51">
        <v>66305</v>
      </c>
      <c r="P795" s="51">
        <v>64354</v>
      </c>
      <c r="Q795" s="55">
        <v>66305</v>
      </c>
      <c r="R795" s="55">
        <v>3200</v>
      </c>
      <c r="S795" s="51" t="s">
        <v>258</v>
      </c>
      <c r="T795" s="51" t="s">
        <v>300</v>
      </c>
      <c r="U795" s="55">
        <v>48.29</v>
      </c>
      <c r="V795" s="55">
        <v>1</v>
      </c>
      <c r="W795" s="55">
        <v>1.2</v>
      </c>
      <c r="X795" s="55">
        <v>6.4000000000000001E-2</v>
      </c>
      <c r="Y795" s="55">
        <f t="shared" si="72"/>
        <v>1.2</v>
      </c>
      <c r="Z795" s="55">
        <f t="shared" si="73"/>
        <v>6.4000000000000001E-2</v>
      </c>
      <c r="AA795" s="55">
        <v>0.4</v>
      </c>
      <c r="AB795" s="56">
        <v>6.0859204665982498E-2</v>
      </c>
      <c r="AC795">
        <f t="shared" si="74"/>
        <v>121</v>
      </c>
      <c r="AD795">
        <f t="shared" si="75"/>
        <v>0</v>
      </c>
      <c r="AE795">
        <f t="shared" si="76"/>
        <v>0</v>
      </c>
      <c r="AF795">
        <f>'TP Factors'!$D$7</f>
        <v>1.0291758621024898</v>
      </c>
      <c r="AG795">
        <f t="shared" si="77"/>
        <v>0</v>
      </c>
    </row>
    <row r="796" spans="1:33">
      <c r="A796" s="51" t="s">
        <v>246</v>
      </c>
      <c r="B796" s="51">
        <v>10</v>
      </c>
      <c r="C796" s="51" t="s">
        <v>247</v>
      </c>
      <c r="D796" s="52">
        <v>37.82</v>
      </c>
      <c r="E796" s="51" t="s">
        <v>248</v>
      </c>
      <c r="F796" s="51">
        <v>3456</v>
      </c>
      <c r="G796" s="53">
        <v>3</v>
      </c>
      <c r="H796" s="51" t="s">
        <v>249</v>
      </c>
      <c r="I796" s="51" t="s">
        <v>250</v>
      </c>
      <c r="J796" s="51">
        <v>0</v>
      </c>
      <c r="K796" s="54">
        <v>2.94455160507</v>
      </c>
      <c r="L796" s="54">
        <v>0.36741479248199999</v>
      </c>
      <c r="M796" s="52">
        <v>0</v>
      </c>
      <c r="N796" s="52">
        <v>0</v>
      </c>
      <c r="O796" s="51">
        <v>66308</v>
      </c>
      <c r="P796" s="51">
        <v>64357</v>
      </c>
      <c r="Q796" s="55">
        <v>66308</v>
      </c>
      <c r="R796" s="55">
        <v>4110</v>
      </c>
      <c r="S796" s="51" t="s">
        <v>258</v>
      </c>
      <c r="T796" s="51" t="s">
        <v>305</v>
      </c>
      <c r="U796" s="55">
        <v>48.29</v>
      </c>
      <c r="V796" s="55">
        <v>1</v>
      </c>
      <c r="W796" s="55">
        <v>0.7</v>
      </c>
      <c r="X796" s="55">
        <v>0.09</v>
      </c>
      <c r="Y796" s="55">
        <f t="shared" si="72"/>
        <v>0.7</v>
      </c>
      <c r="Z796" s="55">
        <f t="shared" si="73"/>
        <v>0.09</v>
      </c>
      <c r="AA796" s="55">
        <v>0.41299999999999998</v>
      </c>
      <c r="AB796" s="56">
        <v>9.0789809350069997E-5</v>
      </c>
      <c r="AC796">
        <f t="shared" si="74"/>
        <v>0</v>
      </c>
      <c r="AD796">
        <f t="shared" si="75"/>
        <v>0</v>
      </c>
      <c r="AE796">
        <f t="shared" si="76"/>
        <v>0</v>
      </c>
      <c r="AF796">
        <f>'TP Factors'!$D$7</f>
        <v>1.0291758621024898</v>
      </c>
      <c r="AG796">
        <f t="shared" si="77"/>
        <v>0</v>
      </c>
    </row>
    <row r="797" spans="1:33">
      <c r="A797" s="51" t="s">
        <v>246</v>
      </c>
      <c r="B797" s="51">
        <v>10</v>
      </c>
      <c r="C797" s="51" t="s">
        <v>247</v>
      </c>
      <c r="D797" s="52">
        <v>37.82</v>
      </c>
      <c r="E797" s="51" t="s">
        <v>248</v>
      </c>
      <c r="F797" s="51">
        <v>3456</v>
      </c>
      <c r="G797" s="53">
        <v>0</v>
      </c>
      <c r="H797" s="51" t="s">
        <v>249</v>
      </c>
      <c r="I797" s="51" t="s">
        <v>250</v>
      </c>
      <c r="J797" s="51">
        <v>450</v>
      </c>
      <c r="K797" s="54">
        <v>188.56983828</v>
      </c>
      <c r="L797" s="54">
        <v>1972.46969214</v>
      </c>
      <c r="M797" s="52">
        <v>0</v>
      </c>
      <c r="N797" s="52">
        <v>0</v>
      </c>
      <c r="O797" s="51">
        <v>66309</v>
      </c>
      <c r="P797" s="51">
        <v>64358</v>
      </c>
      <c r="Q797" s="55">
        <v>66309</v>
      </c>
      <c r="R797" s="55">
        <v>6460</v>
      </c>
      <c r="S797" s="51" t="s">
        <v>258</v>
      </c>
      <c r="T797" s="51" t="s">
        <v>280</v>
      </c>
      <c r="U797" s="55">
        <v>48.29</v>
      </c>
      <c r="V797" s="55">
        <v>1</v>
      </c>
      <c r="W797" s="55">
        <v>0</v>
      </c>
      <c r="X797" s="55">
        <v>0</v>
      </c>
      <c r="Y797" s="55">
        <f t="shared" si="72"/>
        <v>0</v>
      </c>
      <c r="Z797" s="55">
        <f t="shared" si="73"/>
        <v>0</v>
      </c>
      <c r="AA797" s="55">
        <v>0.30299999999999999</v>
      </c>
      <c r="AB797" s="56">
        <v>0.487405926074853</v>
      </c>
      <c r="AC797">
        <f t="shared" si="74"/>
        <v>733</v>
      </c>
      <c r="AD797">
        <f t="shared" si="75"/>
        <v>0</v>
      </c>
      <c r="AE797">
        <f t="shared" si="76"/>
        <v>0</v>
      </c>
      <c r="AF797">
        <f>'TP Factors'!$D$7</f>
        <v>1.0291758621024898</v>
      </c>
      <c r="AG797">
        <f t="shared" si="77"/>
        <v>0</v>
      </c>
    </row>
    <row r="798" spans="1:33">
      <c r="A798" s="51" t="s">
        <v>246</v>
      </c>
      <c r="B798" s="51">
        <v>10</v>
      </c>
      <c r="C798" s="51" t="s">
        <v>247</v>
      </c>
      <c r="D798" s="52">
        <v>37.82</v>
      </c>
      <c r="E798" s="51" t="s">
        <v>248</v>
      </c>
      <c r="F798" s="51">
        <v>3456</v>
      </c>
      <c r="G798" s="53">
        <v>0</v>
      </c>
      <c r="H798" s="51" t="s">
        <v>249</v>
      </c>
      <c r="I798" s="51" t="s">
        <v>250</v>
      </c>
      <c r="J798" s="51">
        <v>368</v>
      </c>
      <c r="K798" s="54">
        <v>262.865192482</v>
      </c>
      <c r="L798" s="54">
        <v>1613.91854949</v>
      </c>
      <c r="M798" s="52">
        <v>0</v>
      </c>
      <c r="N798" s="52">
        <v>0</v>
      </c>
      <c r="O798" s="51">
        <v>66311</v>
      </c>
      <c r="P798" s="51">
        <v>64359</v>
      </c>
      <c r="Q798" s="55">
        <v>66311</v>
      </c>
      <c r="R798" s="55">
        <v>6460</v>
      </c>
      <c r="S798" s="51" t="s">
        <v>258</v>
      </c>
      <c r="T798" s="51" t="s">
        <v>280</v>
      </c>
      <c r="U798" s="55">
        <v>48.29</v>
      </c>
      <c r="V798" s="55">
        <v>1</v>
      </c>
      <c r="W798" s="55">
        <v>0</v>
      </c>
      <c r="X798" s="55">
        <v>0</v>
      </c>
      <c r="Y798" s="55">
        <f t="shared" si="72"/>
        <v>0</v>
      </c>
      <c r="Z798" s="55">
        <f t="shared" si="73"/>
        <v>0</v>
      </c>
      <c r="AA798" s="55">
        <v>0.30299999999999999</v>
      </c>
      <c r="AB798" s="56">
        <v>0.39880636359358801</v>
      </c>
      <c r="AC798">
        <f t="shared" si="74"/>
        <v>600</v>
      </c>
      <c r="AD798">
        <f t="shared" si="75"/>
        <v>0</v>
      </c>
      <c r="AE798">
        <f t="shared" si="76"/>
        <v>0</v>
      </c>
      <c r="AF798">
        <f>'TP Factors'!$D$7</f>
        <v>1.0291758621024898</v>
      </c>
      <c r="AG798">
        <f t="shared" si="77"/>
        <v>0</v>
      </c>
    </row>
    <row r="799" spans="1:33">
      <c r="A799" s="51" t="s">
        <v>246</v>
      </c>
      <c r="B799" s="51">
        <v>10</v>
      </c>
      <c r="C799" s="51" t="s">
        <v>247</v>
      </c>
      <c r="D799" s="52">
        <v>37.82</v>
      </c>
      <c r="E799" s="51" t="s">
        <v>248</v>
      </c>
      <c r="F799" s="51">
        <v>3456</v>
      </c>
      <c r="G799" s="53">
        <v>0</v>
      </c>
      <c r="H799" s="51" t="s">
        <v>249</v>
      </c>
      <c r="I799" s="51" t="s">
        <v>250</v>
      </c>
      <c r="J799" s="51">
        <v>248</v>
      </c>
      <c r="K799" s="54">
        <v>142.206764561</v>
      </c>
      <c r="L799" s="54">
        <v>1088.9996114800001</v>
      </c>
      <c r="M799" s="52">
        <v>0</v>
      </c>
      <c r="N799" s="52">
        <v>0</v>
      </c>
      <c r="O799" s="51">
        <v>66312</v>
      </c>
      <c r="P799" s="51">
        <v>64360</v>
      </c>
      <c r="Q799" s="55">
        <v>66312</v>
      </c>
      <c r="R799" s="55">
        <v>6460</v>
      </c>
      <c r="S799" s="51" t="s">
        <v>251</v>
      </c>
      <c r="T799" s="51" t="s">
        <v>282</v>
      </c>
      <c r="U799" s="55">
        <v>48.29</v>
      </c>
      <c r="V799" s="55">
        <v>1</v>
      </c>
      <c r="W799" s="55">
        <v>0</v>
      </c>
      <c r="X799" s="55">
        <v>0</v>
      </c>
      <c r="Y799" s="55">
        <f t="shared" si="72"/>
        <v>0</v>
      </c>
      <c r="Z799" s="55">
        <f t="shared" si="73"/>
        <v>0</v>
      </c>
      <c r="AA799" s="55">
        <v>0.30299999999999999</v>
      </c>
      <c r="AB799" s="56">
        <v>0.26909658803417302</v>
      </c>
      <c r="AC799">
        <f t="shared" si="74"/>
        <v>405</v>
      </c>
      <c r="AD799">
        <f t="shared" si="75"/>
        <v>0</v>
      </c>
      <c r="AE799">
        <f t="shared" si="76"/>
        <v>0</v>
      </c>
      <c r="AF799">
        <f>'TP Factors'!$D$7</f>
        <v>1.0291758621024898</v>
      </c>
      <c r="AG799">
        <f t="shared" si="77"/>
        <v>0</v>
      </c>
    </row>
    <row r="800" spans="1:33">
      <c r="A800" s="51" t="s">
        <v>246</v>
      </c>
      <c r="B800" s="51">
        <v>10</v>
      </c>
      <c r="C800" s="51" t="s">
        <v>247</v>
      </c>
      <c r="D800" s="52">
        <v>37.82</v>
      </c>
      <c r="E800" s="51" t="s">
        <v>248</v>
      </c>
      <c r="F800" s="51">
        <v>1234</v>
      </c>
      <c r="G800" s="53">
        <v>0</v>
      </c>
      <c r="H800" s="51" t="s">
        <v>249</v>
      </c>
      <c r="I800" s="51" t="s">
        <v>250</v>
      </c>
      <c r="J800" s="51">
        <v>111</v>
      </c>
      <c r="K800" s="54">
        <v>101.9979434</v>
      </c>
      <c r="L800" s="54">
        <v>294.07539812200002</v>
      </c>
      <c r="M800" s="52">
        <v>7.0000000000000007E-2</v>
      </c>
      <c r="N800" s="52">
        <v>0.01</v>
      </c>
      <c r="O800" s="51">
        <v>66313</v>
      </c>
      <c r="P800" s="51">
        <v>64361</v>
      </c>
      <c r="Q800" s="55">
        <v>66313</v>
      </c>
      <c r="R800" s="55">
        <v>5300</v>
      </c>
      <c r="S800" s="51" t="s">
        <v>251</v>
      </c>
      <c r="T800" s="51" t="s">
        <v>323</v>
      </c>
      <c r="U800" s="55">
        <v>48.29</v>
      </c>
      <c r="V800" s="55">
        <v>1</v>
      </c>
      <c r="W800" s="55">
        <v>0.6</v>
      </c>
      <c r="X800" s="55">
        <v>0.13500000000000001</v>
      </c>
      <c r="Y800" s="55">
        <f t="shared" si="72"/>
        <v>0.6</v>
      </c>
      <c r="Z800" s="55">
        <f t="shared" si="73"/>
        <v>0.13500000000000001</v>
      </c>
      <c r="AA800" s="55">
        <v>0.5</v>
      </c>
      <c r="AB800" s="56">
        <v>7.2667322778214694E-2</v>
      </c>
      <c r="AC800">
        <f t="shared" si="74"/>
        <v>180</v>
      </c>
      <c r="AD800">
        <f t="shared" si="75"/>
        <v>0</v>
      </c>
      <c r="AE800">
        <f t="shared" si="76"/>
        <v>0.1</v>
      </c>
      <c r="AF800">
        <f>'TP Factors'!$D$7</f>
        <v>1.0291758621024898</v>
      </c>
      <c r="AG800">
        <f t="shared" si="77"/>
        <v>0.1</v>
      </c>
    </row>
    <row r="801" spans="1:33">
      <c r="A801" s="51" t="s">
        <v>246</v>
      </c>
      <c r="B801" s="51">
        <v>10</v>
      </c>
      <c r="C801" s="51" t="s">
        <v>247</v>
      </c>
      <c r="D801" s="52">
        <v>37.82</v>
      </c>
      <c r="E801" s="51" t="s">
        <v>248</v>
      </c>
      <c r="F801" s="51">
        <v>1234</v>
      </c>
      <c r="G801" s="53">
        <v>29</v>
      </c>
      <c r="H801" s="51" t="s">
        <v>249</v>
      </c>
      <c r="I801" s="51" t="s">
        <v>250</v>
      </c>
      <c r="J801" s="51">
        <v>209</v>
      </c>
      <c r="K801" s="54">
        <v>128.346650909</v>
      </c>
      <c r="L801" s="54">
        <v>914.40816521800002</v>
      </c>
      <c r="M801" s="52">
        <v>0.47</v>
      </c>
      <c r="N801" s="52">
        <v>7.0000000000000007E-2</v>
      </c>
      <c r="O801" s="51">
        <v>66317</v>
      </c>
      <c r="P801" s="51">
        <v>64365</v>
      </c>
      <c r="Q801" s="55">
        <v>66317</v>
      </c>
      <c r="R801" s="55">
        <v>1200</v>
      </c>
      <c r="S801" s="51" t="s">
        <v>258</v>
      </c>
      <c r="T801" s="51" t="s">
        <v>259</v>
      </c>
      <c r="U801" s="55">
        <v>48.29</v>
      </c>
      <c r="V801" s="55">
        <v>1</v>
      </c>
      <c r="W801" s="55">
        <v>2.23</v>
      </c>
      <c r="X801" s="55">
        <v>0.316</v>
      </c>
      <c r="Y801" s="55">
        <f t="shared" si="72"/>
        <v>2.23</v>
      </c>
      <c r="Z801" s="55">
        <f t="shared" si="73"/>
        <v>0.316</v>
      </c>
      <c r="AA801" s="55">
        <v>0.30399999999999999</v>
      </c>
      <c r="AB801" s="56">
        <v>0.19991156675532401</v>
      </c>
      <c r="AC801">
        <f t="shared" si="74"/>
        <v>302</v>
      </c>
      <c r="AD801">
        <f t="shared" si="75"/>
        <v>1</v>
      </c>
      <c r="AE801">
        <f t="shared" si="76"/>
        <v>0.2</v>
      </c>
      <c r="AF801">
        <f>'TP Factors'!$D$7</f>
        <v>1.0291758621024898</v>
      </c>
      <c r="AG801">
        <f t="shared" si="77"/>
        <v>0.2</v>
      </c>
    </row>
    <row r="802" spans="1:33">
      <c r="A802" s="51" t="s">
        <v>246</v>
      </c>
      <c r="B802" s="51">
        <v>10</v>
      </c>
      <c r="C802" s="51" t="s">
        <v>247</v>
      </c>
      <c r="D802" s="52">
        <v>37.82</v>
      </c>
      <c r="E802" s="51" t="s">
        <v>248</v>
      </c>
      <c r="F802" s="51">
        <v>3456</v>
      </c>
      <c r="G802" s="53">
        <v>0</v>
      </c>
      <c r="H802" s="51" t="s">
        <v>249</v>
      </c>
      <c r="I802" s="51" t="s">
        <v>250</v>
      </c>
      <c r="J802" s="51">
        <v>123</v>
      </c>
      <c r="K802" s="54">
        <v>98.293869945899999</v>
      </c>
      <c r="L802" s="54">
        <v>538.37245636</v>
      </c>
      <c r="M802" s="52">
        <v>0</v>
      </c>
      <c r="N802" s="52">
        <v>0</v>
      </c>
      <c r="O802" s="51">
        <v>66320</v>
      </c>
      <c r="P802" s="51">
        <v>64368</v>
      </c>
      <c r="Q802" s="55">
        <v>66320</v>
      </c>
      <c r="R802" s="55">
        <v>6460</v>
      </c>
      <c r="S802" s="51" t="s">
        <v>258</v>
      </c>
      <c r="T802" s="51" t="s">
        <v>280</v>
      </c>
      <c r="U802" s="55">
        <v>48.29</v>
      </c>
      <c r="V802" s="55">
        <v>1</v>
      </c>
      <c r="W802" s="55">
        <v>0</v>
      </c>
      <c r="X802" s="55">
        <v>0</v>
      </c>
      <c r="Y802" s="55">
        <f t="shared" si="72"/>
        <v>0</v>
      </c>
      <c r="Z802" s="55">
        <f t="shared" si="73"/>
        <v>0</v>
      </c>
      <c r="AA802" s="55">
        <v>0.30299999999999999</v>
      </c>
      <c r="AB802" s="56">
        <v>0.13303419906092401</v>
      </c>
      <c r="AC802">
        <f t="shared" si="74"/>
        <v>200</v>
      </c>
      <c r="AD802">
        <f t="shared" si="75"/>
        <v>0</v>
      </c>
      <c r="AE802">
        <f t="shared" si="76"/>
        <v>0</v>
      </c>
      <c r="AF802">
        <f>'TP Factors'!$D$7</f>
        <v>1.0291758621024898</v>
      </c>
      <c r="AG802">
        <f t="shared" si="77"/>
        <v>0</v>
      </c>
    </row>
    <row r="803" spans="1:33">
      <c r="A803" s="51" t="s">
        <v>246</v>
      </c>
      <c r="B803" s="51">
        <v>10</v>
      </c>
      <c r="C803" s="51" t="s">
        <v>247</v>
      </c>
      <c r="D803" s="52">
        <v>37.82</v>
      </c>
      <c r="E803" s="51" t="s">
        <v>248</v>
      </c>
      <c r="F803" s="51">
        <v>3456</v>
      </c>
      <c r="G803" s="53">
        <v>0</v>
      </c>
      <c r="H803" s="51" t="s">
        <v>249</v>
      </c>
      <c r="I803" s="51" t="s">
        <v>250</v>
      </c>
      <c r="J803" s="51">
        <v>475</v>
      </c>
      <c r="K803" s="54">
        <v>190.918876453</v>
      </c>
      <c r="L803" s="54">
        <v>2084.6693759300001</v>
      </c>
      <c r="M803" s="52">
        <v>0</v>
      </c>
      <c r="N803" s="52">
        <v>0</v>
      </c>
      <c r="O803" s="51">
        <v>66321</v>
      </c>
      <c r="P803" s="51">
        <v>64369</v>
      </c>
      <c r="Q803" s="55">
        <v>66321</v>
      </c>
      <c r="R803" s="55">
        <v>6460</v>
      </c>
      <c r="S803" s="51" t="s">
        <v>251</v>
      </c>
      <c r="T803" s="51" t="s">
        <v>282</v>
      </c>
      <c r="U803" s="55">
        <v>48.29</v>
      </c>
      <c r="V803" s="55">
        <v>1</v>
      </c>
      <c r="W803" s="55">
        <v>0</v>
      </c>
      <c r="X803" s="55">
        <v>0</v>
      </c>
      <c r="Y803" s="55">
        <f t="shared" si="72"/>
        <v>0</v>
      </c>
      <c r="Z803" s="55">
        <f t="shared" si="73"/>
        <v>0</v>
      </c>
      <c r="AA803" s="55">
        <v>0.30299999999999999</v>
      </c>
      <c r="AB803" s="56">
        <v>0.51513096085827303</v>
      </c>
      <c r="AC803">
        <f t="shared" si="74"/>
        <v>775</v>
      </c>
      <c r="AD803">
        <f t="shared" si="75"/>
        <v>0</v>
      </c>
      <c r="AE803">
        <f t="shared" si="76"/>
        <v>0</v>
      </c>
      <c r="AF803">
        <f>'TP Factors'!$D$7</f>
        <v>1.0291758621024898</v>
      </c>
      <c r="AG803">
        <f t="shared" si="77"/>
        <v>0</v>
      </c>
    </row>
    <row r="804" spans="1:33">
      <c r="A804" s="51" t="s">
        <v>246</v>
      </c>
      <c r="B804" s="51">
        <v>10</v>
      </c>
      <c r="C804" s="51" t="s">
        <v>247</v>
      </c>
      <c r="D804" s="52">
        <v>37.82</v>
      </c>
      <c r="E804" s="51" t="s">
        <v>248</v>
      </c>
      <c r="F804" s="51">
        <v>3456</v>
      </c>
      <c r="G804" s="53">
        <v>0</v>
      </c>
      <c r="H804" s="51" t="s">
        <v>249</v>
      </c>
      <c r="I804" s="51" t="s">
        <v>250</v>
      </c>
      <c r="J804" s="51">
        <v>237</v>
      </c>
      <c r="K804" s="54">
        <v>133.84815532799999</v>
      </c>
      <c r="L804" s="54">
        <v>1038.41843253</v>
      </c>
      <c r="M804" s="52">
        <v>0</v>
      </c>
      <c r="N804" s="52">
        <v>0</v>
      </c>
      <c r="O804" s="51">
        <v>66322</v>
      </c>
      <c r="P804" s="51">
        <v>64370</v>
      </c>
      <c r="Q804" s="55">
        <v>66322</v>
      </c>
      <c r="R804" s="55">
        <v>6460</v>
      </c>
      <c r="S804" s="51" t="s">
        <v>258</v>
      </c>
      <c r="T804" s="51" t="s">
        <v>280</v>
      </c>
      <c r="U804" s="55">
        <v>48.29</v>
      </c>
      <c r="V804" s="55">
        <v>1</v>
      </c>
      <c r="W804" s="55">
        <v>0</v>
      </c>
      <c r="X804" s="55">
        <v>0</v>
      </c>
      <c r="Y804" s="55">
        <f t="shared" si="72"/>
        <v>0</v>
      </c>
      <c r="Z804" s="55">
        <f t="shared" si="73"/>
        <v>0</v>
      </c>
      <c r="AA804" s="55">
        <v>0.30299999999999999</v>
      </c>
      <c r="AB804" s="56">
        <v>0.25659775648032701</v>
      </c>
      <c r="AC804">
        <f t="shared" si="74"/>
        <v>386</v>
      </c>
      <c r="AD804">
        <f t="shared" si="75"/>
        <v>0</v>
      </c>
      <c r="AE804">
        <f t="shared" si="76"/>
        <v>0</v>
      </c>
      <c r="AF804">
        <f>'TP Factors'!$D$7</f>
        <v>1.0291758621024898</v>
      </c>
      <c r="AG804">
        <f t="shared" si="77"/>
        <v>0</v>
      </c>
    </row>
    <row r="805" spans="1:33">
      <c r="A805" s="51" t="s">
        <v>246</v>
      </c>
      <c r="B805" s="51">
        <v>10</v>
      </c>
      <c r="C805" s="51" t="s">
        <v>247</v>
      </c>
      <c r="D805" s="52">
        <v>37.82</v>
      </c>
      <c r="E805" s="51" t="s">
        <v>248</v>
      </c>
      <c r="F805" s="51">
        <v>3456</v>
      </c>
      <c r="G805" s="53">
        <v>3</v>
      </c>
      <c r="H805" s="51" t="s">
        <v>249</v>
      </c>
      <c r="I805" s="51" t="s">
        <v>250</v>
      </c>
      <c r="J805" s="51">
        <v>7</v>
      </c>
      <c r="K805" s="54">
        <v>26.7600995934</v>
      </c>
      <c r="L805" s="54">
        <v>31.3336585779</v>
      </c>
      <c r="M805" s="52">
        <v>0.01</v>
      </c>
      <c r="N805" s="52">
        <v>0</v>
      </c>
      <c r="O805" s="51">
        <v>66323</v>
      </c>
      <c r="P805" s="51">
        <v>64371</v>
      </c>
      <c r="Q805" s="55">
        <v>66323</v>
      </c>
      <c r="R805" s="55">
        <v>3200</v>
      </c>
      <c r="S805" s="51" t="s">
        <v>253</v>
      </c>
      <c r="T805" s="51" t="s">
        <v>329</v>
      </c>
      <c r="U805" s="55">
        <v>48.29</v>
      </c>
      <c r="V805" s="55">
        <v>1</v>
      </c>
      <c r="W805" s="55">
        <v>1.2</v>
      </c>
      <c r="X805" s="55">
        <v>6.4000000000000001E-2</v>
      </c>
      <c r="Y805" s="55">
        <f t="shared" si="72"/>
        <v>1.2</v>
      </c>
      <c r="Z805" s="55">
        <f t="shared" si="73"/>
        <v>6.4000000000000001E-2</v>
      </c>
      <c r="AA805" s="55">
        <v>0.28699999999999998</v>
      </c>
      <c r="AB805" s="56">
        <v>7.7426846837286298E-3</v>
      </c>
      <c r="AC805">
        <f t="shared" si="74"/>
        <v>11</v>
      </c>
      <c r="AD805">
        <f t="shared" si="75"/>
        <v>0</v>
      </c>
      <c r="AE805">
        <f t="shared" si="76"/>
        <v>0</v>
      </c>
      <c r="AF805">
        <f>'TP Factors'!$D$7</f>
        <v>1.0291758621024898</v>
      </c>
      <c r="AG805">
        <f t="shared" si="77"/>
        <v>0</v>
      </c>
    </row>
    <row r="806" spans="1:33">
      <c r="A806" s="51" t="s">
        <v>246</v>
      </c>
      <c r="B806" s="51">
        <v>10</v>
      </c>
      <c r="C806" s="51" t="s">
        <v>247</v>
      </c>
      <c r="D806" s="52">
        <v>37.82</v>
      </c>
      <c r="E806" s="51" t="s">
        <v>248</v>
      </c>
      <c r="F806" s="51">
        <v>3456</v>
      </c>
      <c r="G806" s="53">
        <v>3</v>
      </c>
      <c r="H806" s="51" t="s">
        <v>249</v>
      </c>
      <c r="I806" s="51" t="s">
        <v>250</v>
      </c>
      <c r="J806" s="51">
        <v>1206</v>
      </c>
      <c r="K806" s="54">
        <v>322.50550816499998</v>
      </c>
      <c r="L806" s="54">
        <v>4005.9969244499998</v>
      </c>
      <c r="M806" s="52">
        <v>1.45</v>
      </c>
      <c r="N806" s="52">
        <v>0.08</v>
      </c>
      <c r="O806" s="51">
        <v>66333</v>
      </c>
      <c r="P806" s="51">
        <v>64379</v>
      </c>
      <c r="Q806" s="55">
        <v>66333</v>
      </c>
      <c r="R806" s="55">
        <v>3200</v>
      </c>
      <c r="S806" s="51" t="s">
        <v>258</v>
      </c>
      <c r="T806" s="51" t="s">
        <v>300</v>
      </c>
      <c r="U806" s="55">
        <v>48.29</v>
      </c>
      <c r="V806" s="55">
        <v>1</v>
      </c>
      <c r="W806" s="55">
        <v>1.2</v>
      </c>
      <c r="X806" s="55">
        <v>6.4000000000000001E-2</v>
      </c>
      <c r="Y806" s="55">
        <f t="shared" si="72"/>
        <v>1.2</v>
      </c>
      <c r="Z806" s="55">
        <f t="shared" si="73"/>
        <v>6.4000000000000001E-2</v>
      </c>
      <c r="AA806" s="55">
        <v>0.4</v>
      </c>
      <c r="AB806" s="56">
        <v>0.98989943860697804</v>
      </c>
      <c r="AC806">
        <f t="shared" si="74"/>
        <v>1965</v>
      </c>
      <c r="AD806">
        <f t="shared" si="75"/>
        <v>5</v>
      </c>
      <c r="AE806">
        <f t="shared" si="76"/>
        <v>0.3</v>
      </c>
      <c r="AF806">
        <f>'TP Factors'!$D$7</f>
        <v>1.0291758621024898</v>
      </c>
      <c r="AG806">
        <f t="shared" si="77"/>
        <v>0.3</v>
      </c>
    </row>
    <row r="807" spans="1:33">
      <c r="A807" s="51" t="s">
        <v>246</v>
      </c>
      <c r="B807" s="51">
        <v>10</v>
      </c>
      <c r="C807" s="51" t="s">
        <v>247</v>
      </c>
      <c r="D807" s="52">
        <v>37.82</v>
      </c>
      <c r="E807" s="51" t="s">
        <v>248</v>
      </c>
      <c r="F807" s="51">
        <v>1234</v>
      </c>
      <c r="G807" s="53">
        <v>102.5</v>
      </c>
      <c r="H807" s="51" t="s">
        <v>249</v>
      </c>
      <c r="I807" s="51" t="s">
        <v>250</v>
      </c>
      <c r="J807" s="51">
        <v>18856</v>
      </c>
      <c r="K807" s="54">
        <v>1030.51982531</v>
      </c>
      <c r="L807" s="54">
        <v>37858.799096199997</v>
      </c>
      <c r="M807" s="52">
        <v>39.6</v>
      </c>
      <c r="N807" s="52">
        <v>9.73</v>
      </c>
      <c r="O807" s="51">
        <v>66334</v>
      </c>
      <c r="P807" s="51">
        <v>64380</v>
      </c>
      <c r="Q807" s="55">
        <v>66334</v>
      </c>
      <c r="R807" s="55">
        <v>1300</v>
      </c>
      <c r="S807" s="51" t="s">
        <v>258</v>
      </c>
      <c r="T807" s="51" t="s">
        <v>311</v>
      </c>
      <c r="U807" s="55">
        <v>48.29</v>
      </c>
      <c r="V807" s="55">
        <v>1</v>
      </c>
      <c r="W807" s="55">
        <v>2.1</v>
      </c>
      <c r="X807" s="55">
        <v>0.51600000000000001</v>
      </c>
      <c r="Y807" s="55">
        <f t="shared" si="72"/>
        <v>2.1</v>
      </c>
      <c r="Z807" s="55">
        <f t="shared" si="73"/>
        <v>0.51600000000000001</v>
      </c>
      <c r="AA807" s="55">
        <v>0.66200000000000003</v>
      </c>
      <c r="AB807" s="56">
        <v>4.8813367837202604</v>
      </c>
      <c r="AC807">
        <f t="shared" si="74"/>
        <v>16040</v>
      </c>
      <c r="AD807">
        <f t="shared" si="75"/>
        <v>74</v>
      </c>
      <c r="AE807">
        <f t="shared" si="76"/>
        <v>18.2</v>
      </c>
      <c r="AF807">
        <f>'TP Factors'!$D$7</f>
        <v>1.0291758621024898</v>
      </c>
      <c r="AG807">
        <f t="shared" si="77"/>
        <v>18.7</v>
      </c>
    </row>
    <row r="808" spans="1:33">
      <c r="A808" s="51" t="s">
        <v>246</v>
      </c>
      <c r="B808" s="51">
        <v>10</v>
      </c>
      <c r="C808" s="51" t="s">
        <v>247</v>
      </c>
      <c r="D808" s="52">
        <v>37.82</v>
      </c>
      <c r="E808" s="51" t="s">
        <v>248</v>
      </c>
      <c r="F808" s="51">
        <v>1234</v>
      </c>
      <c r="G808" s="53">
        <v>102.5</v>
      </c>
      <c r="H808" s="51" t="s">
        <v>249</v>
      </c>
      <c r="I808" s="51" t="s">
        <v>250</v>
      </c>
      <c r="J808" s="51">
        <v>36735</v>
      </c>
      <c r="K808" s="54">
        <v>2316.1940479999998</v>
      </c>
      <c r="L808" s="54">
        <v>66612.628563000006</v>
      </c>
      <c r="M808" s="52">
        <v>77.14</v>
      </c>
      <c r="N808" s="52">
        <v>18.96</v>
      </c>
      <c r="O808" s="51">
        <v>66335</v>
      </c>
      <c r="P808" s="51">
        <v>64381</v>
      </c>
      <c r="Q808" s="55">
        <v>66335</v>
      </c>
      <c r="R808" s="55">
        <v>1300</v>
      </c>
      <c r="S808" s="51" t="s">
        <v>251</v>
      </c>
      <c r="T808" s="51" t="s">
        <v>315</v>
      </c>
      <c r="U808" s="55">
        <v>48.29</v>
      </c>
      <c r="V808" s="55">
        <v>1</v>
      </c>
      <c r="W808" s="55">
        <v>2.1</v>
      </c>
      <c r="X808" s="55">
        <v>0.51600000000000001</v>
      </c>
      <c r="Y808" s="55">
        <f t="shared" si="72"/>
        <v>2.1</v>
      </c>
      <c r="Z808" s="55">
        <f t="shared" si="73"/>
        <v>0.51600000000000001</v>
      </c>
      <c r="AA808" s="55">
        <v>0.73299999999999998</v>
      </c>
      <c r="AB808" s="56">
        <v>3.54172635666521</v>
      </c>
      <c r="AC808">
        <f t="shared" si="74"/>
        <v>12886</v>
      </c>
      <c r="AD808">
        <f t="shared" si="75"/>
        <v>60</v>
      </c>
      <c r="AE808">
        <f t="shared" si="76"/>
        <v>14.7</v>
      </c>
      <c r="AF808">
        <f>'TP Factors'!$D$7</f>
        <v>1.0291758621024898</v>
      </c>
      <c r="AG808">
        <f t="shared" si="77"/>
        <v>15.1</v>
      </c>
    </row>
    <row r="809" spans="1:33">
      <c r="A809" s="51" t="s">
        <v>246</v>
      </c>
      <c r="B809" s="51">
        <v>10</v>
      </c>
      <c r="C809" s="51" t="s">
        <v>247</v>
      </c>
      <c r="D809" s="52">
        <v>37.82</v>
      </c>
      <c r="E809" s="51" t="s">
        <v>248</v>
      </c>
      <c r="F809" s="51">
        <v>1234</v>
      </c>
      <c r="G809" s="53">
        <v>29</v>
      </c>
      <c r="H809" s="51" t="s">
        <v>249</v>
      </c>
      <c r="I809" s="51" t="s">
        <v>250</v>
      </c>
      <c r="J809" s="51">
        <v>5</v>
      </c>
      <c r="K809" s="54">
        <v>23.885450837</v>
      </c>
      <c r="L809" s="54">
        <v>22.1004843845</v>
      </c>
      <c r="M809" s="52">
        <v>0.01</v>
      </c>
      <c r="N809" s="52">
        <v>0</v>
      </c>
      <c r="O809" s="51">
        <v>66336</v>
      </c>
      <c r="P809" s="51">
        <v>64382</v>
      </c>
      <c r="Q809" s="55">
        <v>66336</v>
      </c>
      <c r="R809" s="55">
        <v>1200</v>
      </c>
      <c r="S809" s="51" t="s">
        <v>258</v>
      </c>
      <c r="T809" s="51" t="s">
        <v>259</v>
      </c>
      <c r="U809" s="55">
        <v>48.29</v>
      </c>
      <c r="V809" s="55">
        <v>1</v>
      </c>
      <c r="W809" s="55">
        <v>2.23</v>
      </c>
      <c r="X809" s="55">
        <v>0.316</v>
      </c>
      <c r="Y809" s="55">
        <f t="shared" si="72"/>
        <v>2.23</v>
      </c>
      <c r="Z809" s="55">
        <f t="shared" si="73"/>
        <v>0.316</v>
      </c>
      <c r="AA809" s="55">
        <v>0.30399999999999999</v>
      </c>
      <c r="AB809" s="56">
        <v>2.8601267246984399E-3</v>
      </c>
      <c r="AC809">
        <f t="shared" si="74"/>
        <v>4</v>
      </c>
      <c r="AD809">
        <f t="shared" si="75"/>
        <v>0</v>
      </c>
      <c r="AE809">
        <f t="shared" si="76"/>
        <v>0</v>
      </c>
      <c r="AF809">
        <f>'TP Factors'!$D$7</f>
        <v>1.0291758621024898</v>
      </c>
      <c r="AG809">
        <f t="shared" si="77"/>
        <v>0</v>
      </c>
    </row>
    <row r="810" spans="1:33">
      <c r="A810" s="51" t="s">
        <v>246</v>
      </c>
      <c r="B810" s="51">
        <v>10</v>
      </c>
      <c r="C810" s="51" t="s">
        <v>247</v>
      </c>
      <c r="D810" s="52">
        <v>37.82</v>
      </c>
      <c r="E810" s="51" t="s">
        <v>248</v>
      </c>
      <c r="F810" s="51">
        <v>1234</v>
      </c>
      <c r="G810" s="53">
        <v>102.5</v>
      </c>
      <c r="H810" s="51" t="s">
        <v>249</v>
      </c>
      <c r="I810" s="51" t="s">
        <v>250</v>
      </c>
      <c r="J810" s="51">
        <v>4882</v>
      </c>
      <c r="K810" s="54">
        <v>549.778299586</v>
      </c>
      <c r="L810" s="54">
        <v>9803.2018684400009</v>
      </c>
      <c r="M810" s="52">
        <v>10.25</v>
      </c>
      <c r="N810" s="52">
        <v>2.52</v>
      </c>
      <c r="O810" s="51">
        <v>66337</v>
      </c>
      <c r="P810" s="51">
        <v>64383</v>
      </c>
      <c r="Q810" s="55">
        <v>66337</v>
      </c>
      <c r="R810" s="55">
        <v>1300</v>
      </c>
      <c r="S810" s="51" t="s">
        <v>258</v>
      </c>
      <c r="T810" s="51" t="s">
        <v>311</v>
      </c>
      <c r="U810" s="55">
        <v>48.29</v>
      </c>
      <c r="V810" s="55">
        <v>1</v>
      </c>
      <c r="W810" s="55">
        <v>2.1</v>
      </c>
      <c r="X810" s="55">
        <v>0.51600000000000001</v>
      </c>
      <c r="Y810" s="55">
        <f t="shared" si="72"/>
        <v>2.1</v>
      </c>
      <c r="Z810" s="55">
        <f t="shared" si="73"/>
        <v>0.51600000000000001</v>
      </c>
      <c r="AA810" s="55">
        <v>0.66200000000000003</v>
      </c>
      <c r="AB810" s="56">
        <v>2.4224142476307402</v>
      </c>
      <c r="AC810">
        <f t="shared" si="74"/>
        <v>7960</v>
      </c>
      <c r="AD810">
        <f t="shared" si="75"/>
        <v>37</v>
      </c>
      <c r="AE810">
        <f t="shared" si="76"/>
        <v>9.1</v>
      </c>
      <c r="AF810">
        <f>'TP Factors'!$D$7</f>
        <v>1.0291758621024898</v>
      </c>
      <c r="AG810">
        <f t="shared" si="77"/>
        <v>9.4</v>
      </c>
    </row>
    <row r="811" spans="1:33">
      <c r="A811" s="51" t="s">
        <v>246</v>
      </c>
      <c r="B811" s="51">
        <v>10</v>
      </c>
      <c r="C811" s="51" t="s">
        <v>247</v>
      </c>
      <c r="D811" s="52">
        <v>37.82</v>
      </c>
      <c r="E811" s="51" t="s">
        <v>248</v>
      </c>
      <c r="F811" s="51">
        <v>1234</v>
      </c>
      <c r="G811" s="53">
        <v>11.1</v>
      </c>
      <c r="H811" s="51" t="s">
        <v>249</v>
      </c>
      <c r="I811" s="51" t="s">
        <v>250</v>
      </c>
      <c r="J811" s="51">
        <v>29</v>
      </c>
      <c r="K811" s="54">
        <v>58.0622431269</v>
      </c>
      <c r="L811" s="54">
        <v>207.699577882</v>
      </c>
      <c r="M811" s="52">
        <v>0.05</v>
      </c>
      <c r="N811" s="52">
        <v>0</v>
      </c>
      <c r="O811" s="51">
        <v>66338</v>
      </c>
      <c r="P811" s="51">
        <v>64384</v>
      </c>
      <c r="Q811" s="55">
        <v>66338</v>
      </c>
      <c r="R811" s="55">
        <v>1860</v>
      </c>
      <c r="S811" s="51" t="s">
        <v>258</v>
      </c>
      <c r="T811" s="51" t="s">
        <v>362</v>
      </c>
      <c r="U811" s="55">
        <v>48.29</v>
      </c>
      <c r="V811" s="55">
        <v>1</v>
      </c>
      <c r="W811" s="55">
        <v>1.58</v>
      </c>
      <c r="X811" s="55">
        <v>0.1</v>
      </c>
      <c r="Y811" s="55">
        <f t="shared" si="72"/>
        <v>1.58</v>
      </c>
      <c r="Z811" s="55">
        <f t="shared" si="73"/>
        <v>0.1</v>
      </c>
      <c r="AA811" s="55">
        <v>0.183</v>
      </c>
      <c r="AB811" s="56">
        <v>5.1323478127115303E-2</v>
      </c>
      <c r="AC811">
        <f t="shared" si="74"/>
        <v>47</v>
      </c>
      <c r="AD811">
        <f t="shared" si="75"/>
        <v>0</v>
      </c>
      <c r="AE811">
        <f t="shared" si="76"/>
        <v>0</v>
      </c>
      <c r="AF811">
        <f>'TP Factors'!$D$7</f>
        <v>1.0291758621024898</v>
      </c>
      <c r="AG811">
        <f t="shared" si="77"/>
        <v>0</v>
      </c>
    </row>
    <row r="812" spans="1:33">
      <c r="A812" s="51" t="s">
        <v>246</v>
      </c>
      <c r="B812" s="51">
        <v>10</v>
      </c>
      <c r="C812" s="51" t="s">
        <v>247</v>
      </c>
      <c r="D812" s="52">
        <v>37.82</v>
      </c>
      <c r="E812" s="51" t="s">
        <v>248</v>
      </c>
      <c r="F812" s="51">
        <v>1234</v>
      </c>
      <c r="G812" s="53">
        <v>102.5</v>
      </c>
      <c r="H812" s="51" t="s">
        <v>249</v>
      </c>
      <c r="I812" s="51" t="s">
        <v>250</v>
      </c>
      <c r="J812" s="51">
        <v>16657</v>
      </c>
      <c r="K812" s="54">
        <v>1186.8990627000001</v>
      </c>
      <c r="L812" s="54">
        <v>33444.841529600002</v>
      </c>
      <c r="M812" s="52">
        <v>34.979999999999997</v>
      </c>
      <c r="N812" s="52">
        <v>8.6</v>
      </c>
      <c r="O812" s="51">
        <v>66339</v>
      </c>
      <c r="P812" s="51">
        <v>64385</v>
      </c>
      <c r="Q812" s="55">
        <v>66339</v>
      </c>
      <c r="R812" s="55">
        <v>1300</v>
      </c>
      <c r="S812" s="51" t="s">
        <v>258</v>
      </c>
      <c r="T812" s="51" t="s">
        <v>311</v>
      </c>
      <c r="U812" s="55">
        <v>48.29</v>
      </c>
      <c r="V812" s="55">
        <v>1</v>
      </c>
      <c r="W812" s="55">
        <v>2.1</v>
      </c>
      <c r="X812" s="55">
        <v>0.51600000000000001</v>
      </c>
      <c r="Y812" s="55">
        <f t="shared" si="72"/>
        <v>2.1</v>
      </c>
      <c r="Z812" s="55">
        <f t="shared" si="73"/>
        <v>0.51600000000000001</v>
      </c>
      <c r="AA812" s="55">
        <v>0.66200000000000003</v>
      </c>
      <c r="AB812" s="56">
        <v>4.5818009010356402</v>
      </c>
      <c r="AC812">
        <f t="shared" si="74"/>
        <v>15056</v>
      </c>
      <c r="AD812">
        <f t="shared" si="75"/>
        <v>70</v>
      </c>
      <c r="AE812">
        <f t="shared" si="76"/>
        <v>17.100000000000001</v>
      </c>
      <c r="AF812">
        <f>'TP Factors'!$D$7</f>
        <v>1.0291758621024898</v>
      </c>
      <c r="AG812">
        <f t="shared" si="77"/>
        <v>17.600000000000001</v>
      </c>
    </row>
    <row r="813" spans="1:33">
      <c r="A813" s="51" t="s">
        <v>246</v>
      </c>
      <c r="B813" s="51">
        <v>10</v>
      </c>
      <c r="C813" s="51" t="s">
        <v>247</v>
      </c>
      <c r="D813" s="52">
        <v>37.82</v>
      </c>
      <c r="E813" s="51" t="s">
        <v>248</v>
      </c>
      <c r="F813" s="51">
        <v>3456</v>
      </c>
      <c r="G813" s="53">
        <v>0</v>
      </c>
      <c r="H813" s="51" t="s">
        <v>249</v>
      </c>
      <c r="I813" s="51" t="s">
        <v>250</v>
      </c>
      <c r="J813" s="51">
        <v>46</v>
      </c>
      <c r="K813" s="54">
        <v>61.058261232600003</v>
      </c>
      <c r="L813" s="54">
        <v>202.72950331499999</v>
      </c>
      <c r="M813" s="52">
        <v>0</v>
      </c>
      <c r="N813" s="52">
        <v>0</v>
      </c>
      <c r="O813" s="51">
        <v>66340</v>
      </c>
      <c r="P813" s="51">
        <v>64386</v>
      </c>
      <c r="Q813" s="55">
        <v>66340</v>
      </c>
      <c r="R813" s="55">
        <v>6460</v>
      </c>
      <c r="S813" s="51" t="s">
        <v>251</v>
      </c>
      <c r="T813" s="51" t="s">
        <v>282</v>
      </c>
      <c r="U813" s="55">
        <v>48.29</v>
      </c>
      <c r="V813" s="55">
        <v>1</v>
      </c>
      <c r="W813" s="55">
        <v>0</v>
      </c>
      <c r="X813" s="55">
        <v>0</v>
      </c>
      <c r="Y813" s="55">
        <f t="shared" si="72"/>
        <v>0</v>
      </c>
      <c r="Z813" s="55">
        <f t="shared" si="73"/>
        <v>0</v>
      </c>
      <c r="AA813" s="55">
        <v>0.30299999999999999</v>
      </c>
      <c r="AB813" s="56">
        <v>3.7700109153620799E-2</v>
      </c>
      <c r="AC813">
        <f t="shared" si="74"/>
        <v>57</v>
      </c>
      <c r="AD813">
        <f t="shared" si="75"/>
        <v>0</v>
      </c>
      <c r="AE813">
        <f t="shared" si="76"/>
        <v>0</v>
      </c>
      <c r="AF813">
        <f>'TP Factors'!$D$7</f>
        <v>1.0291758621024898</v>
      </c>
      <c r="AG813">
        <f t="shared" si="77"/>
        <v>0</v>
      </c>
    </row>
    <row r="814" spans="1:33">
      <c r="A814" s="51" t="s">
        <v>246</v>
      </c>
      <c r="B814" s="51">
        <v>10</v>
      </c>
      <c r="C814" s="51" t="s">
        <v>247</v>
      </c>
      <c r="D814" s="52">
        <v>37.82</v>
      </c>
      <c r="E814" s="51" t="s">
        <v>248</v>
      </c>
      <c r="F814" s="51">
        <v>3456</v>
      </c>
      <c r="G814" s="53">
        <v>0</v>
      </c>
      <c r="H814" s="51" t="s">
        <v>249</v>
      </c>
      <c r="I814" s="51" t="s">
        <v>250</v>
      </c>
      <c r="J814" s="51">
        <v>236</v>
      </c>
      <c r="K814" s="54">
        <v>181.70117017000001</v>
      </c>
      <c r="L814" s="54">
        <v>1035.3769980300001</v>
      </c>
      <c r="M814" s="52">
        <v>0</v>
      </c>
      <c r="N814" s="52">
        <v>0</v>
      </c>
      <c r="O814" s="51">
        <v>66342</v>
      </c>
      <c r="P814" s="51">
        <v>64388</v>
      </c>
      <c r="Q814" s="55">
        <v>66342</v>
      </c>
      <c r="R814" s="55">
        <v>6460</v>
      </c>
      <c r="S814" s="51" t="s">
        <v>258</v>
      </c>
      <c r="T814" s="51" t="s">
        <v>280</v>
      </c>
      <c r="U814" s="55">
        <v>48.29</v>
      </c>
      <c r="V814" s="55">
        <v>1</v>
      </c>
      <c r="W814" s="55">
        <v>0</v>
      </c>
      <c r="X814" s="55">
        <v>0</v>
      </c>
      <c r="Y814" s="55">
        <f t="shared" si="72"/>
        <v>0</v>
      </c>
      <c r="Z814" s="55">
        <f t="shared" si="73"/>
        <v>0</v>
      </c>
      <c r="AA814" s="55">
        <v>0.30299999999999999</v>
      </c>
      <c r="AB814" s="56">
        <v>0.25584620467583102</v>
      </c>
      <c r="AC814">
        <f t="shared" si="74"/>
        <v>385</v>
      </c>
      <c r="AD814">
        <f t="shared" si="75"/>
        <v>0</v>
      </c>
      <c r="AE814">
        <f t="shared" si="76"/>
        <v>0</v>
      </c>
      <c r="AF814">
        <f>'TP Factors'!$D$7</f>
        <v>1.0291758621024898</v>
      </c>
      <c r="AG814">
        <f t="shared" si="77"/>
        <v>0</v>
      </c>
    </row>
    <row r="815" spans="1:33">
      <c r="A815" s="51" t="s">
        <v>246</v>
      </c>
      <c r="B815" s="51">
        <v>10</v>
      </c>
      <c r="C815" s="51" t="s">
        <v>247</v>
      </c>
      <c r="D815" s="52">
        <v>37.82</v>
      </c>
      <c r="E815" s="51" t="s">
        <v>248</v>
      </c>
      <c r="F815" s="51">
        <v>3456</v>
      </c>
      <c r="G815" s="53">
        <v>0</v>
      </c>
      <c r="H815" s="51" t="s">
        <v>249</v>
      </c>
      <c r="I815" s="51" t="s">
        <v>250</v>
      </c>
      <c r="J815" s="51">
        <v>2467</v>
      </c>
      <c r="K815" s="54">
        <v>655.34049560599999</v>
      </c>
      <c r="L815" s="54">
        <v>10822.7280357</v>
      </c>
      <c r="M815" s="52">
        <v>0</v>
      </c>
      <c r="N815" s="52">
        <v>0</v>
      </c>
      <c r="O815" s="51">
        <v>66343</v>
      </c>
      <c r="P815" s="51">
        <v>64389</v>
      </c>
      <c r="Q815" s="55">
        <v>66343</v>
      </c>
      <c r="R815" s="55">
        <v>6460</v>
      </c>
      <c r="S815" s="51" t="s">
        <v>258</v>
      </c>
      <c r="T815" s="51" t="s">
        <v>280</v>
      </c>
      <c r="U815" s="55">
        <v>48.29</v>
      </c>
      <c r="V815" s="55">
        <v>1</v>
      </c>
      <c r="W815" s="55">
        <v>0</v>
      </c>
      <c r="X815" s="55">
        <v>0</v>
      </c>
      <c r="Y815" s="55">
        <f t="shared" si="72"/>
        <v>0</v>
      </c>
      <c r="Z815" s="55">
        <f t="shared" si="73"/>
        <v>0</v>
      </c>
      <c r="AA815" s="55">
        <v>0.30299999999999999</v>
      </c>
      <c r="AB815" s="56">
        <v>2.6730895011229698</v>
      </c>
      <c r="AC815">
        <f t="shared" si="74"/>
        <v>4020</v>
      </c>
      <c r="AD815">
        <f t="shared" si="75"/>
        <v>0</v>
      </c>
      <c r="AE815">
        <f t="shared" si="76"/>
        <v>0</v>
      </c>
      <c r="AF815">
        <f>'TP Factors'!$D$7</f>
        <v>1.0291758621024898</v>
      </c>
      <c r="AG815">
        <f t="shared" si="77"/>
        <v>0</v>
      </c>
    </row>
    <row r="816" spans="1:33">
      <c r="A816" s="51" t="s">
        <v>246</v>
      </c>
      <c r="B816" s="51">
        <v>10</v>
      </c>
      <c r="C816" s="51" t="s">
        <v>247</v>
      </c>
      <c r="D816" s="52">
        <v>37.82</v>
      </c>
      <c r="E816" s="51" t="s">
        <v>248</v>
      </c>
      <c r="F816" s="51">
        <v>3456</v>
      </c>
      <c r="G816" s="53">
        <v>0</v>
      </c>
      <c r="H816" s="51" t="s">
        <v>249</v>
      </c>
      <c r="I816" s="51" t="s">
        <v>250</v>
      </c>
      <c r="J816" s="51">
        <v>0</v>
      </c>
      <c r="K816" s="54">
        <v>5.4811524753900001</v>
      </c>
      <c r="L816" s="54">
        <v>1.3388168067699999</v>
      </c>
      <c r="M816" s="52">
        <v>0</v>
      </c>
      <c r="N816" s="52">
        <v>0</v>
      </c>
      <c r="O816" s="51">
        <v>66347</v>
      </c>
      <c r="P816" s="51">
        <v>64393</v>
      </c>
      <c r="Q816" s="55">
        <v>66347</v>
      </c>
      <c r="R816" s="55">
        <v>6460</v>
      </c>
      <c r="S816" s="51" t="s">
        <v>258</v>
      </c>
      <c r="T816" s="51" t="s">
        <v>280</v>
      </c>
      <c r="U816" s="55">
        <v>48.29</v>
      </c>
      <c r="V816" s="55">
        <v>1</v>
      </c>
      <c r="W816" s="55">
        <v>0</v>
      </c>
      <c r="X816" s="55">
        <v>0</v>
      </c>
      <c r="Y816" s="55">
        <f t="shared" si="72"/>
        <v>0</v>
      </c>
      <c r="Z816" s="55">
        <f t="shared" si="73"/>
        <v>0</v>
      </c>
      <c r="AA816" s="55">
        <v>0.30299999999999999</v>
      </c>
      <c r="AB816" s="56">
        <v>3.3082751447411002E-4</v>
      </c>
      <c r="AC816">
        <f t="shared" si="74"/>
        <v>0</v>
      </c>
      <c r="AD816">
        <f t="shared" si="75"/>
        <v>0</v>
      </c>
      <c r="AE816">
        <f t="shared" si="76"/>
        <v>0</v>
      </c>
      <c r="AF816">
        <f>'TP Factors'!$D$7</f>
        <v>1.0291758621024898</v>
      </c>
      <c r="AG816">
        <f t="shared" si="77"/>
        <v>0</v>
      </c>
    </row>
    <row r="817" spans="1:33">
      <c r="A817" s="51" t="s">
        <v>246</v>
      </c>
      <c r="B817" s="51">
        <v>10</v>
      </c>
      <c r="C817" s="51" t="s">
        <v>247</v>
      </c>
      <c r="D817" s="52">
        <v>37.82</v>
      </c>
      <c r="E817" s="51" t="s">
        <v>248</v>
      </c>
      <c r="F817" s="51">
        <v>3456</v>
      </c>
      <c r="G817" s="53">
        <v>0</v>
      </c>
      <c r="H817" s="51" t="s">
        <v>249</v>
      </c>
      <c r="I817" s="51" t="s">
        <v>250</v>
      </c>
      <c r="J817" s="51">
        <v>7</v>
      </c>
      <c r="K817" s="54">
        <v>27.324377786300001</v>
      </c>
      <c r="L817" s="54">
        <v>31.479098335700002</v>
      </c>
      <c r="M817" s="52">
        <v>0</v>
      </c>
      <c r="N817" s="52">
        <v>0</v>
      </c>
      <c r="O817" s="51">
        <v>66348</v>
      </c>
      <c r="P817" s="51">
        <v>64394</v>
      </c>
      <c r="Q817" s="55">
        <v>66348</v>
      </c>
      <c r="R817" s="55">
        <v>6460</v>
      </c>
      <c r="S817" s="51" t="s">
        <v>258</v>
      </c>
      <c r="T817" s="51" t="s">
        <v>280</v>
      </c>
      <c r="U817" s="55">
        <v>48.29</v>
      </c>
      <c r="V817" s="55">
        <v>1</v>
      </c>
      <c r="W817" s="55">
        <v>0</v>
      </c>
      <c r="X817" s="55">
        <v>0</v>
      </c>
      <c r="Y817" s="55">
        <f t="shared" si="72"/>
        <v>0</v>
      </c>
      <c r="Z817" s="55">
        <f t="shared" si="73"/>
        <v>0</v>
      </c>
      <c r="AA817" s="55">
        <v>0.30299999999999999</v>
      </c>
      <c r="AB817" s="56">
        <v>5.8543821902787003E-4</v>
      </c>
      <c r="AC817">
        <f t="shared" si="74"/>
        <v>1</v>
      </c>
      <c r="AD817">
        <f t="shared" si="75"/>
        <v>0</v>
      </c>
      <c r="AE817">
        <f t="shared" si="76"/>
        <v>0</v>
      </c>
      <c r="AF817">
        <f>'TP Factors'!$D$7</f>
        <v>1.0291758621024898</v>
      </c>
      <c r="AG817">
        <f t="shared" si="77"/>
        <v>0</v>
      </c>
    </row>
    <row r="818" spans="1:33">
      <c r="A818" s="51" t="s">
        <v>246</v>
      </c>
      <c r="B818" s="51">
        <v>10</v>
      </c>
      <c r="C818" s="51" t="s">
        <v>247</v>
      </c>
      <c r="D818" s="52">
        <v>37.82</v>
      </c>
      <c r="E818" s="51" t="s">
        <v>248</v>
      </c>
      <c r="F818" s="51">
        <v>1234</v>
      </c>
      <c r="G818" s="53">
        <v>102.5</v>
      </c>
      <c r="H818" s="51" t="s">
        <v>249</v>
      </c>
      <c r="I818" s="51" t="s">
        <v>250</v>
      </c>
      <c r="J818" s="51">
        <v>1062</v>
      </c>
      <c r="K818" s="54">
        <v>249.48419425899999</v>
      </c>
      <c r="L818" s="54">
        <v>2133.2984320099999</v>
      </c>
      <c r="M818" s="52">
        <v>2.23</v>
      </c>
      <c r="N818" s="52">
        <v>0.55000000000000004</v>
      </c>
      <c r="O818" s="51">
        <v>66351</v>
      </c>
      <c r="P818" s="51">
        <v>64397</v>
      </c>
      <c r="Q818" s="55">
        <v>66351</v>
      </c>
      <c r="R818" s="55">
        <v>1300</v>
      </c>
      <c r="S818" s="51" t="s">
        <v>258</v>
      </c>
      <c r="T818" s="51" t="s">
        <v>311</v>
      </c>
      <c r="U818" s="55">
        <v>48.29</v>
      </c>
      <c r="V818" s="55">
        <v>1</v>
      </c>
      <c r="W818" s="55">
        <v>2.1</v>
      </c>
      <c r="X818" s="55">
        <v>0.51600000000000001</v>
      </c>
      <c r="Y818" s="55">
        <f t="shared" si="72"/>
        <v>2.1</v>
      </c>
      <c r="Z818" s="55">
        <f t="shared" si="73"/>
        <v>0.51600000000000001</v>
      </c>
      <c r="AA818" s="55">
        <v>0.66200000000000003</v>
      </c>
      <c r="AB818" s="56">
        <v>0.52714741421504097</v>
      </c>
      <c r="AC818">
        <f t="shared" si="74"/>
        <v>1732</v>
      </c>
      <c r="AD818">
        <f t="shared" si="75"/>
        <v>8</v>
      </c>
      <c r="AE818">
        <f t="shared" si="76"/>
        <v>2</v>
      </c>
      <c r="AF818">
        <f>'TP Factors'!$D$7</f>
        <v>1.0291758621024898</v>
      </c>
      <c r="AG818">
        <f t="shared" si="77"/>
        <v>2.1</v>
      </c>
    </row>
    <row r="819" spans="1:33">
      <c r="A819" s="51" t="s">
        <v>246</v>
      </c>
      <c r="B819" s="51">
        <v>10</v>
      </c>
      <c r="C819" s="51" t="s">
        <v>247</v>
      </c>
      <c r="D819" s="52">
        <v>37.82</v>
      </c>
      <c r="E819" s="51" t="s">
        <v>248</v>
      </c>
      <c r="F819" s="51">
        <v>1234</v>
      </c>
      <c r="G819" s="53">
        <v>102.5</v>
      </c>
      <c r="H819" s="51" t="s">
        <v>249</v>
      </c>
      <c r="I819" s="51" t="s">
        <v>250</v>
      </c>
      <c r="J819" s="51">
        <v>26688</v>
      </c>
      <c r="K819" s="54">
        <v>1774.30332434</v>
      </c>
      <c r="L819" s="54">
        <v>53584.8305005</v>
      </c>
      <c r="M819" s="52">
        <v>56.04</v>
      </c>
      <c r="N819" s="52">
        <v>13.77</v>
      </c>
      <c r="O819" s="51">
        <v>66358</v>
      </c>
      <c r="P819" s="51">
        <v>64404</v>
      </c>
      <c r="Q819" s="55">
        <v>66358</v>
      </c>
      <c r="R819" s="55">
        <v>1300</v>
      </c>
      <c r="S819" s="51" t="s">
        <v>258</v>
      </c>
      <c r="T819" s="51" t="s">
        <v>311</v>
      </c>
      <c r="U819" s="55">
        <v>48.29</v>
      </c>
      <c r="V819" s="55">
        <v>1</v>
      </c>
      <c r="W819" s="55">
        <v>2.1</v>
      </c>
      <c r="X819" s="55">
        <v>0.51600000000000001</v>
      </c>
      <c r="Y819" s="55">
        <f t="shared" si="72"/>
        <v>2.1</v>
      </c>
      <c r="Z819" s="55">
        <f t="shared" si="73"/>
        <v>0.51600000000000001</v>
      </c>
      <c r="AA819" s="55">
        <v>0.66200000000000003</v>
      </c>
      <c r="AB819" s="56">
        <v>4.7075453377866596</v>
      </c>
      <c r="AC819">
        <f t="shared" si="74"/>
        <v>15469</v>
      </c>
      <c r="AD819">
        <f t="shared" si="75"/>
        <v>72</v>
      </c>
      <c r="AE819">
        <f t="shared" si="76"/>
        <v>17.600000000000001</v>
      </c>
      <c r="AF819">
        <f>'TP Factors'!$D$7</f>
        <v>1.0291758621024898</v>
      </c>
      <c r="AG819">
        <f t="shared" si="77"/>
        <v>18.100000000000001</v>
      </c>
    </row>
    <row r="820" spans="1:33">
      <c r="A820" s="51" t="s">
        <v>246</v>
      </c>
      <c r="B820" s="51">
        <v>10</v>
      </c>
      <c r="C820" s="51" t="s">
        <v>247</v>
      </c>
      <c r="D820" s="52">
        <v>37.82</v>
      </c>
      <c r="E820" s="51" t="s">
        <v>248</v>
      </c>
      <c r="F820" s="51">
        <v>3456</v>
      </c>
      <c r="G820" s="53">
        <v>0</v>
      </c>
      <c r="H820" s="51" t="s">
        <v>249</v>
      </c>
      <c r="I820" s="51" t="s">
        <v>250</v>
      </c>
      <c r="J820" s="51">
        <v>883</v>
      </c>
      <c r="K820" s="54">
        <v>424.04931539099999</v>
      </c>
      <c r="L820" s="54">
        <v>3873.6613538699999</v>
      </c>
      <c r="M820" s="52">
        <v>0</v>
      </c>
      <c r="N820" s="52">
        <v>0</v>
      </c>
      <c r="O820" s="51">
        <v>66361</v>
      </c>
      <c r="P820" s="51">
        <v>64407</v>
      </c>
      <c r="Q820" s="55">
        <v>66361</v>
      </c>
      <c r="R820" s="55">
        <v>6460</v>
      </c>
      <c r="S820" s="51" t="s">
        <v>251</v>
      </c>
      <c r="T820" s="51" t="s">
        <v>282</v>
      </c>
      <c r="U820" s="55">
        <v>48.29</v>
      </c>
      <c r="V820" s="55">
        <v>1</v>
      </c>
      <c r="W820" s="55">
        <v>0</v>
      </c>
      <c r="X820" s="55">
        <v>0</v>
      </c>
      <c r="Y820" s="55">
        <f t="shared" si="72"/>
        <v>0</v>
      </c>
      <c r="Z820" s="55">
        <f t="shared" si="73"/>
        <v>0</v>
      </c>
      <c r="AA820" s="55">
        <v>0.30299999999999999</v>
      </c>
      <c r="AB820" s="56">
        <v>0.59607406663058704</v>
      </c>
      <c r="AC820">
        <f t="shared" si="74"/>
        <v>897</v>
      </c>
      <c r="AD820">
        <f t="shared" si="75"/>
        <v>0</v>
      </c>
      <c r="AE820">
        <f t="shared" si="76"/>
        <v>0</v>
      </c>
      <c r="AF820">
        <f>'TP Factors'!$D$7</f>
        <v>1.0291758621024898</v>
      </c>
      <c r="AG820">
        <f t="shared" si="77"/>
        <v>0</v>
      </c>
    </row>
    <row r="821" spans="1:33">
      <c r="A821" s="51" t="s">
        <v>246</v>
      </c>
      <c r="B821" s="51">
        <v>10</v>
      </c>
      <c r="C821" s="51" t="s">
        <v>247</v>
      </c>
      <c r="D821" s="52">
        <v>37.82</v>
      </c>
      <c r="E821" s="51" t="s">
        <v>248</v>
      </c>
      <c r="F821" s="51">
        <v>3456</v>
      </c>
      <c r="G821" s="53">
        <v>0</v>
      </c>
      <c r="H821" s="51" t="s">
        <v>249</v>
      </c>
      <c r="I821" s="51" t="s">
        <v>250</v>
      </c>
      <c r="J821" s="51">
        <v>0</v>
      </c>
      <c r="K821" s="54">
        <v>3.9098010356200001</v>
      </c>
      <c r="L821" s="54">
        <v>0.56802498835799997</v>
      </c>
      <c r="M821" s="52">
        <v>0</v>
      </c>
      <c r="N821" s="52">
        <v>0</v>
      </c>
      <c r="O821" s="51">
        <v>66362</v>
      </c>
      <c r="P821" s="51">
        <v>64408</v>
      </c>
      <c r="Q821" s="55">
        <v>66362</v>
      </c>
      <c r="R821" s="55">
        <v>6460</v>
      </c>
      <c r="S821" s="51" t="s">
        <v>258</v>
      </c>
      <c r="T821" s="51" t="s">
        <v>280</v>
      </c>
      <c r="U821" s="55">
        <v>48.29</v>
      </c>
      <c r="V821" s="55">
        <v>1</v>
      </c>
      <c r="W821" s="55">
        <v>0</v>
      </c>
      <c r="X821" s="55">
        <v>0</v>
      </c>
      <c r="Y821" s="55">
        <f t="shared" si="72"/>
        <v>0</v>
      </c>
      <c r="Z821" s="55">
        <f t="shared" si="73"/>
        <v>0</v>
      </c>
      <c r="AA821" s="55">
        <v>0.30299999999999999</v>
      </c>
      <c r="AB821" s="56">
        <v>1.4036146983117999E-4</v>
      </c>
      <c r="AC821">
        <f t="shared" si="74"/>
        <v>0</v>
      </c>
      <c r="AD821">
        <f t="shared" si="75"/>
        <v>0</v>
      </c>
      <c r="AE821">
        <f t="shared" si="76"/>
        <v>0</v>
      </c>
      <c r="AF821">
        <f>'TP Factors'!$D$7</f>
        <v>1.0291758621024898</v>
      </c>
      <c r="AG821">
        <f t="shared" si="77"/>
        <v>0</v>
      </c>
    </row>
    <row r="822" spans="1:33">
      <c r="A822" s="51" t="s">
        <v>246</v>
      </c>
      <c r="B822" s="51">
        <v>10</v>
      </c>
      <c r="C822" s="51" t="s">
        <v>247</v>
      </c>
      <c r="D822" s="52">
        <v>37.82</v>
      </c>
      <c r="E822" s="51" t="s">
        <v>248</v>
      </c>
      <c r="F822" s="51">
        <v>1234</v>
      </c>
      <c r="G822" s="53">
        <v>102.5</v>
      </c>
      <c r="H822" s="51" t="s">
        <v>249</v>
      </c>
      <c r="I822" s="51" t="s">
        <v>250</v>
      </c>
      <c r="J822" s="51">
        <v>10673</v>
      </c>
      <c r="K822" s="54">
        <v>988.34591468600001</v>
      </c>
      <c r="L822" s="54">
        <v>19353.794627899999</v>
      </c>
      <c r="M822" s="52">
        <v>22.41</v>
      </c>
      <c r="N822" s="52">
        <v>5.51</v>
      </c>
      <c r="O822" s="51">
        <v>66363</v>
      </c>
      <c r="P822" s="51">
        <v>64409</v>
      </c>
      <c r="Q822" s="55">
        <v>66363</v>
      </c>
      <c r="R822" s="55">
        <v>1300</v>
      </c>
      <c r="S822" s="51" t="s">
        <v>251</v>
      </c>
      <c r="T822" s="51" t="s">
        <v>315</v>
      </c>
      <c r="U822" s="55">
        <v>48.29</v>
      </c>
      <c r="V822" s="55">
        <v>1</v>
      </c>
      <c r="W822" s="55">
        <v>2.1</v>
      </c>
      <c r="X822" s="55">
        <v>0.51600000000000001</v>
      </c>
      <c r="Y822" s="55">
        <f t="shared" si="72"/>
        <v>2.1</v>
      </c>
      <c r="Z822" s="55">
        <f t="shared" si="73"/>
        <v>0.51600000000000001</v>
      </c>
      <c r="AA822" s="55">
        <v>0.73299999999999998</v>
      </c>
      <c r="AB822" s="56">
        <v>2.4229322737488102</v>
      </c>
      <c r="AC822">
        <f t="shared" si="74"/>
        <v>8816</v>
      </c>
      <c r="AD822">
        <f t="shared" si="75"/>
        <v>41</v>
      </c>
      <c r="AE822">
        <f t="shared" si="76"/>
        <v>10</v>
      </c>
      <c r="AF822">
        <f>'TP Factors'!$D$7</f>
        <v>1.0291758621024898</v>
      </c>
      <c r="AG822">
        <f t="shared" si="77"/>
        <v>10.3</v>
      </c>
    </row>
    <row r="823" spans="1:33">
      <c r="A823" s="51" t="s">
        <v>246</v>
      </c>
      <c r="B823" s="51">
        <v>10</v>
      </c>
      <c r="C823" s="51" t="s">
        <v>247</v>
      </c>
      <c r="D823" s="52">
        <v>37.82</v>
      </c>
      <c r="E823" s="51" t="s">
        <v>248</v>
      </c>
      <c r="F823" s="51">
        <v>3456</v>
      </c>
      <c r="G823" s="53">
        <v>0</v>
      </c>
      <c r="H823" s="51" t="s">
        <v>249</v>
      </c>
      <c r="I823" s="51" t="s">
        <v>250</v>
      </c>
      <c r="J823" s="51">
        <v>179</v>
      </c>
      <c r="K823" s="54">
        <v>141.965249607</v>
      </c>
      <c r="L823" s="54">
        <v>785.75213011599999</v>
      </c>
      <c r="M823" s="52">
        <v>0</v>
      </c>
      <c r="N823" s="52">
        <v>0</v>
      </c>
      <c r="O823" s="51">
        <v>66364</v>
      </c>
      <c r="P823" s="51">
        <v>64410</v>
      </c>
      <c r="Q823" s="55">
        <v>66364</v>
      </c>
      <c r="R823" s="55">
        <v>6460</v>
      </c>
      <c r="S823" s="51" t="s">
        <v>251</v>
      </c>
      <c r="T823" s="51" t="s">
        <v>282</v>
      </c>
      <c r="U823" s="55">
        <v>48.29</v>
      </c>
      <c r="V823" s="55">
        <v>1</v>
      </c>
      <c r="W823" s="55">
        <v>0</v>
      </c>
      <c r="X823" s="55">
        <v>0</v>
      </c>
      <c r="Y823" s="55">
        <f t="shared" si="72"/>
        <v>0</v>
      </c>
      <c r="Z823" s="55">
        <f t="shared" si="73"/>
        <v>0</v>
      </c>
      <c r="AA823" s="55">
        <v>0.30299999999999999</v>
      </c>
      <c r="AB823" s="56">
        <v>0.19416280318686299</v>
      </c>
      <c r="AC823">
        <f t="shared" si="74"/>
        <v>292</v>
      </c>
      <c r="AD823">
        <f t="shared" si="75"/>
        <v>0</v>
      </c>
      <c r="AE823">
        <f t="shared" si="76"/>
        <v>0</v>
      </c>
      <c r="AF823">
        <f>'TP Factors'!$D$7</f>
        <v>1.0291758621024898</v>
      </c>
      <c r="AG823">
        <f t="shared" si="77"/>
        <v>0</v>
      </c>
    </row>
    <row r="824" spans="1:33">
      <c r="A824" s="51" t="s">
        <v>246</v>
      </c>
      <c r="B824" s="51">
        <v>10</v>
      </c>
      <c r="C824" s="51" t="s">
        <v>247</v>
      </c>
      <c r="D824" s="52">
        <v>37.82</v>
      </c>
      <c r="E824" s="51" t="s">
        <v>248</v>
      </c>
      <c r="F824" s="51">
        <v>3456</v>
      </c>
      <c r="G824" s="53">
        <v>0</v>
      </c>
      <c r="H824" s="51" t="s">
        <v>249</v>
      </c>
      <c r="I824" s="51" t="s">
        <v>250</v>
      </c>
      <c r="J824" s="51">
        <v>5</v>
      </c>
      <c r="K824" s="54">
        <v>23.989996466699999</v>
      </c>
      <c r="L824" s="54">
        <v>20.9654149098</v>
      </c>
      <c r="M824" s="52">
        <v>0</v>
      </c>
      <c r="N824" s="52">
        <v>0</v>
      </c>
      <c r="O824" s="51">
        <v>66365</v>
      </c>
      <c r="P824" s="51">
        <v>64411</v>
      </c>
      <c r="Q824" s="55">
        <v>66365</v>
      </c>
      <c r="R824" s="55">
        <v>6460</v>
      </c>
      <c r="S824" s="51" t="s">
        <v>258</v>
      </c>
      <c r="T824" s="51" t="s">
        <v>280</v>
      </c>
      <c r="U824" s="55">
        <v>48.29</v>
      </c>
      <c r="V824" s="55">
        <v>1</v>
      </c>
      <c r="W824" s="55">
        <v>0</v>
      </c>
      <c r="X824" s="55">
        <v>0</v>
      </c>
      <c r="Y824" s="55">
        <f t="shared" si="72"/>
        <v>0</v>
      </c>
      <c r="Z824" s="55">
        <f t="shared" si="73"/>
        <v>0</v>
      </c>
      <c r="AA824" s="55">
        <v>0.30299999999999999</v>
      </c>
      <c r="AB824" s="56">
        <v>5.1806461243216499E-3</v>
      </c>
      <c r="AC824">
        <f t="shared" si="74"/>
        <v>8</v>
      </c>
      <c r="AD824">
        <f t="shared" si="75"/>
        <v>0</v>
      </c>
      <c r="AE824">
        <f t="shared" si="76"/>
        <v>0</v>
      </c>
      <c r="AF824">
        <f>'TP Factors'!$D$7</f>
        <v>1.0291758621024898</v>
      </c>
      <c r="AG824">
        <f t="shared" si="77"/>
        <v>0</v>
      </c>
    </row>
    <row r="825" spans="1:33">
      <c r="A825" s="51" t="s">
        <v>246</v>
      </c>
      <c r="B825" s="51">
        <v>10</v>
      </c>
      <c r="C825" s="51" t="s">
        <v>247</v>
      </c>
      <c r="D825" s="52">
        <v>37.82</v>
      </c>
      <c r="E825" s="51" t="s">
        <v>248</v>
      </c>
      <c r="F825" s="51">
        <v>3456</v>
      </c>
      <c r="G825" s="53">
        <v>0</v>
      </c>
      <c r="H825" s="51" t="s">
        <v>249</v>
      </c>
      <c r="I825" s="51" t="s">
        <v>250</v>
      </c>
      <c r="J825" s="51">
        <v>605</v>
      </c>
      <c r="K825" s="54">
        <v>415.78238360900002</v>
      </c>
      <c r="L825" s="54">
        <v>2653.12209007</v>
      </c>
      <c r="M825" s="52">
        <v>0</v>
      </c>
      <c r="N825" s="52">
        <v>0</v>
      </c>
      <c r="O825" s="51">
        <v>66371</v>
      </c>
      <c r="P825" s="51">
        <v>64416</v>
      </c>
      <c r="Q825" s="55">
        <v>66371</v>
      </c>
      <c r="R825" s="55">
        <v>6460</v>
      </c>
      <c r="S825" s="51" t="s">
        <v>251</v>
      </c>
      <c r="T825" s="51" t="s">
        <v>282</v>
      </c>
      <c r="U825" s="55">
        <v>48.29</v>
      </c>
      <c r="V825" s="55">
        <v>1</v>
      </c>
      <c r="W825" s="55">
        <v>0</v>
      </c>
      <c r="X825" s="55">
        <v>0</v>
      </c>
      <c r="Y825" s="55">
        <f t="shared" si="72"/>
        <v>0</v>
      </c>
      <c r="Z825" s="55">
        <f t="shared" si="73"/>
        <v>0</v>
      </c>
      <c r="AA825" s="55">
        <v>0.30299999999999999</v>
      </c>
      <c r="AB825" s="56">
        <v>0.655598123731434</v>
      </c>
      <c r="AC825">
        <f t="shared" si="74"/>
        <v>986</v>
      </c>
      <c r="AD825">
        <f t="shared" si="75"/>
        <v>0</v>
      </c>
      <c r="AE825">
        <f t="shared" si="76"/>
        <v>0</v>
      </c>
      <c r="AF825">
        <f>'TP Factors'!$D$7</f>
        <v>1.0291758621024898</v>
      </c>
      <c r="AG825">
        <f t="shared" si="77"/>
        <v>0</v>
      </c>
    </row>
    <row r="826" spans="1:33">
      <c r="A826" s="51" t="s">
        <v>246</v>
      </c>
      <c r="B826" s="51">
        <v>10</v>
      </c>
      <c r="C826" s="51" t="s">
        <v>247</v>
      </c>
      <c r="D826" s="52">
        <v>37.82</v>
      </c>
      <c r="E826" s="51" t="s">
        <v>248</v>
      </c>
      <c r="F826" s="51">
        <v>3456</v>
      </c>
      <c r="G826" s="53">
        <v>0</v>
      </c>
      <c r="H826" s="51" t="s">
        <v>249</v>
      </c>
      <c r="I826" s="51" t="s">
        <v>250</v>
      </c>
      <c r="J826" s="51">
        <v>486</v>
      </c>
      <c r="K826" s="54">
        <v>245.291630244</v>
      </c>
      <c r="L826" s="54">
        <v>2129.61626905</v>
      </c>
      <c r="M826" s="52">
        <v>0</v>
      </c>
      <c r="N826" s="52">
        <v>0</v>
      </c>
      <c r="O826" s="51">
        <v>66373</v>
      </c>
      <c r="P826" s="51">
        <v>64418</v>
      </c>
      <c r="Q826" s="55">
        <v>66373</v>
      </c>
      <c r="R826" s="55">
        <v>6410</v>
      </c>
      <c r="S826" s="51" t="s">
        <v>258</v>
      </c>
      <c r="T826" s="51" t="s">
        <v>314</v>
      </c>
      <c r="U826" s="55">
        <v>48.29</v>
      </c>
      <c r="V826" s="55">
        <v>1</v>
      </c>
      <c r="W826" s="55">
        <v>0</v>
      </c>
      <c r="X826" s="55">
        <v>0</v>
      </c>
      <c r="Y826" s="55">
        <f t="shared" si="72"/>
        <v>0</v>
      </c>
      <c r="Z826" s="55">
        <f t="shared" si="73"/>
        <v>0</v>
      </c>
      <c r="AA826" s="55">
        <v>0.30299999999999999</v>
      </c>
      <c r="AB826" s="56">
        <v>0.52623753558936603</v>
      </c>
      <c r="AC826">
        <f t="shared" si="74"/>
        <v>791</v>
      </c>
      <c r="AD826">
        <f t="shared" si="75"/>
        <v>0</v>
      </c>
      <c r="AE826">
        <f t="shared" si="76"/>
        <v>0</v>
      </c>
      <c r="AF826">
        <f>'TP Factors'!$D$7</f>
        <v>1.0291758621024898</v>
      </c>
      <c r="AG826">
        <f t="shared" si="77"/>
        <v>0</v>
      </c>
    </row>
    <row r="827" spans="1:33">
      <c r="A827" s="51" t="s">
        <v>246</v>
      </c>
      <c r="B827" s="51">
        <v>10</v>
      </c>
      <c r="C827" s="51" t="s">
        <v>247</v>
      </c>
      <c r="D827" s="52">
        <v>37.82</v>
      </c>
      <c r="E827" s="51" t="s">
        <v>248</v>
      </c>
      <c r="F827" s="51">
        <v>1234</v>
      </c>
      <c r="G827" s="53">
        <v>0</v>
      </c>
      <c r="H827" s="51" t="s">
        <v>249</v>
      </c>
      <c r="I827" s="51" t="s">
        <v>250</v>
      </c>
      <c r="J827" s="51">
        <v>58</v>
      </c>
      <c r="K827" s="54">
        <v>69.629210072800007</v>
      </c>
      <c r="L827" s="54">
        <v>153.87692120299999</v>
      </c>
      <c r="M827" s="52">
        <v>0.03</v>
      </c>
      <c r="N827" s="52">
        <v>0.01</v>
      </c>
      <c r="O827" s="51">
        <v>66378</v>
      </c>
      <c r="P827" s="51">
        <v>64423</v>
      </c>
      <c r="Q827" s="55">
        <v>66378</v>
      </c>
      <c r="R827" s="55">
        <v>5300</v>
      </c>
      <c r="S827" s="51" t="s">
        <v>251</v>
      </c>
      <c r="T827" s="51" t="s">
        <v>323</v>
      </c>
      <c r="U827" s="55">
        <v>48.29</v>
      </c>
      <c r="V827" s="55">
        <v>1</v>
      </c>
      <c r="W827" s="55">
        <v>0.6</v>
      </c>
      <c r="X827" s="55">
        <v>0.13500000000000001</v>
      </c>
      <c r="Y827" s="55">
        <f t="shared" si="72"/>
        <v>0.6</v>
      </c>
      <c r="Z827" s="55">
        <f t="shared" si="73"/>
        <v>0.13500000000000001</v>
      </c>
      <c r="AA827" s="55">
        <v>0.5</v>
      </c>
      <c r="AB827" s="56">
        <v>3.8023663217225397E-2</v>
      </c>
      <c r="AC827">
        <f t="shared" si="74"/>
        <v>94</v>
      </c>
      <c r="AD827">
        <f t="shared" si="75"/>
        <v>0</v>
      </c>
      <c r="AE827">
        <f t="shared" si="76"/>
        <v>0</v>
      </c>
      <c r="AF827">
        <f>'TP Factors'!$D$7</f>
        <v>1.0291758621024898</v>
      </c>
      <c r="AG827">
        <f t="shared" si="77"/>
        <v>0</v>
      </c>
    </row>
    <row r="828" spans="1:33">
      <c r="A828" s="51" t="s">
        <v>246</v>
      </c>
      <c r="B828" s="51">
        <v>10</v>
      </c>
      <c r="C828" s="51" t="s">
        <v>247</v>
      </c>
      <c r="D828" s="52">
        <v>37.82</v>
      </c>
      <c r="E828" s="51" t="s">
        <v>248</v>
      </c>
      <c r="F828" s="51">
        <v>1234</v>
      </c>
      <c r="G828" s="53">
        <v>29</v>
      </c>
      <c r="H828" s="51" t="s">
        <v>249</v>
      </c>
      <c r="I828" s="51" t="s">
        <v>250</v>
      </c>
      <c r="J828" s="51">
        <v>5482</v>
      </c>
      <c r="K828" s="54">
        <v>634.89274087000001</v>
      </c>
      <c r="L828" s="54">
        <v>15403.3141347</v>
      </c>
      <c r="M828" s="52">
        <v>12.22</v>
      </c>
      <c r="N828" s="52">
        <v>1.73</v>
      </c>
      <c r="O828" s="51">
        <v>66379</v>
      </c>
      <c r="P828" s="51">
        <v>64424</v>
      </c>
      <c r="Q828" s="55">
        <v>66379</v>
      </c>
      <c r="R828" s="55">
        <v>1200</v>
      </c>
      <c r="S828" s="51" t="s">
        <v>251</v>
      </c>
      <c r="T828" s="51" t="s">
        <v>255</v>
      </c>
      <c r="U828" s="55">
        <v>48.29</v>
      </c>
      <c r="V828" s="55">
        <v>1</v>
      </c>
      <c r="W828" s="55">
        <v>2.23</v>
      </c>
      <c r="X828" s="55">
        <v>0.316</v>
      </c>
      <c r="Y828" s="55">
        <f t="shared" si="72"/>
        <v>2.23</v>
      </c>
      <c r="Z828" s="55">
        <f t="shared" si="73"/>
        <v>0.316</v>
      </c>
      <c r="AA828" s="55">
        <v>0.47299999999999998</v>
      </c>
      <c r="AB828" s="56">
        <v>3.8062265900445902</v>
      </c>
      <c r="AC828">
        <f t="shared" si="74"/>
        <v>8936</v>
      </c>
      <c r="AD828">
        <f t="shared" si="75"/>
        <v>44</v>
      </c>
      <c r="AE828">
        <f t="shared" si="76"/>
        <v>6.2</v>
      </c>
      <c r="AF828">
        <f>'TP Factors'!$D$7</f>
        <v>1.0291758621024898</v>
      </c>
      <c r="AG828">
        <f t="shared" si="77"/>
        <v>6.4</v>
      </c>
    </row>
    <row r="829" spans="1:33">
      <c r="A829" s="51" t="s">
        <v>246</v>
      </c>
      <c r="B829" s="51">
        <v>10</v>
      </c>
      <c r="C829" s="51" t="s">
        <v>247</v>
      </c>
      <c r="D829" s="52">
        <v>37.82</v>
      </c>
      <c r="E829" s="51" t="s">
        <v>248</v>
      </c>
      <c r="F829" s="51">
        <v>1234</v>
      </c>
      <c r="G829" s="53">
        <v>102.5</v>
      </c>
      <c r="H829" s="51" t="s">
        <v>249</v>
      </c>
      <c r="I829" s="51" t="s">
        <v>250</v>
      </c>
      <c r="J829" s="51">
        <v>394</v>
      </c>
      <c r="K829" s="54">
        <v>115.538871887</v>
      </c>
      <c r="L829" s="54">
        <v>715.33529086600004</v>
      </c>
      <c r="M829" s="52">
        <v>0.83</v>
      </c>
      <c r="N829" s="52">
        <v>0.2</v>
      </c>
      <c r="O829" s="51">
        <v>66384</v>
      </c>
      <c r="P829" s="51">
        <v>64429</v>
      </c>
      <c r="Q829" s="55">
        <v>66384</v>
      </c>
      <c r="R829" s="55">
        <v>1300</v>
      </c>
      <c r="S829" s="51" t="s">
        <v>251</v>
      </c>
      <c r="T829" s="51" t="s">
        <v>315</v>
      </c>
      <c r="U829" s="55">
        <v>48.29</v>
      </c>
      <c r="V829" s="55">
        <v>1</v>
      </c>
      <c r="W829" s="55">
        <v>2.1</v>
      </c>
      <c r="X829" s="55">
        <v>0.51600000000000001</v>
      </c>
      <c r="Y829" s="55">
        <f t="shared" si="72"/>
        <v>2.1</v>
      </c>
      <c r="Z829" s="55">
        <f t="shared" si="73"/>
        <v>0.51600000000000001</v>
      </c>
      <c r="AA829" s="55">
        <v>0.73299999999999998</v>
      </c>
      <c r="AB829" s="56">
        <v>0.176762492879765</v>
      </c>
      <c r="AC829">
        <f t="shared" si="74"/>
        <v>643</v>
      </c>
      <c r="AD829">
        <f t="shared" si="75"/>
        <v>3</v>
      </c>
      <c r="AE829">
        <f t="shared" si="76"/>
        <v>0.7</v>
      </c>
      <c r="AF829">
        <f>'TP Factors'!$D$7</f>
        <v>1.0291758621024898</v>
      </c>
      <c r="AG829">
        <f t="shared" si="77"/>
        <v>0.7</v>
      </c>
    </row>
    <row r="830" spans="1:33">
      <c r="A830" s="51" t="s">
        <v>246</v>
      </c>
      <c r="B830" s="51">
        <v>10</v>
      </c>
      <c r="C830" s="51" t="s">
        <v>247</v>
      </c>
      <c r="D830" s="52">
        <v>37.82</v>
      </c>
      <c r="E830" s="51" t="s">
        <v>248</v>
      </c>
      <c r="F830" s="51">
        <v>3456</v>
      </c>
      <c r="G830" s="53">
        <v>3</v>
      </c>
      <c r="H830" s="51" t="s">
        <v>249</v>
      </c>
      <c r="I830" s="51" t="s">
        <v>250</v>
      </c>
      <c r="J830" s="51">
        <v>732</v>
      </c>
      <c r="K830" s="54">
        <v>205.72709516699999</v>
      </c>
      <c r="L830" s="54">
        <v>2433.8648404</v>
      </c>
      <c r="M830" s="52">
        <v>0.88</v>
      </c>
      <c r="N830" s="52">
        <v>0.05</v>
      </c>
      <c r="O830" s="51">
        <v>66391</v>
      </c>
      <c r="P830" s="51">
        <v>64436</v>
      </c>
      <c r="Q830" s="55">
        <v>66391</v>
      </c>
      <c r="R830" s="55">
        <v>3200</v>
      </c>
      <c r="S830" s="51" t="s">
        <v>258</v>
      </c>
      <c r="T830" s="51" t="s">
        <v>300</v>
      </c>
      <c r="U830" s="55">
        <v>48.29</v>
      </c>
      <c r="V830" s="55">
        <v>1</v>
      </c>
      <c r="W830" s="55">
        <v>1.2</v>
      </c>
      <c r="X830" s="55">
        <v>6.4000000000000001E-2</v>
      </c>
      <c r="Y830" s="55">
        <f t="shared" si="72"/>
        <v>1.2</v>
      </c>
      <c r="Z830" s="55">
        <f t="shared" si="73"/>
        <v>6.4000000000000001E-2</v>
      </c>
      <c r="AA830" s="55">
        <v>0.4</v>
      </c>
      <c r="AB830" s="56">
        <v>0.60141869413876703</v>
      </c>
      <c r="AC830">
        <f t="shared" si="74"/>
        <v>1194</v>
      </c>
      <c r="AD830">
        <f t="shared" si="75"/>
        <v>3</v>
      </c>
      <c r="AE830">
        <f t="shared" si="76"/>
        <v>0.2</v>
      </c>
      <c r="AF830">
        <f>'TP Factors'!$D$7</f>
        <v>1.0291758621024898</v>
      </c>
      <c r="AG830">
        <f t="shared" si="77"/>
        <v>0.2</v>
      </c>
    </row>
    <row r="831" spans="1:33">
      <c r="A831" s="51" t="s">
        <v>246</v>
      </c>
      <c r="B831" s="51">
        <v>10</v>
      </c>
      <c r="C831" s="51" t="s">
        <v>247</v>
      </c>
      <c r="D831" s="52">
        <v>37.82</v>
      </c>
      <c r="E831" s="51" t="s">
        <v>248</v>
      </c>
      <c r="F831" s="51">
        <v>3456</v>
      </c>
      <c r="G831" s="53">
        <v>0</v>
      </c>
      <c r="H831" s="51" t="s">
        <v>249</v>
      </c>
      <c r="I831" s="51" t="s">
        <v>250</v>
      </c>
      <c r="J831" s="51">
        <v>447</v>
      </c>
      <c r="K831" s="54">
        <v>170.569957996</v>
      </c>
      <c r="L831" s="54">
        <v>1960.4251368</v>
      </c>
      <c r="M831" s="52">
        <v>0</v>
      </c>
      <c r="N831" s="52">
        <v>0</v>
      </c>
      <c r="O831" s="51">
        <v>66398</v>
      </c>
      <c r="P831" s="51">
        <v>64441</v>
      </c>
      <c r="Q831" s="55">
        <v>66398</v>
      </c>
      <c r="R831" s="55">
        <v>6410</v>
      </c>
      <c r="S831" s="51" t="s">
        <v>251</v>
      </c>
      <c r="T831" s="51" t="s">
        <v>321</v>
      </c>
      <c r="U831" s="55">
        <v>48.29</v>
      </c>
      <c r="V831" s="55">
        <v>1</v>
      </c>
      <c r="W831" s="55">
        <v>0</v>
      </c>
      <c r="X831" s="55">
        <v>0</v>
      </c>
      <c r="Y831" s="55">
        <f t="shared" si="72"/>
        <v>0</v>
      </c>
      <c r="Z831" s="55">
        <f t="shared" si="73"/>
        <v>0</v>
      </c>
      <c r="AA831" s="55">
        <v>0.30299999999999999</v>
      </c>
      <c r="AB831" s="56">
        <v>0.48442966352793898</v>
      </c>
      <c r="AC831">
        <f t="shared" si="74"/>
        <v>729</v>
      </c>
      <c r="AD831">
        <f t="shared" si="75"/>
        <v>0</v>
      </c>
      <c r="AE831">
        <f t="shared" si="76"/>
        <v>0</v>
      </c>
      <c r="AF831">
        <f>'TP Factors'!$D$7</f>
        <v>1.0291758621024898</v>
      </c>
      <c r="AG831">
        <f t="shared" si="77"/>
        <v>0</v>
      </c>
    </row>
    <row r="832" spans="1:33">
      <c r="A832" s="51" t="s">
        <v>246</v>
      </c>
      <c r="B832" s="51">
        <v>10</v>
      </c>
      <c r="C832" s="51" t="s">
        <v>247</v>
      </c>
      <c r="D832" s="52">
        <v>37.82</v>
      </c>
      <c r="E832" s="51" t="s">
        <v>248</v>
      </c>
      <c r="F832" s="51">
        <v>3456</v>
      </c>
      <c r="G832" s="53">
        <v>3</v>
      </c>
      <c r="H832" s="51" t="s">
        <v>249</v>
      </c>
      <c r="I832" s="51" t="s">
        <v>250</v>
      </c>
      <c r="J832" s="51">
        <v>1293</v>
      </c>
      <c r="K832" s="54">
        <v>288.33897891800001</v>
      </c>
      <c r="L832" s="54">
        <v>4297.7824213100002</v>
      </c>
      <c r="M832" s="52">
        <v>1.55</v>
      </c>
      <c r="N832" s="52">
        <v>0.08</v>
      </c>
      <c r="O832" s="51">
        <v>66400</v>
      </c>
      <c r="P832" s="51">
        <v>64443</v>
      </c>
      <c r="Q832" s="55">
        <v>66400</v>
      </c>
      <c r="R832" s="55">
        <v>3200</v>
      </c>
      <c r="S832" s="51" t="s">
        <v>251</v>
      </c>
      <c r="T832" s="51" t="s">
        <v>252</v>
      </c>
      <c r="U832" s="55">
        <v>48.29</v>
      </c>
      <c r="V832" s="55">
        <v>1</v>
      </c>
      <c r="W832" s="55">
        <v>1.2</v>
      </c>
      <c r="X832" s="55">
        <v>6.4000000000000001E-2</v>
      </c>
      <c r="Y832" s="55">
        <f t="shared" si="72"/>
        <v>1.2</v>
      </c>
      <c r="Z832" s="55">
        <f t="shared" si="73"/>
        <v>6.4000000000000001E-2</v>
      </c>
      <c r="AA832" s="55">
        <v>0.4</v>
      </c>
      <c r="AB832" s="56">
        <v>1.0620009167009601</v>
      </c>
      <c r="AC832">
        <f t="shared" si="74"/>
        <v>2109</v>
      </c>
      <c r="AD832">
        <f t="shared" si="75"/>
        <v>6</v>
      </c>
      <c r="AE832">
        <f t="shared" si="76"/>
        <v>0.3</v>
      </c>
      <c r="AF832">
        <f>'TP Factors'!$D$7</f>
        <v>1.0291758621024898</v>
      </c>
      <c r="AG832">
        <f t="shared" si="77"/>
        <v>0.3</v>
      </c>
    </row>
    <row r="833" spans="1:33">
      <c r="A833" s="51" t="s">
        <v>246</v>
      </c>
      <c r="B833" s="51">
        <v>10</v>
      </c>
      <c r="C833" s="51" t="s">
        <v>247</v>
      </c>
      <c r="D833" s="52">
        <v>37.82</v>
      </c>
      <c r="E833" s="51" t="s">
        <v>248</v>
      </c>
      <c r="F833" s="51">
        <v>1234</v>
      </c>
      <c r="G833" s="53">
        <v>102.5</v>
      </c>
      <c r="H833" s="51" t="s">
        <v>249</v>
      </c>
      <c r="I833" s="51" t="s">
        <v>250</v>
      </c>
      <c r="J833" s="51">
        <v>447</v>
      </c>
      <c r="K833" s="54">
        <v>129.447567187</v>
      </c>
      <c r="L833" s="54">
        <v>810.85125720799999</v>
      </c>
      <c r="M833" s="52">
        <v>0.94</v>
      </c>
      <c r="N833" s="52">
        <v>0.23</v>
      </c>
      <c r="O833" s="51">
        <v>66401</v>
      </c>
      <c r="P833" s="51">
        <v>64444</v>
      </c>
      <c r="Q833" s="55">
        <v>66401</v>
      </c>
      <c r="R833" s="55">
        <v>1300</v>
      </c>
      <c r="S833" s="51" t="s">
        <v>251</v>
      </c>
      <c r="T833" s="51" t="s">
        <v>315</v>
      </c>
      <c r="U833" s="55">
        <v>48.29</v>
      </c>
      <c r="V833" s="55">
        <v>1</v>
      </c>
      <c r="W833" s="55">
        <v>2.1</v>
      </c>
      <c r="X833" s="55">
        <v>0.51600000000000001</v>
      </c>
      <c r="Y833" s="55">
        <f t="shared" si="72"/>
        <v>2.1</v>
      </c>
      <c r="Z833" s="55">
        <f t="shared" si="73"/>
        <v>0.51600000000000001</v>
      </c>
      <c r="AA833" s="55">
        <v>0.73299999999999998</v>
      </c>
      <c r="AB833" s="56">
        <v>0.200364907774081</v>
      </c>
      <c r="AC833">
        <f t="shared" si="74"/>
        <v>729</v>
      </c>
      <c r="AD833">
        <f t="shared" si="75"/>
        <v>3</v>
      </c>
      <c r="AE833">
        <f t="shared" si="76"/>
        <v>0.8</v>
      </c>
      <c r="AF833">
        <f>'TP Factors'!$D$7</f>
        <v>1.0291758621024898</v>
      </c>
      <c r="AG833">
        <f t="shared" si="77"/>
        <v>0.8</v>
      </c>
    </row>
    <row r="834" spans="1:33">
      <c r="A834" s="51" t="s">
        <v>246</v>
      </c>
      <c r="B834" s="51">
        <v>10</v>
      </c>
      <c r="C834" s="51" t="s">
        <v>247</v>
      </c>
      <c r="D834" s="52">
        <v>37.82</v>
      </c>
      <c r="E834" s="51" t="s">
        <v>248</v>
      </c>
      <c r="F834" s="51">
        <v>1234</v>
      </c>
      <c r="G834" s="53">
        <v>0</v>
      </c>
      <c r="H834" s="51" t="s">
        <v>249</v>
      </c>
      <c r="I834" s="51" t="s">
        <v>250</v>
      </c>
      <c r="J834" s="51">
        <v>3858</v>
      </c>
      <c r="K834" s="54">
        <v>446.270870866</v>
      </c>
      <c r="L834" s="54">
        <v>10257.005805000001</v>
      </c>
      <c r="M834" s="52">
        <v>2.31</v>
      </c>
      <c r="N834" s="52">
        <v>0.52</v>
      </c>
      <c r="O834" s="51">
        <v>66402</v>
      </c>
      <c r="P834" s="51">
        <v>64445</v>
      </c>
      <c r="Q834" s="55">
        <v>66402</v>
      </c>
      <c r="R834" s="55">
        <v>5300</v>
      </c>
      <c r="S834" s="51" t="s">
        <v>258</v>
      </c>
      <c r="T834" s="51" t="s">
        <v>291</v>
      </c>
      <c r="U834" s="55">
        <v>48.29</v>
      </c>
      <c r="V834" s="55">
        <v>1</v>
      </c>
      <c r="W834" s="55">
        <v>0.6</v>
      </c>
      <c r="X834" s="55">
        <v>0.13500000000000001</v>
      </c>
      <c r="Y834" s="55">
        <f t="shared" si="72"/>
        <v>0.6</v>
      </c>
      <c r="Z834" s="55">
        <f t="shared" si="73"/>
        <v>0.13500000000000001</v>
      </c>
      <c r="AA834" s="55">
        <v>0.5</v>
      </c>
      <c r="AB834" s="56">
        <v>2.5345511939174199</v>
      </c>
      <c r="AC834">
        <f t="shared" si="74"/>
        <v>6290</v>
      </c>
      <c r="AD834">
        <f t="shared" si="75"/>
        <v>8</v>
      </c>
      <c r="AE834">
        <f t="shared" si="76"/>
        <v>1.9</v>
      </c>
      <c r="AF834">
        <f>'TP Factors'!$D$7</f>
        <v>1.0291758621024898</v>
      </c>
      <c r="AG834">
        <f t="shared" si="77"/>
        <v>2</v>
      </c>
    </row>
    <row r="835" spans="1:33">
      <c r="A835" s="51" t="s">
        <v>246</v>
      </c>
      <c r="B835" s="51">
        <v>10</v>
      </c>
      <c r="C835" s="51" t="s">
        <v>247</v>
      </c>
      <c r="D835" s="52">
        <v>37.82</v>
      </c>
      <c r="E835" s="51" t="s">
        <v>248</v>
      </c>
      <c r="F835" s="51">
        <v>1234</v>
      </c>
      <c r="G835" s="53">
        <v>45</v>
      </c>
      <c r="H835" s="51" t="s">
        <v>249</v>
      </c>
      <c r="I835" s="51" t="s">
        <v>250</v>
      </c>
      <c r="J835" s="51">
        <v>1940</v>
      </c>
      <c r="K835" s="54">
        <v>392.09135045900001</v>
      </c>
      <c r="L835" s="54">
        <v>3032.9807896699999</v>
      </c>
      <c r="M835" s="52">
        <v>2.33</v>
      </c>
      <c r="N835" s="52">
        <v>0.93</v>
      </c>
      <c r="O835" s="51">
        <v>66403</v>
      </c>
      <c r="P835" s="51">
        <v>64446</v>
      </c>
      <c r="Q835" s="55">
        <v>66403</v>
      </c>
      <c r="R835" s="55">
        <v>8140</v>
      </c>
      <c r="S835" s="51" t="s">
        <v>251</v>
      </c>
      <c r="T835" s="51" t="s">
        <v>332</v>
      </c>
      <c r="U835" s="55">
        <v>48.29</v>
      </c>
      <c r="V835" s="55">
        <v>1</v>
      </c>
      <c r="W835" s="55">
        <v>1.2</v>
      </c>
      <c r="X835" s="55">
        <v>0.48</v>
      </c>
      <c r="Y835" s="55">
        <f t="shared" ref="Y835:Y898" si="78">W835</f>
        <v>1.2</v>
      </c>
      <c r="Z835" s="55">
        <f t="shared" ref="Z835:Z898" si="79">X835</f>
        <v>0.48</v>
      </c>
      <c r="AA835" s="55">
        <v>0.85</v>
      </c>
      <c r="AB835" s="56">
        <v>0.70808874731551197</v>
      </c>
      <c r="AC835">
        <f t="shared" ref="AC835:AC898" si="80">ROUND(AB835*AA835*U835*102.79,0)</f>
        <v>2988</v>
      </c>
      <c r="AD835">
        <f t="shared" ref="AD835:AD898" si="81">ROUND(Y835*AC835*0.002205,0)</f>
        <v>8</v>
      </c>
      <c r="AE835">
        <f t="shared" ref="AE835:AE898" si="82">ROUND(Z835*AC835*0.002205,1)</f>
        <v>3.2</v>
      </c>
      <c r="AF835">
        <f>'TP Factors'!$D$7</f>
        <v>1.0291758621024898</v>
      </c>
      <c r="AG835">
        <f t="shared" ref="AG835:AG898" si="83">ROUND(AE835*AF835,1)</f>
        <v>3.3</v>
      </c>
    </row>
    <row r="836" spans="1:33">
      <c r="A836" s="51" t="s">
        <v>246</v>
      </c>
      <c r="B836" s="51">
        <v>10</v>
      </c>
      <c r="C836" s="51" t="s">
        <v>247</v>
      </c>
      <c r="D836" s="52">
        <v>37.82</v>
      </c>
      <c r="E836" s="51" t="s">
        <v>248</v>
      </c>
      <c r="F836" s="51">
        <v>1234</v>
      </c>
      <c r="G836" s="53">
        <v>102.5</v>
      </c>
      <c r="H836" s="51" t="s">
        <v>249</v>
      </c>
      <c r="I836" s="51" t="s">
        <v>250</v>
      </c>
      <c r="J836" s="51">
        <v>236</v>
      </c>
      <c r="K836" s="54">
        <v>99.496764693700001</v>
      </c>
      <c r="L836" s="54">
        <v>474.24232829300001</v>
      </c>
      <c r="M836" s="52">
        <v>0.5</v>
      </c>
      <c r="N836" s="52">
        <v>0.12</v>
      </c>
      <c r="O836" s="51">
        <v>66404</v>
      </c>
      <c r="P836" s="51">
        <v>64447</v>
      </c>
      <c r="Q836" s="55">
        <v>66404</v>
      </c>
      <c r="R836" s="55">
        <v>1300</v>
      </c>
      <c r="S836" s="51" t="s">
        <v>258</v>
      </c>
      <c r="T836" s="51" t="s">
        <v>311</v>
      </c>
      <c r="U836" s="55">
        <v>48.29</v>
      </c>
      <c r="V836" s="55">
        <v>1</v>
      </c>
      <c r="W836" s="55">
        <v>2.1</v>
      </c>
      <c r="X836" s="55">
        <v>0.51600000000000001</v>
      </c>
      <c r="Y836" s="55">
        <f t="shared" si="78"/>
        <v>2.1</v>
      </c>
      <c r="Z836" s="55">
        <f t="shared" si="79"/>
        <v>0.51600000000000001</v>
      </c>
      <c r="AA836" s="55">
        <v>0.66200000000000003</v>
      </c>
      <c r="AB836" s="56">
        <v>0.11718736269468499</v>
      </c>
      <c r="AC836">
        <f t="shared" si="80"/>
        <v>385</v>
      </c>
      <c r="AD836">
        <f t="shared" si="81"/>
        <v>2</v>
      </c>
      <c r="AE836">
        <f t="shared" si="82"/>
        <v>0.4</v>
      </c>
      <c r="AF836">
        <f>'TP Factors'!$D$7</f>
        <v>1.0291758621024898</v>
      </c>
      <c r="AG836">
        <f t="shared" si="83"/>
        <v>0.4</v>
      </c>
    </row>
    <row r="837" spans="1:33">
      <c r="A837" s="51" t="s">
        <v>246</v>
      </c>
      <c r="B837" s="51">
        <v>10</v>
      </c>
      <c r="C837" s="51" t="s">
        <v>247</v>
      </c>
      <c r="D837" s="52">
        <v>37.82</v>
      </c>
      <c r="E837" s="51" t="s">
        <v>248</v>
      </c>
      <c r="F837" s="51">
        <v>1234</v>
      </c>
      <c r="G837" s="53">
        <v>0</v>
      </c>
      <c r="H837" s="51" t="s">
        <v>249</v>
      </c>
      <c r="I837" s="51" t="s">
        <v>250</v>
      </c>
      <c r="J837" s="51">
        <v>1347</v>
      </c>
      <c r="K837" s="54">
        <v>315.34875335999999</v>
      </c>
      <c r="L837" s="54">
        <v>3580.3864730400001</v>
      </c>
      <c r="M837" s="52">
        <v>0.81</v>
      </c>
      <c r="N837" s="52">
        <v>0.18</v>
      </c>
      <c r="O837" s="51">
        <v>66407</v>
      </c>
      <c r="P837" s="51">
        <v>64450</v>
      </c>
      <c r="Q837" s="55">
        <v>66407</v>
      </c>
      <c r="R837" s="55">
        <v>5300</v>
      </c>
      <c r="S837" s="51" t="s">
        <v>251</v>
      </c>
      <c r="T837" s="51" t="s">
        <v>323</v>
      </c>
      <c r="U837" s="55">
        <v>48.29</v>
      </c>
      <c r="V837" s="55">
        <v>1</v>
      </c>
      <c r="W837" s="55">
        <v>0.6</v>
      </c>
      <c r="X837" s="55">
        <v>0.13500000000000001</v>
      </c>
      <c r="Y837" s="55">
        <f t="shared" si="78"/>
        <v>0.6</v>
      </c>
      <c r="Z837" s="55">
        <f t="shared" si="79"/>
        <v>0.13500000000000001</v>
      </c>
      <c r="AA837" s="55">
        <v>0.5</v>
      </c>
      <c r="AB837" s="56">
        <v>0.88472922629783501</v>
      </c>
      <c r="AC837">
        <f t="shared" si="80"/>
        <v>2196</v>
      </c>
      <c r="AD837">
        <f t="shared" si="81"/>
        <v>3</v>
      </c>
      <c r="AE837">
        <f t="shared" si="82"/>
        <v>0.7</v>
      </c>
      <c r="AF837">
        <f>'TP Factors'!$D$7</f>
        <v>1.0291758621024898</v>
      </c>
      <c r="AG837">
        <f t="shared" si="83"/>
        <v>0.7</v>
      </c>
    </row>
    <row r="838" spans="1:33">
      <c r="A838" s="51" t="s">
        <v>246</v>
      </c>
      <c r="B838" s="51">
        <v>10</v>
      </c>
      <c r="C838" s="51" t="s">
        <v>247</v>
      </c>
      <c r="D838" s="52">
        <v>37.82</v>
      </c>
      <c r="E838" s="51" t="s">
        <v>248</v>
      </c>
      <c r="F838" s="51">
        <v>1234</v>
      </c>
      <c r="G838" s="53">
        <v>0</v>
      </c>
      <c r="H838" s="51" t="s">
        <v>249</v>
      </c>
      <c r="I838" s="51" t="s">
        <v>250</v>
      </c>
      <c r="J838" s="51">
        <v>36</v>
      </c>
      <c r="K838" s="54">
        <v>68.109703050999997</v>
      </c>
      <c r="L838" s="54">
        <v>96.959924000800001</v>
      </c>
      <c r="M838" s="52">
        <v>0.02</v>
      </c>
      <c r="N838" s="52">
        <v>0</v>
      </c>
      <c r="O838" s="51">
        <v>66410</v>
      </c>
      <c r="P838" s="51">
        <v>64453</v>
      </c>
      <c r="Q838" s="55">
        <v>66410</v>
      </c>
      <c r="R838" s="55">
        <v>5300</v>
      </c>
      <c r="S838" s="51" t="s">
        <v>251</v>
      </c>
      <c r="T838" s="51" t="s">
        <v>323</v>
      </c>
      <c r="U838" s="55">
        <v>48.29</v>
      </c>
      <c r="V838" s="55">
        <v>1</v>
      </c>
      <c r="W838" s="55">
        <v>0.6</v>
      </c>
      <c r="X838" s="55">
        <v>0.13500000000000001</v>
      </c>
      <c r="Y838" s="55">
        <f t="shared" si="78"/>
        <v>0.6</v>
      </c>
      <c r="Z838" s="55">
        <f t="shared" si="79"/>
        <v>0.13500000000000001</v>
      </c>
      <c r="AA838" s="55">
        <v>0.5</v>
      </c>
      <c r="AB838" s="56">
        <v>2.3959223170955501E-2</v>
      </c>
      <c r="AC838">
        <f t="shared" si="80"/>
        <v>59</v>
      </c>
      <c r="AD838">
        <f t="shared" si="81"/>
        <v>0</v>
      </c>
      <c r="AE838">
        <f t="shared" si="82"/>
        <v>0</v>
      </c>
      <c r="AF838">
        <f>'TP Factors'!$D$7</f>
        <v>1.0291758621024898</v>
      </c>
      <c r="AG838">
        <f t="shared" si="83"/>
        <v>0</v>
      </c>
    </row>
    <row r="839" spans="1:33">
      <c r="A839" s="51" t="s">
        <v>246</v>
      </c>
      <c r="B839" s="51">
        <v>10</v>
      </c>
      <c r="C839" s="51" t="s">
        <v>247</v>
      </c>
      <c r="D839" s="52">
        <v>37.82</v>
      </c>
      <c r="E839" s="51" t="s">
        <v>248</v>
      </c>
      <c r="F839" s="51">
        <v>1234</v>
      </c>
      <c r="G839" s="53">
        <v>45</v>
      </c>
      <c r="H839" s="51" t="s">
        <v>249</v>
      </c>
      <c r="I839" s="51" t="s">
        <v>250</v>
      </c>
      <c r="J839" s="51">
        <v>570</v>
      </c>
      <c r="K839" s="54">
        <v>347.44187305899999</v>
      </c>
      <c r="L839" s="54">
        <v>891.24020616500002</v>
      </c>
      <c r="M839" s="52">
        <v>0.68</v>
      </c>
      <c r="N839" s="52">
        <v>0.27</v>
      </c>
      <c r="O839" s="51">
        <v>66422</v>
      </c>
      <c r="P839" s="51">
        <v>64463</v>
      </c>
      <c r="Q839" s="55">
        <v>66422</v>
      </c>
      <c r="R839" s="55">
        <v>8140</v>
      </c>
      <c r="S839" s="51" t="s">
        <v>251</v>
      </c>
      <c r="T839" s="51" t="s">
        <v>332</v>
      </c>
      <c r="U839" s="55">
        <v>48.29</v>
      </c>
      <c r="V839" s="55">
        <v>1</v>
      </c>
      <c r="W839" s="55">
        <v>1.2</v>
      </c>
      <c r="X839" s="55">
        <v>0.48</v>
      </c>
      <c r="Y839" s="55">
        <f t="shared" si="78"/>
        <v>1.2</v>
      </c>
      <c r="Z839" s="55">
        <f t="shared" si="79"/>
        <v>0.48</v>
      </c>
      <c r="AA839" s="55">
        <v>0.85</v>
      </c>
      <c r="AB839" s="56">
        <v>0.220229370167045</v>
      </c>
      <c r="AC839">
        <f t="shared" si="80"/>
        <v>929</v>
      </c>
      <c r="AD839">
        <f t="shared" si="81"/>
        <v>2</v>
      </c>
      <c r="AE839">
        <f t="shared" si="82"/>
        <v>1</v>
      </c>
      <c r="AF839">
        <f>'TP Factors'!$D$7</f>
        <v>1.0291758621024898</v>
      </c>
      <c r="AG839">
        <f t="shared" si="83"/>
        <v>1</v>
      </c>
    </row>
    <row r="840" spans="1:33">
      <c r="A840" s="51" t="s">
        <v>246</v>
      </c>
      <c r="B840" s="51">
        <v>10</v>
      </c>
      <c r="C840" s="51" t="s">
        <v>247</v>
      </c>
      <c r="D840" s="52">
        <v>37.82</v>
      </c>
      <c r="E840" s="51" t="s">
        <v>248</v>
      </c>
      <c r="F840" s="51">
        <v>1234</v>
      </c>
      <c r="G840" s="53">
        <v>29</v>
      </c>
      <c r="H840" s="51" t="s">
        <v>249</v>
      </c>
      <c r="I840" s="51" t="s">
        <v>250</v>
      </c>
      <c r="J840" s="51">
        <v>2435</v>
      </c>
      <c r="K840" s="54">
        <v>476.62552636599997</v>
      </c>
      <c r="L840" s="54">
        <v>10645.6000847</v>
      </c>
      <c r="M840" s="52">
        <v>5.43</v>
      </c>
      <c r="N840" s="52">
        <v>0.77</v>
      </c>
      <c r="O840" s="51">
        <v>66424</v>
      </c>
      <c r="P840" s="51">
        <v>64465</v>
      </c>
      <c r="Q840" s="55">
        <v>66424</v>
      </c>
      <c r="R840" s="55">
        <v>1200</v>
      </c>
      <c r="S840" s="51" t="s">
        <v>258</v>
      </c>
      <c r="T840" s="51" t="s">
        <v>259</v>
      </c>
      <c r="U840" s="55">
        <v>48.29</v>
      </c>
      <c r="V840" s="55">
        <v>1</v>
      </c>
      <c r="W840" s="55">
        <v>2.23</v>
      </c>
      <c r="X840" s="55">
        <v>0.316</v>
      </c>
      <c r="Y840" s="55">
        <f t="shared" si="78"/>
        <v>2.23</v>
      </c>
      <c r="Z840" s="55">
        <f t="shared" si="79"/>
        <v>0.316</v>
      </c>
      <c r="AA840" s="55">
        <v>0.30399999999999999</v>
      </c>
      <c r="AB840" s="56">
        <v>2.6305745475214501</v>
      </c>
      <c r="AC840">
        <f t="shared" si="80"/>
        <v>3969</v>
      </c>
      <c r="AD840">
        <f t="shared" si="81"/>
        <v>20</v>
      </c>
      <c r="AE840">
        <f t="shared" si="82"/>
        <v>2.8</v>
      </c>
      <c r="AF840">
        <f>'TP Factors'!$D$7</f>
        <v>1.0291758621024898</v>
      </c>
      <c r="AG840">
        <f t="shared" si="83"/>
        <v>2.9</v>
      </c>
    </row>
    <row r="841" spans="1:33">
      <c r="A841" s="51" t="s">
        <v>246</v>
      </c>
      <c r="B841" s="51">
        <v>10</v>
      </c>
      <c r="C841" s="51" t="s">
        <v>247</v>
      </c>
      <c r="D841" s="52">
        <v>37.82</v>
      </c>
      <c r="E841" s="51" t="s">
        <v>248</v>
      </c>
      <c r="F841" s="51">
        <v>3456</v>
      </c>
      <c r="G841" s="53">
        <v>3</v>
      </c>
      <c r="H841" s="51" t="s">
        <v>249</v>
      </c>
      <c r="I841" s="51" t="s">
        <v>250</v>
      </c>
      <c r="J841" s="51">
        <v>1301</v>
      </c>
      <c r="K841" s="54">
        <v>300.84941784300003</v>
      </c>
      <c r="L841" s="54">
        <v>4321.7569048200003</v>
      </c>
      <c r="M841" s="52">
        <v>1.56</v>
      </c>
      <c r="N841" s="52">
        <v>0.08</v>
      </c>
      <c r="O841" s="51">
        <v>66426</v>
      </c>
      <c r="P841" s="51">
        <v>64467</v>
      </c>
      <c r="Q841" s="55">
        <v>66426</v>
      </c>
      <c r="R841" s="55">
        <v>3200</v>
      </c>
      <c r="S841" s="51" t="s">
        <v>258</v>
      </c>
      <c r="T841" s="51" t="s">
        <v>300</v>
      </c>
      <c r="U841" s="55">
        <v>48.29</v>
      </c>
      <c r="V841" s="55">
        <v>1</v>
      </c>
      <c r="W841" s="55">
        <v>1.2</v>
      </c>
      <c r="X841" s="55">
        <v>6.4000000000000001E-2</v>
      </c>
      <c r="Y841" s="55">
        <f t="shared" si="78"/>
        <v>1.2</v>
      </c>
      <c r="Z841" s="55">
        <f t="shared" si="79"/>
        <v>6.4000000000000001E-2</v>
      </c>
      <c r="AA841" s="55">
        <v>0.4</v>
      </c>
      <c r="AB841" s="56">
        <v>1.06792511684744</v>
      </c>
      <c r="AC841">
        <f t="shared" si="80"/>
        <v>2120</v>
      </c>
      <c r="AD841">
        <f t="shared" si="81"/>
        <v>6</v>
      </c>
      <c r="AE841">
        <f t="shared" si="82"/>
        <v>0.3</v>
      </c>
      <c r="AF841">
        <f>'TP Factors'!$D$7</f>
        <v>1.0291758621024898</v>
      </c>
      <c r="AG841">
        <f t="shared" si="83"/>
        <v>0.3</v>
      </c>
    </row>
    <row r="842" spans="1:33">
      <c r="A842" s="51" t="s">
        <v>246</v>
      </c>
      <c r="B842" s="51">
        <v>10</v>
      </c>
      <c r="C842" s="51" t="s">
        <v>247</v>
      </c>
      <c r="D842" s="52">
        <v>37.82</v>
      </c>
      <c r="E842" s="51" t="s">
        <v>248</v>
      </c>
      <c r="F842" s="51">
        <v>3456</v>
      </c>
      <c r="G842" s="53">
        <v>3</v>
      </c>
      <c r="H842" s="51" t="s">
        <v>249</v>
      </c>
      <c r="I842" s="51" t="s">
        <v>250</v>
      </c>
      <c r="J842" s="51">
        <v>1075</v>
      </c>
      <c r="K842" s="54">
        <v>278.95996723899998</v>
      </c>
      <c r="L842" s="54">
        <v>3573.3225997099998</v>
      </c>
      <c r="M842" s="52">
        <v>1.29</v>
      </c>
      <c r="N842" s="52">
        <v>7.0000000000000007E-2</v>
      </c>
      <c r="O842" s="51">
        <v>66427</v>
      </c>
      <c r="P842" s="51">
        <v>64468</v>
      </c>
      <c r="Q842" s="55">
        <v>66427</v>
      </c>
      <c r="R842" s="55">
        <v>3200</v>
      </c>
      <c r="S842" s="51" t="s">
        <v>251</v>
      </c>
      <c r="T842" s="51" t="s">
        <v>252</v>
      </c>
      <c r="U842" s="55">
        <v>48.29</v>
      </c>
      <c r="V842" s="55">
        <v>1</v>
      </c>
      <c r="W842" s="55">
        <v>1.2</v>
      </c>
      <c r="X842" s="55">
        <v>6.4000000000000001E-2</v>
      </c>
      <c r="Y842" s="55">
        <f t="shared" si="78"/>
        <v>1.2</v>
      </c>
      <c r="Z842" s="55">
        <f t="shared" si="79"/>
        <v>6.4000000000000001E-2</v>
      </c>
      <c r="AA842" s="55">
        <v>0.4</v>
      </c>
      <c r="AB842" s="56">
        <v>0.88298371215504201</v>
      </c>
      <c r="AC842">
        <f t="shared" si="80"/>
        <v>1753</v>
      </c>
      <c r="AD842">
        <f t="shared" si="81"/>
        <v>5</v>
      </c>
      <c r="AE842">
        <f t="shared" si="82"/>
        <v>0.2</v>
      </c>
      <c r="AF842">
        <f>'TP Factors'!$D$7</f>
        <v>1.0291758621024898</v>
      </c>
      <c r="AG842">
        <f t="shared" si="83"/>
        <v>0.2</v>
      </c>
    </row>
    <row r="843" spans="1:33">
      <c r="A843" s="51" t="s">
        <v>246</v>
      </c>
      <c r="B843" s="51">
        <v>10</v>
      </c>
      <c r="C843" s="51" t="s">
        <v>247</v>
      </c>
      <c r="D843" s="52">
        <v>37.82</v>
      </c>
      <c r="E843" s="51" t="s">
        <v>248</v>
      </c>
      <c r="F843" s="51">
        <v>1234</v>
      </c>
      <c r="G843" s="53">
        <v>102.5</v>
      </c>
      <c r="H843" s="51" t="s">
        <v>249</v>
      </c>
      <c r="I843" s="51" t="s">
        <v>250</v>
      </c>
      <c r="J843" s="51">
        <v>21352</v>
      </c>
      <c r="K843" s="54">
        <v>1560.7096883700001</v>
      </c>
      <c r="L843" s="54">
        <v>42870.361594900001</v>
      </c>
      <c r="M843" s="52">
        <v>44.84</v>
      </c>
      <c r="N843" s="52">
        <v>11.02</v>
      </c>
      <c r="O843" s="51">
        <v>66428</v>
      </c>
      <c r="P843" s="51">
        <v>64469</v>
      </c>
      <c r="Q843" s="55">
        <v>66428</v>
      </c>
      <c r="R843" s="55">
        <v>1300</v>
      </c>
      <c r="S843" s="51" t="s">
        <v>258</v>
      </c>
      <c r="T843" s="51" t="s">
        <v>311</v>
      </c>
      <c r="U843" s="55">
        <v>48.29</v>
      </c>
      <c r="V843" s="55">
        <v>1</v>
      </c>
      <c r="W843" s="55">
        <v>2.1</v>
      </c>
      <c r="X843" s="55">
        <v>0.51600000000000001</v>
      </c>
      <c r="Y843" s="55">
        <f t="shared" si="78"/>
        <v>2.1</v>
      </c>
      <c r="Z843" s="55">
        <f t="shared" si="79"/>
        <v>0.51600000000000001</v>
      </c>
      <c r="AA843" s="55">
        <v>0.66200000000000003</v>
      </c>
      <c r="AB843" s="56">
        <v>10.593454681600001</v>
      </c>
      <c r="AC843">
        <f t="shared" si="80"/>
        <v>34810</v>
      </c>
      <c r="AD843">
        <f t="shared" si="81"/>
        <v>161</v>
      </c>
      <c r="AE843">
        <f t="shared" si="82"/>
        <v>39.6</v>
      </c>
      <c r="AF843">
        <f>'TP Factors'!$D$7</f>
        <v>1.0291758621024898</v>
      </c>
      <c r="AG843">
        <f t="shared" si="83"/>
        <v>40.799999999999997</v>
      </c>
    </row>
    <row r="844" spans="1:33">
      <c r="A844" s="51" t="s">
        <v>246</v>
      </c>
      <c r="B844" s="51">
        <v>10</v>
      </c>
      <c r="C844" s="51" t="s">
        <v>247</v>
      </c>
      <c r="D844" s="52">
        <v>37.82</v>
      </c>
      <c r="E844" s="51" t="s">
        <v>248</v>
      </c>
      <c r="F844" s="51">
        <v>3456</v>
      </c>
      <c r="G844" s="53">
        <v>0</v>
      </c>
      <c r="H844" s="51" t="s">
        <v>249</v>
      </c>
      <c r="I844" s="51" t="s">
        <v>250</v>
      </c>
      <c r="J844" s="51">
        <v>57</v>
      </c>
      <c r="K844" s="54">
        <v>85.932882258700005</v>
      </c>
      <c r="L844" s="54">
        <v>250.73623317900001</v>
      </c>
      <c r="M844" s="52">
        <v>0</v>
      </c>
      <c r="N844" s="52">
        <v>0</v>
      </c>
      <c r="O844" s="51">
        <v>66456</v>
      </c>
      <c r="P844" s="51">
        <v>64494</v>
      </c>
      <c r="Q844" s="55">
        <v>66456</v>
      </c>
      <c r="R844" s="55">
        <v>6460</v>
      </c>
      <c r="S844" s="51" t="s">
        <v>258</v>
      </c>
      <c r="T844" s="51" t="s">
        <v>280</v>
      </c>
      <c r="U844" s="55">
        <v>48.29</v>
      </c>
      <c r="V844" s="55">
        <v>1</v>
      </c>
      <c r="W844" s="55">
        <v>0</v>
      </c>
      <c r="X844" s="55">
        <v>0</v>
      </c>
      <c r="Y844" s="55">
        <f t="shared" si="78"/>
        <v>0</v>
      </c>
      <c r="Z844" s="55">
        <f t="shared" si="79"/>
        <v>0</v>
      </c>
      <c r="AA844" s="55">
        <v>0.30299999999999999</v>
      </c>
      <c r="AB844" s="56">
        <v>6.1958024714820002E-2</v>
      </c>
      <c r="AC844">
        <f t="shared" si="80"/>
        <v>93</v>
      </c>
      <c r="AD844">
        <f t="shared" si="81"/>
        <v>0</v>
      </c>
      <c r="AE844">
        <f t="shared" si="82"/>
        <v>0</v>
      </c>
      <c r="AF844">
        <f>'TP Factors'!$D$7</f>
        <v>1.0291758621024898</v>
      </c>
      <c r="AG844">
        <f t="shared" si="83"/>
        <v>0</v>
      </c>
    </row>
    <row r="845" spans="1:33">
      <c r="A845" s="51" t="s">
        <v>246</v>
      </c>
      <c r="B845" s="51">
        <v>10</v>
      </c>
      <c r="C845" s="51" t="s">
        <v>247</v>
      </c>
      <c r="D845" s="52">
        <v>37.82</v>
      </c>
      <c r="E845" s="51" t="s">
        <v>248</v>
      </c>
      <c r="F845" s="51">
        <v>1234</v>
      </c>
      <c r="G845" s="53">
        <v>102.5</v>
      </c>
      <c r="H845" s="51" t="s">
        <v>249</v>
      </c>
      <c r="I845" s="51" t="s">
        <v>250</v>
      </c>
      <c r="J845" s="51">
        <v>6484</v>
      </c>
      <c r="K845" s="54">
        <v>439.90590013899998</v>
      </c>
      <c r="L845" s="54">
        <v>13019.3206059</v>
      </c>
      <c r="M845" s="52">
        <v>13.62</v>
      </c>
      <c r="N845" s="52">
        <v>3.35</v>
      </c>
      <c r="O845" s="51">
        <v>66482</v>
      </c>
      <c r="P845" s="51">
        <v>64519</v>
      </c>
      <c r="Q845" s="55">
        <v>66482</v>
      </c>
      <c r="R845" s="55">
        <v>1300</v>
      </c>
      <c r="S845" s="51" t="s">
        <v>258</v>
      </c>
      <c r="T845" s="51" t="s">
        <v>311</v>
      </c>
      <c r="U845" s="55">
        <v>48.29</v>
      </c>
      <c r="V845" s="55">
        <v>1</v>
      </c>
      <c r="W845" s="55">
        <v>2.1</v>
      </c>
      <c r="X845" s="55">
        <v>0.51600000000000001</v>
      </c>
      <c r="Y845" s="55">
        <f t="shared" si="78"/>
        <v>2.1</v>
      </c>
      <c r="Z845" s="55">
        <f t="shared" si="79"/>
        <v>0.51600000000000001</v>
      </c>
      <c r="AA845" s="55">
        <v>0.66200000000000003</v>
      </c>
      <c r="AB845" s="56">
        <v>1.6575859602059599</v>
      </c>
      <c r="AC845">
        <f t="shared" si="80"/>
        <v>5447</v>
      </c>
      <c r="AD845">
        <f t="shared" si="81"/>
        <v>25</v>
      </c>
      <c r="AE845">
        <f t="shared" si="82"/>
        <v>6.2</v>
      </c>
      <c r="AF845">
        <f>'TP Factors'!$D$7</f>
        <v>1.0291758621024898</v>
      </c>
      <c r="AG845">
        <f t="shared" si="83"/>
        <v>6.4</v>
      </c>
    </row>
    <row r="846" spans="1:33">
      <c r="A846" s="51" t="s">
        <v>246</v>
      </c>
      <c r="B846" s="51">
        <v>10</v>
      </c>
      <c r="C846" s="51" t="s">
        <v>247</v>
      </c>
      <c r="D846" s="52">
        <v>37.82</v>
      </c>
      <c r="E846" s="51" t="s">
        <v>248</v>
      </c>
      <c r="F846" s="51">
        <v>3456</v>
      </c>
      <c r="G846" s="53">
        <v>3</v>
      </c>
      <c r="H846" s="51" t="s">
        <v>249</v>
      </c>
      <c r="I846" s="51" t="s">
        <v>250</v>
      </c>
      <c r="J846" s="51">
        <v>2199</v>
      </c>
      <c r="K846" s="54">
        <v>565.91200823999998</v>
      </c>
      <c r="L846" s="54">
        <v>7308.3563078099996</v>
      </c>
      <c r="M846" s="52">
        <v>2.64</v>
      </c>
      <c r="N846" s="52">
        <v>0.14000000000000001</v>
      </c>
      <c r="O846" s="51">
        <v>66484</v>
      </c>
      <c r="P846" s="51">
        <v>64521</v>
      </c>
      <c r="Q846" s="55">
        <v>66484</v>
      </c>
      <c r="R846" s="55">
        <v>3200</v>
      </c>
      <c r="S846" s="51" t="s">
        <v>258</v>
      </c>
      <c r="T846" s="51" t="s">
        <v>300</v>
      </c>
      <c r="U846" s="55">
        <v>48.29</v>
      </c>
      <c r="V846" s="55">
        <v>1</v>
      </c>
      <c r="W846" s="55">
        <v>1.2</v>
      </c>
      <c r="X846" s="55">
        <v>6.4000000000000001E-2</v>
      </c>
      <c r="Y846" s="55">
        <f t="shared" si="78"/>
        <v>1.2</v>
      </c>
      <c r="Z846" s="55">
        <f t="shared" si="79"/>
        <v>6.4000000000000001E-2</v>
      </c>
      <c r="AA846" s="55">
        <v>0.4</v>
      </c>
      <c r="AB846" s="56">
        <v>1.8059269497285999</v>
      </c>
      <c r="AC846">
        <f t="shared" si="80"/>
        <v>3586</v>
      </c>
      <c r="AD846">
        <f t="shared" si="81"/>
        <v>9</v>
      </c>
      <c r="AE846">
        <f t="shared" si="82"/>
        <v>0.5</v>
      </c>
      <c r="AF846">
        <f>'TP Factors'!$D$7</f>
        <v>1.0291758621024898</v>
      </c>
      <c r="AG846">
        <f t="shared" si="83"/>
        <v>0.5</v>
      </c>
    </row>
    <row r="847" spans="1:33">
      <c r="A847" s="51" t="s">
        <v>246</v>
      </c>
      <c r="B847" s="51">
        <v>10</v>
      </c>
      <c r="C847" s="51" t="s">
        <v>247</v>
      </c>
      <c r="D847" s="52">
        <v>37.82</v>
      </c>
      <c r="E847" s="51" t="s">
        <v>248</v>
      </c>
      <c r="F847" s="51">
        <v>3456</v>
      </c>
      <c r="G847" s="53">
        <v>0</v>
      </c>
      <c r="H847" s="51" t="s">
        <v>249</v>
      </c>
      <c r="I847" s="51" t="s">
        <v>250</v>
      </c>
      <c r="J847" s="51">
        <v>452</v>
      </c>
      <c r="K847" s="54">
        <v>240.32794344000001</v>
      </c>
      <c r="L847" s="54">
        <v>1984.9020619</v>
      </c>
      <c r="M847" s="52">
        <v>0</v>
      </c>
      <c r="N847" s="52">
        <v>0</v>
      </c>
      <c r="O847" s="51">
        <v>66501</v>
      </c>
      <c r="P847" s="51">
        <v>64535</v>
      </c>
      <c r="Q847" s="55">
        <v>66501</v>
      </c>
      <c r="R847" s="55">
        <v>6460</v>
      </c>
      <c r="S847" s="51" t="s">
        <v>258</v>
      </c>
      <c r="T847" s="51" t="s">
        <v>280</v>
      </c>
      <c r="U847" s="55">
        <v>48.29</v>
      </c>
      <c r="V847" s="55">
        <v>1</v>
      </c>
      <c r="W847" s="55">
        <v>0</v>
      </c>
      <c r="X847" s="55">
        <v>0</v>
      </c>
      <c r="Y847" s="55">
        <f t="shared" si="78"/>
        <v>0</v>
      </c>
      <c r="Z847" s="55">
        <f t="shared" si="79"/>
        <v>0</v>
      </c>
      <c r="AA847" s="55">
        <v>0.30299999999999999</v>
      </c>
      <c r="AB847" s="56">
        <v>0.424522710490358</v>
      </c>
      <c r="AC847">
        <f t="shared" si="80"/>
        <v>638</v>
      </c>
      <c r="AD847">
        <f t="shared" si="81"/>
        <v>0</v>
      </c>
      <c r="AE847">
        <f t="shared" si="82"/>
        <v>0</v>
      </c>
      <c r="AF847">
        <f>'TP Factors'!$D$7</f>
        <v>1.0291758621024898</v>
      </c>
      <c r="AG847">
        <f t="shared" si="83"/>
        <v>0</v>
      </c>
    </row>
    <row r="848" spans="1:33">
      <c r="A848" s="51" t="s">
        <v>246</v>
      </c>
      <c r="B848" s="51">
        <v>10</v>
      </c>
      <c r="C848" s="51" t="s">
        <v>247</v>
      </c>
      <c r="D848" s="52">
        <v>37.82</v>
      </c>
      <c r="E848" s="51" t="s">
        <v>248</v>
      </c>
      <c r="F848" s="51">
        <v>3456</v>
      </c>
      <c r="G848" s="53">
        <v>0</v>
      </c>
      <c r="H848" s="51" t="s">
        <v>249</v>
      </c>
      <c r="I848" s="51" t="s">
        <v>250</v>
      </c>
      <c r="J848" s="51">
        <v>108</v>
      </c>
      <c r="K848" s="54">
        <v>89.846084598600001</v>
      </c>
      <c r="L848" s="54">
        <v>474.118424414</v>
      </c>
      <c r="M848" s="52">
        <v>0</v>
      </c>
      <c r="N848" s="52">
        <v>0</v>
      </c>
      <c r="O848" s="51">
        <v>66502</v>
      </c>
      <c r="P848" s="51">
        <v>64536</v>
      </c>
      <c r="Q848" s="55">
        <v>66502</v>
      </c>
      <c r="R848" s="55">
        <v>6460</v>
      </c>
      <c r="S848" s="51" t="s">
        <v>258</v>
      </c>
      <c r="T848" s="51" t="s">
        <v>280</v>
      </c>
      <c r="U848" s="55">
        <v>48.29</v>
      </c>
      <c r="V848" s="55">
        <v>1</v>
      </c>
      <c r="W848" s="55">
        <v>0</v>
      </c>
      <c r="X848" s="55">
        <v>0</v>
      </c>
      <c r="Y848" s="55">
        <f t="shared" si="78"/>
        <v>0</v>
      </c>
      <c r="Z848" s="55">
        <f t="shared" si="79"/>
        <v>0</v>
      </c>
      <c r="AA848" s="55">
        <v>0.30299999999999999</v>
      </c>
      <c r="AB848" s="56">
        <v>4.2989691053787901E-2</v>
      </c>
      <c r="AC848">
        <f t="shared" si="80"/>
        <v>65</v>
      </c>
      <c r="AD848">
        <f t="shared" si="81"/>
        <v>0</v>
      </c>
      <c r="AE848">
        <f t="shared" si="82"/>
        <v>0</v>
      </c>
      <c r="AF848">
        <f>'TP Factors'!$D$7</f>
        <v>1.0291758621024898</v>
      </c>
      <c r="AG848">
        <f t="shared" si="83"/>
        <v>0</v>
      </c>
    </row>
    <row r="849" spans="1:33">
      <c r="A849" s="51" t="s">
        <v>246</v>
      </c>
      <c r="B849" s="51">
        <v>10</v>
      </c>
      <c r="C849" s="51" t="s">
        <v>247</v>
      </c>
      <c r="D849" s="52">
        <v>37.82</v>
      </c>
      <c r="E849" s="51" t="s">
        <v>248</v>
      </c>
      <c r="F849" s="51">
        <v>1234</v>
      </c>
      <c r="G849" s="53">
        <v>102.5</v>
      </c>
      <c r="H849" s="51" t="s">
        <v>249</v>
      </c>
      <c r="I849" s="51" t="s">
        <v>250</v>
      </c>
      <c r="J849" s="51">
        <v>174</v>
      </c>
      <c r="K849" s="54">
        <v>91.008245465499996</v>
      </c>
      <c r="L849" s="54">
        <v>315.62998731599998</v>
      </c>
      <c r="M849" s="52">
        <v>0.37</v>
      </c>
      <c r="N849" s="52">
        <v>0.09</v>
      </c>
      <c r="O849" s="51">
        <v>66505</v>
      </c>
      <c r="P849" s="51">
        <v>64539</v>
      </c>
      <c r="Q849" s="55">
        <v>66505</v>
      </c>
      <c r="R849" s="55">
        <v>1300</v>
      </c>
      <c r="S849" s="51" t="s">
        <v>251</v>
      </c>
      <c r="T849" s="51" t="s">
        <v>315</v>
      </c>
      <c r="U849" s="55">
        <v>48.29</v>
      </c>
      <c r="V849" s="55">
        <v>1</v>
      </c>
      <c r="W849" s="55">
        <v>2.1</v>
      </c>
      <c r="X849" s="55">
        <v>0.51600000000000001</v>
      </c>
      <c r="Y849" s="55">
        <f t="shared" si="78"/>
        <v>2.1</v>
      </c>
      <c r="Z849" s="55">
        <f t="shared" si="79"/>
        <v>0.51600000000000001</v>
      </c>
      <c r="AA849" s="55">
        <v>0.73299999999999998</v>
      </c>
      <c r="AB849" s="56">
        <v>1.60273017715893E-2</v>
      </c>
      <c r="AC849">
        <f t="shared" si="80"/>
        <v>58</v>
      </c>
      <c r="AD849">
        <f t="shared" si="81"/>
        <v>0</v>
      </c>
      <c r="AE849">
        <f t="shared" si="82"/>
        <v>0.1</v>
      </c>
      <c r="AF849">
        <f>'TP Factors'!$D$7</f>
        <v>1.0291758621024898</v>
      </c>
      <c r="AG849">
        <f t="shared" si="83"/>
        <v>0.1</v>
      </c>
    </row>
    <row r="850" spans="1:33">
      <c r="A850" s="51" t="s">
        <v>246</v>
      </c>
      <c r="B850" s="51">
        <v>10</v>
      </c>
      <c r="C850" s="51" t="s">
        <v>247</v>
      </c>
      <c r="D850" s="52">
        <v>37.82</v>
      </c>
      <c r="E850" s="51" t="s">
        <v>248</v>
      </c>
      <c r="F850" s="51">
        <v>1234</v>
      </c>
      <c r="G850" s="53">
        <v>102.5</v>
      </c>
      <c r="H850" s="51" t="s">
        <v>249</v>
      </c>
      <c r="I850" s="51" t="s">
        <v>250</v>
      </c>
      <c r="J850" s="51">
        <v>391</v>
      </c>
      <c r="K850" s="54">
        <v>128.815363899</v>
      </c>
      <c r="L850" s="54">
        <v>709.29158919700001</v>
      </c>
      <c r="M850" s="52">
        <v>0.82</v>
      </c>
      <c r="N850" s="52">
        <v>0.2</v>
      </c>
      <c r="O850" s="51">
        <v>66507</v>
      </c>
      <c r="P850" s="51">
        <v>64541</v>
      </c>
      <c r="Q850" s="55">
        <v>66507</v>
      </c>
      <c r="R850" s="55">
        <v>1300</v>
      </c>
      <c r="S850" s="51" t="s">
        <v>251</v>
      </c>
      <c r="T850" s="51" t="s">
        <v>315</v>
      </c>
      <c r="U850" s="55">
        <v>48.29</v>
      </c>
      <c r="V850" s="55">
        <v>1</v>
      </c>
      <c r="W850" s="55">
        <v>2.1</v>
      </c>
      <c r="X850" s="55">
        <v>0.51600000000000001</v>
      </c>
      <c r="Y850" s="55">
        <f t="shared" si="78"/>
        <v>2.1</v>
      </c>
      <c r="Z850" s="55">
        <f t="shared" si="79"/>
        <v>0.51600000000000001</v>
      </c>
      <c r="AA850" s="55">
        <v>0.73299999999999998</v>
      </c>
      <c r="AB850" s="56">
        <v>0.17526906761578101</v>
      </c>
      <c r="AC850">
        <f t="shared" si="80"/>
        <v>638</v>
      </c>
      <c r="AD850">
        <f t="shared" si="81"/>
        <v>3</v>
      </c>
      <c r="AE850">
        <f t="shared" si="82"/>
        <v>0.7</v>
      </c>
      <c r="AF850">
        <f>'TP Factors'!$D$7</f>
        <v>1.0291758621024898</v>
      </c>
      <c r="AG850">
        <f t="shared" si="83"/>
        <v>0.7</v>
      </c>
    </row>
    <row r="851" spans="1:33">
      <c r="A851" s="51" t="s">
        <v>246</v>
      </c>
      <c r="B851" s="51">
        <v>10</v>
      </c>
      <c r="C851" s="51" t="s">
        <v>247</v>
      </c>
      <c r="D851" s="52">
        <v>37.82</v>
      </c>
      <c r="E851" s="51" t="s">
        <v>248</v>
      </c>
      <c r="F851" s="51">
        <v>1234</v>
      </c>
      <c r="G851" s="53">
        <v>45</v>
      </c>
      <c r="H851" s="51" t="s">
        <v>249</v>
      </c>
      <c r="I851" s="51" t="s">
        <v>250</v>
      </c>
      <c r="J851" s="51">
        <v>884</v>
      </c>
      <c r="K851" s="54">
        <v>244.40278711600001</v>
      </c>
      <c r="L851" s="54">
        <v>1671.46300501</v>
      </c>
      <c r="M851" s="52">
        <v>1.06</v>
      </c>
      <c r="N851" s="52">
        <v>0.42</v>
      </c>
      <c r="O851" s="51">
        <v>66515</v>
      </c>
      <c r="P851" s="51">
        <v>64549</v>
      </c>
      <c r="Q851" s="55">
        <v>66515</v>
      </c>
      <c r="R851" s="55">
        <v>8140</v>
      </c>
      <c r="S851" s="51" t="s">
        <v>258</v>
      </c>
      <c r="T851" s="51" t="s">
        <v>301</v>
      </c>
      <c r="U851" s="55">
        <v>48.29</v>
      </c>
      <c r="V851" s="55">
        <v>1</v>
      </c>
      <c r="W851" s="55">
        <v>1.2</v>
      </c>
      <c r="X851" s="55">
        <v>0.48</v>
      </c>
      <c r="Y851" s="55">
        <f t="shared" si="78"/>
        <v>1.2</v>
      </c>
      <c r="Z851" s="55">
        <f t="shared" si="79"/>
        <v>0.48</v>
      </c>
      <c r="AA851" s="55">
        <v>0.70299999999999996</v>
      </c>
      <c r="AB851" s="56">
        <v>0.22428893798928701</v>
      </c>
      <c r="AC851">
        <f t="shared" si="80"/>
        <v>783</v>
      </c>
      <c r="AD851">
        <f t="shared" si="81"/>
        <v>2</v>
      </c>
      <c r="AE851">
        <f t="shared" si="82"/>
        <v>0.8</v>
      </c>
      <c r="AF851">
        <f>'TP Factors'!$D$7</f>
        <v>1.0291758621024898</v>
      </c>
      <c r="AG851">
        <f t="shared" si="83"/>
        <v>0.8</v>
      </c>
    </row>
    <row r="852" spans="1:33">
      <c r="A852" s="51" t="s">
        <v>246</v>
      </c>
      <c r="B852" s="51">
        <v>10</v>
      </c>
      <c r="C852" s="51" t="s">
        <v>247</v>
      </c>
      <c r="D852" s="52">
        <v>37.82</v>
      </c>
      <c r="E852" s="51" t="s">
        <v>248</v>
      </c>
      <c r="F852" s="51">
        <v>1234</v>
      </c>
      <c r="G852" s="53">
        <v>45</v>
      </c>
      <c r="H852" s="51" t="s">
        <v>249</v>
      </c>
      <c r="I852" s="51" t="s">
        <v>250</v>
      </c>
      <c r="J852" s="51">
        <v>245</v>
      </c>
      <c r="K852" s="54">
        <v>198.25627406800001</v>
      </c>
      <c r="L852" s="54">
        <v>462.85192970600002</v>
      </c>
      <c r="M852" s="52">
        <v>0.28999999999999998</v>
      </c>
      <c r="N852" s="52">
        <v>0.12</v>
      </c>
      <c r="O852" s="51">
        <v>66516</v>
      </c>
      <c r="P852" s="51">
        <v>64550</v>
      </c>
      <c r="Q852" s="55">
        <v>66516</v>
      </c>
      <c r="R852" s="55">
        <v>8140</v>
      </c>
      <c r="S852" s="51" t="s">
        <v>258</v>
      </c>
      <c r="T852" s="51" t="s">
        <v>301</v>
      </c>
      <c r="U852" s="55">
        <v>48.29</v>
      </c>
      <c r="V852" s="55">
        <v>1</v>
      </c>
      <c r="W852" s="55">
        <v>1.2</v>
      </c>
      <c r="X852" s="55">
        <v>0.48</v>
      </c>
      <c r="Y852" s="55">
        <f t="shared" si="78"/>
        <v>1.2</v>
      </c>
      <c r="Z852" s="55">
        <f t="shared" si="79"/>
        <v>0.48</v>
      </c>
      <c r="AA852" s="55">
        <v>0.70299999999999996</v>
      </c>
      <c r="AB852" s="56">
        <v>0.114372745150545</v>
      </c>
      <c r="AC852">
        <f t="shared" si="80"/>
        <v>399</v>
      </c>
      <c r="AD852">
        <f t="shared" si="81"/>
        <v>1</v>
      </c>
      <c r="AE852">
        <f t="shared" si="82"/>
        <v>0.4</v>
      </c>
      <c r="AF852">
        <f>'TP Factors'!$D$7</f>
        <v>1.0291758621024898</v>
      </c>
      <c r="AG852">
        <f t="shared" si="83"/>
        <v>0.4</v>
      </c>
    </row>
    <row r="853" spans="1:33">
      <c r="A853" s="51" t="s">
        <v>246</v>
      </c>
      <c r="B853" s="51">
        <v>10</v>
      </c>
      <c r="C853" s="51" t="s">
        <v>247</v>
      </c>
      <c r="D853" s="52">
        <v>37.82</v>
      </c>
      <c r="E853" s="51" t="s">
        <v>248</v>
      </c>
      <c r="F853" s="51">
        <v>3456</v>
      </c>
      <c r="G853" s="53">
        <v>3</v>
      </c>
      <c r="H853" s="51" t="s">
        <v>249</v>
      </c>
      <c r="I853" s="51" t="s">
        <v>250</v>
      </c>
      <c r="J853" s="51">
        <v>17</v>
      </c>
      <c r="K853" s="54">
        <v>40.8949360883</v>
      </c>
      <c r="L853" s="54">
        <v>55.332105193700002</v>
      </c>
      <c r="M853" s="52">
        <v>0.02</v>
      </c>
      <c r="N853" s="52">
        <v>0</v>
      </c>
      <c r="O853" s="51">
        <v>66517</v>
      </c>
      <c r="P853" s="51">
        <v>64551</v>
      </c>
      <c r="Q853" s="55">
        <v>66517</v>
      </c>
      <c r="R853" s="55">
        <v>3200</v>
      </c>
      <c r="S853" s="51" t="s">
        <v>258</v>
      </c>
      <c r="T853" s="51" t="s">
        <v>300</v>
      </c>
      <c r="U853" s="55">
        <v>48.29</v>
      </c>
      <c r="V853" s="55">
        <v>1</v>
      </c>
      <c r="W853" s="55">
        <v>1.2</v>
      </c>
      <c r="X853" s="55">
        <v>6.4000000000000001E-2</v>
      </c>
      <c r="Y853" s="55">
        <f t="shared" si="78"/>
        <v>1.2</v>
      </c>
      <c r="Z853" s="55">
        <f t="shared" si="79"/>
        <v>6.4000000000000001E-2</v>
      </c>
      <c r="AA853" s="55">
        <v>0.4</v>
      </c>
      <c r="AB853" s="56">
        <v>1.3672806276785901E-2</v>
      </c>
      <c r="AC853">
        <f t="shared" si="80"/>
        <v>27</v>
      </c>
      <c r="AD853">
        <f t="shared" si="81"/>
        <v>0</v>
      </c>
      <c r="AE853">
        <f t="shared" si="82"/>
        <v>0</v>
      </c>
      <c r="AF853">
        <f>'TP Factors'!$D$7</f>
        <v>1.0291758621024898</v>
      </c>
      <c r="AG853">
        <f t="shared" si="83"/>
        <v>0</v>
      </c>
    </row>
    <row r="854" spans="1:33">
      <c r="A854" s="51" t="s">
        <v>246</v>
      </c>
      <c r="B854" s="51">
        <v>10</v>
      </c>
      <c r="C854" s="51" t="s">
        <v>247</v>
      </c>
      <c r="D854" s="52">
        <v>37.82</v>
      </c>
      <c r="E854" s="51" t="s">
        <v>248</v>
      </c>
      <c r="F854" s="51">
        <v>1234</v>
      </c>
      <c r="G854" s="53">
        <v>102.5</v>
      </c>
      <c r="H854" s="51" t="s">
        <v>249</v>
      </c>
      <c r="I854" s="51" t="s">
        <v>250</v>
      </c>
      <c r="J854" s="51">
        <v>4013</v>
      </c>
      <c r="K854" s="54">
        <v>439.114354015</v>
      </c>
      <c r="L854" s="54">
        <v>7708.2648714300003</v>
      </c>
      <c r="M854" s="52">
        <v>8.43</v>
      </c>
      <c r="N854" s="52">
        <v>2.0699999999999998</v>
      </c>
      <c r="O854" s="51">
        <v>66533</v>
      </c>
      <c r="P854" s="51">
        <v>64566</v>
      </c>
      <c r="Q854" s="55">
        <v>66533</v>
      </c>
      <c r="R854" s="55">
        <v>1300</v>
      </c>
      <c r="S854" s="51" t="s">
        <v>253</v>
      </c>
      <c r="T854" s="51" t="s">
        <v>319</v>
      </c>
      <c r="U854" s="55">
        <v>48.29</v>
      </c>
      <c r="V854" s="55">
        <v>1</v>
      </c>
      <c r="W854" s="55">
        <v>2.1</v>
      </c>
      <c r="X854" s="55">
        <v>0.51600000000000001</v>
      </c>
      <c r="Y854" s="55">
        <f t="shared" si="78"/>
        <v>2.1</v>
      </c>
      <c r="Z854" s="55">
        <f t="shared" si="79"/>
        <v>0.51600000000000001</v>
      </c>
      <c r="AA854" s="55">
        <v>0.69199999999999995</v>
      </c>
      <c r="AB854" s="56">
        <v>1.90474611257705</v>
      </c>
      <c r="AC854">
        <f t="shared" si="80"/>
        <v>6543</v>
      </c>
      <c r="AD854">
        <f t="shared" si="81"/>
        <v>30</v>
      </c>
      <c r="AE854">
        <f t="shared" si="82"/>
        <v>7.4</v>
      </c>
      <c r="AF854">
        <f>'TP Factors'!$D$7</f>
        <v>1.0291758621024898</v>
      </c>
      <c r="AG854">
        <f t="shared" si="83"/>
        <v>7.6</v>
      </c>
    </row>
    <row r="855" spans="1:33">
      <c r="A855" s="51" t="s">
        <v>246</v>
      </c>
      <c r="B855" s="51">
        <v>10</v>
      </c>
      <c r="C855" s="51" t="s">
        <v>247</v>
      </c>
      <c r="D855" s="52">
        <v>37.82</v>
      </c>
      <c r="E855" s="51" t="s">
        <v>248</v>
      </c>
      <c r="F855" s="51">
        <v>1234</v>
      </c>
      <c r="G855" s="53">
        <v>102.5</v>
      </c>
      <c r="H855" s="51" t="s">
        <v>249</v>
      </c>
      <c r="I855" s="51" t="s">
        <v>250</v>
      </c>
      <c r="J855" s="51">
        <v>11949</v>
      </c>
      <c r="K855" s="54">
        <v>1059.4787416500001</v>
      </c>
      <c r="L855" s="54">
        <v>23990.3092669</v>
      </c>
      <c r="M855" s="52">
        <v>25.09</v>
      </c>
      <c r="N855" s="52">
        <v>6.17</v>
      </c>
      <c r="O855" s="51">
        <v>66534</v>
      </c>
      <c r="P855" s="51">
        <v>64567</v>
      </c>
      <c r="Q855" s="55">
        <v>66534</v>
      </c>
      <c r="R855" s="55">
        <v>1300</v>
      </c>
      <c r="S855" s="51" t="s">
        <v>258</v>
      </c>
      <c r="T855" s="51" t="s">
        <v>311</v>
      </c>
      <c r="U855" s="55">
        <v>48.29</v>
      </c>
      <c r="V855" s="55">
        <v>1</v>
      </c>
      <c r="W855" s="55">
        <v>2.1</v>
      </c>
      <c r="X855" s="55">
        <v>0.51600000000000001</v>
      </c>
      <c r="Y855" s="55">
        <f t="shared" si="78"/>
        <v>2.1</v>
      </c>
      <c r="Z855" s="55">
        <f t="shared" si="79"/>
        <v>0.51600000000000001</v>
      </c>
      <c r="AA855" s="55">
        <v>0.66200000000000003</v>
      </c>
      <c r="AB855" s="56">
        <v>5.9281108104551103</v>
      </c>
      <c r="AC855">
        <f t="shared" si="80"/>
        <v>19480</v>
      </c>
      <c r="AD855">
        <f t="shared" si="81"/>
        <v>90</v>
      </c>
      <c r="AE855">
        <f t="shared" si="82"/>
        <v>22.2</v>
      </c>
      <c r="AF855">
        <f>'TP Factors'!$D$7</f>
        <v>1.0291758621024898</v>
      </c>
      <c r="AG855">
        <f t="shared" si="83"/>
        <v>22.8</v>
      </c>
    </row>
    <row r="856" spans="1:33">
      <c r="A856" s="51" t="s">
        <v>246</v>
      </c>
      <c r="B856" s="51">
        <v>10</v>
      </c>
      <c r="C856" s="51" t="s">
        <v>247</v>
      </c>
      <c r="D856" s="52">
        <v>37.82</v>
      </c>
      <c r="E856" s="51" t="s">
        <v>248</v>
      </c>
      <c r="F856" s="51">
        <v>1234</v>
      </c>
      <c r="G856" s="53">
        <v>102.5</v>
      </c>
      <c r="H856" s="51" t="s">
        <v>249</v>
      </c>
      <c r="I856" s="51" t="s">
        <v>250</v>
      </c>
      <c r="J856" s="51">
        <v>4238</v>
      </c>
      <c r="K856" s="54">
        <v>501.35828141899998</v>
      </c>
      <c r="L856" s="54">
        <v>8508.6019192299991</v>
      </c>
      <c r="M856" s="52">
        <v>8.9</v>
      </c>
      <c r="N856" s="52">
        <v>2.19</v>
      </c>
      <c r="O856" s="51">
        <v>66537</v>
      </c>
      <c r="P856" s="51">
        <v>64570</v>
      </c>
      <c r="Q856" s="55">
        <v>66537</v>
      </c>
      <c r="R856" s="55">
        <v>1300</v>
      </c>
      <c r="S856" s="51" t="s">
        <v>258</v>
      </c>
      <c r="T856" s="51" t="s">
        <v>311</v>
      </c>
      <c r="U856" s="55">
        <v>48.29</v>
      </c>
      <c r="V856" s="55">
        <v>1</v>
      </c>
      <c r="W856" s="55">
        <v>2.1</v>
      </c>
      <c r="X856" s="55">
        <v>0.51600000000000001</v>
      </c>
      <c r="Y856" s="55">
        <f t="shared" si="78"/>
        <v>2.1</v>
      </c>
      <c r="Z856" s="55">
        <f t="shared" si="79"/>
        <v>0.51600000000000001</v>
      </c>
      <c r="AA856" s="55">
        <v>0.66200000000000003</v>
      </c>
      <c r="AB856" s="56">
        <v>2.10251291293828</v>
      </c>
      <c r="AC856">
        <f t="shared" si="80"/>
        <v>6909</v>
      </c>
      <c r="AD856">
        <f t="shared" si="81"/>
        <v>32</v>
      </c>
      <c r="AE856">
        <f t="shared" si="82"/>
        <v>7.9</v>
      </c>
      <c r="AF856">
        <f>'TP Factors'!$D$7</f>
        <v>1.0291758621024898</v>
      </c>
      <c r="AG856">
        <f t="shared" si="83"/>
        <v>8.1</v>
      </c>
    </row>
    <row r="857" spans="1:33">
      <c r="A857" s="51" t="s">
        <v>246</v>
      </c>
      <c r="B857" s="51">
        <v>10</v>
      </c>
      <c r="C857" s="51" t="s">
        <v>247</v>
      </c>
      <c r="D857" s="52">
        <v>37.82</v>
      </c>
      <c r="E857" s="51" t="s">
        <v>248</v>
      </c>
      <c r="F857" s="51">
        <v>1234</v>
      </c>
      <c r="G857" s="53">
        <v>102.5</v>
      </c>
      <c r="H857" s="51" t="s">
        <v>249</v>
      </c>
      <c r="I857" s="51" t="s">
        <v>250</v>
      </c>
      <c r="J857" s="51">
        <v>455</v>
      </c>
      <c r="K857" s="54">
        <v>124.88951854</v>
      </c>
      <c r="L857" s="54">
        <v>912.75907210100002</v>
      </c>
      <c r="M857" s="52">
        <v>0.96</v>
      </c>
      <c r="N857" s="52">
        <v>0.23</v>
      </c>
      <c r="O857" s="51">
        <v>66538</v>
      </c>
      <c r="P857" s="51">
        <v>64571</v>
      </c>
      <c r="Q857" s="55">
        <v>66538</v>
      </c>
      <c r="R857" s="55">
        <v>1300</v>
      </c>
      <c r="S857" s="51" t="s">
        <v>258</v>
      </c>
      <c r="T857" s="51" t="s">
        <v>311</v>
      </c>
      <c r="U857" s="55">
        <v>48.29</v>
      </c>
      <c r="V857" s="55">
        <v>1</v>
      </c>
      <c r="W857" s="55">
        <v>2.1</v>
      </c>
      <c r="X857" s="55">
        <v>0.51600000000000001</v>
      </c>
      <c r="Y857" s="55">
        <f t="shared" si="78"/>
        <v>2.1</v>
      </c>
      <c r="Z857" s="55">
        <f t="shared" si="79"/>
        <v>0.51600000000000001</v>
      </c>
      <c r="AA857" s="55">
        <v>0.66200000000000003</v>
      </c>
      <c r="AB857" s="56">
        <v>0.22554677650049401</v>
      </c>
      <c r="AC857">
        <f t="shared" si="80"/>
        <v>741</v>
      </c>
      <c r="AD857">
        <f t="shared" si="81"/>
        <v>3</v>
      </c>
      <c r="AE857">
        <f t="shared" si="82"/>
        <v>0.8</v>
      </c>
      <c r="AF857">
        <f>'TP Factors'!$D$7</f>
        <v>1.0291758621024898</v>
      </c>
      <c r="AG857">
        <f t="shared" si="83"/>
        <v>0.8</v>
      </c>
    </row>
    <row r="858" spans="1:33">
      <c r="A858" s="51" t="s">
        <v>246</v>
      </c>
      <c r="B858" s="51">
        <v>10</v>
      </c>
      <c r="C858" s="51" t="s">
        <v>247</v>
      </c>
      <c r="D858" s="52">
        <v>37.82</v>
      </c>
      <c r="E858" s="51" t="s">
        <v>248</v>
      </c>
      <c r="F858" s="51">
        <v>1234</v>
      </c>
      <c r="G858" s="53">
        <v>102.5</v>
      </c>
      <c r="H858" s="51" t="s">
        <v>249</v>
      </c>
      <c r="I858" s="51" t="s">
        <v>250</v>
      </c>
      <c r="J858" s="51">
        <v>85</v>
      </c>
      <c r="K858" s="54">
        <v>130.00828262300001</v>
      </c>
      <c r="L858" s="54">
        <v>169.76944136500001</v>
      </c>
      <c r="M858" s="52">
        <v>0.18</v>
      </c>
      <c r="N858" s="52">
        <v>0.04</v>
      </c>
      <c r="O858" s="51">
        <v>66539</v>
      </c>
      <c r="P858" s="51">
        <v>64572</v>
      </c>
      <c r="Q858" s="55">
        <v>66539</v>
      </c>
      <c r="R858" s="55">
        <v>1300</v>
      </c>
      <c r="S858" s="51" t="s">
        <v>258</v>
      </c>
      <c r="T858" s="51" t="s">
        <v>311</v>
      </c>
      <c r="U858" s="55">
        <v>48.29</v>
      </c>
      <c r="V858" s="55">
        <v>1</v>
      </c>
      <c r="W858" s="55">
        <v>2.1</v>
      </c>
      <c r="X858" s="55">
        <v>0.51600000000000001</v>
      </c>
      <c r="Y858" s="55">
        <f t="shared" si="78"/>
        <v>2.1</v>
      </c>
      <c r="Z858" s="55">
        <f t="shared" si="79"/>
        <v>0.51600000000000001</v>
      </c>
      <c r="AA858" s="55">
        <v>0.66200000000000003</v>
      </c>
      <c r="AB858" s="56">
        <v>4.1950774764650797E-2</v>
      </c>
      <c r="AC858">
        <f t="shared" si="80"/>
        <v>138</v>
      </c>
      <c r="AD858">
        <f t="shared" si="81"/>
        <v>1</v>
      </c>
      <c r="AE858">
        <f t="shared" si="82"/>
        <v>0.2</v>
      </c>
      <c r="AF858">
        <f>'TP Factors'!$D$7</f>
        <v>1.0291758621024898</v>
      </c>
      <c r="AG858">
        <f t="shared" si="83"/>
        <v>0.2</v>
      </c>
    </row>
    <row r="859" spans="1:33">
      <c r="A859" s="51" t="s">
        <v>246</v>
      </c>
      <c r="B859" s="51">
        <v>10</v>
      </c>
      <c r="C859" s="51" t="s">
        <v>247</v>
      </c>
      <c r="D859" s="52">
        <v>37.82</v>
      </c>
      <c r="E859" s="51" t="s">
        <v>248</v>
      </c>
      <c r="F859" s="51">
        <v>1234</v>
      </c>
      <c r="G859" s="53">
        <v>102.5</v>
      </c>
      <c r="H859" s="51" t="s">
        <v>249</v>
      </c>
      <c r="I859" s="51" t="s">
        <v>250</v>
      </c>
      <c r="J859" s="51">
        <v>37</v>
      </c>
      <c r="K859" s="54">
        <v>134.08377242500001</v>
      </c>
      <c r="L859" s="54">
        <v>66.630521822999995</v>
      </c>
      <c r="M859" s="52">
        <v>0.08</v>
      </c>
      <c r="N859" s="52">
        <v>0.02</v>
      </c>
      <c r="O859" s="51">
        <v>66540</v>
      </c>
      <c r="P859" s="51">
        <v>64573</v>
      </c>
      <c r="Q859" s="55">
        <v>66540</v>
      </c>
      <c r="R859" s="55">
        <v>1300</v>
      </c>
      <c r="S859" s="51" t="s">
        <v>251</v>
      </c>
      <c r="T859" s="51" t="s">
        <v>315</v>
      </c>
      <c r="U859" s="55">
        <v>48.29</v>
      </c>
      <c r="V859" s="55">
        <v>1</v>
      </c>
      <c r="W859" s="55">
        <v>2.1</v>
      </c>
      <c r="X859" s="55">
        <v>0.51600000000000001</v>
      </c>
      <c r="Y859" s="55">
        <f t="shared" si="78"/>
        <v>2.1</v>
      </c>
      <c r="Z859" s="55">
        <f t="shared" si="79"/>
        <v>0.51600000000000001</v>
      </c>
      <c r="AA859" s="55">
        <v>0.73299999999999998</v>
      </c>
      <c r="AB859" s="56">
        <v>1.6464694646211201E-2</v>
      </c>
      <c r="AC859">
        <f t="shared" si="80"/>
        <v>60</v>
      </c>
      <c r="AD859">
        <f t="shared" si="81"/>
        <v>0</v>
      </c>
      <c r="AE859">
        <f t="shared" si="82"/>
        <v>0.1</v>
      </c>
      <c r="AF859">
        <f>'TP Factors'!$D$7</f>
        <v>1.0291758621024898</v>
      </c>
      <c r="AG859">
        <f t="shared" si="83"/>
        <v>0.1</v>
      </c>
    </row>
    <row r="860" spans="1:33">
      <c r="A860" s="51" t="s">
        <v>246</v>
      </c>
      <c r="B860" s="51">
        <v>10</v>
      </c>
      <c r="C860" s="51" t="s">
        <v>247</v>
      </c>
      <c r="D860" s="52">
        <v>37.82</v>
      </c>
      <c r="E860" s="51" t="s">
        <v>248</v>
      </c>
      <c r="F860" s="51">
        <v>1234</v>
      </c>
      <c r="G860" s="53">
        <v>102.5</v>
      </c>
      <c r="H860" s="51" t="s">
        <v>249</v>
      </c>
      <c r="I860" s="51" t="s">
        <v>250</v>
      </c>
      <c r="J860" s="51">
        <v>102</v>
      </c>
      <c r="K860" s="54">
        <v>76.598374134699995</v>
      </c>
      <c r="L860" s="54">
        <v>204.906618885</v>
      </c>
      <c r="M860" s="52">
        <v>0.21</v>
      </c>
      <c r="N860" s="52">
        <v>0.05</v>
      </c>
      <c r="O860" s="51">
        <v>66541</v>
      </c>
      <c r="P860" s="51">
        <v>64574</v>
      </c>
      <c r="Q860" s="55">
        <v>66541</v>
      </c>
      <c r="R860" s="55">
        <v>1300</v>
      </c>
      <c r="S860" s="51" t="s">
        <v>258</v>
      </c>
      <c r="T860" s="51" t="s">
        <v>311</v>
      </c>
      <c r="U860" s="55">
        <v>48.29</v>
      </c>
      <c r="V860" s="55">
        <v>1</v>
      </c>
      <c r="W860" s="55">
        <v>2.1</v>
      </c>
      <c r="X860" s="55">
        <v>0.51600000000000001</v>
      </c>
      <c r="Y860" s="55">
        <f t="shared" si="78"/>
        <v>2.1</v>
      </c>
      <c r="Z860" s="55">
        <f t="shared" si="79"/>
        <v>0.51600000000000001</v>
      </c>
      <c r="AA860" s="55">
        <v>0.66200000000000003</v>
      </c>
      <c r="AB860" s="56">
        <v>5.0633325691485397E-2</v>
      </c>
      <c r="AC860">
        <f t="shared" si="80"/>
        <v>166</v>
      </c>
      <c r="AD860">
        <f t="shared" si="81"/>
        <v>1</v>
      </c>
      <c r="AE860">
        <f t="shared" si="82"/>
        <v>0.2</v>
      </c>
      <c r="AF860">
        <f>'TP Factors'!$D$7</f>
        <v>1.0291758621024898</v>
      </c>
      <c r="AG860">
        <f t="shared" si="83"/>
        <v>0.2</v>
      </c>
    </row>
    <row r="861" spans="1:33">
      <c r="A861" s="51" t="s">
        <v>246</v>
      </c>
      <c r="B861" s="51">
        <v>10</v>
      </c>
      <c r="C861" s="51" t="s">
        <v>247</v>
      </c>
      <c r="D861" s="52">
        <v>37.82</v>
      </c>
      <c r="E861" s="51" t="s">
        <v>248</v>
      </c>
      <c r="F861" s="51">
        <v>3456</v>
      </c>
      <c r="G861" s="53">
        <v>0</v>
      </c>
      <c r="H861" s="51" t="s">
        <v>249</v>
      </c>
      <c r="I861" s="51" t="s">
        <v>250</v>
      </c>
      <c r="J861" s="51">
        <v>598</v>
      </c>
      <c r="K861" s="54">
        <v>247.62462570100001</v>
      </c>
      <c r="L861" s="54">
        <v>2621.84058547</v>
      </c>
      <c r="M861" s="52">
        <v>0</v>
      </c>
      <c r="N861" s="52">
        <v>0</v>
      </c>
      <c r="O861" s="51">
        <v>66552</v>
      </c>
      <c r="P861" s="51">
        <v>64583</v>
      </c>
      <c r="Q861" s="55">
        <v>66552</v>
      </c>
      <c r="R861" s="55">
        <v>6460</v>
      </c>
      <c r="S861" s="51" t="s">
        <v>251</v>
      </c>
      <c r="T861" s="51" t="s">
        <v>282</v>
      </c>
      <c r="U861" s="55">
        <v>48.29</v>
      </c>
      <c r="V861" s="55">
        <v>1</v>
      </c>
      <c r="W861" s="55">
        <v>0</v>
      </c>
      <c r="X861" s="55">
        <v>0</v>
      </c>
      <c r="Y861" s="55">
        <f t="shared" si="78"/>
        <v>0</v>
      </c>
      <c r="Z861" s="55">
        <f t="shared" si="79"/>
        <v>0</v>
      </c>
      <c r="AA861" s="55">
        <v>0.30299999999999999</v>
      </c>
      <c r="AB861" s="56">
        <v>0.647868326525319</v>
      </c>
      <c r="AC861">
        <f t="shared" si="80"/>
        <v>974</v>
      </c>
      <c r="AD861">
        <f t="shared" si="81"/>
        <v>0</v>
      </c>
      <c r="AE861">
        <f t="shared" si="82"/>
        <v>0</v>
      </c>
      <c r="AF861">
        <f>'TP Factors'!$D$7</f>
        <v>1.0291758621024898</v>
      </c>
      <c r="AG861">
        <f t="shared" si="83"/>
        <v>0</v>
      </c>
    </row>
    <row r="862" spans="1:33">
      <c r="A862" s="51" t="s">
        <v>246</v>
      </c>
      <c r="B862" s="51">
        <v>10</v>
      </c>
      <c r="C862" s="51" t="s">
        <v>247</v>
      </c>
      <c r="D862" s="52">
        <v>37.82</v>
      </c>
      <c r="E862" s="51" t="s">
        <v>248</v>
      </c>
      <c r="F862" s="51">
        <v>3456</v>
      </c>
      <c r="G862" s="53">
        <v>0</v>
      </c>
      <c r="H862" s="51" t="s">
        <v>249</v>
      </c>
      <c r="I862" s="51" t="s">
        <v>250</v>
      </c>
      <c r="J862" s="51">
        <v>94</v>
      </c>
      <c r="K862" s="54">
        <v>88.638197496499998</v>
      </c>
      <c r="L862" s="54">
        <v>410.06295850200001</v>
      </c>
      <c r="M862" s="52">
        <v>0</v>
      </c>
      <c r="N862" s="52">
        <v>0</v>
      </c>
      <c r="O862" s="51">
        <v>66554</v>
      </c>
      <c r="P862" s="51">
        <v>64585</v>
      </c>
      <c r="Q862" s="55">
        <v>66554</v>
      </c>
      <c r="R862" s="55">
        <v>6460</v>
      </c>
      <c r="S862" s="51" t="s">
        <v>251</v>
      </c>
      <c r="T862" s="51" t="s">
        <v>282</v>
      </c>
      <c r="U862" s="55">
        <v>48.29</v>
      </c>
      <c r="V862" s="55">
        <v>1</v>
      </c>
      <c r="W862" s="55">
        <v>0</v>
      </c>
      <c r="X862" s="55">
        <v>0</v>
      </c>
      <c r="Y862" s="55">
        <f t="shared" si="78"/>
        <v>0</v>
      </c>
      <c r="Z862" s="55">
        <f t="shared" si="79"/>
        <v>0</v>
      </c>
      <c r="AA862" s="55">
        <v>0.30299999999999999</v>
      </c>
      <c r="AB862" s="56">
        <v>0.10132835847372</v>
      </c>
      <c r="AC862">
        <f t="shared" si="80"/>
        <v>152</v>
      </c>
      <c r="AD862">
        <f t="shared" si="81"/>
        <v>0</v>
      </c>
      <c r="AE862">
        <f t="shared" si="82"/>
        <v>0</v>
      </c>
      <c r="AF862">
        <f>'TP Factors'!$D$7</f>
        <v>1.0291758621024898</v>
      </c>
      <c r="AG862">
        <f t="shared" si="83"/>
        <v>0</v>
      </c>
    </row>
    <row r="863" spans="1:33">
      <c r="A863" s="51" t="s">
        <v>246</v>
      </c>
      <c r="B863" s="51">
        <v>10</v>
      </c>
      <c r="C863" s="51" t="s">
        <v>247</v>
      </c>
      <c r="D863" s="52">
        <v>37.82</v>
      </c>
      <c r="E863" s="51" t="s">
        <v>248</v>
      </c>
      <c r="F863" s="51">
        <v>3456</v>
      </c>
      <c r="G863" s="53">
        <v>0</v>
      </c>
      <c r="H863" s="51" t="s">
        <v>249</v>
      </c>
      <c r="I863" s="51" t="s">
        <v>250</v>
      </c>
      <c r="J863" s="51">
        <v>98</v>
      </c>
      <c r="K863" s="54">
        <v>101.700874287</v>
      </c>
      <c r="L863" s="54">
        <v>430.17198049799998</v>
      </c>
      <c r="M863" s="52">
        <v>0</v>
      </c>
      <c r="N863" s="52">
        <v>0</v>
      </c>
      <c r="O863" s="51">
        <v>66555</v>
      </c>
      <c r="P863" s="51">
        <v>64586</v>
      </c>
      <c r="Q863" s="55">
        <v>66555</v>
      </c>
      <c r="R863" s="55">
        <v>6460</v>
      </c>
      <c r="S863" s="51" t="s">
        <v>258</v>
      </c>
      <c r="T863" s="51" t="s">
        <v>280</v>
      </c>
      <c r="U863" s="55">
        <v>48.29</v>
      </c>
      <c r="V863" s="55">
        <v>1</v>
      </c>
      <c r="W863" s="55">
        <v>0</v>
      </c>
      <c r="X863" s="55">
        <v>0</v>
      </c>
      <c r="Y863" s="55">
        <f t="shared" si="78"/>
        <v>0</v>
      </c>
      <c r="Z863" s="55">
        <f t="shared" si="79"/>
        <v>0</v>
      </c>
      <c r="AA863" s="55">
        <v>0.30299999999999999</v>
      </c>
      <c r="AB863" s="56">
        <v>0.106297386135871</v>
      </c>
      <c r="AC863">
        <f t="shared" si="80"/>
        <v>160</v>
      </c>
      <c r="AD863">
        <f t="shared" si="81"/>
        <v>0</v>
      </c>
      <c r="AE863">
        <f t="shared" si="82"/>
        <v>0</v>
      </c>
      <c r="AF863">
        <f>'TP Factors'!$D$7</f>
        <v>1.0291758621024898</v>
      </c>
      <c r="AG863">
        <f t="shared" si="83"/>
        <v>0</v>
      </c>
    </row>
    <row r="864" spans="1:33">
      <c r="A864" s="51" t="s">
        <v>246</v>
      </c>
      <c r="B864" s="51">
        <v>10</v>
      </c>
      <c r="C864" s="51" t="s">
        <v>247</v>
      </c>
      <c r="D864" s="52">
        <v>37.82</v>
      </c>
      <c r="E864" s="51" t="s">
        <v>248</v>
      </c>
      <c r="F864" s="51">
        <v>3456</v>
      </c>
      <c r="G864" s="53">
        <v>0</v>
      </c>
      <c r="H864" s="51" t="s">
        <v>249</v>
      </c>
      <c r="I864" s="51" t="s">
        <v>250</v>
      </c>
      <c r="J864" s="51">
        <v>356</v>
      </c>
      <c r="K864" s="54">
        <v>195.58375262199999</v>
      </c>
      <c r="L864" s="54">
        <v>1559.4850549600001</v>
      </c>
      <c r="M864" s="52">
        <v>0</v>
      </c>
      <c r="N864" s="52">
        <v>0</v>
      </c>
      <c r="O864" s="51">
        <v>66556</v>
      </c>
      <c r="P864" s="51">
        <v>64587</v>
      </c>
      <c r="Q864" s="55">
        <v>66556</v>
      </c>
      <c r="R864" s="55">
        <v>6430</v>
      </c>
      <c r="S864" s="51" t="s">
        <v>258</v>
      </c>
      <c r="T864" s="51" t="s">
        <v>339</v>
      </c>
      <c r="U864" s="55">
        <v>48.29</v>
      </c>
      <c r="V864" s="55">
        <v>1</v>
      </c>
      <c r="W864" s="55">
        <v>0</v>
      </c>
      <c r="X864" s="55">
        <v>0</v>
      </c>
      <c r="Y864" s="55">
        <f t="shared" si="78"/>
        <v>0</v>
      </c>
      <c r="Z864" s="55">
        <f t="shared" si="79"/>
        <v>0</v>
      </c>
      <c r="AA864" s="55">
        <v>0.30299999999999999</v>
      </c>
      <c r="AB864" s="56">
        <v>0.385355607972522</v>
      </c>
      <c r="AC864">
        <f t="shared" si="80"/>
        <v>580</v>
      </c>
      <c r="AD864">
        <f t="shared" si="81"/>
        <v>0</v>
      </c>
      <c r="AE864">
        <f t="shared" si="82"/>
        <v>0</v>
      </c>
      <c r="AF864">
        <f>'TP Factors'!$D$7</f>
        <v>1.0291758621024898</v>
      </c>
      <c r="AG864">
        <f t="shared" si="83"/>
        <v>0</v>
      </c>
    </row>
    <row r="865" spans="1:33">
      <c r="A865" s="51" t="s">
        <v>246</v>
      </c>
      <c r="B865" s="51">
        <v>10</v>
      </c>
      <c r="C865" s="51" t="s">
        <v>247</v>
      </c>
      <c r="D865" s="52">
        <v>37.82</v>
      </c>
      <c r="E865" s="51" t="s">
        <v>248</v>
      </c>
      <c r="F865" s="51">
        <v>3456</v>
      </c>
      <c r="G865" s="53">
        <v>0</v>
      </c>
      <c r="H865" s="51" t="s">
        <v>249</v>
      </c>
      <c r="I865" s="51" t="s">
        <v>250</v>
      </c>
      <c r="J865" s="51">
        <v>67</v>
      </c>
      <c r="K865" s="54">
        <v>80.913334407600004</v>
      </c>
      <c r="L865" s="54">
        <v>292.692049946</v>
      </c>
      <c r="M865" s="52">
        <v>0</v>
      </c>
      <c r="N865" s="52">
        <v>0</v>
      </c>
      <c r="O865" s="51">
        <v>66558</v>
      </c>
      <c r="P865" s="51">
        <v>64589</v>
      </c>
      <c r="Q865" s="55">
        <v>66558</v>
      </c>
      <c r="R865" s="55">
        <v>6460</v>
      </c>
      <c r="S865" s="51" t="s">
        <v>258</v>
      </c>
      <c r="T865" s="51" t="s">
        <v>280</v>
      </c>
      <c r="U865" s="55">
        <v>48.29</v>
      </c>
      <c r="V865" s="55">
        <v>1</v>
      </c>
      <c r="W865" s="55">
        <v>0</v>
      </c>
      <c r="X865" s="55">
        <v>0</v>
      </c>
      <c r="Y865" s="55">
        <f t="shared" si="78"/>
        <v>0</v>
      </c>
      <c r="Z865" s="55">
        <f t="shared" si="79"/>
        <v>0</v>
      </c>
      <c r="AA865" s="55">
        <v>0.30299999999999999</v>
      </c>
      <c r="AB865" s="56">
        <v>7.2325491335315503E-2</v>
      </c>
      <c r="AC865">
        <f t="shared" si="80"/>
        <v>109</v>
      </c>
      <c r="AD865">
        <f t="shared" si="81"/>
        <v>0</v>
      </c>
      <c r="AE865">
        <f t="shared" si="82"/>
        <v>0</v>
      </c>
      <c r="AF865">
        <f>'TP Factors'!$D$7</f>
        <v>1.0291758621024898</v>
      </c>
      <c r="AG865">
        <f t="shared" si="83"/>
        <v>0</v>
      </c>
    </row>
    <row r="866" spans="1:33">
      <c r="A866" s="51" t="s">
        <v>246</v>
      </c>
      <c r="B866" s="51">
        <v>10</v>
      </c>
      <c r="C866" s="51" t="s">
        <v>247</v>
      </c>
      <c r="D866" s="52">
        <v>37.82</v>
      </c>
      <c r="E866" s="51" t="s">
        <v>248</v>
      </c>
      <c r="F866" s="51">
        <v>3456</v>
      </c>
      <c r="G866" s="53">
        <v>0</v>
      </c>
      <c r="H866" s="51" t="s">
        <v>249</v>
      </c>
      <c r="I866" s="51" t="s">
        <v>250</v>
      </c>
      <c r="J866" s="51">
        <v>167</v>
      </c>
      <c r="K866" s="54">
        <v>163.55575910300001</v>
      </c>
      <c r="L866" s="54">
        <v>733.73260002899997</v>
      </c>
      <c r="M866" s="52">
        <v>0</v>
      </c>
      <c r="N866" s="52">
        <v>0</v>
      </c>
      <c r="O866" s="51">
        <v>66559</v>
      </c>
      <c r="P866" s="51">
        <v>64590</v>
      </c>
      <c r="Q866" s="55">
        <v>66559</v>
      </c>
      <c r="R866" s="55">
        <v>6430</v>
      </c>
      <c r="S866" s="51" t="s">
        <v>258</v>
      </c>
      <c r="T866" s="51" t="s">
        <v>339</v>
      </c>
      <c r="U866" s="55">
        <v>48.29</v>
      </c>
      <c r="V866" s="55">
        <v>1</v>
      </c>
      <c r="W866" s="55">
        <v>0</v>
      </c>
      <c r="X866" s="55">
        <v>0</v>
      </c>
      <c r="Y866" s="55">
        <f t="shared" si="78"/>
        <v>0</v>
      </c>
      <c r="Z866" s="55">
        <f t="shared" si="79"/>
        <v>0</v>
      </c>
      <c r="AA866" s="55">
        <v>0.30299999999999999</v>
      </c>
      <c r="AB866" s="56">
        <v>0.18130854880127301</v>
      </c>
      <c r="AC866">
        <f t="shared" si="80"/>
        <v>273</v>
      </c>
      <c r="AD866">
        <f t="shared" si="81"/>
        <v>0</v>
      </c>
      <c r="AE866">
        <f t="shared" si="82"/>
        <v>0</v>
      </c>
      <c r="AF866">
        <f>'TP Factors'!$D$7</f>
        <v>1.0291758621024898</v>
      </c>
      <c r="AG866">
        <f t="shared" si="83"/>
        <v>0</v>
      </c>
    </row>
    <row r="867" spans="1:33">
      <c r="A867" s="51" t="s">
        <v>246</v>
      </c>
      <c r="B867" s="51">
        <v>10</v>
      </c>
      <c r="C867" s="51" t="s">
        <v>247</v>
      </c>
      <c r="D867" s="52">
        <v>37.82</v>
      </c>
      <c r="E867" s="51" t="s">
        <v>248</v>
      </c>
      <c r="F867" s="51">
        <v>1234</v>
      </c>
      <c r="G867" s="53">
        <v>0</v>
      </c>
      <c r="H867" s="51" t="s">
        <v>249</v>
      </c>
      <c r="I867" s="51" t="s">
        <v>250</v>
      </c>
      <c r="J867" s="51">
        <v>335</v>
      </c>
      <c r="K867" s="54">
        <v>140.48240909800001</v>
      </c>
      <c r="L867" s="54">
        <v>890.54545058799999</v>
      </c>
      <c r="M867" s="52">
        <v>0.2</v>
      </c>
      <c r="N867" s="52">
        <v>0.05</v>
      </c>
      <c r="O867" s="51">
        <v>66563</v>
      </c>
      <c r="P867" s="51">
        <v>64594</v>
      </c>
      <c r="Q867" s="55">
        <v>66563</v>
      </c>
      <c r="R867" s="55">
        <v>5300</v>
      </c>
      <c r="S867" s="51" t="s">
        <v>258</v>
      </c>
      <c r="T867" s="51" t="s">
        <v>291</v>
      </c>
      <c r="U867" s="55">
        <v>48.29</v>
      </c>
      <c r="V867" s="55">
        <v>1</v>
      </c>
      <c r="W867" s="55">
        <v>0.6</v>
      </c>
      <c r="X867" s="55">
        <v>0.13500000000000001</v>
      </c>
      <c r="Y867" s="55">
        <f t="shared" si="78"/>
        <v>0.6</v>
      </c>
      <c r="Z867" s="55">
        <f t="shared" si="79"/>
        <v>0.13500000000000001</v>
      </c>
      <c r="AA867" s="55">
        <v>0.5</v>
      </c>
      <c r="AB867" s="56">
        <v>0.22005769304580999</v>
      </c>
      <c r="AC867">
        <f t="shared" si="80"/>
        <v>546</v>
      </c>
      <c r="AD867">
        <f t="shared" si="81"/>
        <v>1</v>
      </c>
      <c r="AE867">
        <f t="shared" si="82"/>
        <v>0.2</v>
      </c>
      <c r="AF867">
        <f>'TP Factors'!$D$7</f>
        <v>1.0291758621024898</v>
      </c>
      <c r="AG867">
        <f t="shared" si="83"/>
        <v>0.2</v>
      </c>
    </row>
    <row r="868" spans="1:33">
      <c r="A868" s="51" t="s">
        <v>246</v>
      </c>
      <c r="B868" s="51">
        <v>10</v>
      </c>
      <c r="C868" s="51" t="s">
        <v>247</v>
      </c>
      <c r="D868" s="52">
        <v>37.82</v>
      </c>
      <c r="E868" s="51" t="s">
        <v>248</v>
      </c>
      <c r="F868" s="51">
        <v>3456</v>
      </c>
      <c r="G868" s="53">
        <v>0</v>
      </c>
      <c r="H868" s="51" t="s">
        <v>249</v>
      </c>
      <c r="I868" s="51" t="s">
        <v>250</v>
      </c>
      <c r="J868" s="51">
        <v>121</v>
      </c>
      <c r="K868" s="54">
        <v>102.849882122</v>
      </c>
      <c r="L868" s="54">
        <v>532.48171863100004</v>
      </c>
      <c r="M868" s="52">
        <v>0</v>
      </c>
      <c r="N868" s="52">
        <v>0</v>
      </c>
      <c r="O868" s="51">
        <v>66572</v>
      </c>
      <c r="P868" s="51">
        <v>64603</v>
      </c>
      <c r="Q868" s="55">
        <v>66572</v>
      </c>
      <c r="R868" s="55">
        <v>6430</v>
      </c>
      <c r="S868" s="51" t="s">
        <v>258</v>
      </c>
      <c r="T868" s="51" t="s">
        <v>339</v>
      </c>
      <c r="U868" s="55">
        <v>48.29</v>
      </c>
      <c r="V868" s="55">
        <v>1</v>
      </c>
      <c r="W868" s="55">
        <v>0</v>
      </c>
      <c r="X868" s="55">
        <v>0</v>
      </c>
      <c r="Y868" s="55">
        <f t="shared" si="78"/>
        <v>0</v>
      </c>
      <c r="Z868" s="55">
        <f t="shared" si="79"/>
        <v>0</v>
      </c>
      <c r="AA868" s="55">
        <v>0.30299999999999999</v>
      </c>
      <c r="AB868" s="56">
        <v>0.13157857187962199</v>
      </c>
      <c r="AC868">
        <f t="shared" si="80"/>
        <v>198</v>
      </c>
      <c r="AD868">
        <f t="shared" si="81"/>
        <v>0</v>
      </c>
      <c r="AE868">
        <f t="shared" si="82"/>
        <v>0</v>
      </c>
      <c r="AF868">
        <f>'TP Factors'!$D$7</f>
        <v>1.0291758621024898</v>
      </c>
      <c r="AG868">
        <f t="shared" si="83"/>
        <v>0</v>
      </c>
    </row>
    <row r="869" spans="1:33">
      <c r="A869" s="51" t="s">
        <v>246</v>
      </c>
      <c r="B869" s="51">
        <v>10</v>
      </c>
      <c r="C869" s="51" t="s">
        <v>247</v>
      </c>
      <c r="D869" s="52">
        <v>37.82</v>
      </c>
      <c r="E869" s="51" t="s">
        <v>248</v>
      </c>
      <c r="F869" s="51">
        <v>3456</v>
      </c>
      <c r="G869" s="53">
        <v>0</v>
      </c>
      <c r="H869" s="51" t="s">
        <v>249</v>
      </c>
      <c r="I869" s="51" t="s">
        <v>250</v>
      </c>
      <c r="J869" s="51">
        <v>125</v>
      </c>
      <c r="K869" s="54">
        <v>112.708656123</v>
      </c>
      <c r="L869" s="54">
        <v>549.11726848499995</v>
      </c>
      <c r="M869" s="52">
        <v>0</v>
      </c>
      <c r="N869" s="52">
        <v>0</v>
      </c>
      <c r="O869" s="51">
        <v>66577</v>
      </c>
      <c r="P869" s="51">
        <v>64607</v>
      </c>
      <c r="Q869" s="55">
        <v>66577</v>
      </c>
      <c r="R869" s="55">
        <v>6300</v>
      </c>
      <c r="S869" s="51" t="s">
        <v>251</v>
      </c>
      <c r="T869" s="51" t="s">
        <v>349</v>
      </c>
      <c r="U869" s="55">
        <v>48.29</v>
      </c>
      <c r="V869" s="55">
        <v>1</v>
      </c>
      <c r="W869" s="55">
        <v>0</v>
      </c>
      <c r="X869" s="55">
        <v>0</v>
      </c>
      <c r="Y869" s="55">
        <f t="shared" si="78"/>
        <v>0</v>
      </c>
      <c r="Z869" s="55">
        <f t="shared" si="79"/>
        <v>0</v>
      </c>
      <c r="AA869" s="55">
        <v>0.30299999999999999</v>
      </c>
      <c r="AB869" s="56">
        <v>0.13568928932699401</v>
      </c>
      <c r="AC869">
        <f t="shared" si="80"/>
        <v>204</v>
      </c>
      <c r="AD869">
        <f t="shared" si="81"/>
        <v>0</v>
      </c>
      <c r="AE869">
        <f t="shared" si="82"/>
        <v>0</v>
      </c>
      <c r="AF869">
        <f>'TP Factors'!$D$7</f>
        <v>1.0291758621024898</v>
      </c>
      <c r="AG869">
        <f t="shared" si="83"/>
        <v>0</v>
      </c>
    </row>
    <row r="870" spans="1:33">
      <c r="A870" s="51" t="s">
        <v>246</v>
      </c>
      <c r="B870" s="51">
        <v>10</v>
      </c>
      <c r="C870" s="51" t="s">
        <v>247</v>
      </c>
      <c r="D870" s="52">
        <v>37.82</v>
      </c>
      <c r="E870" s="51" t="s">
        <v>248</v>
      </c>
      <c r="F870" s="51">
        <v>1234</v>
      </c>
      <c r="G870" s="53">
        <v>0</v>
      </c>
      <c r="H870" s="51" t="s">
        <v>249</v>
      </c>
      <c r="I870" s="51" t="s">
        <v>250</v>
      </c>
      <c r="J870" s="51">
        <v>8</v>
      </c>
      <c r="K870" s="54">
        <v>23.116010192099999</v>
      </c>
      <c r="L870" s="54">
        <v>21.957700296300001</v>
      </c>
      <c r="M870" s="52">
        <v>0</v>
      </c>
      <c r="N870" s="52">
        <v>0</v>
      </c>
      <c r="O870" s="51">
        <v>66578</v>
      </c>
      <c r="P870" s="51">
        <v>64608</v>
      </c>
      <c r="Q870" s="55">
        <v>66578</v>
      </c>
      <c r="R870" s="55">
        <v>5300</v>
      </c>
      <c r="S870" s="51" t="s">
        <v>258</v>
      </c>
      <c r="T870" s="51" t="s">
        <v>291</v>
      </c>
      <c r="U870" s="55">
        <v>48.29</v>
      </c>
      <c r="V870" s="55">
        <v>1</v>
      </c>
      <c r="W870" s="55">
        <v>0.6</v>
      </c>
      <c r="X870" s="55">
        <v>0.13500000000000001</v>
      </c>
      <c r="Y870" s="55">
        <f t="shared" si="78"/>
        <v>0.6</v>
      </c>
      <c r="Z870" s="55">
        <f t="shared" si="79"/>
        <v>0.13500000000000001</v>
      </c>
      <c r="AA870" s="55">
        <v>0.5</v>
      </c>
      <c r="AB870" s="56">
        <v>5.4258442057270404E-3</v>
      </c>
      <c r="AC870">
        <f t="shared" si="80"/>
        <v>13</v>
      </c>
      <c r="AD870">
        <f t="shared" si="81"/>
        <v>0</v>
      </c>
      <c r="AE870">
        <f t="shared" si="82"/>
        <v>0</v>
      </c>
      <c r="AF870">
        <f>'TP Factors'!$D$7</f>
        <v>1.0291758621024898</v>
      </c>
      <c r="AG870">
        <f t="shared" si="83"/>
        <v>0</v>
      </c>
    </row>
    <row r="871" spans="1:33">
      <c r="A871" s="51" t="s">
        <v>246</v>
      </c>
      <c r="B871" s="51">
        <v>10</v>
      </c>
      <c r="C871" s="51" t="s">
        <v>247</v>
      </c>
      <c r="D871" s="52">
        <v>37.82</v>
      </c>
      <c r="E871" s="51" t="s">
        <v>248</v>
      </c>
      <c r="F871" s="51">
        <v>1234</v>
      </c>
      <c r="G871" s="53">
        <v>102.5</v>
      </c>
      <c r="H871" s="51" t="s">
        <v>249</v>
      </c>
      <c r="I871" s="51" t="s">
        <v>250</v>
      </c>
      <c r="J871" s="51">
        <v>1694</v>
      </c>
      <c r="K871" s="54">
        <v>365.49747754700002</v>
      </c>
      <c r="L871" s="54">
        <v>3568.6601985299999</v>
      </c>
      <c r="M871" s="52">
        <v>3.56</v>
      </c>
      <c r="N871" s="52">
        <v>0.87</v>
      </c>
      <c r="O871" s="51">
        <v>66583</v>
      </c>
      <c r="P871" s="51">
        <v>64613</v>
      </c>
      <c r="Q871" s="55">
        <v>66583</v>
      </c>
      <c r="R871" s="55">
        <v>1300</v>
      </c>
      <c r="S871" s="51" t="s">
        <v>261</v>
      </c>
      <c r="T871" s="51" t="s">
        <v>302</v>
      </c>
      <c r="U871" s="55">
        <v>48.29</v>
      </c>
      <c r="V871" s="55">
        <v>1</v>
      </c>
      <c r="W871" s="55">
        <v>2.1</v>
      </c>
      <c r="X871" s="55">
        <v>0.51600000000000001</v>
      </c>
      <c r="Y871" s="55">
        <f t="shared" si="78"/>
        <v>2.1</v>
      </c>
      <c r="Z871" s="55">
        <f t="shared" si="79"/>
        <v>0.51600000000000001</v>
      </c>
      <c r="AA871" s="55">
        <v>0.63100000000000001</v>
      </c>
      <c r="AB871" s="56">
        <v>0.88183161234125496</v>
      </c>
      <c r="AC871">
        <f t="shared" si="80"/>
        <v>2762</v>
      </c>
      <c r="AD871">
        <f t="shared" si="81"/>
        <v>13</v>
      </c>
      <c r="AE871">
        <f t="shared" si="82"/>
        <v>3.1</v>
      </c>
      <c r="AF871">
        <f>'TP Factors'!$D$7</f>
        <v>1.0291758621024898</v>
      </c>
      <c r="AG871">
        <f t="shared" si="83"/>
        <v>3.2</v>
      </c>
    </row>
    <row r="872" spans="1:33">
      <c r="A872" s="51" t="s">
        <v>246</v>
      </c>
      <c r="B872" s="51">
        <v>10</v>
      </c>
      <c r="C872" s="51" t="s">
        <v>247</v>
      </c>
      <c r="D872" s="52">
        <v>37.82</v>
      </c>
      <c r="E872" s="51" t="s">
        <v>248</v>
      </c>
      <c r="F872" s="51">
        <v>1234</v>
      </c>
      <c r="G872" s="53">
        <v>102.5</v>
      </c>
      <c r="H872" s="51" t="s">
        <v>249</v>
      </c>
      <c r="I872" s="51" t="s">
        <v>250</v>
      </c>
      <c r="J872" s="51">
        <v>8450</v>
      </c>
      <c r="K872" s="54">
        <v>547.12447745899999</v>
      </c>
      <c r="L872" s="54">
        <v>15322.9791835</v>
      </c>
      <c r="M872" s="52">
        <v>17.739999999999998</v>
      </c>
      <c r="N872" s="52">
        <v>4.3600000000000003</v>
      </c>
      <c r="O872" s="51">
        <v>66584</v>
      </c>
      <c r="P872" s="51">
        <v>64614</v>
      </c>
      <c r="Q872" s="55">
        <v>66584</v>
      </c>
      <c r="R872" s="55">
        <v>1300</v>
      </c>
      <c r="S872" s="51" t="s">
        <v>251</v>
      </c>
      <c r="T872" s="51" t="s">
        <v>315</v>
      </c>
      <c r="U872" s="55">
        <v>48.29</v>
      </c>
      <c r="V872" s="55">
        <v>1</v>
      </c>
      <c r="W872" s="55">
        <v>2.1</v>
      </c>
      <c r="X872" s="55">
        <v>0.51600000000000001</v>
      </c>
      <c r="Y872" s="55">
        <f t="shared" si="78"/>
        <v>2.1</v>
      </c>
      <c r="Z872" s="55">
        <f t="shared" si="79"/>
        <v>0.51600000000000001</v>
      </c>
      <c r="AA872" s="55">
        <v>0.73299999999999998</v>
      </c>
      <c r="AB872" s="56">
        <v>3.7863754707923598</v>
      </c>
      <c r="AC872">
        <f t="shared" si="80"/>
        <v>13776</v>
      </c>
      <c r="AD872">
        <f t="shared" si="81"/>
        <v>64</v>
      </c>
      <c r="AE872">
        <f t="shared" si="82"/>
        <v>15.7</v>
      </c>
      <c r="AF872">
        <f>'TP Factors'!$D$7</f>
        <v>1.0291758621024898</v>
      </c>
      <c r="AG872">
        <f t="shared" si="83"/>
        <v>16.2</v>
      </c>
    </row>
    <row r="873" spans="1:33">
      <c r="A873" s="51" t="s">
        <v>246</v>
      </c>
      <c r="B873" s="51">
        <v>10</v>
      </c>
      <c r="C873" s="51" t="s">
        <v>247</v>
      </c>
      <c r="D873" s="52">
        <v>37.82</v>
      </c>
      <c r="E873" s="51" t="s">
        <v>248</v>
      </c>
      <c r="F873" s="51">
        <v>1234</v>
      </c>
      <c r="G873" s="53">
        <v>102.5</v>
      </c>
      <c r="H873" s="51" t="s">
        <v>249</v>
      </c>
      <c r="I873" s="51" t="s">
        <v>250</v>
      </c>
      <c r="J873" s="51">
        <v>351</v>
      </c>
      <c r="K873" s="54">
        <v>130.776598267</v>
      </c>
      <c r="L873" s="54">
        <v>635.95002313400005</v>
      </c>
      <c r="M873" s="52">
        <v>0.74</v>
      </c>
      <c r="N873" s="52">
        <v>0.18</v>
      </c>
      <c r="O873" s="51">
        <v>66586</v>
      </c>
      <c r="P873" s="51">
        <v>64616</v>
      </c>
      <c r="Q873" s="55">
        <v>66586</v>
      </c>
      <c r="R873" s="55">
        <v>1300</v>
      </c>
      <c r="S873" s="51" t="s">
        <v>251</v>
      </c>
      <c r="T873" s="51" t="s">
        <v>315</v>
      </c>
      <c r="U873" s="55">
        <v>48.29</v>
      </c>
      <c r="V873" s="55">
        <v>1</v>
      </c>
      <c r="W873" s="55">
        <v>2.1</v>
      </c>
      <c r="X873" s="55">
        <v>0.51600000000000001</v>
      </c>
      <c r="Y873" s="55">
        <f t="shared" si="78"/>
        <v>2.1</v>
      </c>
      <c r="Z873" s="55">
        <f t="shared" si="79"/>
        <v>0.51600000000000001</v>
      </c>
      <c r="AA873" s="55">
        <v>0.73299999999999998</v>
      </c>
      <c r="AB873" s="56">
        <v>0.15714604447758401</v>
      </c>
      <c r="AC873">
        <f t="shared" si="80"/>
        <v>572</v>
      </c>
      <c r="AD873">
        <f t="shared" si="81"/>
        <v>3</v>
      </c>
      <c r="AE873">
        <f t="shared" si="82"/>
        <v>0.7</v>
      </c>
      <c r="AF873">
        <f>'TP Factors'!$D$7</f>
        <v>1.0291758621024898</v>
      </c>
      <c r="AG873">
        <f t="shared" si="83"/>
        <v>0.7</v>
      </c>
    </row>
    <row r="874" spans="1:33">
      <c r="A874" s="51" t="s">
        <v>246</v>
      </c>
      <c r="B874" s="51">
        <v>10</v>
      </c>
      <c r="C874" s="51" t="s">
        <v>247</v>
      </c>
      <c r="D874" s="52">
        <v>37.82</v>
      </c>
      <c r="E874" s="51" t="s">
        <v>248</v>
      </c>
      <c r="F874" s="51">
        <v>3456</v>
      </c>
      <c r="G874" s="53">
        <v>0</v>
      </c>
      <c r="H874" s="51" t="s">
        <v>249</v>
      </c>
      <c r="I874" s="51" t="s">
        <v>250</v>
      </c>
      <c r="J874" s="51">
        <v>632</v>
      </c>
      <c r="K874" s="54">
        <v>246.728921574</v>
      </c>
      <c r="L874" s="54">
        <v>2773.6745510000001</v>
      </c>
      <c r="M874" s="52">
        <v>0</v>
      </c>
      <c r="N874" s="52">
        <v>0</v>
      </c>
      <c r="O874" s="51">
        <v>66587</v>
      </c>
      <c r="P874" s="51">
        <v>64617</v>
      </c>
      <c r="Q874" s="55">
        <v>66587</v>
      </c>
      <c r="R874" s="55">
        <v>6300</v>
      </c>
      <c r="S874" s="51" t="s">
        <v>251</v>
      </c>
      <c r="T874" s="51" t="s">
        <v>349</v>
      </c>
      <c r="U874" s="55">
        <v>48.29</v>
      </c>
      <c r="V874" s="55">
        <v>1</v>
      </c>
      <c r="W874" s="55">
        <v>0</v>
      </c>
      <c r="X874" s="55">
        <v>0</v>
      </c>
      <c r="Y874" s="55">
        <f t="shared" si="78"/>
        <v>0</v>
      </c>
      <c r="Z874" s="55">
        <f t="shared" si="79"/>
        <v>0</v>
      </c>
      <c r="AA874" s="55">
        <v>0.30299999999999999</v>
      </c>
      <c r="AB874" s="56">
        <v>0.68538716643163999</v>
      </c>
      <c r="AC874">
        <f t="shared" si="80"/>
        <v>1031</v>
      </c>
      <c r="AD874">
        <f t="shared" si="81"/>
        <v>0</v>
      </c>
      <c r="AE874">
        <f t="shared" si="82"/>
        <v>0</v>
      </c>
      <c r="AF874">
        <f>'TP Factors'!$D$7</f>
        <v>1.0291758621024898</v>
      </c>
      <c r="AG874">
        <f t="shared" si="83"/>
        <v>0</v>
      </c>
    </row>
    <row r="875" spans="1:33">
      <c r="A875" s="51" t="s">
        <v>246</v>
      </c>
      <c r="B875" s="51">
        <v>10</v>
      </c>
      <c r="C875" s="51" t="s">
        <v>247</v>
      </c>
      <c r="D875" s="52">
        <v>37.82</v>
      </c>
      <c r="E875" s="51" t="s">
        <v>248</v>
      </c>
      <c r="F875" s="51">
        <v>1234</v>
      </c>
      <c r="G875" s="53">
        <v>102.5</v>
      </c>
      <c r="H875" s="51" t="s">
        <v>249</v>
      </c>
      <c r="I875" s="51" t="s">
        <v>250</v>
      </c>
      <c r="J875" s="51">
        <v>294</v>
      </c>
      <c r="K875" s="54">
        <v>109.89418406999999</v>
      </c>
      <c r="L875" s="54">
        <v>533.18762989899994</v>
      </c>
      <c r="M875" s="52">
        <v>0.62</v>
      </c>
      <c r="N875" s="52">
        <v>0.15</v>
      </c>
      <c r="O875" s="51">
        <v>66588</v>
      </c>
      <c r="P875" s="51">
        <v>64618</v>
      </c>
      <c r="Q875" s="55">
        <v>66588</v>
      </c>
      <c r="R875" s="55">
        <v>1300</v>
      </c>
      <c r="S875" s="51" t="s">
        <v>251</v>
      </c>
      <c r="T875" s="51" t="s">
        <v>315</v>
      </c>
      <c r="U875" s="55">
        <v>48.29</v>
      </c>
      <c r="V875" s="55">
        <v>1</v>
      </c>
      <c r="W875" s="55">
        <v>2.1</v>
      </c>
      <c r="X875" s="55">
        <v>0.51600000000000001</v>
      </c>
      <c r="Y875" s="55">
        <f t="shared" si="78"/>
        <v>2.1</v>
      </c>
      <c r="Z875" s="55">
        <f t="shared" si="79"/>
        <v>0.51600000000000001</v>
      </c>
      <c r="AA875" s="55">
        <v>0.73299999999999998</v>
      </c>
      <c r="AB875" s="56">
        <v>0.131753005656391</v>
      </c>
      <c r="AC875">
        <f t="shared" si="80"/>
        <v>479</v>
      </c>
      <c r="AD875">
        <f t="shared" si="81"/>
        <v>2</v>
      </c>
      <c r="AE875">
        <f t="shared" si="82"/>
        <v>0.5</v>
      </c>
      <c r="AF875">
        <f>'TP Factors'!$D$7</f>
        <v>1.0291758621024898</v>
      </c>
      <c r="AG875">
        <f t="shared" si="83"/>
        <v>0.5</v>
      </c>
    </row>
    <row r="876" spans="1:33">
      <c r="A876" s="51" t="s">
        <v>246</v>
      </c>
      <c r="B876" s="51">
        <v>10</v>
      </c>
      <c r="C876" s="51" t="s">
        <v>247</v>
      </c>
      <c r="D876" s="52">
        <v>37.82</v>
      </c>
      <c r="E876" s="51" t="s">
        <v>248</v>
      </c>
      <c r="F876" s="51">
        <v>1234</v>
      </c>
      <c r="G876" s="53">
        <v>102.5</v>
      </c>
      <c r="H876" s="51" t="s">
        <v>249</v>
      </c>
      <c r="I876" s="51" t="s">
        <v>250</v>
      </c>
      <c r="J876" s="51">
        <v>1114</v>
      </c>
      <c r="K876" s="54">
        <v>365.50525983799997</v>
      </c>
      <c r="L876" s="54">
        <v>2235.6091694400002</v>
      </c>
      <c r="M876" s="52">
        <v>2.34</v>
      </c>
      <c r="N876" s="52">
        <v>0.56999999999999995</v>
      </c>
      <c r="O876" s="51">
        <v>66589</v>
      </c>
      <c r="P876" s="51">
        <v>64619</v>
      </c>
      <c r="Q876" s="55">
        <v>66589</v>
      </c>
      <c r="R876" s="55">
        <v>1300</v>
      </c>
      <c r="S876" s="51" t="s">
        <v>258</v>
      </c>
      <c r="T876" s="51" t="s">
        <v>311</v>
      </c>
      <c r="U876" s="55">
        <v>48.29</v>
      </c>
      <c r="V876" s="55">
        <v>1</v>
      </c>
      <c r="W876" s="55">
        <v>2.1</v>
      </c>
      <c r="X876" s="55">
        <v>0.51600000000000001</v>
      </c>
      <c r="Y876" s="55">
        <f t="shared" si="78"/>
        <v>2.1</v>
      </c>
      <c r="Z876" s="55">
        <f t="shared" si="79"/>
        <v>0.51600000000000001</v>
      </c>
      <c r="AA876" s="55">
        <v>0.66200000000000003</v>
      </c>
      <c r="AB876" s="56">
        <v>0.55242884691972005</v>
      </c>
      <c r="AC876">
        <f t="shared" si="80"/>
        <v>1815</v>
      </c>
      <c r="AD876">
        <f t="shared" si="81"/>
        <v>8</v>
      </c>
      <c r="AE876">
        <f t="shared" si="82"/>
        <v>2.1</v>
      </c>
      <c r="AF876">
        <f>'TP Factors'!$D$7</f>
        <v>1.0291758621024898</v>
      </c>
      <c r="AG876">
        <f t="shared" si="83"/>
        <v>2.2000000000000002</v>
      </c>
    </row>
    <row r="877" spans="1:33">
      <c r="A877" s="51" t="s">
        <v>246</v>
      </c>
      <c r="B877" s="51">
        <v>10</v>
      </c>
      <c r="C877" s="51" t="s">
        <v>247</v>
      </c>
      <c r="D877" s="52">
        <v>37.82</v>
      </c>
      <c r="E877" s="51" t="s">
        <v>248</v>
      </c>
      <c r="F877" s="51">
        <v>1234</v>
      </c>
      <c r="G877" s="53">
        <v>102.5</v>
      </c>
      <c r="H877" s="51" t="s">
        <v>249</v>
      </c>
      <c r="I877" s="51" t="s">
        <v>250</v>
      </c>
      <c r="J877" s="51">
        <v>1029</v>
      </c>
      <c r="K877" s="54">
        <v>411.44816934900001</v>
      </c>
      <c r="L877" s="54">
        <v>1976.8034194899999</v>
      </c>
      <c r="M877" s="52">
        <v>2.16</v>
      </c>
      <c r="N877" s="52">
        <v>0.53</v>
      </c>
      <c r="O877" s="51">
        <v>66590</v>
      </c>
      <c r="P877" s="51">
        <v>64620</v>
      </c>
      <c r="Q877" s="55">
        <v>66590</v>
      </c>
      <c r="R877" s="55">
        <v>1300</v>
      </c>
      <c r="S877" s="51" t="s">
        <v>253</v>
      </c>
      <c r="T877" s="51" t="s">
        <v>319</v>
      </c>
      <c r="U877" s="55">
        <v>48.29</v>
      </c>
      <c r="V877" s="55">
        <v>1</v>
      </c>
      <c r="W877" s="55">
        <v>2.1</v>
      </c>
      <c r="X877" s="55">
        <v>0.51600000000000001</v>
      </c>
      <c r="Y877" s="55">
        <f t="shared" si="78"/>
        <v>2.1</v>
      </c>
      <c r="Z877" s="55">
        <f t="shared" si="79"/>
        <v>0.51600000000000001</v>
      </c>
      <c r="AA877" s="55">
        <v>0.69199999999999995</v>
      </c>
      <c r="AB877" s="56">
        <v>0.48847680918705999</v>
      </c>
      <c r="AC877">
        <f t="shared" si="80"/>
        <v>1678</v>
      </c>
      <c r="AD877">
        <f t="shared" si="81"/>
        <v>8</v>
      </c>
      <c r="AE877">
        <f t="shared" si="82"/>
        <v>1.9</v>
      </c>
      <c r="AF877">
        <f>'TP Factors'!$D$7</f>
        <v>1.0291758621024898</v>
      </c>
      <c r="AG877">
        <f t="shared" si="83"/>
        <v>2</v>
      </c>
    </row>
    <row r="878" spans="1:33">
      <c r="A878" s="51" t="s">
        <v>246</v>
      </c>
      <c r="B878" s="51">
        <v>10</v>
      </c>
      <c r="C878" s="51" t="s">
        <v>247</v>
      </c>
      <c r="D878" s="52">
        <v>37.82</v>
      </c>
      <c r="E878" s="51" t="s">
        <v>248</v>
      </c>
      <c r="F878" s="51">
        <v>3456</v>
      </c>
      <c r="G878" s="53">
        <v>0</v>
      </c>
      <c r="H878" s="51" t="s">
        <v>249</v>
      </c>
      <c r="I878" s="51" t="s">
        <v>250</v>
      </c>
      <c r="J878" s="51">
        <v>25</v>
      </c>
      <c r="K878" s="54">
        <v>52.9635957498</v>
      </c>
      <c r="L878" s="54">
        <v>110.96141102999999</v>
      </c>
      <c r="M878" s="52">
        <v>0</v>
      </c>
      <c r="N878" s="52">
        <v>0</v>
      </c>
      <c r="O878" s="51">
        <v>66591</v>
      </c>
      <c r="P878" s="51">
        <v>64621</v>
      </c>
      <c r="Q878" s="55">
        <v>66591</v>
      </c>
      <c r="R878" s="55">
        <v>6430</v>
      </c>
      <c r="S878" s="51" t="s">
        <v>258</v>
      </c>
      <c r="T878" s="51" t="s">
        <v>339</v>
      </c>
      <c r="U878" s="55">
        <v>48.29</v>
      </c>
      <c r="V878" s="55">
        <v>1</v>
      </c>
      <c r="W878" s="55">
        <v>0</v>
      </c>
      <c r="X878" s="55">
        <v>0</v>
      </c>
      <c r="Y878" s="55">
        <f t="shared" si="78"/>
        <v>0</v>
      </c>
      <c r="Z878" s="55">
        <f t="shared" si="79"/>
        <v>0</v>
      </c>
      <c r="AA878" s="55">
        <v>0.30299999999999999</v>
      </c>
      <c r="AB878" s="56">
        <v>2.74190521279804E-2</v>
      </c>
      <c r="AC878">
        <f t="shared" si="80"/>
        <v>41</v>
      </c>
      <c r="AD878">
        <f t="shared" si="81"/>
        <v>0</v>
      </c>
      <c r="AE878">
        <f t="shared" si="82"/>
        <v>0</v>
      </c>
      <c r="AF878">
        <f>'TP Factors'!$D$7</f>
        <v>1.0291758621024898</v>
      </c>
      <c r="AG878">
        <f t="shared" si="83"/>
        <v>0</v>
      </c>
    </row>
    <row r="879" spans="1:33">
      <c r="A879" s="51" t="s">
        <v>246</v>
      </c>
      <c r="B879" s="51">
        <v>10</v>
      </c>
      <c r="C879" s="51" t="s">
        <v>247</v>
      </c>
      <c r="D879" s="52">
        <v>37.82</v>
      </c>
      <c r="E879" s="51" t="s">
        <v>248</v>
      </c>
      <c r="F879" s="51">
        <v>3456</v>
      </c>
      <c r="G879" s="53">
        <v>0</v>
      </c>
      <c r="H879" s="51" t="s">
        <v>249</v>
      </c>
      <c r="I879" s="51" t="s">
        <v>250</v>
      </c>
      <c r="J879" s="51">
        <v>9</v>
      </c>
      <c r="K879" s="54">
        <v>28.3166569395</v>
      </c>
      <c r="L879" s="54">
        <v>40.785530102499997</v>
      </c>
      <c r="M879" s="52">
        <v>0</v>
      </c>
      <c r="N879" s="52">
        <v>0</v>
      </c>
      <c r="O879" s="51">
        <v>66592</v>
      </c>
      <c r="P879" s="51">
        <v>64622</v>
      </c>
      <c r="Q879" s="55">
        <v>66592</v>
      </c>
      <c r="R879" s="55">
        <v>6460</v>
      </c>
      <c r="S879" s="51" t="s">
        <v>258</v>
      </c>
      <c r="T879" s="51" t="s">
        <v>280</v>
      </c>
      <c r="U879" s="55">
        <v>48.29</v>
      </c>
      <c r="V879" s="55">
        <v>1</v>
      </c>
      <c r="W879" s="55">
        <v>0</v>
      </c>
      <c r="X879" s="55">
        <v>0</v>
      </c>
      <c r="Y879" s="55">
        <f t="shared" si="78"/>
        <v>0</v>
      </c>
      <c r="Z879" s="55">
        <f t="shared" si="79"/>
        <v>0</v>
      </c>
      <c r="AA879" s="55">
        <v>0.30299999999999999</v>
      </c>
      <c r="AB879" s="56">
        <v>1.00782836605733E-2</v>
      </c>
      <c r="AC879">
        <f t="shared" si="80"/>
        <v>15</v>
      </c>
      <c r="AD879">
        <f t="shared" si="81"/>
        <v>0</v>
      </c>
      <c r="AE879">
        <f t="shared" si="82"/>
        <v>0</v>
      </c>
      <c r="AF879">
        <f>'TP Factors'!$D$7</f>
        <v>1.0291758621024898</v>
      </c>
      <c r="AG879">
        <f t="shared" si="83"/>
        <v>0</v>
      </c>
    </row>
    <row r="880" spans="1:33">
      <c r="A880" s="51" t="s">
        <v>246</v>
      </c>
      <c r="B880" s="51">
        <v>10</v>
      </c>
      <c r="C880" s="51" t="s">
        <v>247</v>
      </c>
      <c r="D880" s="52">
        <v>37.82</v>
      </c>
      <c r="E880" s="51" t="s">
        <v>248</v>
      </c>
      <c r="F880" s="51">
        <v>1234</v>
      </c>
      <c r="G880" s="53">
        <v>102.5</v>
      </c>
      <c r="H880" s="51" t="s">
        <v>249</v>
      </c>
      <c r="I880" s="51" t="s">
        <v>250</v>
      </c>
      <c r="J880" s="51">
        <v>858</v>
      </c>
      <c r="K880" s="54">
        <v>206.231500178</v>
      </c>
      <c r="L880" s="54">
        <v>1556.70492212</v>
      </c>
      <c r="M880" s="52">
        <v>1.8</v>
      </c>
      <c r="N880" s="52">
        <v>0.44</v>
      </c>
      <c r="O880" s="51">
        <v>66596</v>
      </c>
      <c r="P880" s="51">
        <v>64626</v>
      </c>
      <c r="Q880" s="55">
        <v>66596</v>
      </c>
      <c r="R880" s="55">
        <v>1300</v>
      </c>
      <c r="S880" s="51" t="s">
        <v>251</v>
      </c>
      <c r="T880" s="51" t="s">
        <v>315</v>
      </c>
      <c r="U880" s="55">
        <v>48.29</v>
      </c>
      <c r="V880" s="55">
        <v>1</v>
      </c>
      <c r="W880" s="55">
        <v>2.1</v>
      </c>
      <c r="X880" s="55">
        <v>0.51600000000000001</v>
      </c>
      <c r="Y880" s="55">
        <f t="shared" si="78"/>
        <v>2.1</v>
      </c>
      <c r="Z880" s="55">
        <f t="shared" si="79"/>
        <v>0.51600000000000001</v>
      </c>
      <c r="AA880" s="55">
        <v>0.73299999999999998</v>
      </c>
      <c r="AB880" s="56">
        <v>0.38466862495280202</v>
      </c>
      <c r="AC880">
        <f t="shared" si="80"/>
        <v>1400</v>
      </c>
      <c r="AD880">
        <f t="shared" si="81"/>
        <v>6</v>
      </c>
      <c r="AE880">
        <f t="shared" si="82"/>
        <v>1.6</v>
      </c>
      <c r="AF880">
        <f>'TP Factors'!$D$7</f>
        <v>1.0291758621024898</v>
      </c>
      <c r="AG880">
        <f t="shared" si="83"/>
        <v>1.6</v>
      </c>
    </row>
    <row r="881" spans="1:33">
      <c r="A881" s="51" t="s">
        <v>246</v>
      </c>
      <c r="B881" s="51">
        <v>10</v>
      </c>
      <c r="C881" s="51" t="s">
        <v>247</v>
      </c>
      <c r="D881" s="52">
        <v>37.82</v>
      </c>
      <c r="E881" s="51" t="s">
        <v>248</v>
      </c>
      <c r="F881" s="51">
        <v>1234</v>
      </c>
      <c r="G881" s="53">
        <v>11.1</v>
      </c>
      <c r="H881" s="51" t="s">
        <v>249</v>
      </c>
      <c r="I881" s="51" t="s">
        <v>250</v>
      </c>
      <c r="J881" s="51">
        <v>4595</v>
      </c>
      <c r="K881" s="54">
        <v>1073.89781709</v>
      </c>
      <c r="L881" s="54">
        <v>23671.074709699998</v>
      </c>
      <c r="M881" s="52">
        <v>8.18</v>
      </c>
      <c r="N881" s="52">
        <v>1.75</v>
      </c>
      <c r="O881" s="51">
        <v>66600</v>
      </c>
      <c r="P881" s="51">
        <v>64630</v>
      </c>
      <c r="Q881" s="55">
        <v>66600</v>
      </c>
      <c r="R881" s="55">
        <v>1820</v>
      </c>
      <c r="S881" s="51" t="s">
        <v>253</v>
      </c>
      <c r="T881" s="51" t="s">
        <v>363</v>
      </c>
      <c r="U881" s="55">
        <v>48.29</v>
      </c>
      <c r="V881" s="55">
        <v>1</v>
      </c>
      <c r="W881" s="55">
        <v>1.78</v>
      </c>
      <c r="X881" s="55">
        <v>0.38</v>
      </c>
      <c r="Y881" s="55">
        <f t="shared" si="78"/>
        <v>1.78</v>
      </c>
      <c r="Z881" s="55">
        <f t="shared" si="79"/>
        <v>0.38</v>
      </c>
      <c r="AA881" s="55">
        <v>0.25800000000000001</v>
      </c>
      <c r="AB881" s="56">
        <v>5.84922654883714</v>
      </c>
      <c r="AC881">
        <f t="shared" si="80"/>
        <v>7491</v>
      </c>
      <c r="AD881">
        <f t="shared" si="81"/>
        <v>29</v>
      </c>
      <c r="AE881">
        <f t="shared" si="82"/>
        <v>6.3</v>
      </c>
      <c r="AF881">
        <f>'TP Factors'!$D$7</f>
        <v>1.0291758621024898</v>
      </c>
      <c r="AG881">
        <f t="shared" si="83"/>
        <v>6.5</v>
      </c>
    </row>
    <row r="882" spans="1:33">
      <c r="A882" s="51" t="s">
        <v>246</v>
      </c>
      <c r="B882" s="51">
        <v>10</v>
      </c>
      <c r="C882" s="51" t="s">
        <v>247</v>
      </c>
      <c r="D882" s="52">
        <v>37.82</v>
      </c>
      <c r="E882" s="51" t="s">
        <v>248</v>
      </c>
      <c r="F882" s="51">
        <v>1234</v>
      </c>
      <c r="G882" s="53">
        <v>11.1</v>
      </c>
      <c r="H882" s="51" t="s">
        <v>249</v>
      </c>
      <c r="I882" s="51" t="s">
        <v>250</v>
      </c>
      <c r="J882" s="51">
        <v>3910</v>
      </c>
      <c r="K882" s="54">
        <v>1023.04544572</v>
      </c>
      <c r="L882" s="54">
        <v>23412.541902199999</v>
      </c>
      <c r="M882" s="52">
        <v>6.96</v>
      </c>
      <c r="N882" s="52">
        <v>1.49</v>
      </c>
      <c r="O882" s="51">
        <v>66601</v>
      </c>
      <c r="P882" s="51">
        <v>64631</v>
      </c>
      <c r="Q882" s="55">
        <v>66601</v>
      </c>
      <c r="R882" s="55">
        <v>1820</v>
      </c>
      <c r="S882" s="51" t="s">
        <v>258</v>
      </c>
      <c r="T882" s="51" t="s">
        <v>348</v>
      </c>
      <c r="U882" s="55">
        <v>48.29</v>
      </c>
      <c r="V882" s="55">
        <v>1</v>
      </c>
      <c r="W882" s="55">
        <v>1.78</v>
      </c>
      <c r="X882" s="55">
        <v>0.38</v>
      </c>
      <c r="Y882" s="55">
        <f t="shared" si="78"/>
        <v>1.78</v>
      </c>
      <c r="Z882" s="55">
        <f t="shared" si="79"/>
        <v>0.38</v>
      </c>
      <c r="AA882" s="55">
        <v>0.222</v>
      </c>
      <c r="AB882" s="56">
        <v>5.7853419564789696</v>
      </c>
      <c r="AC882">
        <f t="shared" si="80"/>
        <v>6375</v>
      </c>
      <c r="AD882">
        <f t="shared" si="81"/>
        <v>25</v>
      </c>
      <c r="AE882">
        <f t="shared" si="82"/>
        <v>5.3</v>
      </c>
      <c r="AF882">
        <f>'TP Factors'!$D$7</f>
        <v>1.0291758621024898</v>
      </c>
      <c r="AG882">
        <f t="shared" si="83"/>
        <v>5.5</v>
      </c>
    </row>
    <row r="883" spans="1:33">
      <c r="A883" s="51" t="s">
        <v>246</v>
      </c>
      <c r="B883" s="51">
        <v>10</v>
      </c>
      <c r="C883" s="51" t="s">
        <v>247</v>
      </c>
      <c r="D883" s="52">
        <v>37.82</v>
      </c>
      <c r="E883" s="51" t="s">
        <v>248</v>
      </c>
      <c r="F883" s="51">
        <v>1234</v>
      </c>
      <c r="G883" s="53">
        <v>11.1</v>
      </c>
      <c r="H883" s="51" t="s">
        <v>249</v>
      </c>
      <c r="I883" s="51" t="s">
        <v>250</v>
      </c>
      <c r="J883" s="51">
        <v>9391</v>
      </c>
      <c r="K883" s="54">
        <v>1179.92610201</v>
      </c>
      <c r="L883" s="54">
        <v>56225.238873399998</v>
      </c>
      <c r="M883" s="52">
        <v>16.72</v>
      </c>
      <c r="N883" s="52">
        <v>3.57</v>
      </c>
      <c r="O883" s="51">
        <v>66603</v>
      </c>
      <c r="P883" s="51">
        <v>64633</v>
      </c>
      <c r="Q883" s="55">
        <v>66603</v>
      </c>
      <c r="R883" s="55">
        <v>1820</v>
      </c>
      <c r="S883" s="51" t="s">
        <v>258</v>
      </c>
      <c r="T883" s="51" t="s">
        <v>348</v>
      </c>
      <c r="U883" s="55">
        <v>48.29</v>
      </c>
      <c r="V883" s="55">
        <v>1</v>
      </c>
      <c r="W883" s="55">
        <v>1.78</v>
      </c>
      <c r="X883" s="55">
        <v>0.38</v>
      </c>
      <c r="Y883" s="55">
        <f t="shared" si="78"/>
        <v>1.78</v>
      </c>
      <c r="Z883" s="55">
        <f t="shared" si="79"/>
        <v>0.38</v>
      </c>
      <c r="AA883" s="55">
        <v>0.222</v>
      </c>
      <c r="AB883" s="56">
        <v>13.8935035257</v>
      </c>
      <c r="AC883">
        <f t="shared" si="80"/>
        <v>15310</v>
      </c>
      <c r="AD883">
        <f t="shared" si="81"/>
        <v>60</v>
      </c>
      <c r="AE883">
        <f t="shared" si="82"/>
        <v>12.8</v>
      </c>
      <c r="AF883">
        <f>'TP Factors'!$D$7</f>
        <v>1.0291758621024898</v>
      </c>
      <c r="AG883">
        <f t="shared" si="83"/>
        <v>13.2</v>
      </c>
    </row>
    <row r="884" spans="1:33">
      <c r="A884" s="51" t="s">
        <v>246</v>
      </c>
      <c r="B884" s="51">
        <v>10</v>
      </c>
      <c r="C884" s="51" t="s">
        <v>247</v>
      </c>
      <c r="D884" s="52">
        <v>37.82</v>
      </c>
      <c r="E884" s="51" t="s">
        <v>248</v>
      </c>
      <c r="F884" s="51">
        <v>1234</v>
      </c>
      <c r="G884" s="53">
        <v>11.1</v>
      </c>
      <c r="H884" s="51" t="s">
        <v>249</v>
      </c>
      <c r="I884" s="51" t="s">
        <v>250</v>
      </c>
      <c r="J884" s="51">
        <v>2648</v>
      </c>
      <c r="K884" s="54">
        <v>878.30903848200001</v>
      </c>
      <c r="L884" s="54">
        <v>15854.333949600001</v>
      </c>
      <c r="M884" s="52">
        <v>4.71</v>
      </c>
      <c r="N884" s="52">
        <v>1.01</v>
      </c>
      <c r="O884" s="51">
        <v>66607</v>
      </c>
      <c r="P884" s="51">
        <v>64637</v>
      </c>
      <c r="Q884" s="55">
        <v>66607</v>
      </c>
      <c r="R884" s="55">
        <v>1820</v>
      </c>
      <c r="S884" s="51" t="s">
        <v>258</v>
      </c>
      <c r="T884" s="51" t="s">
        <v>348</v>
      </c>
      <c r="U884" s="55">
        <v>48.29</v>
      </c>
      <c r="V884" s="55">
        <v>1</v>
      </c>
      <c r="W884" s="55">
        <v>1.78</v>
      </c>
      <c r="X884" s="55">
        <v>0.38</v>
      </c>
      <c r="Y884" s="55">
        <f t="shared" si="78"/>
        <v>1.78</v>
      </c>
      <c r="Z884" s="55">
        <f t="shared" si="79"/>
        <v>0.38</v>
      </c>
      <c r="AA884" s="55">
        <v>0.222</v>
      </c>
      <c r="AB884" s="56">
        <v>3.9176755677672999</v>
      </c>
      <c r="AC884">
        <f t="shared" si="80"/>
        <v>4317</v>
      </c>
      <c r="AD884">
        <f t="shared" si="81"/>
        <v>17</v>
      </c>
      <c r="AE884">
        <f t="shared" si="82"/>
        <v>3.6</v>
      </c>
      <c r="AF884">
        <f>'TP Factors'!$D$7</f>
        <v>1.0291758621024898</v>
      </c>
      <c r="AG884">
        <f t="shared" si="83"/>
        <v>3.7</v>
      </c>
    </row>
    <row r="885" spans="1:33">
      <c r="A885" s="51" t="s">
        <v>246</v>
      </c>
      <c r="B885" s="51">
        <v>10</v>
      </c>
      <c r="C885" s="51" t="s">
        <v>247</v>
      </c>
      <c r="D885" s="52">
        <v>37.82</v>
      </c>
      <c r="E885" s="51" t="s">
        <v>248</v>
      </c>
      <c r="F885" s="51">
        <v>1234</v>
      </c>
      <c r="G885" s="53">
        <v>11.1</v>
      </c>
      <c r="H885" s="51" t="s">
        <v>249</v>
      </c>
      <c r="I885" s="51" t="s">
        <v>250</v>
      </c>
      <c r="J885" s="51">
        <v>2052</v>
      </c>
      <c r="K885" s="54">
        <v>967.18707526799994</v>
      </c>
      <c r="L885" s="54">
        <v>12285.9117597</v>
      </c>
      <c r="M885" s="52">
        <v>3.65</v>
      </c>
      <c r="N885" s="52">
        <v>0.78</v>
      </c>
      <c r="O885" s="51">
        <v>66609</v>
      </c>
      <c r="P885" s="51">
        <v>64639</v>
      </c>
      <c r="Q885" s="55">
        <v>66609</v>
      </c>
      <c r="R885" s="55">
        <v>1820</v>
      </c>
      <c r="S885" s="51" t="s">
        <v>258</v>
      </c>
      <c r="T885" s="51" t="s">
        <v>348</v>
      </c>
      <c r="U885" s="55">
        <v>48.29</v>
      </c>
      <c r="V885" s="55">
        <v>1</v>
      </c>
      <c r="W885" s="55">
        <v>1.78</v>
      </c>
      <c r="X885" s="55">
        <v>0.38</v>
      </c>
      <c r="Y885" s="55">
        <f t="shared" si="78"/>
        <v>1.78</v>
      </c>
      <c r="Z885" s="55">
        <f t="shared" si="79"/>
        <v>0.38</v>
      </c>
      <c r="AA885" s="55">
        <v>0.222</v>
      </c>
      <c r="AB885" s="56">
        <v>3.0359027683955699</v>
      </c>
      <c r="AC885">
        <f t="shared" si="80"/>
        <v>3345</v>
      </c>
      <c r="AD885">
        <f t="shared" si="81"/>
        <v>13</v>
      </c>
      <c r="AE885">
        <f t="shared" si="82"/>
        <v>2.8</v>
      </c>
      <c r="AF885">
        <f>'TP Factors'!$D$7</f>
        <v>1.0291758621024898</v>
      </c>
      <c r="AG885">
        <f t="shared" si="83"/>
        <v>2.9</v>
      </c>
    </row>
    <row r="886" spans="1:33">
      <c r="A886" s="51" t="s">
        <v>246</v>
      </c>
      <c r="B886" s="51">
        <v>10</v>
      </c>
      <c r="C886" s="51" t="s">
        <v>247</v>
      </c>
      <c r="D886" s="52">
        <v>37.82</v>
      </c>
      <c r="E886" s="51" t="s">
        <v>248</v>
      </c>
      <c r="F886" s="51">
        <v>1234</v>
      </c>
      <c r="G886" s="53">
        <v>11.1</v>
      </c>
      <c r="H886" s="51" t="s">
        <v>249</v>
      </c>
      <c r="I886" s="51" t="s">
        <v>250</v>
      </c>
      <c r="J886" s="51">
        <v>7318</v>
      </c>
      <c r="K886" s="54">
        <v>906.28172155599998</v>
      </c>
      <c r="L886" s="54">
        <v>37702.016554499998</v>
      </c>
      <c r="M886" s="52">
        <v>13.03</v>
      </c>
      <c r="N886" s="52">
        <v>2.78</v>
      </c>
      <c r="O886" s="51">
        <v>66610</v>
      </c>
      <c r="P886" s="51">
        <v>64640</v>
      </c>
      <c r="Q886" s="55">
        <v>66610</v>
      </c>
      <c r="R886" s="55">
        <v>1820</v>
      </c>
      <c r="S886" s="51" t="s">
        <v>253</v>
      </c>
      <c r="T886" s="51" t="s">
        <v>363</v>
      </c>
      <c r="U886" s="55">
        <v>48.29</v>
      </c>
      <c r="V886" s="55">
        <v>1</v>
      </c>
      <c r="W886" s="55">
        <v>1.78</v>
      </c>
      <c r="X886" s="55">
        <v>0.38</v>
      </c>
      <c r="Y886" s="55">
        <f t="shared" si="78"/>
        <v>1.78</v>
      </c>
      <c r="Z886" s="55">
        <f t="shared" si="79"/>
        <v>0.38</v>
      </c>
      <c r="AA886" s="55">
        <v>0.25800000000000001</v>
      </c>
      <c r="AB886" s="56">
        <v>9.3163339173028099</v>
      </c>
      <c r="AC886">
        <f t="shared" si="80"/>
        <v>11931</v>
      </c>
      <c r="AD886">
        <f t="shared" si="81"/>
        <v>47</v>
      </c>
      <c r="AE886">
        <f t="shared" si="82"/>
        <v>10</v>
      </c>
      <c r="AF886">
        <f>'TP Factors'!$D$7</f>
        <v>1.0291758621024898</v>
      </c>
      <c r="AG886">
        <f t="shared" si="83"/>
        <v>10.3</v>
      </c>
    </row>
    <row r="887" spans="1:33">
      <c r="A887" s="51" t="s">
        <v>246</v>
      </c>
      <c r="B887" s="51">
        <v>10</v>
      </c>
      <c r="C887" s="51" t="s">
        <v>247</v>
      </c>
      <c r="D887" s="52">
        <v>37.82</v>
      </c>
      <c r="E887" s="51" t="s">
        <v>248</v>
      </c>
      <c r="F887" s="51">
        <v>1234</v>
      </c>
      <c r="G887" s="53">
        <v>0</v>
      </c>
      <c r="H887" s="51" t="s">
        <v>249</v>
      </c>
      <c r="I887" s="51" t="s">
        <v>250</v>
      </c>
      <c r="J887" s="51">
        <v>168</v>
      </c>
      <c r="K887" s="54">
        <v>92.541458336399998</v>
      </c>
      <c r="L887" s="54">
        <v>446.03073370499999</v>
      </c>
      <c r="M887" s="52">
        <v>0.1</v>
      </c>
      <c r="N887" s="52">
        <v>0.02</v>
      </c>
      <c r="O887" s="51">
        <v>66612</v>
      </c>
      <c r="P887" s="51">
        <v>64642</v>
      </c>
      <c r="Q887" s="55">
        <v>66612</v>
      </c>
      <c r="R887" s="55">
        <v>5300</v>
      </c>
      <c r="S887" s="51" t="s">
        <v>258</v>
      </c>
      <c r="T887" s="51" t="s">
        <v>291</v>
      </c>
      <c r="U887" s="55">
        <v>48.29</v>
      </c>
      <c r="V887" s="55">
        <v>1</v>
      </c>
      <c r="W887" s="55">
        <v>0.6</v>
      </c>
      <c r="X887" s="55">
        <v>0.13500000000000001</v>
      </c>
      <c r="Y887" s="55">
        <f t="shared" si="78"/>
        <v>0.6</v>
      </c>
      <c r="Z887" s="55">
        <f t="shared" si="79"/>
        <v>0.13500000000000001</v>
      </c>
      <c r="AA887" s="55">
        <v>0.5</v>
      </c>
      <c r="AB887" s="56">
        <v>0.110216153728474</v>
      </c>
      <c r="AC887">
        <f t="shared" si="80"/>
        <v>274</v>
      </c>
      <c r="AD887">
        <f t="shared" si="81"/>
        <v>0</v>
      </c>
      <c r="AE887">
        <f t="shared" si="82"/>
        <v>0.1</v>
      </c>
      <c r="AF887">
        <f>'TP Factors'!$D$7</f>
        <v>1.0291758621024898</v>
      </c>
      <c r="AG887">
        <f t="shared" si="83"/>
        <v>0.1</v>
      </c>
    </row>
    <row r="888" spans="1:33">
      <c r="A888" s="51" t="s">
        <v>246</v>
      </c>
      <c r="B888" s="51">
        <v>10</v>
      </c>
      <c r="C888" s="51" t="s">
        <v>247</v>
      </c>
      <c r="D888" s="52">
        <v>37.82</v>
      </c>
      <c r="E888" s="51" t="s">
        <v>248</v>
      </c>
      <c r="F888" s="51">
        <v>1234</v>
      </c>
      <c r="G888" s="53">
        <v>0</v>
      </c>
      <c r="H888" s="51" t="s">
        <v>249</v>
      </c>
      <c r="I888" s="51" t="s">
        <v>250</v>
      </c>
      <c r="J888" s="51">
        <v>452</v>
      </c>
      <c r="K888" s="54">
        <v>220.80071726200001</v>
      </c>
      <c r="L888" s="54">
        <v>1201.7101009200001</v>
      </c>
      <c r="M888" s="52">
        <v>0.27</v>
      </c>
      <c r="N888" s="52">
        <v>0.06</v>
      </c>
      <c r="O888" s="51">
        <v>66613</v>
      </c>
      <c r="P888" s="51">
        <v>64643</v>
      </c>
      <c r="Q888" s="55">
        <v>66613</v>
      </c>
      <c r="R888" s="55">
        <v>5300</v>
      </c>
      <c r="S888" s="51" t="s">
        <v>253</v>
      </c>
      <c r="T888" s="51" t="s">
        <v>316</v>
      </c>
      <c r="U888" s="55">
        <v>48.29</v>
      </c>
      <c r="V888" s="55">
        <v>1</v>
      </c>
      <c r="W888" s="55">
        <v>0.6</v>
      </c>
      <c r="X888" s="55">
        <v>0.13500000000000001</v>
      </c>
      <c r="Y888" s="55">
        <f t="shared" si="78"/>
        <v>0.6</v>
      </c>
      <c r="Z888" s="55">
        <f t="shared" si="79"/>
        <v>0.13500000000000001</v>
      </c>
      <c r="AA888" s="55">
        <v>0.5</v>
      </c>
      <c r="AB888" s="56">
        <v>0.29694784510264399</v>
      </c>
      <c r="AC888">
        <f t="shared" si="80"/>
        <v>737</v>
      </c>
      <c r="AD888">
        <f t="shared" si="81"/>
        <v>1</v>
      </c>
      <c r="AE888">
        <f t="shared" si="82"/>
        <v>0.2</v>
      </c>
      <c r="AF888">
        <f>'TP Factors'!$D$7</f>
        <v>1.0291758621024898</v>
      </c>
      <c r="AG888">
        <f t="shared" si="83"/>
        <v>0.2</v>
      </c>
    </row>
    <row r="889" spans="1:33">
      <c r="A889" s="51" t="s">
        <v>246</v>
      </c>
      <c r="B889" s="51">
        <v>10</v>
      </c>
      <c r="C889" s="51" t="s">
        <v>247</v>
      </c>
      <c r="D889" s="52">
        <v>37.82</v>
      </c>
      <c r="E889" s="51" t="s">
        <v>248</v>
      </c>
      <c r="F889" s="51">
        <v>1234</v>
      </c>
      <c r="G889" s="53">
        <v>102.5</v>
      </c>
      <c r="H889" s="51" t="s">
        <v>249</v>
      </c>
      <c r="I889" s="51" t="s">
        <v>250</v>
      </c>
      <c r="J889" s="51">
        <v>145</v>
      </c>
      <c r="K889" s="54">
        <v>75.166191372499995</v>
      </c>
      <c r="L889" s="54">
        <v>291.18546561699998</v>
      </c>
      <c r="M889" s="52">
        <v>0.3</v>
      </c>
      <c r="N889" s="52">
        <v>7.0000000000000007E-2</v>
      </c>
      <c r="O889" s="51">
        <v>66618</v>
      </c>
      <c r="P889" s="51">
        <v>64648</v>
      </c>
      <c r="Q889" s="55">
        <v>66618</v>
      </c>
      <c r="R889" s="55">
        <v>1300</v>
      </c>
      <c r="S889" s="51" t="s">
        <v>258</v>
      </c>
      <c r="T889" s="51" t="s">
        <v>311</v>
      </c>
      <c r="U889" s="55">
        <v>48.29</v>
      </c>
      <c r="V889" s="55">
        <v>1</v>
      </c>
      <c r="W889" s="55">
        <v>2.1</v>
      </c>
      <c r="X889" s="55">
        <v>0.51600000000000001</v>
      </c>
      <c r="Y889" s="55">
        <f t="shared" si="78"/>
        <v>2.1</v>
      </c>
      <c r="Z889" s="55">
        <f t="shared" si="79"/>
        <v>0.51600000000000001</v>
      </c>
      <c r="AA889" s="55">
        <v>0.66200000000000003</v>
      </c>
      <c r="AB889" s="56">
        <v>7.1953207738369204E-2</v>
      </c>
      <c r="AC889">
        <f t="shared" si="80"/>
        <v>236</v>
      </c>
      <c r="AD889">
        <f t="shared" si="81"/>
        <v>1</v>
      </c>
      <c r="AE889">
        <f t="shared" si="82"/>
        <v>0.3</v>
      </c>
      <c r="AF889">
        <f>'TP Factors'!$D$7</f>
        <v>1.0291758621024898</v>
      </c>
      <c r="AG889">
        <f t="shared" si="83"/>
        <v>0.3</v>
      </c>
    </row>
    <row r="890" spans="1:33">
      <c r="A890" s="51" t="s">
        <v>246</v>
      </c>
      <c r="B890" s="51">
        <v>10</v>
      </c>
      <c r="C890" s="51" t="s">
        <v>247</v>
      </c>
      <c r="D890" s="52">
        <v>37.82</v>
      </c>
      <c r="E890" s="51" t="s">
        <v>248</v>
      </c>
      <c r="F890" s="51">
        <v>1234</v>
      </c>
      <c r="G890" s="53">
        <v>11.1</v>
      </c>
      <c r="H890" s="51" t="s">
        <v>249</v>
      </c>
      <c r="I890" s="51" t="s">
        <v>250</v>
      </c>
      <c r="J890" s="51">
        <v>66</v>
      </c>
      <c r="K890" s="54">
        <v>73.691007483899995</v>
      </c>
      <c r="L890" s="54">
        <v>292.56514950500002</v>
      </c>
      <c r="M890" s="52">
        <v>0.12</v>
      </c>
      <c r="N890" s="52">
        <v>0.03</v>
      </c>
      <c r="O890" s="51">
        <v>66621</v>
      </c>
      <c r="P890" s="51">
        <v>64651</v>
      </c>
      <c r="Q890" s="55">
        <v>66621</v>
      </c>
      <c r="R890" s="55">
        <v>1820</v>
      </c>
      <c r="S890" s="51" t="s">
        <v>251</v>
      </c>
      <c r="T890" s="51" t="s">
        <v>350</v>
      </c>
      <c r="U890" s="55">
        <v>48.29</v>
      </c>
      <c r="V890" s="55">
        <v>1</v>
      </c>
      <c r="W890" s="55">
        <v>1.78</v>
      </c>
      <c r="X890" s="55">
        <v>0.38</v>
      </c>
      <c r="Y890" s="55">
        <f t="shared" si="78"/>
        <v>1.78</v>
      </c>
      <c r="Z890" s="55">
        <f t="shared" si="79"/>
        <v>0.38</v>
      </c>
      <c r="AA890" s="55">
        <v>0.29799999999999999</v>
      </c>
      <c r="AB890" s="56">
        <v>7.2294133697099097E-2</v>
      </c>
      <c r="AC890">
        <f t="shared" si="80"/>
        <v>107</v>
      </c>
      <c r="AD890">
        <f t="shared" si="81"/>
        <v>0</v>
      </c>
      <c r="AE890">
        <f t="shared" si="82"/>
        <v>0.1</v>
      </c>
      <c r="AF890">
        <f>'TP Factors'!$D$7</f>
        <v>1.0291758621024898</v>
      </c>
      <c r="AG890">
        <f t="shared" si="83"/>
        <v>0.1</v>
      </c>
    </row>
    <row r="891" spans="1:33">
      <c r="A891" s="51" t="s">
        <v>246</v>
      </c>
      <c r="B891" s="51">
        <v>10</v>
      </c>
      <c r="C891" s="51" t="s">
        <v>247</v>
      </c>
      <c r="D891" s="52">
        <v>37.82</v>
      </c>
      <c r="E891" s="51" t="s">
        <v>248</v>
      </c>
      <c r="F891" s="51">
        <v>1234</v>
      </c>
      <c r="G891" s="53">
        <v>11.1</v>
      </c>
      <c r="H891" s="51" t="s">
        <v>249</v>
      </c>
      <c r="I891" s="51" t="s">
        <v>250</v>
      </c>
      <c r="J891" s="51">
        <v>961</v>
      </c>
      <c r="K891" s="54">
        <v>397.10392727700003</v>
      </c>
      <c r="L891" s="54">
        <v>7018.6570679799997</v>
      </c>
      <c r="M891" s="52">
        <v>1.71</v>
      </c>
      <c r="N891" s="52">
        <v>0.37</v>
      </c>
      <c r="O891" s="51">
        <v>66625</v>
      </c>
      <c r="P891" s="51">
        <v>64655</v>
      </c>
      <c r="Q891" s="55">
        <v>66625</v>
      </c>
      <c r="R891" s="55">
        <v>1820</v>
      </c>
      <c r="S891" s="51" t="s">
        <v>261</v>
      </c>
      <c r="T891" s="51" t="s">
        <v>303</v>
      </c>
      <c r="U891" s="55">
        <v>48.29</v>
      </c>
      <c r="V891" s="55">
        <v>1</v>
      </c>
      <c r="W891" s="55">
        <v>1.78</v>
      </c>
      <c r="X891" s="55">
        <v>0.38</v>
      </c>
      <c r="Y891" s="55">
        <f t="shared" si="78"/>
        <v>1.78</v>
      </c>
      <c r="Z891" s="55">
        <f t="shared" si="79"/>
        <v>0.38</v>
      </c>
      <c r="AA891" s="55">
        <v>0.182</v>
      </c>
      <c r="AB891" s="56">
        <v>1.73434099478634</v>
      </c>
      <c r="AC891">
        <f t="shared" si="80"/>
        <v>1567</v>
      </c>
      <c r="AD891">
        <f t="shared" si="81"/>
        <v>6</v>
      </c>
      <c r="AE891">
        <f t="shared" si="82"/>
        <v>1.3</v>
      </c>
      <c r="AF891">
        <f>'TP Factors'!$D$7</f>
        <v>1.0291758621024898</v>
      </c>
      <c r="AG891">
        <f t="shared" si="83"/>
        <v>1.3</v>
      </c>
    </row>
    <row r="892" spans="1:33">
      <c r="A892" s="51" t="s">
        <v>246</v>
      </c>
      <c r="B892" s="51">
        <v>10</v>
      </c>
      <c r="C892" s="51" t="s">
        <v>247</v>
      </c>
      <c r="D892" s="52">
        <v>37.82</v>
      </c>
      <c r="E892" s="51" t="s">
        <v>248</v>
      </c>
      <c r="F892" s="51">
        <v>1234</v>
      </c>
      <c r="G892" s="53">
        <v>0</v>
      </c>
      <c r="H892" s="51" t="s">
        <v>249</v>
      </c>
      <c r="I892" s="51" t="s">
        <v>250</v>
      </c>
      <c r="J892" s="51">
        <v>302</v>
      </c>
      <c r="K892" s="54">
        <v>203.883174314</v>
      </c>
      <c r="L892" s="54">
        <v>801.77170415600006</v>
      </c>
      <c r="M892" s="52">
        <v>0.18</v>
      </c>
      <c r="N892" s="52">
        <v>0.04</v>
      </c>
      <c r="O892" s="51">
        <v>66627</v>
      </c>
      <c r="P892" s="51">
        <v>64657</v>
      </c>
      <c r="Q892" s="55">
        <v>66627</v>
      </c>
      <c r="R892" s="55">
        <v>5300</v>
      </c>
      <c r="S892" s="51" t="s">
        <v>258</v>
      </c>
      <c r="T892" s="51" t="s">
        <v>291</v>
      </c>
      <c r="U892" s="55">
        <v>48.29</v>
      </c>
      <c r="V892" s="55">
        <v>1</v>
      </c>
      <c r="W892" s="55">
        <v>0.6</v>
      </c>
      <c r="X892" s="55">
        <v>0.13500000000000001</v>
      </c>
      <c r="Y892" s="55">
        <f t="shared" si="78"/>
        <v>0.6</v>
      </c>
      <c r="Z892" s="55">
        <f t="shared" si="79"/>
        <v>0.13500000000000001</v>
      </c>
      <c r="AA892" s="55">
        <v>0.5</v>
      </c>
      <c r="AB892" s="56">
        <v>0.198121310333811</v>
      </c>
      <c r="AC892">
        <f t="shared" si="80"/>
        <v>492</v>
      </c>
      <c r="AD892">
        <f t="shared" si="81"/>
        <v>1</v>
      </c>
      <c r="AE892">
        <f t="shared" si="82"/>
        <v>0.1</v>
      </c>
      <c r="AF892">
        <f>'TP Factors'!$D$7</f>
        <v>1.0291758621024898</v>
      </c>
      <c r="AG892">
        <f t="shared" si="83"/>
        <v>0.1</v>
      </c>
    </row>
    <row r="893" spans="1:33">
      <c r="A893" s="51" t="s">
        <v>246</v>
      </c>
      <c r="B893" s="51">
        <v>10</v>
      </c>
      <c r="C893" s="51" t="s">
        <v>247</v>
      </c>
      <c r="D893" s="52">
        <v>37.82</v>
      </c>
      <c r="E893" s="51" t="s">
        <v>248</v>
      </c>
      <c r="F893" s="51">
        <v>1234</v>
      </c>
      <c r="G893" s="53">
        <v>102.5</v>
      </c>
      <c r="H893" s="51" t="s">
        <v>249</v>
      </c>
      <c r="I893" s="51" t="s">
        <v>250</v>
      </c>
      <c r="J893" s="51">
        <v>1864</v>
      </c>
      <c r="K893" s="54">
        <v>363.91671927099998</v>
      </c>
      <c r="L893" s="54">
        <v>3579.62574279</v>
      </c>
      <c r="M893" s="52">
        <v>3.91</v>
      </c>
      <c r="N893" s="52">
        <v>0.96</v>
      </c>
      <c r="O893" s="51">
        <v>66628</v>
      </c>
      <c r="P893" s="51">
        <v>64658</v>
      </c>
      <c r="Q893" s="55">
        <v>66628</v>
      </c>
      <c r="R893" s="55">
        <v>1300</v>
      </c>
      <c r="S893" s="51" t="s">
        <v>253</v>
      </c>
      <c r="T893" s="51" t="s">
        <v>319</v>
      </c>
      <c r="U893" s="55">
        <v>48.29</v>
      </c>
      <c r="V893" s="55">
        <v>1</v>
      </c>
      <c r="W893" s="55">
        <v>2.1</v>
      </c>
      <c r="X893" s="55">
        <v>0.51600000000000001</v>
      </c>
      <c r="Y893" s="55">
        <f t="shared" si="78"/>
        <v>2.1</v>
      </c>
      <c r="Z893" s="55">
        <f t="shared" si="79"/>
        <v>0.51600000000000001</v>
      </c>
      <c r="AA893" s="55">
        <v>0.69199999999999995</v>
      </c>
      <c r="AB893" s="56">
        <v>0.88454124651755395</v>
      </c>
      <c r="AC893">
        <f t="shared" si="80"/>
        <v>3038</v>
      </c>
      <c r="AD893">
        <f t="shared" si="81"/>
        <v>14</v>
      </c>
      <c r="AE893">
        <f t="shared" si="82"/>
        <v>3.5</v>
      </c>
      <c r="AF893">
        <f>'TP Factors'!$D$7</f>
        <v>1.0291758621024898</v>
      </c>
      <c r="AG893">
        <f t="shared" si="83"/>
        <v>3.6</v>
      </c>
    </row>
    <row r="894" spans="1:33">
      <c r="A894" s="51" t="s">
        <v>246</v>
      </c>
      <c r="B894" s="51">
        <v>10</v>
      </c>
      <c r="C894" s="51" t="s">
        <v>247</v>
      </c>
      <c r="D894" s="52">
        <v>37.82</v>
      </c>
      <c r="E894" s="51" t="s">
        <v>248</v>
      </c>
      <c r="F894" s="51">
        <v>1234</v>
      </c>
      <c r="G894" s="53">
        <v>0</v>
      </c>
      <c r="H894" s="51" t="s">
        <v>249</v>
      </c>
      <c r="I894" s="51" t="s">
        <v>250</v>
      </c>
      <c r="J894" s="51">
        <v>259</v>
      </c>
      <c r="K894" s="54">
        <v>112.466919245</v>
      </c>
      <c r="L894" s="54">
        <v>687.74852115800002</v>
      </c>
      <c r="M894" s="52">
        <v>0.16</v>
      </c>
      <c r="N894" s="52">
        <v>0.03</v>
      </c>
      <c r="O894" s="51">
        <v>66629</v>
      </c>
      <c r="P894" s="51">
        <v>64659</v>
      </c>
      <c r="Q894" s="55">
        <v>66629</v>
      </c>
      <c r="R894" s="55">
        <v>5300</v>
      </c>
      <c r="S894" s="51" t="s">
        <v>251</v>
      </c>
      <c r="T894" s="51" t="s">
        <v>323</v>
      </c>
      <c r="U894" s="55">
        <v>48.29</v>
      </c>
      <c r="V894" s="55">
        <v>1</v>
      </c>
      <c r="W894" s="55">
        <v>0.6</v>
      </c>
      <c r="X894" s="55">
        <v>0.13500000000000001</v>
      </c>
      <c r="Y894" s="55">
        <f t="shared" si="78"/>
        <v>0.6</v>
      </c>
      <c r="Z894" s="55">
        <f t="shared" si="79"/>
        <v>0.13500000000000001</v>
      </c>
      <c r="AA894" s="55">
        <v>0.5</v>
      </c>
      <c r="AB894" s="56">
        <v>0.169945680879558</v>
      </c>
      <c r="AC894">
        <f t="shared" si="80"/>
        <v>422</v>
      </c>
      <c r="AD894">
        <f t="shared" si="81"/>
        <v>1</v>
      </c>
      <c r="AE894">
        <f t="shared" si="82"/>
        <v>0.1</v>
      </c>
      <c r="AF894">
        <f>'TP Factors'!$D$7</f>
        <v>1.0291758621024898</v>
      </c>
      <c r="AG894">
        <f t="shared" si="83"/>
        <v>0.1</v>
      </c>
    </row>
    <row r="895" spans="1:33">
      <c r="A895" s="51" t="s">
        <v>246</v>
      </c>
      <c r="B895" s="51">
        <v>10</v>
      </c>
      <c r="C895" s="51" t="s">
        <v>247</v>
      </c>
      <c r="D895" s="52">
        <v>37.82</v>
      </c>
      <c r="E895" s="51" t="s">
        <v>248</v>
      </c>
      <c r="F895" s="51">
        <v>1234</v>
      </c>
      <c r="G895" s="53">
        <v>11.1</v>
      </c>
      <c r="H895" s="51" t="s">
        <v>249</v>
      </c>
      <c r="I895" s="51" t="s">
        <v>250</v>
      </c>
      <c r="J895" s="51">
        <v>77</v>
      </c>
      <c r="K895" s="54">
        <v>82.199440281899996</v>
      </c>
      <c r="L895" s="54">
        <v>343.09456459699999</v>
      </c>
      <c r="M895" s="52">
        <v>0.14000000000000001</v>
      </c>
      <c r="N895" s="52">
        <v>0.03</v>
      </c>
      <c r="O895" s="51">
        <v>66630</v>
      </c>
      <c r="P895" s="51">
        <v>64660</v>
      </c>
      <c r="Q895" s="55">
        <v>66630</v>
      </c>
      <c r="R895" s="55">
        <v>1820</v>
      </c>
      <c r="S895" s="51" t="s">
        <v>251</v>
      </c>
      <c r="T895" s="51" t="s">
        <v>350</v>
      </c>
      <c r="U895" s="55">
        <v>48.29</v>
      </c>
      <c r="V895" s="55">
        <v>1</v>
      </c>
      <c r="W895" s="55">
        <v>1.78</v>
      </c>
      <c r="X895" s="55">
        <v>0.38</v>
      </c>
      <c r="Y895" s="55">
        <f t="shared" si="78"/>
        <v>1.78</v>
      </c>
      <c r="Z895" s="55">
        <f t="shared" si="79"/>
        <v>0.38</v>
      </c>
      <c r="AA895" s="55">
        <v>0.29799999999999999</v>
      </c>
      <c r="AB895" s="56">
        <v>8.4780174141036002E-2</v>
      </c>
      <c r="AC895">
        <f t="shared" si="80"/>
        <v>125</v>
      </c>
      <c r="AD895">
        <f t="shared" si="81"/>
        <v>0</v>
      </c>
      <c r="AE895">
        <f t="shared" si="82"/>
        <v>0.1</v>
      </c>
      <c r="AF895">
        <f>'TP Factors'!$D$7</f>
        <v>1.0291758621024898</v>
      </c>
      <c r="AG895">
        <f t="shared" si="83"/>
        <v>0.1</v>
      </c>
    </row>
    <row r="896" spans="1:33">
      <c r="A896" s="51" t="s">
        <v>246</v>
      </c>
      <c r="B896" s="51">
        <v>10</v>
      </c>
      <c r="C896" s="51" t="s">
        <v>247</v>
      </c>
      <c r="D896" s="52">
        <v>37.82</v>
      </c>
      <c r="E896" s="51" t="s">
        <v>248</v>
      </c>
      <c r="F896" s="51">
        <v>1234</v>
      </c>
      <c r="G896" s="53">
        <v>0</v>
      </c>
      <c r="H896" s="51" t="s">
        <v>249</v>
      </c>
      <c r="I896" s="51" t="s">
        <v>250</v>
      </c>
      <c r="J896" s="51">
        <v>629</v>
      </c>
      <c r="K896" s="54">
        <v>218.54732499100001</v>
      </c>
      <c r="L896" s="54">
        <v>1672.88546776</v>
      </c>
      <c r="M896" s="52">
        <v>0.38</v>
      </c>
      <c r="N896" s="52">
        <v>0.08</v>
      </c>
      <c r="O896" s="51">
        <v>66639</v>
      </c>
      <c r="P896" s="51">
        <v>64669</v>
      </c>
      <c r="Q896" s="55">
        <v>66639</v>
      </c>
      <c r="R896" s="55">
        <v>5300</v>
      </c>
      <c r="S896" s="51" t="s">
        <v>261</v>
      </c>
      <c r="T896" s="51" t="s">
        <v>287</v>
      </c>
      <c r="U896" s="55">
        <v>48.29</v>
      </c>
      <c r="V896" s="55">
        <v>1</v>
      </c>
      <c r="W896" s="55">
        <v>0.6</v>
      </c>
      <c r="X896" s="55">
        <v>0.13500000000000001</v>
      </c>
      <c r="Y896" s="55">
        <f t="shared" si="78"/>
        <v>0.6</v>
      </c>
      <c r="Z896" s="55">
        <f t="shared" si="79"/>
        <v>0.13500000000000001</v>
      </c>
      <c r="AA896" s="55">
        <v>0.5</v>
      </c>
      <c r="AB896" s="56">
        <v>0.41337734814096599</v>
      </c>
      <c r="AC896">
        <f t="shared" si="80"/>
        <v>1026</v>
      </c>
      <c r="AD896">
        <f t="shared" si="81"/>
        <v>1</v>
      </c>
      <c r="AE896">
        <f t="shared" si="82"/>
        <v>0.3</v>
      </c>
      <c r="AF896">
        <f>'TP Factors'!$D$7</f>
        <v>1.0291758621024898</v>
      </c>
      <c r="AG896">
        <f t="shared" si="83"/>
        <v>0.3</v>
      </c>
    </row>
    <row r="897" spans="1:33">
      <c r="A897" s="51" t="s">
        <v>246</v>
      </c>
      <c r="B897" s="51">
        <v>10</v>
      </c>
      <c r="C897" s="51" t="s">
        <v>247</v>
      </c>
      <c r="D897" s="52">
        <v>37.82</v>
      </c>
      <c r="E897" s="51" t="s">
        <v>248</v>
      </c>
      <c r="F897" s="51">
        <v>1234</v>
      </c>
      <c r="G897" s="53">
        <v>0</v>
      </c>
      <c r="H897" s="51" t="s">
        <v>249</v>
      </c>
      <c r="I897" s="51" t="s">
        <v>250</v>
      </c>
      <c r="J897" s="51">
        <v>52</v>
      </c>
      <c r="K897" s="54">
        <v>69.708893330199999</v>
      </c>
      <c r="L897" s="54">
        <v>138.474144131</v>
      </c>
      <c r="M897" s="52">
        <v>0.03</v>
      </c>
      <c r="N897" s="52">
        <v>0.01</v>
      </c>
      <c r="O897" s="51">
        <v>66644</v>
      </c>
      <c r="P897" s="51">
        <v>64674</v>
      </c>
      <c r="Q897" s="55">
        <v>66644</v>
      </c>
      <c r="R897" s="55">
        <v>5300</v>
      </c>
      <c r="S897" s="51" t="s">
        <v>261</v>
      </c>
      <c r="T897" s="51" t="s">
        <v>287</v>
      </c>
      <c r="U897" s="55">
        <v>48.29</v>
      </c>
      <c r="V897" s="55">
        <v>1</v>
      </c>
      <c r="W897" s="55">
        <v>0.6</v>
      </c>
      <c r="X897" s="55">
        <v>0.13500000000000001</v>
      </c>
      <c r="Y897" s="55">
        <f t="shared" si="78"/>
        <v>0.6</v>
      </c>
      <c r="Z897" s="55">
        <f t="shared" si="79"/>
        <v>0.13500000000000001</v>
      </c>
      <c r="AA897" s="55">
        <v>0.5</v>
      </c>
      <c r="AB897" s="56">
        <v>3.4217569332239302E-2</v>
      </c>
      <c r="AC897">
        <f t="shared" si="80"/>
        <v>85</v>
      </c>
      <c r="AD897">
        <f t="shared" si="81"/>
        <v>0</v>
      </c>
      <c r="AE897">
        <f t="shared" si="82"/>
        <v>0</v>
      </c>
      <c r="AF897">
        <f>'TP Factors'!$D$7</f>
        <v>1.0291758621024898</v>
      </c>
      <c r="AG897">
        <f t="shared" si="83"/>
        <v>0</v>
      </c>
    </row>
    <row r="898" spans="1:33">
      <c r="A898" s="51" t="s">
        <v>246</v>
      </c>
      <c r="B898" s="51">
        <v>10</v>
      </c>
      <c r="C898" s="51" t="s">
        <v>247</v>
      </c>
      <c r="D898" s="52">
        <v>37.82</v>
      </c>
      <c r="E898" s="51" t="s">
        <v>248</v>
      </c>
      <c r="F898" s="51">
        <v>1234</v>
      </c>
      <c r="G898" s="53">
        <v>11.1</v>
      </c>
      <c r="H898" s="51" t="s">
        <v>249</v>
      </c>
      <c r="I898" s="51" t="s">
        <v>250</v>
      </c>
      <c r="J898" s="51">
        <v>8701</v>
      </c>
      <c r="K898" s="54">
        <v>2939.33442887</v>
      </c>
      <c r="L898" s="54">
        <v>63541.441887699999</v>
      </c>
      <c r="M898" s="52">
        <v>15.49</v>
      </c>
      <c r="N898" s="52">
        <v>3.31</v>
      </c>
      <c r="O898" s="51">
        <v>66645</v>
      </c>
      <c r="P898" s="51">
        <v>64675</v>
      </c>
      <c r="Q898" s="55">
        <v>66645</v>
      </c>
      <c r="R898" s="55">
        <v>1820</v>
      </c>
      <c r="S898" s="51" t="s">
        <v>261</v>
      </c>
      <c r="T898" s="51" t="s">
        <v>303</v>
      </c>
      <c r="U898" s="55">
        <v>48.29</v>
      </c>
      <c r="V898" s="55">
        <v>1</v>
      </c>
      <c r="W898" s="55">
        <v>1.78</v>
      </c>
      <c r="X898" s="55">
        <v>0.38</v>
      </c>
      <c r="Y898" s="55">
        <f t="shared" si="78"/>
        <v>1.78</v>
      </c>
      <c r="Z898" s="55">
        <f t="shared" si="79"/>
        <v>0.38</v>
      </c>
      <c r="AA898" s="55">
        <v>0.182</v>
      </c>
      <c r="AB898" s="56">
        <v>15.701369431</v>
      </c>
      <c r="AC898">
        <f t="shared" si="80"/>
        <v>14185</v>
      </c>
      <c r="AD898">
        <f t="shared" si="81"/>
        <v>56</v>
      </c>
      <c r="AE898">
        <f t="shared" si="82"/>
        <v>11.9</v>
      </c>
      <c r="AF898">
        <f>'TP Factors'!$D$7</f>
        <v>1.0291758621024898</v>
      </c>
      <c r="AG898">
        <f t="shared" si="83"/>
        <v>12.2</v>
      </c>
    </row>
    <row r="899" spans="1:33">
      <c r="A899" s="51" t="s">
        <v>246</v>
      </c>
      <c r="B899" s="51">
        <v>10</v>
      </c>
      <c r="C899" s="51" t="s">
        <v>247</v>
      </c>
      <c r="D899" s="52">
        <v>37.82</v>
      </c>
      <c r="E899" s="51" t="s">
        <v>248</v>
      </c>
      <c r="F899" s="51">
        <v>1234</v>
      </c>
      <c r="G899" s="53">
        <v>0</v>
      </c>
      <c r="H899" s="51" t="s">
        <v>249</v>
      </c>
      <c r="I899" s="51" t="s">
        <v>250</v>
      </c>
      <c r="J899" s="51">
        <v>400</v>
      </c>
      <c r="K899" s="54">
        <v>153.665292886</v>
      </c>
      <c r="L899" s="54">
        <v>1062.9822156600001</v>
      </c>
      <c r="M899" s="52">
        <v>0.24</v>
      </c>
      <c r="N899" s="52">
        <v>0.05</v>
      </c>
      <c r="O899" s="51">
        <v>66646</v>
      </c>
      <c r="P899" s="51">
        <v>64676</v>
      </c>
      <c r="Q899" s="55">
        <v>66646</v>
      </c>
      <c r="R899" s="55">
        <v>5300</v>
      </c>
      <c r="S899" s="51" t="s">
        <v>258</v>
      </c>
      <c r="T899" s="51" t="s">
        <v>291</v>
      </c>
      <c r="U899" s="55">
        <v>48.29</v>
      </c>
      <c r="V899" s="55">
        <v>1</v>
      </c>
      <c r="W899" s="55">
        <v>0.6</v>
      </c>
      <c r="X899" s="55">
        <v>0.13500000000000001</v>
      </c>
      <c r="Y899" s="55">
        <f t="shared" ref="Y899:Y962" si="84">W899</f>
        <v>0.6</v>
      </c>
      <c r="Z899" s="55">
        <f t="shared" ref="Z899:Z962" si="85">X899</f>
        <v>0.13500000000000001</v>
      </c>
      <c r="AA899" s="55">
        <v>0.5</v>
      </c>
      <c r="AB899" s="56">
        <v>0.26266757521681</v>
      </c>
      <c r="AC899">
        <f t="shared" ref="AC899:AC962" si="86">ROUND(AB899*AA899*U899*102.79,0)</f>
        <v>652</v>
      </c>
      <c r="AD899">
        <f t="shared" ref="AD899:AD962" si="87">ROUND(Y899*AC899*0.002205,0)</f>
        <v>1</v>
      </c>
      <c r="AE899">
        <f t="shared" ref="AE899:AE962" si="88">ROUND(Z899*AC899*0.002205,1)</f>
        <v>0.2</v>
      </c>
      <c r="AF899">
        <f>'TP Factors'!$D$7</f>
        <v>1.0291758621024898</v>
      </c>
      <c r="AG899">
        <f t="shared" ref="AG899:AG962" si="89">ROUND(AE899*AF899,1)</f>
        <v>0.2</v>
      </c>
    </row>
    <row r="900" spans="1:33">
      <c r="A900" s="51" t="s">
        <v>246</v>
      </c>
      <c r="B900" s="51">
        <v>10</v>
      </c>
      <c r="C900" s="51" t="s">
        <v>247</v>
      </c>
      <c r="D900" s="52">
        <v>37.82</v>
      </c>
      <c r="E900" s="51" t="s">
        <v>248</v>
      </c>
      <c r="F900" s="51">
        <v>1234</v>
      </c>
      <c r="G900" s="53">
        <v>0</v>
      </c>
      <c r="H900" s="51" t="s">
        <v>249</v>
      </c>
      <c r="I900" s="51" t="s">
        <v>250</v>
      </c>
      <c r="J900" s="51">
        <v>4108</v>
      </c>
      <c r="K900" s="54">
        <v>1250.6889983999999</v>
      </c>
      <c r="L900" s="54">
        <v>10921.5767765</v>
      </c>
      <c r="M900" s="52">
        <v>2.46</v>
      </c>
      <c r="N900" s="52">
        <v>0.55000000000000004</v>
      </c>
      <c r="O900" s="51">
        <v>66648</v>
      </c>
      <c r="P900" s="51">
        <v>64678</v>
      </c>
      <c r="Q900" s="55">
        <v>66648</v>
      </c>
      <c r="R900" s="55">
        <v>5300</v>
      </c>
      <c r="S900" s="51" t="s">
        <v>261</v>
      </c>
      <c r="T900" s="51" t="s">
        <v>287</v>
      </c>
      <c r="U900" s="55">
        <v>48.29</v>
      </c>
      <c r="V900" s="55">
        <v>1</v>
      </c>
      <c r="W900" s="55">
        <v>0.6</v>
      </c>
      <c r="X900" s="55">
        <v>0.13500000000000001</v>
      </c>
      <c r="Y900" s="55">
        <f t="shared" si="84"/>
        <v>0.6</v>
      </c>
      <c r="Z900" s="55">
        <f t="shared" si="85"/>
        <v>0.13500000000000001</v>
      </c>
      <c r="AA900" s="55">
        <v>0.5</v>
      </c>
      <c r="AB900" s="56">
        <v>2.6987696004830601</v>
      </c>
      <c r="AC900">
        <f t="shared" si="86"/>
        <v>6698</v>
      </c>
      <c r="AD900">
        <f t="shared" si="87"/>
        <v>9</v>
      </c>
      <c r="AE900">
        <f t="shared" si="88"/>
        <v>2</v>
      </c>
      <c r="AF900">
        <f>'TP Factors'!$D$7</f>
        <v>1.0291758621024898</v>
      </c>
      <c r="AG900">
        <f t="shared" si="89"/>
        <v>2.1</v>
      </c>
    </row>
    <row r="901" spans="1:33">
      <c r="A901" s="51" t="s">
        <v>246</v>
      </c>
      <c r="B901" s="51">
        <v>10</v>
      </c>
      <c r="C901" s="51" t="s">
        <v>247</v>
      </c>
      <c r="D901" s="52">
        <v>37.82</v>
      </c>
      <c r="E901" s="51" t="s">
        <v>248</v>
      </c>
      <c r="F901" s="51">
        <v>1234</v>
      </c>
      <c r="G901" s="53">
        <v>102.5</v>
      </c>
      <c r="H901" s="51" t="s">
        <v>249</v>
      </c>
      <c r="I901" s="51" t="s">
        <v>250</v>
      </c>
      <c r="J901" s="51">
        <v>887</v>
      </c>
      <c r="K901" s="54">
        <v>249.35002758900001</v>
      </c>
      <c r="L901" s="54">
        <v>1781.12875061</v>
      </c>
      <c r="M901" s="52">
        <v>1.86</v>
      </c>
      <c r="N901" s="52">
        <v>0.46</v>
      </c>
      <c r="O901" s="51">
        <v>66653</v>
      </c>
      <c r="P901" s="51">
        <v>64683</v>
      </c>
      <c r="Q901" s="55">
        <v>66653</v>
      </c>
      <c r="R901" s="55">
        <v>1300</v>
      </c>
      <c r="S901" s="51" t="s">
        <v>258</v>
      </c>
      <c r="T901" s="51" t="s">
        <v>311</v>
      </c>
      <c r="U901" s="55">
        <v>48.29</v>
      </c>
      <c r="V901" s="55">
        <v>1</v>
      </c>
      <c r="W901" s="55">
        <v>2.1</v>
      </c>
      <c r="X901" s="55">
        <v>0.51600000000000001</v>
      </c>
      <c r="Y901" s="55">
        <f t="shared" si="84"/>
        <v>2.1</v>
      </c>
      <c r="Z901" s="55">
        <f t="shared" si="85"/>
        <v>0.51600000000000001</v>
      </c>
      <c r="AA901" s="55">
        <v>0.66200000000000003</v>
      </c>
      <c r="AB901" s="56">
        <v>0.440124738857886</v>
      </c>
      <c r="AC901">
        <f t="shared" si="86"/>
        <v>1446</v>
      </c>
      <c r="AD901">
        <f t="shared" si="87"/>
        <v>7</v>
      </c>
      <c r="AE901">
        <f t="shared" si="88"/>
        <v>1.6</v>
      </c>
      <c r="AF901">
        <f>'TP Factors'!$D$7</f>
        <v>1.0291758621024898</v>
      </c>
      <c r="AG901">
        <f t="shared" si="89"/>
        <v>1.6</v>
      </c>
    </row>
    <row r="902" spans="1:33">
      <c r="A902" s="51" t="s">
        <v>246</v>
      </c>
      <c r="B902" s="51">
        <v>10</v>
      </c>
      <c r="C902" s="51" t="s">
        <v>247</v>
      </c>
      <c r="D902" s="52">
        <v>37.82</v>
      </c>
      <c r="E902" s="51" t="s">
        <v>248</v>
      </c>
      <c r="F902" s="51">
        <v>1234</v>
      </c>
      <c r="G902" s="53">
        <v>0</v>
      </c>
      <c r="H902" s="51" t="s">
        <v>249</v>
      </c>
      <c r="I902" s="51" t="s">
        <v>250</v>
      </c>
      <c r="J902" s="51">
        <v>568</v>
      </c>
      <c r="K902" s="54">
        <v>277.29597998899999</v>
      </c>
      <c r="L902" s="54">
        <v>1509.81132875</v>
      </c>
      <c r="M902" s="52">
        <v>0.34</v>
      </c>
      <c r="N902" s="52">
        <v>0.08</v>
      </c>
      <c r="O902" s="51">
        <v>66664</v>
      </c>
      <c r="P902" s="51">
        <v>64693</v>
      </c>
      <c r="Q902" s="55">
        <v>66664</v>
      </c>
      <c r="R902" s="55">
        <v>5300</v>
      </c>
      <c r="S902" s="51" t="s">
        <v>258</v>
      </c>
      <c r="T902" s="51" t="s">
        <v>291</v>
      </c>
      <c r="U902" s="55">
        <v>48.29</v>
      </c>
      <c r="V902" s="55">
        <v>1</v>
      </c>
      <c r="W902" s="55">
        <v>0.6</v>
      </c>
      <c r="X902" s="55">
        <v>0.13500000000000001</v>
      </c>
      <c r="Y902" s="55">
        <f t="shared" si="84"/>
        <v>0.6</v>
      </c>
      <c r="Z902" s="55">
        <f t="shared" si="85"/>
        <v>0.13500000000000001</v>
      </c>
      <c r="AA902" s="55">
        <v>0.5</v>
      </c>
      <c r="AB902" s="56">
        <v>0.373081012027491</v>
      </c>
      <c r="AC902">
        <f t="shared" si="86"/>
        <v>926</v>
      </c>
      <c r="AD902">
        <f t="shared" si="87"/>
        <v>1</v>
      </c>
      <c r="AE902">
        <f t="shared" si="88"/>
        <v>0.3</v>
      </c>
      <c r="AF902">
        <f>'TP Factors'!$D$7</f>
        <v>1.0291758621024898</v>
      </c>
      <c r="AG902">
        <f t="shared" si="89"/>
        <v>0.3</v>
      </c>
    </row>
    <row r="903" spans="1:33">
      <c r="A903" s="51" t="s">
        <v>246</v>
      </c>
      <c r="B903" s="51">
        <v>10</v>
      </c>
      <c r="C903" s="51" t="s">
        <v>247</v>
      </c>
      <c r="D903" s="52">
        <v>37.82</v>
      </c>
      <c r="E903" s="51" t="s">
        <v>248</v>
      </c>
      <c r="F903" s="51">
        <v>1234</v>
      </c>
      <c r="G903" s="53">
        <v>0</v>
      </c>
      <c r="H903" s="51" t="s">
        <v>249</v>
      </c>
      <c r="I903" s="51" t="s">
        <v>250</v>
      </c>
      <c r="J903" s="51">
        <v>148</v>
      </c>
      <c r="K903" s="54">
        <v>99.277945652300005</v>
      </c>
      <c r="L903" s="54">
        <v>392.584670104</v>
      </c>
      <c r="M903" s="52">
        <v>0.09</v>
      </c>
      <c r="N903" s="52">
        <v>0.02</v>
      </c>
      <c r="O903" s="51">
        <v>66666</v>
      </c>
      <c r="P903" s="51">
        <v>64695</v>
      </c>
      <c r="Q903" s="55">
        <v>66666</v>
      </c>
      <c r="R903" s="55">
        <v>5300</v>
      </c>
      <c r="S903" s="51" t="s">
        <v>258</v>
      </c>
      <c r="T903" s="51" t="s">
        <v>291</v>
      </c>
      <c r="U903" s="55">
        <v>48.29</v>
      </c>
      <c r="V903" s="55">
        <v>1</v>
      </c>
      <c r="W903" s="55">
        <v>0.6</v>
      </c>
      <c r="X903" s="55">
        <v>0.13500000000000001</v>
      </c>
      <c r="Y903" s="55">
        <f t="shared" si="84"/>
        <v>0.6</v>
      </c>
      <c r="Z903" s="55">
        <f t="shared" si="85"/>
        <v>0.13500000000000001</v>
      </c>
      <c r="AA903" s="55">
        <v>0.5</v>
      </c>
      <c r="AB903" s="56">
        <v>9.7009396620908295E-2</v>
      </c>
      <c r="AC903">
        <f t="shared" si="86"/>
        <v>241</v>
      </c>
      <c r="AD903">
        <f t="shared" si="87"/>
        <v>0</v>
      </c>
      <c r="AE903">
        <f t="shared" si="88"/>
        <v>0.1</v>
      </c>
      <c r="AF903">
        <f>'TP Factors'!$D$7</f>
        <v>1.0291758621024898</v>
      </c>
      <c r="AG903">
        <f t="shared" si="89"/>
        <v>0.1</v>
      </c>
    </row>
    <row r="904" spans="1:33">
      <c r="A904" s="51" t="s">
        <v>246</v>
      </c>
      <c r="B904" s="51">
        <v>10</v>
      </c>
      <c r="C904" s="51" t="s">
        <v>247</v>
      </c>
      <c r="D904" s="52">
        <v>37.82</v>
      </c>
      <c r="E904" s="51" t="s">
        <v>248</v>
      </c>
      <c r="F904" s="51">
        <v>1234</v>
      </c>
      <c r="G904" s="53">
        <v>102.5</v>
      </c>
      <c r="H904" s="51" t="s">
        <v>249</v>
      </c>
      <c r="I904" s="51" t="s">
        <v>250</v>
      </c>
      <c r="J904" s="51">
        <v>193</v>
      </c>
      <c r="K904" s="54">
        <v>122.278422304</v>
      </c>
      <c r="L904" s="54">
        <v>386.91887586799999</v>
      </c>
      <c r="M904" s="52">
        <v>0.41</v>
      </c>
      <c r="N904" s="52">
        <v>0.1</v>
      </c>
      <c r="O904" s="51">
        <v>66669</v>
      </c>
      <c r="P904" s="51">
        <v>64697</v>
      </c>
      <c r="Q904" s="55">
        <v>66669</v>
      </c>
      <c r="R904" s="55">
        <v>1300</v>
      </c>
      <c r="S904" s="51" t="s">
        <v>258</v>
      </c>
      <c r="T904" s="51" t="s">
        <v>311</v>
      </c>
      <c r="U904" s="55">
        <v>48.29</v>
      </c>
      <c r="V904" s="55">
        <v>1</v>
      </c>
      <c r="W904" s="55">
        <v>2.1</v>
      </c>
      <c r="X904" s="55">
        <v>0.51600000000000001</v>
      </c>
      <c r="Y904" s="55">
        <f t="shared" si="84"/>
        <v>2.1</v>
      </c>
      <c r="Z904" s="55">
        <f t="shared" si="85"/>
        <v>0.51600000000000001</v>
      </c>
      <c r="AA904" s="55">
        <v>0.66200000000000003</v>
      </c>
      <c r="AB904" s="56">
        <v>9.5609353982204104E-2</v>
      </c>
      <c r="AC904">
        <f t="shared" si="86"/>
        <v>314</v>
      </c>
      <c r="AD904">
        <f t="shared" si="87"/>
        <v>1</v>
      </c>
      <c r="AE904">
        <f t="shared" si="88"/>
        <v>0.4</v>
      </c>
      <c r="AF904">
        <f>'TP Factors'!$D$7</f>
        <v>1.0291758621024898</v>
      </c>
      <c r="AG904">
        <f t="shared" si="89"/>
        <v>0.4</v>
      </c>
    </row>
    <row r="905" spans="1:33">
      <c r="A905" s="51" t="s">
        <v>246</v>
      </c>
      <c r="B905" s="51">
        <v>10</v>
      </c>
      <c r="C905" s="51" t="s">
        <v>247</v>
      </c>
      <c r="D905" s="52">
        <v>37.82</v>
      </c>
      <c r="E905" s="51" t="s">
        <v>248</v>
      </c>
      <c r="F905" s="51">
        <v>1234</v>
      </c>
      <c r="G905" s="53">
        <v>0</v>
      </c>
      <c r="H905" s="51" t="s">
        <v>249</v>
      </c>
      <c r="I905" s="51" t="s">
        <v>250</v>
      </c>
      <c r="J905" s="51">
        <v>365</v>
      </c>
      <c r="K905" s="54">
        <v>138.97659968599999</v>
      </c>
      <c r="L905" s="54">
        <v>971.242529784</v>
      </c>
      <c r="M905" s="52">
        <v>0.22</v>
      </c>
      <c r="N905" s="52">
        <v>0.05</v>
      </c>
      <c r="O905" s="51">
        <v>66670</v>
      </c>
      <c r="P905" s="51">
        <v>64698</v>
      </c>
      <c r="Q905" s="55">
        <v>66670</v>
      </c>
      <c r="R905" s="55">
        <v>5300</v>
      </c>
      <c r="S905" s="51" t="s">
        <v>258</v>
      </c>
      <c r="T905" s="51" t="s">
        <v>291</v>
      </c>
      <c r="U905" s="55">
        <v>48.29</v>
      </c>
      <c r="V905" s="55">
        <v>1</v>
      </c>
      <c r="W905" s="55">
        <v>0.6</v>
      </c>
      <c r="X905" s="55">
        <v>0.13500000000000001</v>
      </c>
      <c r="Y905" s="55">
        <f t="shared" si="84"/>
        <v>0.6</v>
      </c>
      <c r="Z905" s="55">
        <f t="shared" si="85"/>
        <v>0.13500000000000001</v>
      </c>
      <c r="AA905" s="55">
        <v>0.5</v>
      </c>
      <c r="AB905" s="56">
        <v>0.23999829582468901</v>
      </c>
      <c r="AC905">
        <f t="shared" si="86"/>
        <v>596</v>
      </c>
      <c r="AD905">
        <f t="shared" si="87"/>
        <v>1</v>
      </c>
      <c r="AE905">
        <f t="shared" si="88"/>
        <v>0.2</v>
      </c>
      <c r="AF905">
        <f>'TP Factors'!$D$7</f>
        <v>1.0291758621024898</v>
      </c>
      <c r="AG905">
        <f t="shared" si="89"/>
        <v>0.2</v>
      </c>
    </row>
    <row r="906" spans="1:33">
      <c r="A906" s="51" t="s">
        <v>246</v>
      </c>
      <c r="B906" s="51">
        <v>10</v>
      </c>
      <c r="C906" s="51" t="s">
        <v>247</v>
      </c>
      <c r="D906" s="52">
        <v>37.82</v>
      </c>
      <c r="E906" s="51" t="s">
        <v>248</v>
      </c>
      <c r="F906" s="51">
        <v>1234</v>
      </c>
      <c r="G906" s="53">
        <v>11.1</v>
      </c>
      <c r="H906" s="51" t="s">
        <v>249</v>
      </c>
      <c r="I906" s="51" t="s">
        <v>250</v>
      </c>
      <c r="J906" s="51">
        <v>3266</v>
      </c>
      <c r="K906" s="54">
        <v>809.22443785300004</v>
      </c>
      <c r="L906" s="54">
        <v>19552.781620000002</v>
      </c>
      <c r="M906" s="52">
        <v>5.81</v>
      </c>
      <c r="N906" s="52">
        <v>1.24</v>
      </c>
      <c r="O906" s="51">
        <v>66671</v>
      </c>
      <c r="P906" s="51">
        <v>64699</v>
      </c>
      <c r="Q906" s="55">
        <v>66671</v>
      </c>
      <c r="R906" s="55">
        <v>1820</v>
      </c>
      <c r="S906" s="51" t="s">
        <v>258</v>
      </c>
      <c r="T906" s="51" t="s">
        <v>348</v>
      </c>
      <c r="U906" s="55">
        <v>48.29</v>
      </c>
      <c r="V906" s="55">
        <v>1</v>
      </c>
      <c r="W906" s="55">
        <v>1.78</v>
      </c>
      <c r="X906" s="55">
        <v>0.38</v>
      </c>
      <c r="Y906" s="55">
        <f t="shared" si="84"/>
        <v>1.78</v>
      </c>
      <c r="Z906" s="55">
        <f t="shared" si="85"/>
        <v>0.38</v>
      </c>
      <c r="AA906" s="55">
        <v>0.222</v>
      </c>
      <c r="AB906" s="56">
        <v>4.8315782346003999</v>
      </c>
      <c r="AC906">
        <f t="shared" si="86"/>
        <v>5324</v>
      </c>
      <c r="AD906">
        <f t="shared" si="87"/>
        <v>21</v>
      </c>
      <c r="AE906">
        <f t="shared" si="88"/>
        <v>4.5</v>
      </c>
      <c r="AF906">
        <f>'TP Factors'!$D$7</f>
        <v>1.0291758621024898</v>
      </c>
      <c r="AG906">
        <f t="shared" si="89"/>
        <v>4.5999999999999996</v>
      </c>
    </row>
    <row r="907" spans="1:33">
      <c r="A907" s="51" t="s">
        <v>246</v>
      </c>
      <c r="B907" s="51">
        <v>10</v>
      </c>
      <c r="C907" s="51" t="s">
        <v>247</v>
      </c>
      <c r="D907" s="52">
        <v>37.82</v>
      </c>
      <c r="E907" s="51" t="s">
        <v>248</v>
      </c>
      <c r="F907" s="51">
        <v>1234</v>
      </c>
      <c r="G907" s="53">
        <v>102.5</v>
      </c>
      <c r="H907" s="51" t="s">
        <v>249</v>
      </c>
      <c r="I907" s="51" t="s">
        <v>250</v>
      </c>
      <c r="J907" s="51">
        <v>4</v>
      </c>
      <c r="K907" s="54">
        <v>14.7196011613</v>
      </c>
      <c r="L907" s="54">
        <v>7.8149438627999999</v>
      </c>
      <c r="M907" s="52">
        <v>0.01</v>
      </c>
      <c r="N907" s="52">
        <v>0</v>
      </c>
      <c r="O907" s="51">
        <v>66672</v>
      </c>
      <c r="P907" s="51">
        <v>64700</v>
      </c>
      <c r="Q907" s="55">
        <v>66672</v>
      </c>
      <c r="R907" s="55">
        <v>1300</v>
      </c>
      <c r="S907" s="51" t="s">
        <v>253</v>
      </c>
      <c r="T907" s="51" t="s">
        <v>319</v>
      </c>
      <c r="U907" s="55">
        <v>48.29</v>
      </c>
      <c r="V907" s="55">
        <v>1</v>
      </c>
      <c r="W907" s="55">
        <v>2.1</v>
      </c>
      <c r="X907" s="55">
        <v>0.51600000000000001</v>
      </c>
      <c r="Y907" s="55">
        <f t="shared" si="84"/>
        <v>2.1</v>
      </c>
      <c r="Z907" s="55">
        <f t="shared" si="85"/>
        <v>0.51600000000000001</v>
      </c>
      <c r="AA907" s="55">
        <v>0.69199999999999995</v>
      </c>
      <c r="AB907" s="56">
        <v>1.93110696137618E-3</v>
      </c>
      <c r="AC907">
        <f t="shared" si="86"/>
        <v>7</v>
      </c>
      <c r="AD907">
        <f t="shared" si="87"/>
        <v>0</v>
      </c>
      <c r="AE907">
        <f t="shared" si="88"/>
        <v>0</v>
      </c>
      <c r="AF907">
        <f>'TP Factors'!$D$7</f>
        <v>1.0291758621024898</v>
      </c>
      <c r="AG907">
        <f t="shared" si="89"/>
        <v>0</v>
      </c>
    </row>
    <row r="908" spans="1:33">
      <c r="A908" s="51" t="s">
        <v>246</v>
      </c>
      <c r="B908" s="51">
        <v>10</v>
      </c>
      <c r="C908" s="51" t="s">
        <v>247</v>
      </c>
      <c r="D908" s="52">
        <v>37.82</v>
      </c>
      <c r="E908" s="51" t="s">
        <v>248</v>
      </c>
      <c r="F908" s="51">
        <v>1234</v>
      </c>
      <c r="G908" s="53">
        <v>0</v>
      </c>
      <c r="H908" s="51" t="s">
        <v>249</v>
      </c>
      <c r="I908" s="51" t="s">
        <v>250</v>
      </c>
      <c r="J908" s="51">
        <v>345</v>
      </c>
      <c r="K908" s="54">
        <v>133.42428825600001</v>
      </c>
      <c r="L908" s="54">
        <v>916.14092774699998</v>
      </c>
      <c r="M908" s="52">
        <v>0.21</v>
      </c>
      <c r="N908" s="52">
        <v>0.05</v>
      </c>
      <c r="O908" s="51">
        <v>66674</v>
      </c>
      <c r="P908" s="51">
        <v>64702</v>
      </c>
      <c r="Q908" s="55">
        <v>66674</v>
      </c>
      <c r="R908" s="55">
        <v>5300</v>
      </c>
      <c r="S908" s="51" t="s">
        <v>258</v>
      </c>
      <c r="T908" s="51" t="s">
        <v>291</v>
      </c>
      <c r="U908" s="55">
        <v>48.29</v>
      </c>
      <c r="V908" s="55">
        <v>1</v>
      </c>
      <c r="W908" s="55">
        <v>0.6</v>
      </c>
      <c r="X908" s="55">
        <v>0.13500000000000001</v>
      </c>
      <c r="Y908" s="55">
        <f t="shared" si="84"/>
        <v>0.6</v>
      </c>
      <c r="Z908" s="55">
        <f t="shared" si="85"/>
        <v>0.13500000000000001</v>
      </c>
      <c r="AA908" s="55">
        <v>0.5</v>
      </c>
      <c r="AB908" s="56">
        <v>0.226382447896291</v>
      </c>
      <c r="AC908">
        <f t="shared" si="86"/>
        <v>562</v>
      </c>
      <c r="AD908">
        <f t="shared" si="87"/>
        <v>1</v>
      </c>
      <c r="AE908">
        <f t="shared" si="88"/>
        <v>0.2</v>
      </c>
      <c r="AF908">
        <f>'TP Factors'!$D$7</f>
        <v>1.0291758621024898</v>
      </c>
      <c r="AG908">
        <f t="shared" si="89"/>
        <v>0.2</v>
      </c>
    </row>
    <row r="909" spans="1:33">
      <c r="A909" s="51" t="s">
        <v>246</v>
      </c>
      <c r="B909" s="51">
        <v>10</v>
      </c>
      <c r="C909" s="51" t="s">
        <v>247</v>
      </c>
      <c r="D909" s="52">
        <v>37.82</v>
      </c>
      <c r="E909" s="51" t="s">
        <v>248</v>
      </c>
      <c r="F909" s="51">
        <v>1234</v>
      </c>
      <c r="G909" s="53">
        <v>0</v>
      </c>
      <c r="H909" s="51" t="s">
        <v>249</v>
      </c>
      <c r="I909" s="51" t="s">
        <v>250</v>
      </c>
      <c r="J909" s="51">
        <v>282</v>
      </c>
      <c r="K909" s="54">
        <v>136.69968250100001</v>
      </c>
      <c r="L909" s="54">
        <v>750.54637024099998</v>
      </c>
      <c r="M909" s="52">
        <v>0.17</v>
      </c>
      <c r="N909" s="52">
        <v>0.04</v>
      </c>
      <c r="O909" s="51">
        <v>66676</v>
      </c>
      <c r="P909" s="51">
        <v>64704</v>
      </c>
      <c r="Q909" s="55">
        <v>66676</v>
      </c>
      <c r="R909" s="55">
        <v>5300</v>
      </c>
      <c r="S909" s="51" t="s">
        <v>258</v>
      </c>
      <c r="T909" s="51" t="s">
        <v>291</v>
      </c>
      <c r="U909" s="55">
        <v>48.29</v>
      </c>
      <c r="V909" s="55">
        <v>1</v>
      </c>
      <c r="W909" s="55">
        <v>0.6</v>
      </c>
      <c r="X909" s="55">
        <v>0.13500000000000001</v>
      </c>
      <c r="Y909" s="55">
        <f t="shared" si="84"/>
        <v>0.6</v>
      </c>
      <c r="Z909" s="55">
        <f t="shared" si="85"/>
        <v>0.13500000000000001</v>
      </c>
      <c r="AA909" s="55">
        <v>0.5</v>
      </c>
      <c r="AB909" s="56">
        <v>0.18546330526854499</v>
      </c>
      <c r="AC909">
        <f t="shared" si="86"/>
        <v>460</v>
      </c>
      <c r="AD909">
        <f t="shared" si="87"/>
        <v>1</v>
      </c>
      <c r="AE909">
        <f t="shared" si="88"/>
        <v>0.1</v>
      </c>
      <c r="AF909">
        <f>'TP Factors'!$D$7</f>
        <v>1.0291758621024898</v>
      </c>
      <c r="AG909">
        <f t="shared" si="89"/>
        <v>0.1</v>
      </c>
    </row>
    <row r="910" spans="1:33">
      <c r="A910" s="51" t="s">
        <v>246</v>
      </c>
      <c r="B910" s="51">
        <v>10</v>
      </c>
      <c r="C910" s="51" t="s">
        <v>247</v>
      </c>
      <c r="D910" s="52">
        <v>37.82</v>
      </c>
      <c r="E910" s="51" t="s">
        <v>248</v>
      </c>
      <c r="F910" s="51">
        <v>1234</v>
      </c>
      <c r="G910" s="53">
        <v>11.1</v>
      </c>
      <c r="H910" s="51" t="s">
        <v>249</v>
      </c>
      <c r="I910" s="51" t="s">
        <v>250</v>
      </c>
      <c r="J910" s="51">
        <v>119</v>
      </c>
      <c r="K910" s="54">
        <v>119.113078683</v>
      </c>
      <c r="L910" s="54">
        <v>710.52639677499997</v>
      </c>
      <c r="M910" s="52">
        <v>0.21</v>
      </c>
      <c r="N910" s="52">
        <v>0.05</v>
      </c>
      <c r="O910" s="51">
        <v>66677</v>
      </c>
      <c r="P910" s="51">
        <v>64705</v>
      </c>
      <c r="Q910" s="55">
        <v>66677</v>
      </c>
      <c r="R910" s="55">
        <v>1820</v>
      </c>
      <c r="S910" s="51" t="s">
        <v>258</v>
      </c>
      <c r="T910" s="51" t="s">
        <v>348</v>
      </c>
      <c r="U910" s="55">
        <v>48.29</v>
      </c>
      <c r="V910" s="55">
        <v>1</v>
      </c>
      <c r="W910" s="55">
        <v>1.78</v>
      </c>
      <c r="X910" s="55">
        <v>0.38</v>
      </c>
      <c r="Y910" s="55">
        <f t="shared" si="84"/>
        <v>1.78</v>
      </c>
      <c r="Z910" s="55">
        <f t="shared" si="85"/>
        <v>0.38</v>
      </c>
      <c r="AA910" s="55">
        <v>0.222</v>
      </c>
      <c r="AB910" s="56">
        <v>0.17557419402428101</v>
      </c>
      <c r="AC910">
        <f t="shared" si="86"/>
        <v>193</v>
      </c>
      <c r="AD910">
        <f t="shared" si="87"/>
        <v>1</v>
      </c>
      <c r="AE910">
        <f t="shared" si="88"/>
        <v>0.2</v>
      </c>
      <c r="AF910">
        <f>'TP Factors'!$D$7</f>
        <v>1.0291758621024898</v>
      </c>
      <c r="AG910">
        <f t="shared" si="89"/>
        <v>0.2</v>
      </c>
    </row>
    <row r="911" spans="1:33">
      <c r="A911" s="51" t="s">
        <v>246</v>
      </c>
      <c r="B911" s="51">
        <v>10</v>
      </c>
      <c r="C911" s="51" t="s">
        <v>247</v>
      </c>
      <c r="D911" s="52">
        <v>37.82</v>
      </c>
      <c r="E911" s="51" t="s">
        <v>248</v>
      </c>
      <c r="F911" s="51">
        <v>1234</v>
      </c>
      <c r="G911" s="53">
        <v>102.5</v>
      </c>
      <c r="H911" s="51" t="s">
        <v>249</v>
      </c>
      <c r="I911" s="51" t="s">
        <v>250</v>
      </c>
      <c r="J911" s="51">
        <v>310</v>
      </c>
      <c r="K911" s="54">
        <v>115.50141427299999</v>
      </c>
      <c r="L911" s="54">
        <v>622.84781332800003</v>
      </c>
      <c r="M911" s="52">
        <v>0.65</v>
      </c>
      <c r="N911" s="52">
        <v>0.16</v>
      </c>
      <c r="O911" s="51">
        <v>66692</v>
      </c>
      <c r="P911" s="51">
        <v>64719</v>
      </c>
      <c r="Q911" s="55">
        <v>66692</v>
      </c>
      <c r="R911" s="55">
        <v>1300</v>
      </c>
      <c r="S911" s="51" t="s">
        <v>258</v>
      </c>
      <c r="T911" s="51" t="s">
        <v>311</v>
      </c>
      <c r="U911" s="55">
        <v>48.29</v>
      </c>
      <c r="V911" s="55">
        <v>1</v>
      </c>
      <c r="W911" s="55">
        <v>2.1</v>
      </c>
      <c r="X911" s="55">
        <v>0.51600000000000001</v>
      </c>
      <c r="Y911" s="55">
        <f t="shared" si="84"/>
        <v>2.1</v>
      </c>
      <c r="Z911" s="55">
        <f t="shared" si="85"/>
        <v>0.51600000000000001</v>
      </c>
      <c r="AA911" s="55">
        <v>0.66200000000000003</v>
      </c>
      <c r="AB911" s="56">
        <v>0.15390843086987399</v>
      </c>
      <c r="AC911">
        <f t="shared" si="86"/>
        <v>506</v>
      </c>
      <c r="AD911">
        <f t="shared" si="87"/>
        <v>2</v>
      </c>
      <c r="AE911">
        <f t="shared" si="88"/>
        <v>0.6</v>
      </c>
      <c r="AF911">
        <f>'TP Factors'!$D$7</f>
        <v>1.0291758621024898</v>
      </c>
      <c r="AG911">
        <f t="shared" si="89"/>
        <v>0.6</v>
      </c>
    </row>
    <row r="912" spans="1:33">
      <c r="A912" s="51" t="s">
        <v>246</v>
      </c>
      <c r="B912" s="51">
        <v>10</v>
      </c>
      <c r="C912" s="51" t="s">
        <v>247</v>
      </c>
      <c r="D912" s="52">
        <v>37.82</v>
      </c>
      <c r="E912" s="51" t="s">
        <v>248</v>
      </c>
      <c r="F912" s="51">
        <v>1234</v>
      </c>
      <c r="G912" s="53">
        <v>11.1</v>
      </c>
      <c r="H912" s="51" t="s">
        <v>249</v>
      </c>
      <c r="I912" s="51" t="s">
        <v>250</v>
      </c>
      <c r="J912" s="51">
        <v>2</v>
      </c>
      <c r="K912" s="54">
        <v>26.586139374999998</v>
      </c>
      <c r="L912" s="54">
        <v>15.7322112258</v>
      </c>
      <c r="M912" s="52">
        <v>0</v>
      </c>
      <c r="N912" s="52">
        <v>0</v>
      </c>
      <c r="O912" s="51">
        <v>66697</v>
      </c>
      <c r="P912" s="51">
        <v>64724</v>
      </c>
      <c r="Q912" s="55">
        <v>66697</v>
      </c>
      <c r="R912" s="55">
        <v>1820</v>
      </c>
      <c r="S912" s="51" t="s">
        <v>261</v>
      </c>
      <c r="T912" s="51" t="s">
        <v>303</v>
      </c>
      <c r="U912" s="55">
        <v>48.29</v>
      </c>
      <c r="V912" s="55">
        <v>1</v>
      </c>
      <c r="W912" s="55">
        <v>1.78</v>
      </c>
      <c r="X912" s="55">
        <v>0.38</v>
      </c>
      <c r="Y912" s="55">
        <f t="shared" si="84"/>
        <v>1.78</v>
      </c>
      <c r="Z912" s="55">
        <f t="shared" si="85"/>
        <v>0.38</v>
      </c>
      <c r="AA912" s="55">
        <v>0.182</v>
      </c>
      <c r="AB912" s="56">
        <v>3.8874985093606501E-3</v>
      </c>
      <c r="AC912">
        <f t="shared" si="86"/>
        <v>4</v>
      </c>
      <c r="AD912">
        <f t="shared" si="87"/>
        <v>0</v>
      </c>
      <c r="AE912">
        <f t="shared" si="88"/>
        <v>0</v>
      </c>
      <c r="AF912">
        <f>'TP Factors'!$D$7</f>
        <v>1.0291758621024898</v>
      </c>
      <c r="AG912">
        <f t="shared" si="89"/>
        <v>0</v>
      </c>
    </row>
    <row r="913" spans="1:33">
      <c r="A913" s="51" t="s">
        <v>246</v>
      </c>
      <c r="B913" s="51">
        <v>10</v>
      </c>
      <c r="C913" s="51" t="s">
        <v>247</v>
      </c>
      <c r="D913" s="52">
        <v>37.82</v>
      </c>
      <c r="E913" s="51" t="s">
        <v>248</v>
      </c>
      <c r="F913" s="51">
        <v>1234</v>
      </c>
      <c r="G913" s="53">
        <v>45</v>
      </c>
      <c r="H913" s="51" t="s">
        <v>249</v>
      </c>
      <c r="I913" s="51" t="s">
        <v>250</v>
      </c>
      <c r="J913" s="51">
        <v>4594</v>
      </c>
      <c r="K913" s="54">
        <v>1014.64909701</v>
      </c>
      <c r="L913" s="54">
        <v>7858.1804235899999</v>
      </c>
      <c r="M913" s="52">
        <v>5.51</v>
      </c>
      <c r="N913" s="52">
        <v>2.21</v>
      </c>
      <c r="O913" s="51">
        <v>66699</v>
      </c>
      <c r="P913" s="51">
        <v>64726</v>
      </c>
      <c r="Q913" s="55">
        <v>66699</v>
      </c>
      <c r="R913" s="55">
        <v>8140</v>
      </c>
      <c r="S913" s="51" t="s">
        <v>253</v>
      </c>
      <c r="T913" s="51" t="s">
        <v>295</v>
      </c>
      <c r="U913" s="55">
        <v>48.29</v>
      </c>
      <c r="V913" s="55">
        <v>1</v>
      </c>
      <c r="W913" s="55">
        <v>1.2</v>
      </c>
      <c r="X913" s="55">
        <v>0.48</v>
      </c>
      <c r="Y913" s="55">
        <f t="shared" si="84"/>
        <v>1.2</v>
      </c>
      <c r="Z913" s="55">
        <f t="shared" si="85"/>
        <v>0.48</v>
      </c>
      <c r="AA913" s="55">
        <v>0.77700000000000002</v>
      </c>
      <c r="AB913" s="56">
        <v>0.83284966348816702</v>
      </c>
      <c r="AC913">
        <f t="shared" si="86"/>
        <v>3212</v>
      </c>
      <c r="AD913">
        <f t="shared" si="87"/>
        <v>8</v>
      </c>
      <c r="AE913">
        <f t="shared" si="88"/>
        <v>3.4</v>
      </c>
      <c r="AF913">
        <f>'TP Factors'!$D$7</f>
        <v>1.0291758621024898</v>
      </c>
      <c r="AG913">
        <f t="shared" si="89"/>
        <v>3.5</v>
      </c>
    </row>
    <row r="914" spans="1:33">
      <c r="A914" s="51" t="s">
        <v>246</v>
      </c>
      <c r="B914" s="51">
        <v>10</v>
      </c>
      <c r="C914" s="51" t="s">
        <v>247</v>
      </c>
      <c r="D914" s="52">
        <v>37.82</v>
      </c>
      <c r="E914" s="51" t="s">
        <v>248</v>
      </c>
      <c r="F914" s="51">
        <v>1234</v>
      </c>
      <c r="G914" s="53">
        <v>45</v>
      </c>
      <c r="H914" s="51" t="s">
        <v>249</v>
      </c>
      <c r="I914" s="51" t="s">
        <v>250</v>
      </c>
      <c r="J914" s="51">
        <v>1574</v>
      </c>
      <c r="K914" s="54">
        <v>996.464467969</v>
      </c>
      <c r="L914" s="54">
        <v>2692.1805988900001</v>
      </c>
      <c r="M914" s="52">
        <v>1.89</v>
      </c>
      <c r="N914" s="52">
        <v>0.76</v>
      </c>
      <c r="O914" s="51">
        <v>66704</v>
      </c>
      <c r="P914" s="51">
        <v>64731</v>
      </c>
      <c r="Q914" s="55">
        <v>66704</v>
      </c>
      <c r="R914" s="55">
        <v>8140</v>
      </c>
      <c r="S914" s="51" t="s">
        <v>253</v>
      </c>
      <c r="T914" s="51" t="s">
        <v>295</v>
      </c>
      <c r="U914" s="55">
        <v>48.29</v>
      </c>
      <c r="V914" s="55">
        <v>1</v>
      </c>
      <c r="W914" s="55">
        <v>1.2</v>
      </c>
      <c r="X914" s="55">
        <v>0.48</v>
      </c>
      <c r="Y914" s="55">
        <f t="shared" si="84"/>
        <v>1.2</v>
      </c>
      <c r="Z914" s="55">
        <f t="shared" si="85"/>
        <v>0.48</v>
      </c>
      <c r="AA914" s="55">
        <v>0.77700000000000002</v>
      </c>
      <c r="AB914" s="56">
        <v>0.66524965292471205</v>
      </c>
      <c r="AC914">
        <f t="shared" si="86"/>
        <v>2566</v>
      </c>
      <c r="AD914">
        <f t="shared" si="87"/>
        <v>7</v>
      </c>
      <c r="AE914">
        <f t="shared" si="88"/>
        <v>2.7</v>
      </c>
      <c r="AF914">
        <f>'TP Factors'!$D$7</f>
        <v>1.0291758621024898</v>
      </c>
      <c r="AG914">
        <f t="shared" si="89"/>
        <v>2.8</v>
      </c>
    </row>
    <row r="915" spans="1:33">
      <c r="A915" s="51" t="s">
        <v>246</v>
      </c>
      <c r="B915" s="51">
        <v>10</v>
      </c>
      <c r="C915" s="51" t="s">
        <v>247</v>
      </c>
      <c r="D915" s="52">
        <v>37.82</v>
      </c>
      <c r="E915" s="51" t="s">
        <v>248</v>
      </c>
      <c r="F915" s="51">
        <v>1234</v>
      </c>
      <c r="G915" s="53">
        <v>102.5</v>
      </c>
      <c r="H915" s="51" t="s">
        <v>249</v>
      </c>
      <c r="I915" s="51" t="s">
        <v>250</v>
      </c>
      <c r="J915" s="51">
        <v>1719</v>
      </c>
      <c r="K915" s="54">
        <v>376.59875776600001</v>
      </c>
      <c r="L915" s="54">
        <v>3451.5408276100002</v>
      </c>
      <c r="M915" s="52">
        <v>3.61</v>
      </c>
      <c r="N915" s="52">
        <v>0.89</v>
      </c>
      <c r="O915" s="51">
        <v>66705</v>
      </c>
      <c r="P915" s="51">
        <v>64732</v>
      </c>
      <c r="Q915" s="55">
        <v>66705</v>
      </c>
      <c r="R915" s="55">
        <v>1300</v>
      </c>
      <c r="S915" s="51" t="s">
        <v>258</v>
      </c>
      <c r="T915" s="51" t="s">
        <v>311</v>
      </c>
      <c r="U915" s="55">
        <v>48.29</v>
      </c>
      <c r="V915" s="55">
        <v>1</v>
      </c>
      <c r="W915" s="55">
        <v>2.1</v>
      </c>
      <c r="X915" s="55">
        <v>0.51600000000000001</v>
      </c>
      <c r="Y915" s="55">
        <f t="shared" si="84"/>
        <v>2.1</v>
      </c>
      <c r="Z915" s="55">
        <f t="shared" si="85"/>
        <v>0.51600000000000001</v>
      </c>
      <c r="AA915" s="55">
        <v>0.66200000000000003</v>
      </c>
      <c r="AB915" s="56">
        <v>0.85289090127770395</v>
      </c>
      <c r="AC915">
        <f t="shared" si="86"/>
        <v>2803</v>
      </c>
      <c r="AD915">
        <f t="shared" si="87"/>
        <v>13</v>
      </c>
      <c r="AE915">
        <f t="shared" si="88"/>
        <v>3.2</v>
      </c>
      <c r="AF915">
        <f>'TP Factors'!$D$7</f>
        <v>1.0291758621024898</v>
      </c>
      <c r="AG915">
        <f t="shared" si="89"/>
        <v>3.3</v>
      </c>
    </row>
    <row r="916" spans="1:33">
      <c r="A916" s="51" t="s">
        <v>246</v>
      </c>
      <c r="B916" s="51">
        <v>10</v>
      </c>
      <c r="C916" s="51" t="s">
        <v>247</v>
      </c>
      <c r="D916" s="52">
        <v>37.82</v>
      </c>
      <c r="E916" s="51" t="s">
        <v>248</v>
      </c>
      <c r="F916" s="51">
        <v>1234</v>
      </c>
      <c r="G916" s="53">
        <v>102.5</v>
      </c>
      <c r="H916" s="51" t="s">
        <v>249</v>
      </c>
      <c r="I916" s="51" t="s">
        <v>250</v>
      </c>
      <c r="J916" s="51">
        <v>6813</v>
      </c>
      <c r="K916" s="54">
        <v>581.78907851400004</v>
      </c>
      <c r="L916" s="54">
        <v>13086.9138564</v>
      </c>
      <c r="M916" s="52">
        <v>14.31</v>
      </c>
      <c r="N916" s="52">
        <v>3.52</v>
      </c>
      <c r="O916" s="51">
        <v>66708</v>
      </c>
      <c r="P916" s="51">
        <v>64735</v>
      </c>
      <c r="Q916" s="55">
        <v>66708</v>
      </c>
      <c r="R916" s="55">
        <v>1300</v>
      </c>
      <c r="S916" s="51" t="s">
        <v>253</v>
      </c>
      <c r="T916" s="51" t="s">
        <v>319</v>
      </c>
      <c r="U916" s="55">
        <v>48.29</v>
      </c>
      <c r="V916" s="55">
        <v>1</v>
      </c>
      <c r="W916" s="55">
        <v>2.1</v>
      </c>
      <c r="X916" s="55">
        <v>0.51600000000000001</v>
      </c>
      <c r="Y916" s="55">
        <f t="shared" si="84"/>
        <v>2.1</v>
      </c>
      <c r="Z916" s="55">
        <f t="shared" si="85"/>
        <v>0.51600000000000001</v>
      </c>
      <c r="AA916" s="55">
        <v>0.69199999999999995</v>
      </c>
      <c r="AB916" s="56">
        <v>3.2338339052927099</v>
      </c>
      <c r="AC916">
        <f t="shared" si="86"/>
        <v>11108</v>
      </c>
      <c r="AD916">
        <f t="shared" si="87"/>
        <v>51</v>
      </c>
      <c r="AE916">
        <f t="shared" si="88"/>
        <v>12.6</v>
      </c>
      <c r="AF916">
        <f>'TP Factors'!$D$7</f>
        <v>1.0291758621024898</v>
      </c>
      <c r="AG916">
        <f t="shared" si="89"/>
        <v>13</v>
      </c>
    </row>
    <row r="917" spans="1:33">
      <c r="A917" s="51" t="s">
        <v>246</v>
      </c>
      <c r="B917" s="51">
        <v>10</v>
      </c>
      <c r="C917" s="51" t="s">
        <v>247</v>
      </c>
      <c r="D917" s="52">
        <v>37.82</v>
      </c>
      <c r="E917" s="51" t="s">
        <v>248</v>
      </c>
      <c r="F917" s="51">
        <v>1234</v>
      </c>
      <c r="G917" s="53">
        <v>0</v>
      </c>
      <c r="H917" s="51" t="s">
        <v>249</v>
      </c>
      <c r="I917" s="51" t="s">
        <v>250</v>
      </c>
      <c r="J917" s="51">
        <v>6</v>
      </c>
      <c r="K917" s="54">
        <v>26.111118678699999</v>
      </c>
      <c r="L917" s="54">
        <v>16.478468271899999</v>
      </c>
      <c r="M917" s="52">
        <v>0</v>
      </c>
      <c r="N917" s="52">
        <v>0</v>
      </c>
      <c r="O917" s="51">
        <v>66712</v>
      </c>
      <c r="P917" s="51">
        <v>64739</v>
      </c>
      <c r="Q917" s="55">
        <v>66712</v>
      </c>
      <c r="R917" s="55">
        <v>5300</v>
      </c>
      <c r="S917" s="51" t="s">
        <v>258</v>
      </c>
      <c r="T917" s="51" t="s">
        <v>291</v>
      </c>
      <c r="U917" s="55">
        <v>48.29</v>
      </c>
      <c r="V917" s="55">
        <v>1</v>
      </c>
      <c r="W917" s="55">
        <v>0.6</v>
      </c>
      <c r="X917" s="55">
        <v>0.13500000000000001</v>
      </c>
      <c r="Y917" s="55">
        <f t="shared" si="84"/>
        <v>0.6</v>
      </c>
      <c r="Z917" s="55">
        <f t="shared" si="85"/>
        <v>0.13500000000000001</v>
      </c>
      <c r="AA917" s="55">
        <v>0.5</v>
      </c>
      <c r="AB917" s="56">
        <v>4.0719018990037102E-3</v>
      </c>
      <c r="AC917">
        <f t="shared" si="86"/>
        <v>10</v>
      </c>
      <c r="AD917">
        <f t="shared" si="87"/>
        <v>0</v>
      </c>
      <c r="AE917">
        <f t="shared" si="88"/>
        <v>0</v>
      </c>
      <c r="AF917">
        <f>'TP Factors'!$D$7</f>
        <v>1.0291758621024898</v>
      </c>
      <c r="AG917">
        <f t="shared" si="89"/>
        <v>0</v>
      </c>
    </row>
    <row r="918" spans="1:33">
      <c r="A918" s="51" t="s">
        <v>246</v>
      </c>
      <c r="B918" s="51">
        <v>10</v>
      </c>
      <c r="C918" s="51" t="s">
        <v>247</v>
      </c>
      <c r="D918" s="52">
        <v>37.82</v>
      </c>
      <c r="E918" s="51" t="s">
        <v>248</v>
      </c>
      <c r="F918" s="51">
        <v>1234</v>
      </c>
      <c r="G918" s="53">
        <v>0</v>
      </c>
      <c r="H918" s="51" t="s">
        <v>249</v>
      </c>
      <c r="I918" s="51" t="s">
        <v>250</v>
      </c>
      <c r="J918" s="51">
        <v>36</v>
      </c>
      <c r="K918" s="54">
        <v>78.119924756700001</v>
      </c>
      <c r="L918" s="54">
        <v>94.895556633400005</v>
      </c>
      <c r="M918" s="52">
        <v>0.02</v>
      </c>
      <c r="N918" s="52">
        <v>0</v>
      </c>
      <c r="O918" s="51">
        <v>66727</v>
      </c>
      <c r="P918" s="51">
        <v>64754</v>
      </c>
      <c r="Q918" s="55">
        <v>66727</v>
      </c>
      <c r="R918" s="55">
        <v>5300</v>
      </c>
      <c r="S918" s="51" t="s">
        <v>258</v>
      </c>
      <c r="T918" s="51" t="s">
        <v>291</v>
      </c>
      <c r="U918" s="55">
        <v>48.29</v>
      </c>
      <c r="V918" s="55">
        <v>1</v>
      </c>
      <c r="W918" s="55">
        <v>0.6</v>
      </c>
      <c r="X918" s="55">
        <v>0.13500000000000001</v>
      </c>
      <c r="Y918" s="55">
        <f t="shared" si="84"/>
        <v>0.6</v>
      </c>
      <c r="Z918" s="55">
        <f t="shared" si="85"/>
        <v>0.13500000000000001</v>
      </c>
      <c r="AA918" s="55">
        <v>0.5</v>
      </c>
      <c r="AB918" s="56">
        <v>2.3449108922759102E-2</v>
      </c>
      <c r="AC918">
        <f t="shared" si="86"/>
        <v>58</v>
      </c>
      <c r="AD918">
        <f t="shared" si="87"/>
        <v>0</v>
      </c>
      <c r="AE918">
        <f t="shared" si="88"/>
        <v>0</v>
      </c>
      <c r="AF918">
        <f>'TP Factors'!$D$7</f>
        <v>1.0291758621024898</v>
      </c>
      <c r="AG918">
        <f t="shared" si="89"/>
        <v>0</v>
      </c>
    </row>
    <row r="919" spans="1:33">
      <c r="A919" s="51" t="s">
        <v>246</v>
      </c>
      <c r="B919" s="51">
        <v>10</v>
      </c>
      <c r="C919" s="51" t="s">
        <v>247</v>
      </c>
      <c r="D919" s="52">
        <v>37.82</v>
      </c>
      <c r="E919" s="51" t="s">
        <v>248</v>
      </c>
      <c r="F919" s="51">
        <v>1234</v>
      </c>
      <c r="G919" s="53">
        <v>11.1</v>
      </c>
      <c r="H919" s="51" t="s">
        <v>249</v>
      </c>
      <c r="I919" s="51" t="s">
        <v>250</v>
      </c>
      <c r="J919" s="51">
        <v>15858</v>
      </c>
      <c r="K919" s="54">
        <v>2923.4127105900002</v>
      </c>
      <c r="L919" s="54">
        <v>94947.728040899994</v>
      </c>
      <c r="M919" s="52">
        <v>28.23</v>
      </c>
      <c r="N919" s="52">
        <v>6.03</v>
      </c>
      <c r="O919" s="51">
        <v>66730</v>
      </c>
      <c r="P919" s="51">
        <v>64757</v>
      </c>
      <c r="Q919" s="55">
        <v>66730</v>
      </c>
      <c r="R919" s="55">
        <v>1820</v>
      </c>
      <c r="S919" s="51" t="s">
        <v>258</v>
      </c>
      <c r="T919" s="51" t="s">
        <v>348</v>
      </c>
      <c r="U919" s="55">
        <v>48.29</v>
      </c>
      <c r="V919" s="55">
        <v>1</v>
      </c>
      <c r="W919" s="55">
        <v>1.78</v>
      </c>
      <c r="X919" s="55">
        <v>0.38</v>
      </c>
      <c r="Y919" s="55">
        <f t="shared" si="84"/>
        <v>1.78</v>
      </c>
      <c r="Z919" s="55">
        <f t="shared" si="85"/>
        <v>0.38</v>
      </c>
      <c r="AA919" s="55">
        <v>0.222</v>
      </c>
      <c r="AB919" s="56">
        <v>23.4620007087</v>
      </c>
      <c r="AC919">
        <f t="shared" si="86"/>
        <v>25854</v>
      </c>
      <c r="AD919">
        <f t="shared" si="87"/>
        <v>101</v>
      </c>
      <c r="AE919">
        <f t="shared" si="88"/>
        <v>21.7</v>
      </c>
      <c r="AF919">
        <f>'TP Factors'!$D$7</f>
        <v>1.0291758621024898</v>
      </c>
      <c r="AG919">
        <f t="shared" si="89"/>
        <v>22.3</v>
      </c>
    </row>
    <row r="920" spans="1:33">
      <c r="A920" s="51" t="s">
        <v>246</v>
      </c>
      <c r="B920" s="51">
        <v>10</v>
      </c>
      <c r="C920" s="51" t="s">
        <v>247</v>
      </c>
      <c r="D920" s="52">
        <v>37.82</v>
      </c>
      <c r="E920" s="51" t="s">
        <v>248</v>
      </c>
      <c r="F920" s="51">
        <v>1234</v>
      </c>
      <c r="G920" s="53">
        <v>0</v>
      </c>
      <c r="H920" s="51" t="s">
        <v>249</v>
      </c>
      <c r="I920" s="51" t="s">
        <v>250</v>
      </c>
      <c r="J920" s="51">
        <v>49</v>
      </c>
      <c r="K920" s="54">
        <v>58.066213421400001</v>
      </c>
      <c r="L920" s="54">
        <v>131.25015514699999</v>
      </c>
      <c r="M920" s="52">
        <v>0.03</v>
      </c>
      <c r="N920" s="52">
        <v>0.01</v>
      </c>
      <c r="O920" s="51">
        <v>66731</v>
      </c>
      <c r="P920" s="51">
        <v>64758</v>
      </c>
      <c r="Q920" s="55">
        <v>66731</v>
      </c>
      <c r="R920" s="55">
        <v>5300</v>
      </c>
      <c r="S920" s="51" t="s">
        <v>258</v>
      </c>
      <c r="T920" s="51" t="s">
        <v>291</v>
      </c>
      <c r="U920" s="55">
        <v>48.29</v>
      </c>
      <c r="V920" s="55">
        <v>1</v>
      </c>
      <c r="W920" s="55">
        <v>0.6</v>
      </c>
      <c r="X920" s="55">
        <v>0.13500000000000001</v>
      </c>
      <c r="Y920" s="55">
        <f t="shared" si="84"/>
        <v>0.6</v>
      </c>
      <c r="Z920" s="55">
        <f t="shared" si="85"/>
        <v>0.13500000000000001</v>
      </c>
      <c r="AA920" s="55">
        <v>0.5</v>
      </c>
      <c r="AB920" s="56">
        <v>3.2432489929973503E-2</v>
      </c>
      <c r="AC920">
        <f t="shared" si="86"/>
        <v>80</v>
      </c>
      <c r="AD920">
        <f t="shared" si="87"/>
        <v>0</v>
      </c>
      <c r="AE920">
        <f t="shared" si="88"/>
        <v>0</v>
      </c>
      <c r="AF920">
        <f>'TP Factors'!$D$7</f>
        <v>1.0291758621024898</v>
      </c>
      <c r="AG920">
        <f t="shared" si="89"/>
        <v>0</v>
      </c>
    </row>
    <row r="921" spans="1:33">
      <c r="A921" s="51" t="s">
        <v>246</v>
      </c>
      <c r="B921" s="51">
        <v>10</v>
      </c>
      <c r="C921" s="51" t="s">
        <v>247</v>
      </c>
      <c r="D921" s="52">
        <v>37.82</v>
      </c>
      <c r="E921" s="51" t="s">
        <v>248</v>
      </c>
      <c r="F921" s="51">
        <v>1234</v>
      </c>
      <c r="G921" s="53">
        <v>11.1</v>
      </c>
      <c r="H921" s="51" t="s">
        <v>249</v>
      </c>
      <c r="I921" s="51" t="s">
        <v>250</v>
      </c>
      <c r="J921" s="51">
        <v>0</v>
      </c>
      <c r="K921" s="54">
        <v>4.4994891057600004</v>
      </c>
      <c r="L921" s="54">
        <v>0.51555356130600005</v>
      </c>
      <c r="M921" s="52">
        <v>0</v>
      </c>
      <c r="N921" s="52">
        <v>0</v>
      </c>
      <c r="O921" s="51">
        <v>66732</v>
      </c>
      <c r="P921" s="51">
        <v>64759</v>
      </c>
      <c r="Q921" s="55">
        <v>66732</v>
      </c>
      <c r="R921" s="55">
        <v>1820</v>
      </c>
      <c r="S921" s="51" t="s">
        <v>258</v>
      </c>
      <c r="T921" s="51" t="s">
        <v>348</v>
      </c>
      <c r="U921" s="55">
        <v>48.29</v>
      </c>
      <c r="V921" s="55">
        <v>1</v>
      </c>
      <c r="W921" s="55">
        <v>1.78</v>
      </c>
      <c r="X921" s="55">
        <v>0.38</v>
      </c>
      <c r="Y921" s="55">
        <f t="shared" si="84"/>
        <v>1.78</v>
      </c>
      <c r="Z921" s="55">
        <f t="shared" si="85"/>
        <v>0.38</v>
      </c>
      <c r="AA921" s="55">
        <v>0.222</v>
      </c>
      <c r="AB921" s="56">
        <v>1.2739554961174E-4</v>
      </c>
      <c r="AC921">
        <f t="shared" si="86"/>
        <v>0</v>
      </c>
      <c r="AD921">
        <f t="shared" si="87"/>
        <v>0</v>
      </c>
      <c r="AE921">
        <f t="shared" si="88"/>
        <v>0</v>
      </c>
      <c r="AF921">
        <f>'TP Factors'!$D$7</f>
        <v>1.0291758621024898</v>
      </c>
      <c r="AG921">
        <f t="shared" si="89"/>
        <v>0</v>
      </c>
    </row>
    <row r="922" spans="1:33">
      <c r="A922" s="51" t="s">
        <v>246</v>
      </c>
      <c r="B922" s="51">
        <v>10</v>
      </c>
      <c r="C922" s="51" t="s">
        <v>247</v>
      </c>
      <c r="D922" s="52">
        <v>37.82</v>
      </c>
      <c r="E922" s="51" t="s">
        <v>248</v>
      </c>
      <c r="F922" s="51">
        <v>1234</v>
      </c>
      <c r="G922" s="53">
        <v>102.5</v>
      </c>
      <c r="H922" s="51" t="s">
        <v>249</v>
      </c>
      <c r="I922" s="51" t="s">
        <v>250</v>
      </c>
      <c r="J922" s="51">
        <v>203</v>
      </c>
      <c r="K922" s="54">
        <v>114.31769118</v>
      </c>
      <c r="L922" s="54">
        <v>406.93124298499998</v>
      </c>
      <c r="M922" s="52">
        <v>0.43</v>
      </c>
      <c r="N922" s="52">
        <v>0.1</v>
      </c>
      <c r="O922" s="51">
        <v>66734</v>
      </c>
      <c r="P922" s="51">
        <v>64761</v>
      </c>
      <c r="Q922" s="55">
        <v>66734</v>
      </c>
      <c r="R922" s="55">
        <v>1300</v>
      </c>
      <c r="S922" s="51" t="s">
        <v>258</v>
      </c>
      <c r="T922" s="51" t="s">
        <v>311</v>
      </c>
      <c r="U922" s="55">
        <v>48.29</v>
      </c>
      <c r="V922" s="55">
        <v>1</v>
      </c>
      <c r="W922" s="55">
        <v>2.1</v>
      </c>
      <c r="X922" s="55">
        <v>0.51600000000000001</v>
      </c>
      <c r="Y922" s="55">
        <f t="shared" si="84"/>
        <v>2.1</v>
      </c>
      <c r="Z922" s="55">
        <f t="shared" si="85"/>
        <v>0.51600000000000001</v>
      </c>
      <c r="AA922" s="55">
        <v>0.66200000000000003</v>
      </c>
      <c r="AB922" s="56">
        <v>0.100554497791119</v>
      </c>
      <c r="AC922">
        <f t="shared" si="86"/>
        <v>330</v>
      </c>
      <c r="AD922">
        <f t="shared" si="87"/>
        <v>2</v>
      </c>
      <c r="AE922">
        <f t="shared" si="88"/>
        <v>0.4</v>
      </c>
      <c r="AF922">
        <f>'TP Factors'!$D$7</f>
        <v>1.0291758621024898</v>
      </c>
      <c r="AG922">
        <f t="shared" si="89"/>
        <v>0.4</v>
      </c>
    </row>
    <row r="923" spans="1:33">
      <c r="A923" s="51" t="s">
        <v>246</v>
      </c>
      <c r="B923" s="51">
        <v>10</v>
      </c>
      <c r="C923" s="51" t="s">
        <v>247</v>
      </c>
      <c r="D923" s="52">
        <v>37.82</v>
      </c>
      <c r="E923" s="51" t="s">
        <v>248</v>
      </c>
      <c r="F923" s="51">
        <v>1234</v>
      </c>
      <c r="G923" s="53">
        <v>102.5</v>
      </c>
      <c r="H923" s="51" t="s">
        <v>249</v>
      </c>
      <c r="I923" s="51" t="s">
        <v>250</v>
      </c>
      <c r="J923" s="51">
        <v>179</v>
      </c>
      <c r="K923" s="54">
        <v>79.6028723485</v>
      </c>
      <c r="L923" s="54">
        <v>376.70239425400001</v>
      </c>
      <c r="M923" s="52">
        <v>0.38</v>
      </c>
      <c r="N923" s="52">
        <v>0.09</v>
      </c>
      <c r="O923" s="51">
        <v>66739</v>
      </c>
      <c r="P923" s="51">
        <v>64766</v>
      </c>
      <c r="Q923" s="55">
        <v>66739</v>
      </c>
      <c r="R923" s="55">
        <v>1300</v>
      </c>
      <c r="S923" s="51" t="s">
        <v>261</v>
      </c>
      <c r="T923" s="51" t="s">
        <v>302</v>
      </c>
      <c r="U923" s="55">
        <v>48.29</v>
      </c>
      <c r="V923" s="55">
        <v>1</v>
      </c>
      <c r="W923" s="55">
        <v>2.1</v>
      </c>
      <c r="X923" s="55">
        <v>0.51600000000000001</v>
      </c>
      <c r="Y923" s="55">
        <f t="shared" si="84"/>
        <v>2.1</v>
      </c>
      <c r="Z923" s="55">
        <f t="shared" si="85"/>
        <v>0.51600000000000001</v>
      </c>
      <c r="AA923" s="55">
        <v>0.63100000000000001</v>
      </c>
      <c r="AB923" s="56">
        <v>9.3084816484293106E-2</v>
      </c>
      <c r="AC923">
        <f t="shared" si="86"/>
        <v>292</v>
      </c>
      <c r="AD923">
        <f t="shared" si="87"/>
        <v>1</v>
      </c>
      <c r="AE923">
        <f t="shared" si="88"/>
        <v>0.3</v>
      </c>
      <c r="AF923">
        <f>'TP Factors'!$D$7</f>
        <v>1.0291758621024898</v>
      </c>
      <c r="AG923">
        <f t="shared" si="89"/>
        <v>0.3</v>
      </c>
    </row>
    <row r="924" spans="1:33">
      <c r="A924" s="51" t="s">
        <v>246</v>
      </c>
      <c r="B924" s="51">
        <v>10</v>
      </c>
      <c r="C924" s="51" t="s">
        <v>247</v>
      </c>
      <c r="D924" s="52">
        <v>37.82</v>
      </c>
      <c r="E924" s="51" t="s">
        <v>248</v>
      </c>
      <c r="F924" s="51">
        <v>1234</v>
      </c>
      <c r="G924" s="53">
        <v>0</v>
      </c>
      <c r="H924" s="51" t="s">
        <v>249</v>
      </c>
      <c r="I924" s="51" t="s">
        <v>250</v>
      </c>
      <c r="J924" s="51">
        <v>2865</v>
      </c>
      <c r="K924" s="54">
        <v>934.76415809900004</v>
      </c>
      <c r="L924" s="54">
        <v>7616.9517185000004</v>
      </c>
      <c r="M924" s="52">
        <v>1.72</v>
      </c>
      <c r="N924" s="52">
        <v>0.39</v>
      </c>
      <c r="O924" s="51">
        <v>66740</v>
      </c>
      <c r="P924" s="51">
        <v>64767</v>
      </c>
      <c r="Q924" s="55">
        <v>66740</v>
      </c>
      <c r="R924" s="55">
        <v>5300</v>
      </c>
      <c r="S924" s="51" t="s">
        <v>261</v>
      </c>
      <c r="T924" s="51" t="s">
        <v>287</v>
      </c>
      <c r="U924" s="55">
        <v>48.29</v>
      </c>
      <c r="V924" s="55">
        <v>1</v>
      </c>
      <c r="W924" s="55">
        <v>0.6</v>
      </c>
      <c r="X924" s="55">
        <v>0.13500000000000001</v>
      </c>
      <c r="Y924" s="55">
        <f t="shared" si="84"/>
        <v>0.6</v>
      </c>
      <c r="Z924" s="55">
        <f t="shared" si="85"/>
        <v>0.13500000000000001</v>
      </c>
      <c r="AA924" s="55">
        <v>0.5</v>
      </c>
      <c r="AB924" s="56">
        <v>1.88218223129093</v>
      </c>
      <c r="AC924">
        <f t="shared" si="86"/>
        <v>4671</v>
      </c>
      <c r="AD924">
        <f t="shared" si="87"/>
        <v>6</v>
      </c>
      <c r="AE924">
        <f t="shared" si="88"/>
        <v>1.4</v>
      </c>
      <c r="AF924">
        <f>'TP Factors'!$D$7</f>
        <v>1.0291758621024898</v>
      </c>
      <c r="AG924">
        <f t="shared" si="89"/>
        <v>1.4</v>
      </c>
    </row>
    <row r="925" spans="1:33">
      <c r="A925" s="51" t="s">
        <v>246</v>
      </c>
      <c r="B925" s="51">
        <v>10</v>
      </c>
      <c r="C925" s="51" t="s">
        <v>247</v>
      </c>
      <c r="D925" s="52">
        <v>37.82</v>
      </c>
      <c r="E925" s="51" t="s">
        <v>248</v>
      </c>
      <c r="F925" s="51">
        <v>1234</v>
      </c>
      <c r="G925" s="53">
        <v>102.5</v>
      </c>
      <c r="H925" s="51" t="s">
        <v>249</v>
      </c>
      <c r="I925" s="51" t="s">
        <v>250</v>
      </c>
      <c r="J925" s="51">
        <v>0</v>
      </c>
      <c r="K925" s="54">
        <v>4.4687109163800001</v>
      </c>
      <c r="L925" s="54">
        <v>0.77995838586300004</v>
      </c>
      <c r="M925" s="52">
        <v>0</v>
      </c>
      <c r="N925" s="52">
        <v>0</v>
      </c>
      <c r="O925" s="51">
        <v>66747</v>
      </c>
      <c r="P925" s="51">
        <v>64774</v>
      </c>
      <c r="Q925" s="55">
        <v>66747</v>
      </c>
      <c r="R925" s="55">
        <v>1300</v>
      </c>
      <c r="S925" s="51" t="s">
        <v>258</v>
      </c>
      <c r="T925" s="51" t="s">
        <v>311</v>
      </c>
      <c r="U925" s="55">
        <v>48.29</v>
      </c>
      <c r="V925" s="55">
        <v>1</v>
      </c>
      <c r="W925" s="55">
        <v>2.1</v>
      </c>
      <c r="X925" s="55">
        <v>0.51600000000000001</v>
      </c>
      <c r="Y925" s="55">
        <f t="shared" si="84"/>
        <v>2.1</v>
      </c>
      <c r="Z925" s="55">
        <f t="shared" si="85"/>
        <v>0.51600000000000001</v>
      </c>
      <c r="AA925" s="55">
        <v>0.66200000000000003</v>
      </c>
      <c r="AB925" s="56">
        <v>1.9273114333782999E-4</v>
      </c>
      <c r="AC925">
        <f t="shared" si="86"/>
        <v>1</v>
      </c>
      <c r="AD925">
        <f t="shared" si="87"/>
        <v>0</v>
      </c>
      <c r="AE925">
        <f t="shared" si="88"/>
        <v>0</v>
      </c>
      <c r="AF925">
        <f>'TP Factors'!$D$7</f>
        <v>1.0291758621024898</v>
      </c>
      <c r="AG925">
        <f t="shared" si="89"/>
        <v>0</v>
      </c>
    </row>
    <row r="926" spans="1:33">
      <c r="A926" s="51" t="s">
        <v>246</v>
      </c>
      <c r="B926" s="51">
        <v>10</v>
      </c>
      <c r="C926" s="51" t="s">
        <v>247</v>
      </c>
      <c r="D926" s="52">
        <v>37.82</v>
      </c>
      <c r="E926" s="51" t="s">
        <v>248</v>
      </c>
      <c r="F926" s="51">
        <v>1234</v>
      </c>
      <c r="G926" s="53">
        <v>102.5</v>
      </c>
      <c r="H926" s="51" t="s">
        <v>249</v>
      </c>
      <c r="I926" s="51" t="s">
        <v>250</v>
      </c>
      <c r="J926" s="51">
        <v>302</v>
      </c>
      <c r="K926" s="54">
        <v>166.65154942999999</v>
      </c>
      <c r="L926" s="54">
        <v>579.10693248600001</v>
      </c>
      <c r="M926" s="52">
        <v>0.63</v>
      </c>
      <c r="N926" s="52">
        <v>0.16</v>
      </c>
      <c r="O926" s="51">
        <v>66748</v>
      </c>
      <c r="P926" s="51">
        <v>64775</v>
      </c>
      <c r="Q926" s="55">
        <v>66748</v>
      </c>
      <c r="R926" s="55">
        <v>1300</v>
      </c>
      <c r="S926" s="51" t="s">
        <v>253</v>
      </c>
      <c r="T926" s="51" t="s">
        <v>319</v>
      </c>
      <c r="U926" s="55">
        <v>48.29</v>
      </c>
      <c r="V926" s="55">
        <v>1</v>
      </c>
      <c r="W926" s="55">
        <v>2.1</v>
      </c>
      <c r="X926" s="55">
        <v>0.51600000000000001</v>
      </c>
      <c r="Y926" s="55">
        <f t="shared" si="84"/>
        <v>2.1</v>
      </c>
      <c r="Z926" s="55">
        <f t="shared" si="85"/>
        <v>0.51600000000000001</v>
      </c>
      <c r="AA926" s="55">
        <v>0.69199999999999995</v>
      </c>
      <c r="AB926" s="56">
        <v>0.143099867066145</v>
      </c>
      <c r="AC926">
        <f t="shared" si="86"/>
        <v>492</v>
      </c>
      <c r="AD926">
        <f t="shared" si="87"/>
        <v>2</v>
      </c>
      <c r="AE926">
        <f t="shared" si="88"/>
        <v>0.6</v>
      </c>
      <c r="AF926">
        <f>'TP Factors'!$D$7</f>
        <v>1.0291758621024898</v>
      </c>
      <c r="AG926">
        <f t="shared" si="89"/>
        <v>0.6</v>
      </c>
    </row>
    <row r="927" spans="1:33">
      <c r="A927" s="51" t="s">
        <v>246</v>
      </c>
      <c r="B927" s="51">
        <v>10</v>
      </c>
      <c r="C927" s="51" t="s">
        <v>247</v>
      </c>
      <c r="D927" s="52">
        <v>37.82</v>
      </c>
      <c r="E927" s="51" t="s">
        <v>248</v>
      </c>
      <c r="F927" s="51">
        <v>1234</v>
      </c>
      <c r="G927" s="53">
        <v>11.1</v>
      </c>
      <c r="H927" s="51" t="s">
        <v>249</v>
      </c>
      <c r="I927" s="51" t="s">
        <v>250</v>
      </c>
      <c r="J927" s="51">
        <v>4014</v>
      </c>
      <c r="K927" s="54">
        <v>693.56919539700004</v>
      </c>
      <c r="L927" s="54">
        <v>20679.263456199998</v>
      </c>
      <c r="M927" s="52">
        <v>7.14</v>
      </c>
      <c r="N927" s="52">
        <v>1.53</v>
      </c>
      <c r="O927" s="51">
        <v>66749</v>
      </c>
      <c r="P927" s="51">
        <v>64776</v>
      </c>
      <c r="Q927" s="55">
        <v>66749</v>
      </c>
      <c r="R927" s="55">
        <v>1820</v>
      </c>
      <c r="S927" s="51" t="s">
        <v>253</v>
      </c>
      <c r="T927" s="51" t="s">
        <v>363</v>
      </c>
      <c r="U927" s="55">
        <v>48.29</v>
      </c>
      <c r="V927" s="55">
        <v>1</v>
      </c>
      <c r="W927" s="55">
        <v>1.78</v>
      </c>
      <c r="X927" s="55">
        <v>0.38</v>
      </c>
      <c r="Y927" s="55">
        <f t="shared" si="84"/>
        <v>1.78</v>
      </c>
      <c r="Z927" s="55">
        <f t="shared" si="85"/>
        <v>0.38</v>
      </c>
      <c r="AA927" s="55">
        <v>0.25800000000000001</v>
      </c>
      <c r="AB927" s="56">
        <v>5.1099368449667404</v>
      </c>
      <c r="AC927">
        <f t="shared" si="86"/>
        <v>6544</v>
      </c>
      <c r="AD927">
        <f t="shared" si="87"/>
        <v>26</v>
      </c>
      <c r="AE927">
        <f t="shared" si="88"/>
        <v>5.5</v>
      </c>
      <c r="AF927">
        <f>'TP Factors'!$D$7</f>
        <v>1.0291758621024898</v>
      </c>
      <c r="AG927">
        <f t="shared" si="89"/>
        <v>5.7</v>
      </c>
    </row>
    <row r="928" spans="1:33">
      <c r="A928" s="51" t="s">
        <v>246</v>
      </c>
      <c r="B928" s="51">
        <v>10</v>
      </c>
      <c r="C928" s="51" t="s">
        <v>247</v>
      </c>
      <c r="D928" s="52">
        <v>37.82</v>
      </c>
      <c r="E928" s="51" t="s">
        <v>248</v>
      </c>
      <c r="F928" s="51">
        <v>1234</v>
      </c>
      <c r="G928" s="53">
        <v>11.1</v>
      </c>
      <c r="H928" s="51" t="s">
        <v>249</v>
      </c>
      <c r="I928" s="51" t="s">
        <v>250</v>
      </c>
      <c r="J928" s="51">
        <v>12558</v>
      </c>
      <c r="K928" s="54">
        <v>1638.11650743</v>
      </c>
      <c r="L928" s="54">
        <v>64694.8457328</v>
      </c>
      <c r="M928" s="52">
        <v>22.35</v>
      </c>
      <c r="N928" s="52">
        <v>4.7699999999999996</v>
      </c>
      <c r="O928" s="51">
        <v>66766</v>
      </c>
      <c r="P928" s="51">
        <v>64791</v>
      </c>
      <c r="Q928" s="55">
        <v>66766</v>
      </c>
      <c r="R928" s="55">
        <v>1820</v>
      </c>
      <c r="S928" s="51" t="s">
        <v>253</v>
      </c>
      <c r="T928" s="51" t="s">
        <v>363</v>
      </c>
      <c r="U928" s="55">
        <v>48.29</v>
      </c>
      <c r="V928" s="55">
        <v>1</v>
      </c>
      <c r="W928" s="55">
        <v>1.78</v>
      </c>
      <c r="X928" s="55">
        <v>0.38</v>
      </c>
      <c r="Y928" s="55">
        <f t="shared" si="84"/>
        <v>1.78</v>
      </c>
      <c r="Z928" s="55">
        <f t="shared" si="85"/>
        <v>0.38</v>
      </c>
      <c r="AA928" s="55">
        <v>0.25800000000000001</v>
      </c>
      <c r="AB928" s="56">
        <v>15.986380588099999</v>
      </c>
      <c r="AC928">
        <f t="shared" si="86"/>
        <v>20473</v>
      </c>
      <c r="AD928">
        <f t="shared" si="87"/>
        <v>80</v>
      </c>
      <c r="AE928">
        <f t="shared" si="88"/>
        <v>17.2</v>
      </c>
      <c r="AF928">
        <f>'TP Factors'!$D$7</f>
        <v>1.0291758621024898</v>
      </c>
      <c r="AG928">
        <f t="shared" si="89"/>
        <v>17.7</v>
      </c>
    </row>
    <row r="929" spans="1:33">
      <c r="A929" s="51" t="s">
        <v>246</v>
      </c>
      <c r="B929" s="51">
        <v>10</v>
      </c>
      <c r="C929" s="51" t="s">
        <v>247</v>
      </c>
      <c r="D929" s="52">
        <v>37.82</v>
      </c>
      <c r="E929" s="51" t="s">
        <v>248</v>
      </c>
      <c r="F929" s="51">
        <v>1234</v>
      </c>
      <c r="G929" s="53">
        <v>102.5</v>
      </c>
      <c r="H929" s="51" t="s">
        <v>249</v>
      </c>
      <c r="I929" s="51" t="s">
        <v>250</v>
      </c>
      <c r="J929" s="51">
        <v>87</v>
      </c>
      <c r="K929" s="54">
        <v>64.081022548099995</v>
      </c>
      <c r="L929" s="54">
        <v>183.03425259700001</v>
      </c>
      <c r="M929" s="52">
        <v>0.18</v>
      </c>
      <c r="N929" s="52">
        <v>0.04</v>
      </c>
      <c r="O929" s="51">
        <v>66774</v>
      </c>
      <c r="P929" s="51">
        <v>64799</v>
      </c>
      <c r="Q929" s="55">
        <v>66774</v>
      </c>
      <c r="R929" s="55">
        <v>1300</v>
      </c>
      <c r="S929" s="51" t="s">
        <v>261</v>
      </c>
      <c r="T929" s="51" t="s">
        <v>302</v>
      </c>
      <c r="U929" s="55">
        <v>48.29</v>
      </c>
      <c r="V929" s="55">
        <v>1</v>
      </c>
      <c r="W929" s="55">
        <v>2.1</v>
      </c>
      <c r="X929" s="55">
        <v>0.51600000000000001</v>
      </c>
      <c r="Y929" s="55">
        <f t="shared" si="84"/>
        <v>2.1</v>
      </c>
      <c r="Z929" s="55">
        <f t="shared" si="85"/>
        <v>0.51600000000000001</v>
      </c>
      <c r="AA929" s="55">
        <v>0.63100000000000001</v>
      </c>
      <c r="AB929" s="56">
        <v>4.5228567887929998E-2</v>
      </c>
      <c r="AC929">
        <f t="shared" si="86"/>
        <v>142</v>
      </c>
      <c r="AD929">
        <f t="shared" si="87"/>
        <v>1</v>
      </c>
      <c r="AE929">
        <f t="shared" si="88"/>
        <v>0.2</v>
      </c>
      <c r="AF929">
        <f>'TP Factors'!$D$7</f>
        <v>1.0291758621024898</v>
      </c>
      <c r="AG929">
        <f t="shared" si="89"/>
        <v>0.2</v>
      </c>
    </row>
    <row r="930" spans="1:33">
      <c r="A930" s="51" t="s">
        <v>246</v>
      </c>
      <c r="B930" s="51">
        <v>10</v>
      </c>
      <c r="C930" s="51" t="s">
        <v>247</v>
      </c>
      <c r="D930" s="52">
        <v>37.82</v>
      </c>
      <c r="E930" s="51" t="s">
        <v>248</v>
      </c>
      <c r="F930" s="51">
        <v>1234</v>
      </c>
      <c r="G930" s="53">
        <v>102.5</v>
      </c>
      <c r="H930" s="51" t="s">
        <v>249</v>
      </c>
      <c r="I930" s="51" t="s">
        <v>250</v>
      </c>
      <c r="J930" s="51">
        <v>2872</v>
      </c>
      <c r="K930" s="54">
        <v>505.67830721500002</v>
      </c>
      <c r="L930" s="54">
        <v>5517.2846786399996</v>
      </c>
      <c r="M930" s="52">
        <v>6.03</v>
      </c>
      <c r="N930" s="52">
        <v>1.48</v>
      </c>
      <c r="O930" s="51">
        <v>66775</v>
      </c>
      <c r="P930" s="51">
        <v>64800</v>
      </c>
      <c r="Q930" s="55">
        <v>66775</v>
      </c>
      <c r="R930" s="55">
        <v>1300</v>
      </c>
      <c r="S930" s="51" t="s">
        <v>253</v>
      </c>
      <c r="T930" s="51" t="s">
        <v>319</v>
      </c>
      <c r="U930" s="55">
        <v>48.29</v>
      </c>
      <c r="V930" s="55">
        <v>1</v>
      </c>
      <c r="W930" s="55">
        <v>2.1</v>
      </c>
      <c r="X930" s="55">
        <v>0.51600000000000001</v>
      </c>
      <c r="Y930" s="55">
        <f t="shared" si="84"/>
        <v>2.1</v>
      </c>
      <c r="Z930" s="55">
        <f t="shared" si="85"/>
        <v>0.51600000000000001</v>
      </c>
      <c r="AA930" s="55">
        <v>0.69199999999999995</v>
      </c>
      <c r="AB930" s="56">
        <v>1.3633452817757401</v>
      </c>
      <c r="AC930">
        <f t="shared" si="86"/>
        <v>4683</v>
      </c>
      <c r="AD930">
        <f t="shared" si="87"/>
        <v>22</v>
      </c>
      <c r="AE930">
        <f t="shared" si="88"/>
        <v>5.3</v>
      </c>
      <c r="AF930">
        <f>'TP Factors'!$D$7</f>
        <v>1.0291758621024898</v>
      </c>
      <c r="AG930">
        <f t="shared" si="89"/>
        <v>5.5</v>
      </c>
    </row>
    <row r="931" spans="1:33">
      <c r="A931" s="51" t="s">
        <v>246</v>
      </c>
      <c r="B931" s="51">
        <v>10</v>
      </c>
      <c r="C931" s="51" t="s">
        <v>247</v>
      </c>
      <c r="D931" s="52">
        <v>37.82</v>
      </c>
      <c r="E931" s="51" t="s">
        <v>248</v>
      </c>
      <c r="F931" s="51">
        <v>3456</v>
      </c>
      <c r="G931" s="53">
        <v>0</v>
      </c>
      <c r="H931" s="51" t="s">
        <v>249</v>
      </c>
      <c r="I931" s="51" t="s">
        <v>250</v>
      </c>
      <c r="J931" s="51">
        <v>401</v>
      </c>
      <c r="K931" s="54">
        <v>317.51770488199998</v>
      </c>
      <c r="L931" s="54">
        <v>2791.6155501799999</v>
      </c>
      <c r="M931" s="52">
        <v>0</v>
      </c>
      <c r="N931" s="52">
        <v>0</v>
      </c>
      <c r="O931" s="51">
        <v>66776</v>
      </c>
      <c r="P931" s="51">
        <v>64801</v>
      </c>
      <c r="Q931" s="55">
        <v>66776</v>
      </c>
      <c r="R931" s="55">
        <v>6430</v>
      </c>
      <c r="S931" s="51" t="s">
        <v>261</v>
      </c>
      <c r="T931" s="51" t="s">
        <v>364</v>
      </c>
      <c r="U931" s="55">
        <v>48.29</v>
      </c>
      <c r="V931" s="55">
        <v>1</v>
      </c>
      <c r="W931" s="55">
        <v>0</v>
      </c>
      <c r="X931" s="55">
        <v>0</v>
      </c>
      <c r="Y931" s="55">
        <f t="shared" si="84"/>
        <v>0</v>
      </c>
      <c r="Z931" s="55">
        <f t="shared" si="85"/>
        <v>0</v>
      </c>
      <c r="AA931" s="55">
        <v>0.191</v>
      </c>
      <c r="AB931" s="56">
        <v>0.689820466176568</v>
      </c>
      <c r="AC931">
        <f t="shared" si="86"/>
        <v>654</v>
      </c>
      <c r="AD931">
        <f t="shared" si="87"/>
        <v>0</v>
      </c>
      <c r="AE931">
        <f t="shared" si="88"/>
        <v>0</v>
      </c>
      <c r="AF931">
        <f>'TP Factors'!$D$7</f>
        <v>1.0291758621024898</v>
      </c>
      <c r="AG931">
        <f t="shared" si="89"/>
        <v>0</v>
      </c>
    </row>
    <row r="932" spans="1:33">
      <c r="A932" s="51" t="s">
        <v>246</v>
      </c>
      <c r="B932" s="51">
        <v>10</v>
      </c>
      <c r="C932" s="51" t="s">
        <v>247</v>
      </c>
      <c r="D932" s="52">
        <v>37.82</v>
      </c>
      <c r="E932" s="51" t="s">
        <v>248</v>
      </c>
      <c r="F932" s="51">
        <v>3456</v>
      </c>
      <c r="G932" s="53">
        <v>0</v>
      </c>
      <c r="H932" s="51" t="s">
        <v>249</v>
      </c>
      <c r="I932" s="51" t="s">
        <v>250</v>
      </c>
      <c r="J932" s="51">
        <v>40</v>
      </c>
      <c r="K932" s="54">
        <v>70.590761705999995</v>
      </c>
      <c r="L932" s="54">
        <v>276.13269682200001</v>
      </c>
      <c r="M932" s="52">
        <v>0</v>
      </c>
      <c r="N932" s="52">
        <v>0</v>
      </c>
      <c r="O932" s="51">
        <v>66777</v>
      </c>
      <c r="P932" s="51">
        <v>64802</v>
      </c>
      <c r="Q932" s="55">
        <v>66777</v>
      </c>
      <c r="R932" s="55">
        <v>6430</v>
      </c>
      <c r="S932" s="51" t="s">
        <v>261</v>
      </c>
      <c r="T932" s="51" t="s">
        <v>364</v>
      </c>
      <c r="U932" s="55">
        <v>48.29</v>
      </c>
      <c r="V932" s="55">
        <v>1</v>
      </c>
      <c r="W932" s="55">
        <v>0</v>
      </c>
      <c r="X932" s="55">
        <v>0</v>
      </c>
      <c r="Y932" s="55">
        <f t="shared" si="84"/>
        <v>0</v>
      </c>
      <c r="Z932" s="55">
        <f t="shared" si="85"/>
        <v>0</v>
      </c>
      <c r="AA932" s="55">
        <v>0.191</v>
      </c>
      <c r="AB932" s="56">
        <v>6.8233602445199798E-2</v>
      </c>
      <c r="AC932">
        <f t="shared" si="86"/>
        <v>65</v>
      </c>
      <c r="AD932">
        <f t="shared" si="87"/>
        <v>0</v>
      </c>
      <c r="AE932">
        <f t="shared" si="88"/>
        <v>0</v>
      </c>
      <c r="AF932">
        <f>'TP Factors'!$D$7</f>
        <v>1.0291758621024898</v>
      </c>
      <c r="AG932">
        <f t="shared" si="89"/>
        <v>0</v>
      </c>
    </row>
    <row r="933" spans="1:33">
      <c r="A933" s="51" t="s">
        <v>246</v>
      </c>
      <c r="B933" s="51">
        <v>10</v>
      </c>
      <c r="C933" s="51" t="s">
        <v>247</v>
      </c>
      <c r="D933" s="52">
        <v>37.82</v>
      </c>
      <c r="E933" s="51" t="s">
        <v>248</v>
      </c>
      <c r="F933" s="51">
        <v>3456</v>
      </c>
      <c r="G933" s="53">
        <v>0</v>
      </c>
      <c r="H933" s="51" t="s">
        <v>249</v>
      </c>
      <c r="I933" s="51" t="s">
        <v>250</v>
      </c>
      <c r="J933" s="51">
        <v>428</v>
      </c>
      <c r="K933" s="54">
        <v>212.94131441299999</v>
      </c>
      <c r="L933" s="54">
        <v>1878.3808040599999</v>
      </c>
      <c r="M933" s="52">
        <v>0</v>
      </c>
      <c r="N933" s="52">
        <v>0</v>
      </c>
      <c r="O933" s="51">
        <v>66778</v>
      </c>
      <c r="P933" s="51">
        <v>64803</v>
      </c>
      <c r="Q933" s="55">
        <v>66778</v>
      </c>
      <c r="R933" s="55">
        <v>6430</v>
      </c>
      <c r="S933" s="51" t="s">
        <v>258</v>
      </c>
      <c r="T933" s="51" t="s">
        <v>339</v>
      </c>
      <c r="U933" s="55">
        <v>48.29</v>
      </c>
      <c r="V933" s="55">
        <v>1</v>
      </c>
      <c r="W933" s="55">
        <v>0</v>
      </c>
      <c r="X933" s="55">
        <v>0</v>
      </c>
      <c r="Y933" s="55">
        <f t="shared" si="84"/>
        <v>0</v>
      </c>
      <c r="Z933" s="55">
        <f t="shared" si="85"/>
        <v>0</v>
      </c>
      <c r="AA933" s="55">
        <v>0.30299999999999999</v>
      </c>
      <c r="AB933" s="56">
        <v>0.46415614849811299</v>
      </c>
      <c r="AC933">
        <f t="shared" si="86"/>
        <v>698</v>
      </c>
      <c r="AD933">
        <f t="shared" si="87"/>
        <v>0</v>
      </c>
      <c r="AE933">
        <f t="shared" si="88"/>
        <v>0</v>
      </c>
      <c r="AF933">
        <f>'TP Factors'!$D$7</f>
        <v>1.0291758621024898</v>
      </c>
      <c r="AG933">
        <f t="shared" si="89"/>
        <v>0</v>
      </c>
    </row>
    <row r="934" spans="1:33">
      <c r="A934" s="51" t="s">
        <v>246</v>
      </c>
      <c r="B934" s="51">
        <v>10</v>
      </c>
      <c r="C934" s="51" t="s">
        <v>247</v>
      </c>
      <c r="D934" s="52">
        <v>37.82</v>
      </c>
      <c r="E934" s="51" t="s">
        <v>248</v>
      </c>
      <c r="F934" s="51">
        <v>3456</v>
      </c>
      <c r="G934" s="53">
        <v>0</v>
      </c>
      <c r="H934" s="51" t="s">
        <v>249</v>
      </c>
      <c r="I934" s="51" t="s">
        <v>250</v>
      </c>
      <c r="J934" s="51">
        <v>642</v>
      </c>
      <c r="K934" s="54">
        <v>390.491428799</v>
      </c>
      <c r="L934" s="54">
        <v>2816.7942969800001</v>
      </c>
      <c r="M934" s="52">
        <v>0</v>
      </c>
      <c r="N934" s="52">
        <v>0</v>
      </c>
      <c r="O934" s="51">
        <v>66779</v>
      </c>
      <c r="P934" s="51">
        <v>64804</v>
      </c>
      <c r="Q934" s="55">
        <v>66779</v>
      </c>
      <c r="R934" s="55">
        <v>6430</v>
      </c>
      <c r="S934" s="51" t="s">
        <v>258</v>
      </c>
      <c r="T934" s="51" t="s">
        <v>339</v>
      </c>
      <c r="U934" s="55">
        <v>48.29</v>
      </c>
      <c r="V934" s="55">
        <v>1</v>
      </c>
      <c r="W934" s="55">
        <v>0</v>
      </c>
      <c r="X934" s="55">
        <v>0</v>
      </c>
      <c r="Y934" s="55">
        <f t="shared" si="84"/>
        <v>0</v>
      </c>
      <c r="Z934" s="55">
        <f t="shared" si="85"/>
        <v>0</v>
      </c>
      <c r="AA934" s="55">
        <v>0.30299999999999999</v>
      </c>
      <c r="AB934" s="56">
        <v>0.69604224514630098</v>
      </c>
      <c r="AC934">
        <f t="shared" si="86"/>
        <v>1047</v>
      </c>
      <c r="AD934">
        <f t="shared" si="87"/>
        <v>0</v>
      </c>
      <c r="AE934">
        <f t="shared" si="88"/>
        <v>0</v>
      </c>
      <c r="AF934">
        <f>'TP Factors'!$D$7</f>
        <v>1.0291758621024898</v>
      </c>
      <c r="AG934">
        <f t="shared" si="89"/>
        <v>0</v>
      </c>
    </row>
    <row r="935" spans="1:33">
      <c r="A935" s="51" t="s">
        <v>246</v>
      </c>
      <c r="B935" s="51">
        <v>10</v>
      </c>
      <c r="C935" s="51" t="s">
        <v>247</v>
      </c>
      <c r="D935" s="52">
        <v>37.82</v>
      </c>
      <c r="E935" s="51" t="s">
        <v>248</v>
      </c>
      <c r="F935" s="51">
        <v>1234</v>
      </c>
      <c r="G935" s="53">
        <v>11.1</v>
      </c>
      <c r="H935" s="51" t="s">
        <v>249</v>
      </c>
      <c r="I935" s="51" t="s">
        <v>250</v>
      </c>
      <c r="J935" s="51">
        <v>6</v>
      </c>
      <c r="K935" s="54">
        <v>47.687794000700002</v>
      </c>
      <c r="L935" s="54">
        <v>39.957108976900003</v>
      </c>
      <c r="M935" s="52">
        <v>0.01</v>
      </c>
      <c r="N935" s="52">
        <v>0</v>
      </c>
      <c r="O935" s="51">
        <v>66785</v>
      </c>
      <c r="P935" s="51">
        <v>64809</v>
      </c>
      <c r="Q935" s="55">
        <v>66785</v>
      </c>
      <c r="R935" s="55">
        <v>1820</v>
      </c>
      <c r="S935" s="51" t="s">
        <v>261</v>
      </c>
      <c r="T935" s="51" t="s">
        <v>303</v>
      </c>
      <c r="U935" s="55">
        <v>48.29</v>
      </c>
      <c r="V935" s="55">
        <v>1</v>
      </c>
      <c r="W935" s="55">
        <v>1.78</v>
      </c>
      <c r="X935" s="55">
        <v>0.38</v>
      </c>
      <c r="Y935" s="55">
        <f t="shared" si="84"/>
        <v>1.78</v>
      </c>
      <c r="Z935" s="55">
        <f t="shared" si="85"/>
        <v>0.38</v>
      </c>
      <c r="AA935" s="55">
        <v>0.182</v>
      </c>
      <c r="AB935" s="56">
        <v>9.8735771614714002E-3</v>
      </c>
      <c r="AC935">
        <f t="shared" si="86"/>
        <v>9</v>
      </c>
      <c r="AD935">
        <f t="shared" si="87"/>
        <v>0</v>
      </c>
      <c r="AE935">
        <f t="shared" si="88"/>
        <v>0</v>
      </c>
      <c r="AF935">
        <f>'TP Factors'!$D$7</f>
        <v>1.0291758621024898</v>
      </c>
      <c r="AG935">
        <f t="shared" si="89"/>
        <v>0</v>
      </c>
    </row>
    <row r="936" spans="1:33">
      <c r="A936" s="51" t="s">
        <v>246</v>
      </c>
      <c r="B936" s="51">
        <v>10</v>
      </c>
      <c r="C936" s="51" t="s">
        <v>247</v>
      </c>
      <c r="D936" s="52">
        <v>37.82</v>
      </c>
      <c r="E936" s="51" t="s">
        <v>248</v>
      </c>
      <c r="F936" s="51">
        <v>1234</v>
      </c>
      <c r="G936" s="53">
        <v>102.5</v>
      </c>
      <c r="H936" s="51" t="s">
        <v>249</v>
      </c>
      <c r="I936" s="51" t="s">
        <v>250</v>
      </c>
      <c r="J936" s="51">
        <v>17</v>
      </c>
      <c r="K936" s="54">
        <v>31.861808494000002</v>
      </c>
      <c r="L936" s="54">
        <v>32.067614263000003</v>
      </c>
      <c r="M936" s="52">
        <v>0.04</v>
      </c>
      <c r="N936" s="52">
        <v>0.01</v>
      </c>
      <c r="O936" s="51">
        <v>66797</v>
      </c>
      <c r="P936" s="51">
        <v>64821</v>
      </c>
      <c r="Q936" s="55">
        <v>66797</v>
      </c>
      <c r="R936" s="55">
        <v>1300</v>
      </c>
      <c r="S936" s="51" t="s">
        <v>253</v>
      </c>
      <c r="T936" s="51" t="s">
        <v>319</v>
      </c>
      <c r="U936" s="55">
        <v>48.29</v>
      </c>
      <c r="V936" s="55">
        <v>1</v>
      </c>
      <c r="W936" s="55">
        <v>2.1</v>
      </c>
      <c r="X936" s="55">
        <v>0.51600000000000001</v>
      </c>
      <c r="Y936" s="55">
        <f t="shared" si="84"/>
        <v>2.1</v>
      </c>
      <c r="Z936" s="55">
        <f t="shared" si="85"/>
        <v>0.51600000000000001</v>
      </c>
      <c r="AA936" s="55">
        <v>0.69199999999999995</v>
      </c>
      <c r="AB936" s="56">
        <v>7.9240483584555304E-3</v>
      </c>
      <c r="AC936">
        <f t="shared" si="86"/>
        <v>27</v>
      </c>
      <c r="AD936">
        <f t="shared" si="87"/>
        <v>0</v>
      </c>
      <c r="AE936">
        <f t="shared" si="88"/>
        <v>0</v>
      </c>
      <c r="AF936">
        <f>'TP Factors'!$D$7</f>
        <v>1.0291758621024898</v>
      </c>
      <c r="AG936">
        <f t="shared" si="89"/>
        <v>0</v>
      </c>
    </row>
    <row r="937" spans="1:33">
      <c r="A937" s="51" t="s">
        <v>246</v>
      </c>
      <c r="B937" s="51">
        <v>10</v>
      </c>
      <c r="C937" s="51" t="s">
        <v>247</v>
      </c>
      <c r="D937" s="52">
        <v>37.82</v>
      </c>
      <c r="E937" s="51" t="s">
        <v>248</v>
      </c>
      <c r="F937" s="51">
        <v>1234</v>
      </c>
      <c r="G937" s="53">
        <v>105</v>
      </c>
      <c r="H937" s="51" t="s">
        <v>249</v>
      </c>
      <c r="I937" s="51" t="s">
        <v>250</v>
      </c>
      <c r="J937" s="51">
        <v>5</v>
      </c>
      <c r="K937" s="54">
        <v>17.6247485582</v>
      </c>
      <c r="L937" s="54">
        <v>7.0713284325599997</v>
      </c>
      <c r="M937" s="52">
        <v>0.01</v>
      </c>
      <c r="N937" s="52">
        <v>0</v>
      </c>
      <c r="O937" s="51">
        <v>66798</v>
      </c>
      <c r="P937" s="51">
        <v>64822</v>
      </c>
      <c r="Q937" s="55">
        <v>66798</v>
      </c>
      <c r="R937" s="55">
        <v>1400</v>
      </c>
      <c r="S937" s="51" t="s">
        <v>251</v>
      </c>
      <c r="T937" s="51" t="s">
        <v>333</v>
      </c>
      <c r="U937" s="55">
        <v>48.29</v>
      </c>
      <c r="V937" s="55">
        <v>1</v>
      </c>
      <c r="W937" s="55">
        <v>1.93</v>
      </c>
      <c r="X937" s="55">
        <v>0.497</v>
      </c>
      <c r="Y937" s="55">
        <f t="shared" si="84"/>
        <v>1.93</v>
      </c>
      <c r="Z937" s="55">
        <f t="shared" si="85"/>
        <v>0.497</v>
      </c>
      <c r="AA937" s="55">
        <v>0.9</v>
      </c>
      <c r="AB937" s="56">
        <v>1.7473563216703E-3</v>
      </c>
      <c r="AC937">
        <f t="shared" si="86"/>
        <v>8</v>
      </c>
      <c r="AD937">
        <f t="shared" si="87"/>
        <v>0</v>
      </c>
      <c r="AE937">
        <f t="shared" si="88"/>
        <v>0</v>
      </c>
      <c r="AF937">
        <f>'TP Factors'!$D$7</f>
        <v>1.0291758621024898</v>
      </c>
      <c r="AG937">
        <f t="shared" si="89"/>
        <v>0</v>
      </c>
    </row>
    <row r="938" spans="1:33">
      <c r="A938" s="51" t="s">
        <v>246</v>
      </c>
      <c r="B938" s="51">
        <v>10</v>
      </c>
      <c r="C938" s="51" t="s">
        <v>247</v>
      </c>
      <c r="D938" s="52">
        <v>37.82</v>
      </c>
      <c r="E938" s="51" t="s">
        <v>248</v>
      </c>
      <c r="F938" s="51">
        <v>1234</v>
      </c>
      <c r="G938" s="53">
        <v>102.5</v>
      </c>
      <c r="H938" s="51" t="s">
        <v>249</v>
      </c>
      <c r="I938" s="51" t="s">
        <v>250</v>
      </c>
      <c r="J938" s="51">
        <v>297</v>
      </c>
      <c r="K938" s="54">
        <v>101.598027724</v>
      </c>
      <c r="L938" s="54">
        <v>595.82939193599998</v>
      </c>
      <c r="M938" s="52">
        <v>0.62</v>
      </c>
      <c r="N938" s="52">
        <v>0.15</v>
      </c>
      <c r="O938" s="51">
        <v>66804</v>
      </c>
      <c r="P938" s="51">
        <v>64828</v>
      </c>
      <c r="Q938" s="55">
        <v>66804</v>
      </c>
      <c r="R938" s="55">
        <v>1300</v>
      </c>
      <c r="S938" s="51" t="s">
        <v>258</v>
      </c>
      <c r="T938" s="51" t="s">
        <v>311</v>
      </c>
      <c r="U938" s="55">
        <v>48.29</v>
      </c>
      <c r="V938" s="55">
        <v>1</v>
      </c>
      <c r="W938" s="55">
        <v>2.1</v>
      </c>
      <c r="X938" s="55">
        <v>0.51600000000000001</v>
      </c>
      <c r="Y938" s="55">
        <f t="shared" si="84"/>
        <v>2.1</v>
      </c>
      <c r="Z938" s="55">
        <f t="shared" si="85"/>
        <v>0.51600000000000001</v>
      </c>
      <c r="AA938" s="55">
        <v>0.66200000000000003</v>
      </c>
      <c r="AB938" s="56">
        <v>0.147232060244987</v>
      </c>
      <c r="AC938">
        <f t="shared" si="86"/>
        <v>484</v>
      </c>
      <c r="AD938">
        <f t="shared" si="87"/>
        <v>2</v>
      </c>
      <c r="AE938">
        <f t="shared" si="88"/>
        <v>0.6</v>
      </c>
      <c r="AF938">
        <f>'TP Factors'!$D$7</f>
        <v>1.0291758621024898</v>
      </c>
      <c r="AG938">
        <f t="shared" si="89"/>
        <v>0.6</v>
      </c>
    </row>
    <row r="939" spans="1:33">
      <c r="A939" s="51" t="s">
        <v>246</v>
      </c>
      <c r="B939" s="51">
        <v>10</v>
      </c>
      <c r="C939" s="51" t="s">
        <v>247</v>
      </c>
      <c r="D939" s="52">
        <v>37.82</v>
      </c>
      <c r="E939" s="51" t="s">
        <v>248</v>
      </c>
      <c r="F939" s="51">
        <v>3456</v>
      </c>
      <c r="G939" s="53">
        <v>0</v>
      </c>
      <c r="H939" s="51" t="s">
        <v>249</v>
      </c>
      <c r="I939" s="51" t="s">
        <v>250</v>
      </c>
      <c r="J939" s="51">
        <v>39</v>
      </c>
      <c r="K939" s="54">
        <v>70.342144766299995</v>
      </c>
      <c r="L939" s="54">
        <v>170.715411268</v>
      </c>
      <c r="M939" s="52">
        <v>0</v>
      </c>
      <c r="N939" s="52">
        <v>0</v>
      </c>
      <c r="O939" s="51">
        <v>66805</v>
      </c>
      <c r="P939" s="51">
        <v>64829</v>
      </c>
      <c r="Q939" s="55">
        <v>66805</v>
      </c>
      <c r="R939" s="55">
        <v>6430</v>
      </c>
      <c r="S939" s="51" t="s">
        <v>251</v>
      </c>
      <c r="T939" s="51" t="s">
        <v>340</v>
      </c>
      <c r="U939" s="55">
        <v>48.29</v>
      </c>
      <c r="V939" s="55">
        <v>1</v>
      </c>
      <c r="W939" s="55">
        <v>0</v>
      </c>
      <c r="X939" s="55">
        <v>0</v>
      </c>
      <c r="Y939" s="55">
        <f t="shared" si="84"/>
        <v>0</v>
      </c>
      <c r="Z939" s="55">
        <f t="shared" si="85"/>
        <v>0</v>
      </c>
      <c r="AA939" s="55">
        <v>0.30299999999999999</v>
      </c>
      <c r="AB939" s="56">
        <v>4.2184528080713803E-2</v>
      </c>
      <c r="AC939">
        <f t="shared" si="86"/>
        <v>63</v>
      </c>
      <c r="AD939">
        <f t="shared" si="87"/>
        <v>0</v>
      </c>
      <c r="AE939">
        <f t="shared" si="88"/>
        <v>0</v>
      </c>
      <c r="AF939">
        <f>'TP Factors'!$D$7</f>
        <v>1.0291758621024898</v>
      </c>
      <c r="AG939">
        <f t="shared" si="89"/>
        <v>0</v>
      </c>
    </row>
    <row r="940" spans="1:33">
      <c r="A940" s="51" t="s">
        <v>246</v>
      </c>
      <c r="B940" s="51">
        <v>10</v>
      </c>
      <c r="C940" s="51" t="s">
        <v>247</v>
      </c>
      <c r="D940" s="52">
        <v>37.82</v>
      </c>
      <c r="E940" s="51" t="s">
        <v>248</v>
      </c>
      <c r="F940" s="51">
        <v>1234</v>
      </c>
      <c r="G940" s="53">
        <v>102.5</v>
      </c>
      <c r="H940" s="51" t="s">
        <v>249</v>
      </c>
      <c r="I940" s="51" t="s">
        <v>250</v>
      </c>
      <c r="J940" s="51">
        <v>1</v>
      </c>
      <c r="K940" s="54">
        <v>7.5635980958899998</v>
      </c>
      <c r="L940" s="54">
        <v>2.07050105707</v>
      </c>
      <c r="M940" s="52">
        <v>0</v>
      </c>
      <c r="N940" s="52">
        <v>0</v>
      </c>
      <c r="O940" s="51">
        <v>66818</v>
      </c>
      <c r="P940" s="51">
        <v>64840</v>
      </c>
      <c r="Q940" s="55">
        <v>66818</v>
      </c>
      <c r="R940" s="55">
        <v>1300</v>
      </c>
      <c r="S940" s="51" t="s">
        <v>258</v>
      </c>
      <c r="T940" s="51" t="s">
        <v>311</v>
      </c>
      <c r="U940" s="55">
        <v>48.29</v>
      </c>
      <c r="V940" s="55">
        <v>1</v>
      </c>
      <c r="W940" s="55">
        <v>2.1</v>
      </c>
      <c r="X940" s="55">
        <v>0.51600000000000001</v>
      </c>
      <c r="Y940" s="55">
        <f t="shared" si="84"/>
        <v>2.1</v>
      </c>
      <c r="Z940" s="55">
        <f t="shared" si="85"/>
        <v>0.51600000000000001</v>
      </c>
      <c r="AA940" s="55">
        <v>0.66200000000000003</v>
      </c>
      <c r="AB940" s="56">
        <v>5.1162990650738E-4</v>
      </c>
      <c r="AC940">
        <f t="shared" si="86"/>
        <v>2</v>
      </c>
      <c r="AD940">
        <f t="shared" si="87"/>
        <v>0</v>
      </c>
      <c r="AE940">
        <f t="shared" si="88"/>
        <v>0</v>
      </c>
      <c r="AF940">
        <f>'TP Factors'!$D$7</f>
        <v>1.0291758621024898</v>
      </c>
      <c r="AG940">
        <f t="shared" si="89"/>
        <v>0</v>
      </c>
    </row>
    <row r="941" spans="1:33">
      <c r="A941" s="51" t="s">
        <v>246</v>
      </c>
      <c r="B941" s="51">
        <v>10</v>
      </c>
      <c r="C941" s="51" t="s">
        <v>247</v>
      </c>
      <c r="D941" s="52">
        <v>37.82</v>
      </c>
      <c r="E941" s="51" t="s">
        <v>248</v>
      </c>
      <c r="F941" s="51">
        <v>1234</v>
      </c>
      <c r="G941" s="53">
        <v>102.5</v>
      </c>
      <c r="H941" s="51" t="s">
        <v>249</v>
      </c>
      <c r="I941" s="51" t="s">
        <v>250</v>
      </c>
      <c r="J941" s="51">
        <v>492</v>
      </c>
      <c r="K941" s="54">
        <v>157.29543716800001</v>
      </c>
      <c r="L941" s="54">
        <v>945.10277753100002</v>
      </c>
      <c r="M941" s="52">
        <v>1.03</v>
      </c>
      <c r="N941" s="52">
        <v>0.25</v>
      </c>
      <c r="O941" s="51">
        <v>66823</v>
      </c>
      <c r="P941" s="51">
        <v>64845</v>
      </c>
      <c r="Q941" s="55">
        <v>66823</v>
      </c>
      <c r="R941" s="55">
        <v>1300</v>
      </c>
      <c r="S941" s="51" t="s">
        <v>253</v>
      </c>
      <c r="T941" s="51" t="s">
        <v>319</v>
      </c>
      <c r="U941" s="55">
        <v>48.29</v>
      </c>
      <c r="V941" s="55">
        <v>1</v>
      </c>
      <c r="W941" s="55">
        <v>2.1</v>
      </c>
      <c r="X941" s="55">
        <v>0.51600000000000001</v>
      </c>
      <c r="Y941" s="55">
        <f t="shared" si="84"/>
        <v>2.1</v>
      </c>
      <c r="Z941" s="55">
        <f t="shared" si="85"/>
        <v>0.51600000000000001</v>
      </c>
      <c r="AA941" s="55">
        <v>0.69199999999999995</v>
      </c>
      <c r="AB941" s="56">
        <v>0.23353904819822299</v>
      </c>
      <c r="AC941">
        <f t="shared" si="86"/>
        <v>802</v>
      </c>
      <c r="AD941">
        <f t="shared" si="87"/>
        <v>4</v>
      </c>
      <c r="AE941">
        <f t="shared" si="88"/>
        <v>0.9</v>
      </c>
      <c r="AF941">
        <f>'TP Factors'!$D$7</f>
        <v>1.0291758621024898</v>
      </c>
      <c r="AG941">
        <f t="shared" si="89"/>
        <v>0.9</v>
      </c>
    </row>
    <row r="942" spans="1:33">
      <c r="A942" s="51" t="s">
        <v>246</v>
      </c>
      <c r="B942" s="51">
        <v>10</v>
      </c>
      <c r="C942" s="51" t="s">
        <v>247</v>
      </c>
      <c r="D942" s="52">
        <v>37.82</v>
      </c>
      <c r="E942" s="51" t="s">
        <v>248</v>
      </c>
      <c r="F942" s="51">
        <v>1234</v>
      </c>
      <c r="G942" s="53">
        <v>102.5</v>
      </c>
      <c r="H942" s="51" t="s">
        <v>249</v>
      </c>
      <c r="I942" s="51" t="s">
        <v>250</v>
      </c>
      <c r="J942" s="51">
        <v>2718</v>
      </c>
      <c r="K942" s="54">
        <v>551.95089530899997</v>
      </c>
      <c r="L942" s="54">
        <v>5456.8347209100002</v>
      </c>
      <c r="M942" s="52">
        <v>5.71</v>
      </c>
      <c r="N942" s="52">
        <v>1.4</v>
      </c>
      <c r="O942" s="51">
        <v>66827</v>
      </c>
      <c r="P942" s="51">
        <v>64849</v>
      </c>
      <c r="Q942" s="55">
        <v>66827</v>
      </c>
      <c r="R942" s="55">
        <v>1300</v>
      </c>
      <c r="S942" s="51" t="s">
        <v>258</v>
      </c>
      <c r="T942" s="51" t="s">
        <v>311</v>
      </c>
      <c r="U942" s="55">
        <v>48.29</v>
      </c>
      <c r="V942" s="55">
        <v>1</v>
      </c>
      <c r="W942" s="55">
        <v>2.1</v>
      </c>
      <c r="X942" s="55">
        <v>0.51600000000000001</v>
      </c>
      <c r="Y942" s="55">
        <f t="shared" si="84"/>
        <v>2.1</v>
      </c>
      <c r="Z942" s="55">
        <f t="shared" si="85"/>
        <v>0.51600000000000001</v>
      </c>
      <c r="AA942" s="55">
        <v>0.66200000000000003</v>
      </c>
      <c r="AB942" s="56">
        <v>1.34840783163313</v>
      </c>
      <c r="AC942">
        <f t="shared" si="86"/>
        <v>4431</v>
      </c>
      <c r="AD942">
        <f t="shared" si="87"/>
        <v>21</v>
      </c>
      <c r="AE942">
        <f t="shared" si="88"/>
        <v>5</v>
      </c>
      <c r="AF942">
        <f>'TP Factors'!$D$7</f>
        <v>1.0291758621024898</v>
      </c>
      <c r="AG942">
        <f t="shared" si="89"/>
        <v>5.0999999999999996</v>
      </c>
    </row>
    <row r="943" spans="1:33">
      <c r="A943" s="51" t="s">
        <v>246</v>
      </c>
      <c r="B943" s="51">
        <v>10</v>
      </c>
      <c r="C943" s="51" t="s">
        <v>247</v>
      </c>
      <c r="D943" s="52">
        <v>37.82</v>
      </c>
      <c r="E943" s="51" t="s">
        <v>248</v>
      </c>
      <c r="F943" s="51">
        <v>1234</v>
      </c>
      <c r="G943" s="53">
        <v>0</v>
      </c>
      <c r="H943" s="51" t="s">
        <v>249</v>
      </c>
      <c r="I943" s="51" t="s">
        <v>250</v>
      </c>
      <c r="J943" s="51">
        <v>108</v>
      </c>
      <c r="K943" s="54">
        <v>79.578759391299997</v>
      </c>
      <c r="L943" s="54">
        <v>287.429072787</v>
      </c>
      <c r="M943" s="52">
        <v>0.06</v>
      </c>
      <c r="N943" s="52">
        <v>0.01</v>
      </c>
      <c r="O943" s="51">
        <v>66828</v>
      </c>
      <c r="P943" s="51">
        <v>64850</v>
      </c>
      <c r="Q943" s="55">
        <v>66828</v>
      </c>
      <c r="R943" s="55">
        <v>5300</v>
      </c>
      <c r="S943" s="51" t="s">
        <v>258</v>
      </c>
      <c r="T943" s="51" t="s">
        <v>291</v>
      </c>
      <c r="U943" s="55">
        <v>48.29</v>
      </c>
      <c r="V943" s="55">
        <v>1</v>
      </c>
      <c r="W943" s="55">
        <v>0.6</v>
      </c>
      <c r="X943" s="55">
        <v>0.13500000000000001</v>
      </c>
      <c r="Y943" s="55">
        <f t="shared" si="84"/>
        <v>0.6</v>
      </c>
      <c r="Z943" s="55">
        <f t="shared" si="85"/>
        <v>0.13500000000000001</v>
      </c>
      <c r="AA943" s="55">
        <v>0.5</v>
      </c>
      <c r="AB943" s="56">
        <v>7.1024986578381397E-2</v>
      </c>
      <c r="AC943">
        <f t="shared" si="86"/>
        <v>176</v>
      </c>
      <c r="AD943">
        <f t="shared" si="87"/>
        <v>0</v>
      </c>
      <c r="AE943">
        <f t="shared" si="88"/>
        <v>0.1</v>
      </c>
      <c r="AF943">
        <f>'TP Factors'!$D$7</f>
        <v>1.0291758621024898</v>
      </c>
      <c r="AG943">
        <f t="shared" si="89"/>
        <v>0.1</v>
      </c>
    </row>
    <row r="944" spans="1:33">
      <c r="A944" s="51" t="s">
        <v>246</v>
      </c>
      <c r="B944" s="51">
        <v>10</v>
      </c>
      <c r="C944" s="51" t="s">
        <v>247</v>
      </c>
      <c r="D944" s="52">
        <v>37.82</v>
      </c>
      <c r="E944" s="51" t="s">
        <v>248</v>
      </c>
      <c r="F944" s="51">
        <v>1234</v>
      </c>
      <c r="G944" s="53">
        <v>105</v>
      </c>
      <c r="H944" s="51" t="s">
        <v>249</v>
      </c>
      <c r="I944" s="51" t="s">
        <v>250</v>
      </c>
      <c r="J944" s="51">
        <v>100</v>
      </c>
      <c r="K944" s="54">
        <v>59.269372269199998</v>
      </c>
      <c r="L944" s="54">
        <v>148.06363717299999</v>
      </c>
      <c r="M944" s="52">
        <v>0.19</v>
      </c>
      <c r="N944" s="52">
        <v>0.05</v>
      </c>
      <c r="O944" s="51">
        <v>66829</v>
      </c>
      <c r="P944" s="51">
        <v>64851</v>
      </c>
      <c r="Q944" s="55">
        <v>66829</v>
      </c>
      <c r="R944" s="55">
        <v>1400</v>
      </c>
      <c r="S944" s="51" t="s">
        <v>251</v>
      </c>
      <c r="T944" s="51" t="s">
        <v>333</v>
      </c>
      <c r="U944" s="55">
        <v>48.29</v>
      </c>
      <c r="V944" s="55">
        <v>1</v>
      </c>
      <c r="W944" s="55">
        <v>1.93</v>
      </c>
      <c r="X944" s="55">
        <v>0.497</v>
      </c>
      <c r="Y944" s="55">
        <f t="shared" si="84"/>
        <v>1.93</v>
      </c>
      <c r="Z944" s="55">
        <f t="shared" si="85"/>
        <v>0.497</v>
      </c>
      <c r="AA944" s="55">
        <v>0.9</v>
      </c>
      <c r="AB944" s="56">
        <v>3.6587175192693798E-2</v>
      </c>
      <c r="AC944">
        <f t="shared" si="86"/>
        <v>163</v>
      </c>
      <c r="AD944">
        <f t="shared" si="87"/>
        <v>1</v>
      </c>
      <c r="AE944">
        <f t="shared" si="88"/>
        <v>0.2</v>
      </c>
      <c r="AF944">
        <f>'TP Factors'!$D$7</f>
        <v>1.0291758621024898</v>
      </c>
      <c r="AG944">
        <f t="shared" si="89"/>
        <v>0.2</v>
      </c>
    </row>
    <row r="945" spans="1:33">
      <c r="A945" s="51" t="s">
        <v>246</v>
      </c>
      <c r="B945" s="51">
        <v>10</v>
      </c>
      <c r="C945" s="51" t="s">
        <v>247</v>
      </c>
      <c r="D945" s="52">
        <v>37.82</v>
      </c>
      <c r="E945" s="51" t="s">
        <v>248</v>
      </c>
      <c r="F945" s="51">
        <v>1234</v>
      </c>
      <c r="G945" s="53">
        <v>11.1</v>
      </c>
      <c r="H945" s="51" t="s">
        <v>249</v>
      </c>
      <c r="I945" s="51" t="s">
        <v>250</v>
      </c>
      <c r="J945" s="51">
        <v>1528</v>
      </c>
      <c r="K945" s="54">
        <v>626.31881570400003</v>
      </c>
      <c r="L945" s="54">
        <v>11162.333252799999</v>
      </c>
      <c r="M945" s="52">
        <v>2.72</v>
      </c>
      <c r="N945" s="52">
        <v>0.57999999999999996</v>
      </c>
      <c r="O945" s="51">
        <v>66832</v>
      </c>
      <c r="P945" s="51">
        <v>64853</v>
      </c>
      <c r="Q945" s="55">
        <v>66832</v>
      </c>
      <c r="R945" s="55">
        <v>1820</v>
      </c>
      <c r="S945" s="51" t="s">
        <v>261</v>
      </c>
      <c r="T945" s="51" t="s">
        <v>303</v>
      </c>
      <c r="U945" s="55">
        <v>48.29</v>
      </c>
      <c r="V945" s="55">
        <v>1</v>
      </c>
      <c r="W945" s="55">
        <v>1.78</v>
      </c>
      <c r="X945" s="55">
        <v>0.38</v>
      </c>
      <c r="Y945" s="55">
        <f t="shared" si="84"/>
        <v>1.78</v>
      </c>
      <c r="Z945" s="55">
        <f t="shared" si="85"/>
        <v>0.38</v>
      </c>
      <c r="AA945" s="55">
        <v>0.182</v>
      </c>
      <c r="AB945" s="56">
        <v>2.75826158340044</v>
      </c>
      <c r="AC945">
        <f t="shared" si="86"/>
        <v>2492</v>
      </c>
      <c r="AD945">
        <f t="shared" si="87"/>
        <v>10</v>
      </c>
      <c r="AE945">
        <f t="shared" si="88"/>
        <v>2.1</v>
      </c>
      <c r="AF945">
        <f>'TP Factors'!$D$7</f>
        <v>1.0291758621024898</v>
      </c>
      <c r="AG945">
        <f t="shared" si="89"/>
        <v>2.2000000000000002</v>
      </c>
    </row>
    <row r="946" spans="1:33">
      <c r="A946" s="51" t="s">
        <v>246</v>
      </c>
      <c r="B946" s="51">
        <v>10</v>
      </c>
      <c r="C946" s="51" t="s">
        <v>247</v>
      </c>
      <c r="D946" s="52">
        <v>37.82</v>
      </c>
      <c r="E946" s="51" t="s">
        <v>248</v>
      </c>
      <c r="F946" s="51">
        <v>3456</v>
      </c>
      <c r="G946" s="53">
        <v>0</v>
      </c>
      <c r="H946" s="51" t="s">
        <v>249</v>
      </c>
      <c r="I946" s="51" t="s">
        <v>250</v>
      </c>
      <c r="J946" s="51">
        <v>14</v>
      </c>
      <c r="K946" s="54">
        <v>38.767996542100001</v>
      </c>
      <c r="L946" s="54">
        <v>63.1897635081</v>
      </c>
      <c r="M946" s="52">
        <v>0</v>
      </c>
      <c r="N946" s="52">
        <v>0</v>
      </c>
      <c r="O946" s="51">
        <v>66837</v>
      </c>
      <c r="P946" s="51">
        <v>64858</v>
      </c>
      <c r="Q946" s="55">
        <v>66837</v>
      </c>
      <c r="R946" s="55">
        <v>6430</v>
      </c>
      <c r="S946" s="51" t="s">
        <v>251</v>
      </c>
      <c r="T946" s="51" t="s">
        <v>340</v>
      </c>
      <c r="U946" s="55">
        <v>48.29</v>
      </c>
      <c r="V946" s="55">
        <v>1</v>
      </c>
      <c r="W946" s="55">
        <v>0</v>
      </c>
      <c r="X946" s="55">
        <v>0</v>
      </c>
      <c r="Y946" s="55">
        <f t="shared" si="84"/>
        <v>0</v>
      </c>
      <c r="Z946" s="55">
        <f t="shared" si="85"/>
        <v>0</v>
      </c>
      <c r="AA946" s="55">
        <v>0.30299999999999999</v>
      </c>
      <c r="AB946" s="56">
        <v>1.5614468165557199E-2</v>
      </c>
      <c r="AC946">
        <f t="shared" si="86"/>
        <v>23</v>
      </c>
      <c r="AD946">
        <f t="shared" si="87"/>
        <v>0</v>
      </c>
      <c r="AE946">
        <f t="shared" si="88"/>
        <v>0</v>
      </c>
      <c r="AF946">
        <f>'TP Factors'!$D$7</f>
        <v>1.0291758621024898</v>
      </c>
      <c r="AG946">
        <f t="shared" si="89"/>
        <v>0</v>
      </c>
    </row>
    <row r="947" spans="1:33">
      <c r="A947" s="51" t="s">
        <v>246</v>
      </c>
      <c r="B947" s="51">
        <v>10</v>
      </c>
      <c r="C947" s="51" t="s">
        <v>247</v>
      </c>
      <c r="D947" s="52">
        <v>37.82</v>
      </c>
      <c r="E947" s="51" t="s">
        <v>248</v>
      </c>
      <c r="F947" s="51">
        <v>1234</v>
      </c>
      <c r="G947" s="53">
        <v>0</v>
      </c>
      <c r="H947" s="51" t="s">
        <v>249</v>
      </c>
      <c r="I947" s="51" t="s">
        <v>250</v>
      </c>
      <c r="J947" s="51">
        <v>346</v>
      </c>
      <c r="K947" s="54">
        <v>195.45160541199999</v>
      </c>
      <c r="L947" s="54">
        <v>920.63306386900001</v>
      </c>
      <c r="M947" s="52">
        <v>0.21</v>
      </c>
      <c r="N947" s="52">
        <v>0.05</v>
      </c>
      <c r="O947" s="51">
        <v>66844</v>
      </c>
      <c r="P947" s="51">
        <v>64865</v>
      </c>
      <c r="Q947" s="55">
        <v>66844</v>
      </c>
      <c r="R947" s="55">
        <v>5300</v>
      </c>
      <c r="S947" s="51" t="s">
        <v>261</v>
      </c>
      <c r="T947" s="51" t="s">
        <v>287</v>
      </c>
      <c r="U947" s="55">
        <v>48.29</v>
      </c>
      <c r="V947" s="55">
        <v>1</v>
      </c>
      <c r="W947" s="55">
        <v>0.6</v>
      </c>
      <c r="X947" s="55">
        <v>0.13500000000000001</v>
      </c>
      <c r="Y947" s="55">
        <f t="shared" si="84"/>
        <v>0.6</v>
      </c>
      <c r="Z947" s="55">
        <f t="shared" si="85"/>
        <v>0.13500000000000001</v>
      </c>
      <c r="AA947" s="55">
        <v>0.5</v>
      </c>
      <c r="AB947" s="56">
        <v>0.22749247447089699</v>
      </c>
      <c r="AC947">
        <f t="shared" si="86"/>
        <v>565</v>
      </c>
      <c r="AD947">
        <f t="shared" si="87"/>
        <v>1</v>
      </c>
      <c r="AE947">
        <f t="shared" si="88"/>
        <v>0.2</v>
      </c>
      <c r="AF947">
        <f>'TP Factors'!$D$7</f>
        <v>1.0291758621024898</v>
      </c>
      <c r="AG947">
        <f t="shared" si="89"/>
        <v>0.2</v>
      </c>
    </row>
    <row r="948" spans="1:33">
      <c r="A948" s="51" t="s">
        <v>246</v>
      </c>
      <c r="B948" s="51">
        <v>10</v>
      </c>
      <c r="C948" s="51" t="s">
        <v>247</v>
      </c>
      <c r="D948" s="52">
        <v>37.82</v>
      </c>
      <c r="E948" s="51" t="s">
        <v>248</v>
      </c>
      <c r="F948" s="51">
        <v>1234</v>
      </c>
      <c r="G948" s="53">
        <v>102.5</v>
      </c>
      <c r="H948" s="51" t="s">
        <v>249</v>
      </c>
      <c r="I948" s="51" t="s">
        <v>250</v>
      </c>
      <c r="J948" s="51">
        <v>312</v>
      </c>
      <c r="K948" s="54">
        <v>129.34092331400001</v>
      </c>
      <c r="L948" s="54">
        <v>657.99319801299998</v>
      </c>
      <c r="M948" s="52">
        <v>0.66</v>
      </c>
      <c r="N948" s="52">
        <v>0.16</v>
      </c>
      <c r="O948" s="51">
        <v>66847</v>
      </c>
      <c r="P948" s="51">
        <v>64868</v>
      </c>
      <c r="Q948" s="55">
        <v>66847</v>
      </c>
      <c r="R948" s="55">
        <v>1300</v>
      </c>
      <c r="S948" s="51" t="s">
        <v>261</v>
      </c>
      <c r="T948" s="51" t="s">
        <v>302</v>
      </c>
      <c r="U948" s="55">
        <v>48.29</v>
      </c>
      <c r="V948" s="55">
        <v>1</v>
      </c>
      <c r="W948" s="55">
        <v>2.1</v>
      </c>
      <c r="X948" s="55">
        <v>0.51600000000000001</v>
      </c>
      <c r="Y948" s="55">
        <f t="shared" si="84"/>
        <v>2.1</v>
      </c>
      <c r="Z948" s="55">
        <f t="shared" si="85"/>
        <v>0.51600000000000001</v>
      </c>
      <c r="AA948" s="55">
        <v>0.63100000000000001</v>
      </c>
      <c r="AB948" s="56">
        <v>0.16259300982104399</v>
      </c>
      <c r="AC948">
        <f t="shared" si="86"/>
        <v>509</v>
      </c>
      <c r="AD948">
        <f t="shared" si="87"/>
        <v>2</v>
      </c>
      <c r="AE948">
        <f t="shared" si="88"/>
        <v>0.6</v>
      </c>
      <c r="AF948">
        <f>'TP Factors'!$D$7</f>
        <v>1.0291758621024898</v>
      </c>
      <c r="AG948">
        <f t="shared" si="89"/>
        <v>0.6</v>
      </c>
    </row>
    <row r="949" spans="1:33">
      <c r="A949" s="51" t="s">
        <v>246</v>
      </c>
      <c r="B949" s="51">
        <v>10</v>
      </c>
      <c r="C949" s="51" t="s">
        <v>247</v>
      </c>
      <c r="D949" s="52">
        <v>37.82</v>
      </c>
      <c r="E949" s="51" t="s">
        <v>248</v>
      </c>
      <c r="F949" s="51">
        <v>1234</v>
      </c>
      <c r="G949" s="53">
        <v>0</v>
      </c>
      <c r="H949" s="51" t="s">
        <v>249</v>
      </c>
      <c r="I949" s="51" t="s">
        <v>250</v>
      </c>
      <c r="J949" s="51">
        <v>58</v>
      </c>
      <c r="K949" s="54">
        <v>59.5407821664</v>
      </c>
      <c r="L949" s="54">
        <v>153.40670730400001</v>
      </c>
      <c r="M949" s="52">
        <v>0.03</v>
      </c>
      <c r="N949" s="52">
        <v>0.01</v>
      </c>
      <c r="O949" s="51">
        <v>66850</v>
      </c>
      <c r="P949" s="51">
        <v>64871</v>
      </c>
      <c r="Q949" s="55">
        <v>66850</v>
      </c>
      <c r="R949" s="55">
        <v>5300</v>
      </c>
      <c r="S949" s="51" t="s">
        <v>258</v>
      </c>
      <c r="T949" s="51" t="s">
        <v>291</v>
      </c>
      <c r="U949" s="55">
        <v>48.29</v>
      </c>
      <c r="V949" s="55">
        <v>1</v>
      </c>
      <c r="W949" s="55">
        <v>0.6</v>
      </c>
      <c r="X949" s="55">
        <v>0.13500000000000001</v>
      </c>
      <c r="Y949" s="55">
        <f t="shared" si="84"/>
        <v>0.6</v>
      </c>
      <c r="Z949" s="55">
        <f t="shared" si="85"/>
        <v>0.13500000000000001</v>
      </c>
      <c r="AA949" s="55">
        <v>0.5</v>
      </c>
      <c r="AB949" s="56">
        <v>3.7907471289984299E-2</v>
      </c>
      <c r="AC949">
        <f t="shared" si="86"/>
        <v>94</v>
      </c>
      <c r="AD949">
        <f t="shared" si="87"/>
        <v>0</v>
      </c>
      <c r="AE949">
        <f t="shared" si="88"/>
        <v>0</v>
      </c>
      <c r="AF949">
        <f>'TP Factors'!$D$7</f>
        <v>1.0291758621024898</v>
      </c>
      <c r="AG949">
        <f t="shared" si="89"/>
        <v>0</v>
      </c>
    </row>
    <row r="950" spans="1:33">
      <c r="A950" s="51" t="s">
        <v>246</v>
      </c>
      <c r="B950" s="51">
        <v>10</v>
      </c>
      <c r="C950" s="51" t="s">
        <v>247</v>
      </c>
      <c r="D950" s="52">
        <v>37.82</v>
      </c>
      <c r="E950" s="51" t="s">
        <v>248</v>
      </c>
      <c r="F950" s="51">
        <v>1234</v>
      </c>
      <c r="G950" s="53">
        <v>102.5</v>
      </c>
      <c r="H950" s="51" t="s">
        <v>249</v>
      </c>
      <c r="I950" s="51" t="s">
        <v>250</v>
      </c>
      <c r="J950" s="51">
        <v>197</v>
      </c>
      <c r="K950" s="54">
        <v>133.45552163299999</v>
      </c>
      <c r="L950" s="54">
        <v>415.28514473600001</v>
      </c>
      <c r="M950" s="52">
        <v>0.41</v>
      </c>
      <c r="N950" s="52">
        <v>0.1</v>
      </c>
      <c r="O950" s="51">
        <v>66851</v>
      </c>
      <c r="P950" s="51">
        <v>64872</v>
      </c>
      <c r="Q950" s="55">
        <v>66851</v>
      </c>
      <c r="R950" s="55">
        <v>1300</v>
      </c>
      <c r="S950" s="51" t="s">
        <v>261</v>
      </c>
      <c r="T950" s="51" t="s">
        <v>302</v>
      </c>
      <c r="U950" s="55">
        <v>48.29</v>
      </c>
      <c r="V950" s="55">
        <v>1</v>
      </c>
      <c r="W950" s="55">
        <v>2.1</v>
      </c>
      <c r="X950" s="55">
        <v>0.51600000000000001</v>
      </c>
      <c r="Y950" s="55">
        <f t="shared" si="84"/>
        <v>2.1</v>
      </c>
      <c r="Z950" s="55">
        <f t="shared" si="85"/>
        <v>0.51600000000000001</v>
      </c>
      <c r="AA950" s="55">
        <v>0.63100000000000001</v>
      </c>
      <c r="AB950" s="56">
        <v>0.1026187836332</v>
      </c>
      <c r="AC950">
        <f t="shared" si="86"/>
        <v>321</v>
      </c>
      <c r="AD950">
        <f t="shared" si="87"/>
        <v>1</v>
      </c>
      <c r="AE950">
        <f t="shared" si="88"/>
        <v>0.4</v>
      </c>
      <c r="AF950">
        <f>'TP Factors'!$D$7</f>
        <v>1.0291758621024898</v>
      </c>
      <c r="AG950">
        <f t="shared" si="89"/>
        <v>0.4</v>
      </c>
    </row>
    <row r="951" spans="1:33">
      <c r="A951" s="51" t="s">
        <v>246</v>
      </c>
      <c r="B951" s="51">
        <v>10</v>
      </c>
      <c r="C951" s="51" t="s">
        <v>247</v>
      </c>
      <c r="D951" s="52">
        <v>37.82</v>
      </c>
      <c r="E951" s="51" t="s">
        <v>248</v>
      </c>
      <c r="F951" s="51">
        <v>1234</v>
      </c>
      <c r="G951" s="53">
        <v>102.5</v>
      </c>
      <c r="H951" s="51" t="s">
        <v>249</v>
      </c>
      <c r="I951" s="51" t="s">
        <v>250</v>
      </c>
      <c r="J951" s="51">
        <v>5782</v>
      </c>
      <c r="K951" s="54">
        <v>401.65057421500001</v>
      </c>
      <c r="L951" s="54">
        <v>10485.070749</v>
      </c>
      <c r="M951" s="52">
        <v>12.14</v>
      </c>
      <c r="N951" s="52">
        <v>2.98</v>
      </c>
      <c r="O951" s="51">
        <v>66852</v>
      </c>
      <c r="P951" s="51">
        <v>64873</v>
      </c>
      <c r="Q951" s="55">
        <v>66852</v>
      </c>
      <c r="R951" s="55">
        <v>1300</v>
      </c>
      <c r="S951" s="51" t="s">
        <v>251</v>
      </c>
      <c r="T951" s="51" t="s">
        <v>315</v>
      </c>
      <c r="U951" s="55">
        <v>48.29</v>
      </c>
      <c r="V951" s="55">
        <v>1</v>
      </c>
      <c r="W951" s="55">
        <v>2.1</v>
      </c>
      <c r="X951" s="55">
        <v>0.51600000000000001</v>
      </c>
      <c r="Y951" s="55">
        <f t="shared" si="84"/>
        <v>2.1</v>
      </c>
      <c r="Z951" s="55">
        <f t="shared" si="85"/>
        <v>0.51600000000000001</v>
      </c>
      <c r="AA951" s="55">
        <v>0.73299999999999998</v>
      </c>
      <c r="AB951" s="56">
        <v>2.59090704345037</v>
      </c>
      <c r="AC951">
        <f t="shared" si="86"/>
        <v>9427</v>
      </c>
      <c r="AD951">
        <f t="shared" si="87"/>
        <v>44</v>
      </c>
      <c r="AE951">
        <f t="shared" si="88"/>
        <v>10.7</v>
      </c>
      <c r="AF951">
        <f>'TP Factors'!$D$7</f>
        <v>1.0291758621024898</v>
      </c>
      <c r="AG951">
        <f t="shared" si="89"/>
        <v>11</v>
      </c>
    </row>
    <row r="952" spans="1:33">
      <c r="A952" s="51" t="s">
        <v>246</v>
      </c>
      <c r="B952" s="51">
        <v>10</v>
      </c>
      <c r="C952" s="51" t="s">
        <v>247</v>
      </c>
      <c r="D952" s="52">
        <v>37.82</v>
      </c>
      <c r="E952" s="51" t="s">
        <v>248</v>
      </c>
      <c r="F952" s="51">
        <v>1234</v>
      </c>
      <c r="G952" s="53">
        <v>102.5</v>
      </c>
      <c r="H952" s="51" t="s">
        <v>249</v>
      </c>
      <c r="I952" s="51" t="s">
        <v>250</v>
      </c>
      <c r="J952" s="51">
        <v>2653</v>
      </c>
      <c r="K952" s="54">
        <v>329.66376484900002</v>
      </c>
      <c r="L952" s="54">
        <v>5326.4284991900004</v>
      </c>
      <c r="M952" s="52">
        <v>5.57</v>
      </c>
      <c r="N952" s="52">
        <v>1.37</v>
      </c>
      <c r="O952" s="51">
        <v>66854</v>
      </c>
      <c r="P952" s="51">
        <v>64875</v>
      </c>
      <c r="Q952" s="55">
        <v>66854</v>
      </c>
      <c r="R952" s="55">
        <v>1300</v>
      </c>
      <c r="S952" s="51" t="s">
        <v>258</v>
      </c>
      <c r="T952" s="51" t="s">
        <v>311</v>
      </c>
      <c r="U952" s="55">
        <v>48.29</v>
      </c>
      <c r="V952" s="55">
        <v>1</v>
      </c>
      <c r="W952" s="55">
        <v>2.1</v>
      </c>
      <c r="X952" s="55">
        <v>0.51600000000000001</v>
      </c>
      <c r="Y952" s="55">
        <f t="shared" si="84"/>
        <v>2.1</v>
      </c>
      <c r="Z952" s="55">
        <f t="shared" si="85"/>
        <v>0.51600000000000001</v>
      </c>
      <c r="AA952" s="55">
        <v>0.66200000000000003</v>
      </c>
      <c r="AB952" s="56">
        <v>1.31618388139247</v>
      </c>
      <c r="AC952">
        <f t="shared" si="86"/>
        <v>4325</v>
      </c>
      <c r="AD952">
        <f t="shared" si="87"/>
        <v>20</v>
      </c>
      <c r="AE952">
        <f t="shared" si="88"/>
        <v>4.9000000000000004</v>
      </c>
      <c r="AF952">
        <f>'TP Factors'!$D$7</f>
        <v>1.0291758621024898</v>
      </c>
      <c r="AG952">
        <f t="shared" si="89"/>
        <v>5</v>
      </c>
    </row>
    <row r="953" spans="1:33">
      <c r="A953" s="51" t="s">
        <v>246</v>
      </c>
      <c r="B953" s="51">
        <v>10</v>
      </c>
      <c r="C953" s="51" t="s">
        <v>247</v>
      </c>
      <c r="D953" s="52">
        <v>37.82</v>
      </c>
      <c r="E953" s="51" t="s">
        <v>248</v>
      </c>
      <c r="F953" s="51">
        <v>1234</v>
      </c>
      <c r="G953" s="53">
        <v>102.5</v>
      </c>
      <c r="H953" s="51" t="s">
        <v>249</v>
      </c>
      <c r="I953" s="51" t="s">
        <v>250</v>
      </c>
      <c r="J953" s="51">
        <v>5920</v>
      </c>
      <c r="K953" s="54">
        <v>445.04386154100001</v>
      </c>
      <c r="L953" s="54">
        <v>11885.4360404</v>
      </c>
      <c r="M953" s="52">
        <v>12.43</v>
      </c>
      <c r="N953" s="52">
        <v>3.05</v>
      </c>
      <c r="O953" s="51">
        <v>66867</v>
      </c>
      <c r="P953" s="51">
        <v>64888</v>
      </c>
      <c r="Q953" s="55">
        <v>66867</v>
      </c>
      <c r="R953" s="55">
        <v>1300</v>
      </c>
      <c r="S953" s="51" t="s">
        <v>258</v>
      </c>
      <c r="T953" s="51" t="s">
        <v>311</v>
      </c>
      <c r="U953" s="55">
        <v>48.29</v>
      </c>
      <c r="V953" s="55">
        <v>1</v>
      </c>
      <c r="W953" s="55">
        <v>2.1</v>
      </c>
      <c r="X953" s="55">
        <v>0.51600000000000001</v>
      </c>
      <c r="Y953" s="55">
        <f t="shared" si="84"/>
        <v>2.1</v>
      </c>
      <c r="Z953" s="55">
        <f t="shared" si="85"/>
        <v>0.51600000000000001</v>
      </c>
      <c r="AA953" s="55">
        <v>0.66200000000000003</v>
      </c>
      <c r="AB953" s="56">
        <v>2.9369434588501599</v>
      </c>
      <c r="AC953">
        <f t="shared" si="86"/>
        <v>9651</v>
      </c>
      <c r="AD953">
        <f t="shared" si="87"/>
        <v>45</v>
      </c>
      <c r="AE953">
        <f t="shared" si="88"/>
        <v>11</v>
      </c>
      <c r="AF953">
        <f>'TP Factors'!$D$7</f>
        <v>1.0291758621024898</v>
      </c>
      <c r="AG953">
        <f t="shared" si="89"/>
        <v>11.3</v>
      </c>
    </row>
    <row r="954" spans="1:33">
      <c r="A954" s="51" t="s">
        <v>246</v>
      </c>
      <c r="B954" s="51">
        <v>10</v>
      </c>
      <c r="C954" s="51" t="s">
        <v>247</v>
      </c>
      <c r="D954" s="52">
        <v>37.82</v>
      </c>
      <c r="E954" s="51" t="s">
        <v>248</v>
      </c>
      <c r="F954" s="51">
        <v>1234</v>
      </c>
      <c r="G954" s="53">
        <v>29</v>
      </c>
      <c r="H954" s="51" t="s">
        <v>249</v>
      </c>
      <c r="I954" s="51" t="s">
        <v>250</v>
      </c>
      <c r="J954" s="51">
        <v>1156</v>
      </c>
      <c r="K954" s="54">
        <v>373.14681873699999</v>
      </c>
      <c r="L954" s="54">
        <v>6983.8201274700004</v>
      </c>
      <c r="M954" s="52">
        <v>2.58</v>
      </c>
      <c r="N954" s="52">
        <v>0.37</v>
      </c>
      <c r="O954" s="51">
        <v>66869</v>
      </c>
      <c r="P954" s="51">
        <v>64889</v>
      </c>
      <c r="Q954" s="55">
        <v>66869</v>
      </c>
      <c r="R954" s="55">
        <v>1200</v>
      </c>
      <c r="S954" s="51" t="s">
        <v>261</v>
      </c>
      <c r="T954" s="51" t="s">
        <v>262</v>
      </c>
      <c r="U954" s="55">
        <v>48.29</v>
      </c>
      <c r="V954" s="55">
        <v>1</v>
      </c>
      <c r="W954" s="55">
        <v>2.23</v>
      </c>
      <c r="X954" s="55">
        <v>0.316</v>
      </c>
      <c r="Y954" s="55">
        <f t="shared" si="84"/>
        <v>2.23</v>
      </c>
      <c r="Z954" s="55">
        <f t="shared" si="85"/>
        <v>0.316</v>
      </c>
      <c r="AA954" s="55">
        <v>0.22</v>
      </c>
      <c r="AB954" s="56">
        <v>1.7257326337224499</v>
      </c>
      <c r="AC954">
        <f t="shared" si="86"/>
        <v>1885</v>
      </c>
      <c r="AD954">
        <f t="shared" si="87"/>
        <v>9</v>
      </c>
      <c r="AE954">
        <f t="shared" si="88"/>
        <v>1.3</v>
      </c>
      <c r="AF954">
        <f>'TP Factors'!$D$7</f>
        <v>1.0291758621024898</v>
      </c>
      <c r="AG954">
        <f t="shared" si="89"/>
        <v>1.3</v>
      </c>
    </row>
    <row r="955" spans="1:33">
      <c r="A955" s="51" t="s">
        <v>246</v>
      </c>
      <c r="B955" s="51">
        <v>10</v>
      </c>
      <c r="C955" s="51" t="s">
        <v>247</v>
      </c>
      <c r="D955" s="52">
        <v>37.82</v>
      </c>
      <c r="E955" s="51" t="s">
        <v>248</v>
      </c>
      <c r="F955" s="51">
        <v>1234</v>
      </c>
      <c r="G955" s="53">
        <v>0</v>
      </c>
      <c r="H955" s="51" t="s">
        <v>249</v>
      </c>
      <c r="I955" s="51" t="s">
        <v>250</v>
      </c>
      <c r="J955" s="51">
        <v>216</v>
      </c>
      <c r="K955" s="54">
        <v>181.96046862200001</v>
      </c>
      <c r="L955" s="54">
        <v>572.97227970500001</v>
      </c>
      <c r="M955" s="52">
        <v>0.13</v>
      </c>
      <c r="N955" s="52">
        <v>0.03</v>
      </c>
      <c r="O955" s="51">
        <v>66872</v>
      </c>
      <c r="P955" s="51">
        <v>64891</v>
      </c>
      <c r="Q955" s="55">
        <v>66872</v>
      </c>
      <c r="R955" s="55">
        <v>5300</v>
      </c>
      <c r="S955" s="51" t="s">
        <v>258</v>
      </c>
      <c r="T955" s="51" t="s">
        <v>291</v>
      </c>
      <c r="U955" s="55">
        <v>48.29</v>
      </c>
      <c r="V955" s="55">
        <v>1</v>
      </c>
      <c r="W955" s="55">
        <v>0.6</v>
      </c>
      <c r="X955" s="55">
        <v>0.13500000000000001</v>
      </c>
      <c r="Y955" s="55">
        <f t="shared" si="84"/>
        <v>0.6</v>
      </c>
      <c r="Z955" s="55">
        <f t="shared" si="85"/>
        <v>0.13500000000000001</v>
      </c>
      <c r="AA955" s="55">
        <v>0.5</v>
      </c>
      <c r="AB955" s="56">
        <v>0.14158396740113999</v>
      </c>
      <c r="AC955">
        <f t="shared" si="86"/>
        <v>351</v>
      </c>
      <c r="AD955">
        <f t="shared" si="87"/>
        <v>0</v>
      </c>
      <c r="AE955">
        <f t="shared" si="88"/>
        <v>0.1</v>
      </c>
      <c r="AF955">
        <f>'TP Factors'!$D$7</f>
        <v>1.0291758621024898</v>
      </c>
      <c r="AG955">
        <f t="shared" si="89"/>
        <v>0.1</v>
      </c>
    </row>
    <row r="956" spans="1:33">
      <c r="A956" s="51" t="s">
        <v>246</v>
      </c>
      <c r="B956" s="51">
        <v>10</v>
      </c>
      <c r="C956" s="51" t="s">
        <v>247</v>
      </c>
      <c r="D956" s="52">
        <v>37.82</v>
      </c>
      <c r="E956" s="51" t="s">
        <v>248</v>
      </c>
      <c r="F956" s="51">
        <v>1234</v>
      </c>
      <c r="G956" s="53">
        <v>102.5</v>
      </c>
      <c r="H956" s="51" t="s">
        <v>249</v>
      </c>
      <c r="I956" s="51" t="s">
        <v>250</v>
      </c>
      <c r="J956" s="51">
        <v>13615</v>
      </c>
      <c r="K956" s="54">
        <v>636.83783043200003</v>
      </c>
      <c r="L956" s="54">
        <v>26151.516486299999</v>
      </c>
      <c r="M956" s="52">
        <v>28.59</v>
      </c>
      <c r="N956" s="52">
        <v>7.03</v>
      </c>
      <c r="O956" s="51">
        <v>66876</v>
      </c>
      <c r="P956" s="51">
        <v>64894</v>
      </c>
      <c r="Q956" s="55">
        <v>66876</v>
      </c>
      <c r="R956" s="55">
        <v>1300</v>
      </c>
      <c r="S956" s="51" t="s">
        <v>253</v>
      </c>
      <c r="T956" s="51" t="s">
        <v>319</v>
      </c>
      <c r="U956" s="55">
        <v>48.29</v>
      </c>
      <c r="V956" s="55">
        <v>1</v>
      </c>
      <c r="W956" s="55">
        <v>2.1</v>
      </c>
      <c r="X956" s="55">
        <v>0.51600000000000001</v>
      </c>
      <c r="Y956" s="55">
        <f t="shared" si="84"/>
        <v>2.1</v>
      </c>
      <c r="Z956" s="55">
        <f t="shared" si="85"/>
        <v>0.51600000000000001</v>
      </c>
      <c r="AA956" s="55">
        <v>0.69199999999999995</v>
      </c>
      <c r="AB956" s="56">
        <v>6.4621546086381798</v>
      </c>
      <c r="AC956">
        <f t="shared" si="86"/>
        <v>22197</v>
      </c>
      <c r="AD956">
        <f t="shared" si="87"/>
        <v>103</v>
      </c>
      <c r="AE956">
        <f t="shared" si="88"/>
        <v>25.3</v>
      </c>
      <c r="AF956">
        <f>'TP Factors'!$D$7</f>
        <v>1.0291758621024898</v>
      </c>
      <c r="AG956">
        <f t="shared" si="89"/>
        <v>26</v>
      </c>
    </row>
    <row r="957" spans="1:33">
      <c r="A957" s="51" t="s">
        <v>246</v>
      </c>
      <c r="B957" s="51">
        <v>10</v>
      </c>
      <c r="C957" s="51" t="s">
        <v>247</v>
      </c>
      <c r="D957" s="52">
        <v>37.82</v>
      </c>
      <c r="E957" s="51" t="s">
        <v>248</v>
      </c>
      <c r="F957" s="51">
        <v>1234</v>
      </c>
      <c r="G957" s="53">
        <v>0</v>
      </c>
      <c r="H957" s="51" t="s">
        <v>249</v>
      </c>
      <c r="I957" s="51" t="s">
        <v>250</v>
      </c>
      <c r="J957" s="51">
        <v>1014</v>
      </c>
      <c r="K957" s="54">
        <v>407.69854374499999</v>
      </c>
      <c r="L957" s="54">
        <v>2694.7797057500002</v>
      </c>
      <c r="M957" s="52">
        <v>0.61</v>
      </c>
      <c r="N957" s="52">
        <v>0.14000000000000001</v>
      </c>
      <c r="O957" s="51">
        <v>66877</v>
      </c>
      <c r="P957" s="51">
        <v>64895</v>
      </c>
      <c r="Q957" s="55">
        <v>66877</v>
      </c>
      <c r="R957" s="55">
        <v>5300</v>
      </c>
      <c r="S957" s="51" t="s">
        <v>251</v>
      </c>
      <c r="T957" s="51" t="s">
        <v>323</v>
      </c>
      <c r="U957" s="55">
        <v>48.29</v>
      </c>
      <c r="V957" s="55">
        <v>1</v>
      </c>
      <c r="W957" s="55">
        <v>0.6</v>
      </c>
      <c r="X957" s="55">
        <v>0.13500000000000001</v>
      </c>
      <c r="Y957" s="55">
        <f t="shared" si="84"/>
        <v>0.6</v>
      </c>
      <c r="Z957" s="55">
        <f t="shared" si="85"/>
        <v>0.13500000000000001</v>
      </c>
      <c r="AA957" s="55">
        <v>0.5</v>
      </c>
      <c r="AB957" s="56">
        <v>0.66589190359543404</v>
      </c>
      <c r="AC957">
        <f t="shared" si="86"/>
        <v>1653</v>
      </c>
      <c r="AD957">
        <f t="shared" si="87"/>
        <v>2</v>
      </c>
      <c r="AE957">
        <f t="shared" si="88"/>
        <v>0.5</v>
      </c>
      <c r="AF957">
        <f>'TP Factors'!$D$7</f>
        <v>1.0291758621024898</v>
      </c>
      <c r="AG957">
        <f t="shared" si="89"/>
        <v>0.5</v>
      </c>
    </row>
    <row r="958" spans="1:33">
      <c r="A958" s="51" t="s">
        <v>246</v>
      </c>
      <c r="B958" s="51">
        <v>10</v>
      </c>
      <c r="C958" s="51" t="s">
        <v>247</v>
      </c>
      <c r="D958" s="52">
        <v>37.82</v>
      </c>
      <c r="E958" s="51" t="s">
        <v>248</v>
      </c>
      <c r="F958" s="51">
        <v>1234</v>
      </c>
      <c r="G958" s="53">
        <v>0</v>
      </c>
      <c r="H958" s="51" t="s">
        <v>249</v>
      </c>
      <c r="I958" s="51" t="s">
        <v>250</v>
      </c>
      <c r="J958" s="51">
        <v>430</v>
      </c>
      <c r="K958" s="54">
        <v>162.06333858900001</v>
      </c>
      <c r="L958" s="54">
        <v>1143.1646526699999</v>
      </c>
      <c r="M958" s="52">
        <v>0.26</v>
      </c>
      <c r="N958" s="52">
        <v>0.06</v>
      </c>
      <c r="O958" s="51">
        <v>66878</v>
      </c>
      <c r="P958" s="51">
        <v>64896</v>
      </c>
      <c r="Q958" s="55">
        <v>66878</v>
      </c>
      <c r="R958" s="55">
        <v>5300</v>
      </c>
      <c r="S958" s="51" t="s">
        <v>261</v>
      </c>
      <c r="T958" s="51" t="s">
        <v>287</v>
      </c>
      <c r="U958" s="55">
        <v>48.29</v>
      </c>
      <c r="V958" s="55">
        <v>1</v>
      </c>
      <c r="W958" s="55">
        <v>0.6</v>
      </c>
      <c r="X958" s="55">
        <v>0.13500000000000001</v>
      </c>
      <c r="Y958" s="55">
        <f t="shared" si="84"/>
        <v>0.6</v>
      </c>
      <c r="Z958" s="55">
        <f t="shared" si="85"/>
        <v>0.13500000000000001</v>
      </c>
      <c r="AA958" s="55">
        <v>0.5</v>
      </c>
      <c r="AB958" s="56">
        <v>0.28248100766872097</v>
      </c>
      <c r="AC958">
        <f t="shared" si="86"/>
        <v>701</v>
      </c>
      <c r="AD958">
        <f t="shared" si="87"/>
        <v>1</v>
      </c>
      <c r="AE958">
        <f t="shared" si="88"/>
        <v>0.2</v>
      </c>
      <c r="AF958">
        <f>'TP Factors'!$D$7</f>
        <v>1.0291758621024898</v>
      </c>
      <c r="AG958">
        <f t="shared" si="89"/>
        <v>0.2</v>
      </c>
    </row>
    <row r="959" spans="1:33">
      <c r="A959" s="51" t="s">
        <v>246</v>
      </c>
      <c r="B959" s="51">
        <v>10</v>
      </c>
      <c r="C959" s="51" t="s">
        <v>247</v>
      </c>
      <c r="D959" s="52">
        <v>37.82</v>
      </c>
      <c r="E959" s="51" t="s">
        <v>248</v>
      </c>
      <c r="F959" s="51">
        <v>1234</v>
      </c>
      <c r="G959" s="53">
        <v>29</v>
      </c>
      <c r="H959" s="51" t="s">
        <v>249</v>
      </c>
      <c r="I959" s="51" t="s">
        <v>250</v>
      </c>
      <c r="J959" s="51">
        <v>7562</v>
      </c>
      <c r="K959" s="54">
        <v>708.78485863900005</v>
      </c>
      <c r="L959" s="54">
        <v>25838.519102300001</v>
      </c>
      <c r="M959" s="52">
        <v>16.86</v>
      </c>
      <c r="N959" s="52">
        <v>2.39</v>
      </c>
      <c r="O959" s="51">
        <v>66879</v>
      </c>
      <c r="P959" s="51">
        <v>64897</v>
      </c>
      <c r="Q959" s="55">
        <v>66879</v>
      </c>
      <c r="R959" s="55">
        <v>1200</v>
      </c>
      <c r="S959" s="51" t="s">
        <v>253</v>
      </c>
      <c r="T959" s="51" t="s">
        <v>254</v>
      </c>
      <c r="U959" s="55">
        <v>48.29</v>
      </c>
      <c r="V959" s="55">
        <v>1</v>
      </c>
      <c r="W959" s="55">
        <v>2.23</v>
      </c>
      <c r="X959" s="55">
        <v>0.316</v>
      </c>
      <c r="Y959" s="55">
        <f t="shared" si="84"/>
        <v>2.23</v>
      </c>
      <c r="Z959" s="55">
        <f t="shared" si="85"/>
        <v>0.316</v>
      </c>
      <c r="AA959" s="55">
        <v>0.38900000000000001</v>
      </c>
      <c r="AB959" s="56">
        <v>6.3848115799202896</v>
      </c>
      <c r="AC959">
        <f t="shared" si="86"/>
        <v>12328</v>
      </c>
      <c r="AD959">
        <f t="shared" si="87"/>
        <v>61</v>
      </c>
      <c r="AE959">
        <f t="shared" si="88"/>
        <v>8.6</v>
      </c>
      <c r="AF959">
        <f>'TP Factors'!$D$7</f>
        <v>1.0291758621024898</v>
      </c>
      <c r="AG959">
        <f t="shared" si="89"/>
        <v>8.9</v>
      </c>
    </row>
    <row r="960" spans="1:33">
      <c r="A960" s="51" t="s">
        <v>246</v>
      </c>
      <c r="B960" s="51">
        <v>10</v>
      </c>
      <c r="C960" s="51" t="s">
        <v>247</v>
      </c>
      <c r="D960" s="52">
        <v>37.82</v>
      </c>
      <c r="E960" s="51" t="s">
        <v>248</v>
      </c>
      <c r="F960" s="51">
        <v>1234</v>
      </c>
      <c r="G960" s="53">
        <v>105</v>
      </c>
      <c r="H960" s="51" t="s">
        <v>249</v>
      </c>
      <c r="I960" s="51" t="s">
        <v>250</v>
      </c>
      <c r="J960" s="51">
        <v>183</v>
      </c>
      <c r="K960" s="54">
        <v>72.559158021000002</v>
      </c>
      <c r="L960" s="54">
        <v>269.98318892899999</v>
      </c>
      <c r="M960" s="52">
        <v>0.35</v>
      </c>
      <c r="N960" s="52">
        <v>0.09</v>
      </c>
      <c r="O960" s="51">
        <v>66901</v>
      </c>
      <c r="P960" s="51">
        <v>64918</v>
      </c>
      <c r="Q960" s="55">
        <v>66901</v>
      </c>
      <c r="R960" s="55">
        <v>1400</v>
      </c>
      <c r="S960" s="51" t="s">
        <v>251</v>
      </c>
      <c r="T960" s="51" t="s">
        <v>333</v>
      </c>
      <c r="U960" s="55">
        <v>48.29</v>
      </c>
      <c r="V960" s="55">
        <v>1</v>
      </c>
      <c r="W960" s="55">
        <v>1.93</v>
      </c>
      <c r="X960" s="55">
        <v>0.497</v>
      </c>
      <c r="Y960" s="55">
        <f t="shared" si="84"/>
        <v>1.93</v>
      </c>
      <c r="Z960" s="55">
        <f t="shared" si="85"/>
        <v>0.497</v>
      </c>
      <c r="AA960" s="55">
        <v>0.9</v>
      </c>
      <c r="AB960" s="56">
        <v>6.6714032029284803E-2</v>
      </c>
      <c r="AC960">
        <f t="shared" si="86"/>
        <v>298</v>
      </c>
      <c r="AD960">
        <f t="shared" si="87"/>
        <v>1</v>
      </c>
      <c r="AE960">
        <f t="shared" si="88"/>
        <v>0.3</v>
      </c>
      <c r="AF960">
        <f>'TP Factors'!$D$7</f>
        <v>1.0291758621024898</v>
      </c>
      <c r="AG960">
        <f t="shared" si="89"/>
        <v>0.3</v>
      </c>
    </row>
    <row r="961" spans="1:33">
      <c r="A961" s="51" t="s">
        <v>246</v>
      </c>
      <c r="B961" s="51">
        <v>10</v>
      </c>
      <c r="C961" s="51" t="s">
        <v>247</v>
      </c>
      <c r="D961" s="52">
        <v>37.82</v>
      </c>
      <c r="E961" s="51" t="s">
        <v>248</v>
      </c>
      <c r="F961" s="51">
        <v>1234</v>
      </c>
      <c r="G961" s="53">
        <v>105</v>
      </c>
      <c r="H961" s="51" t="s">
        <v>249</v>
      </c>
      <c r="I961" s="51" t="s">
        <v>250</v>
      </c>
      <c r="J961" s="51">
        <v>12</v>
      </c>
      <c r="K961" s="54">
        <v>20.0961451937</v>
      </c>
      <c r="L961" s="54">
        <v>17.827539917599999</v>
      </c>
      <c r="M961" s="52">
        <v>0.02</v>
      </c>
      <c r="N961" s="52">
        <v>0.01</v>
      </c>
      <c r="O961" s="51">
        <v>66908</v>
      </c>
      <c r="P961" s="51">
        <v>64925</v>
      </c>
      <c r="Q961" s="55">
        <v>66908</v>
      </c>
      <c r="R961" s="55">
        <v>1400</v>
      </c>
      <c r="S961" s="51" t="s">
        <v>261</v>
      </c>
      <c r="T961" s="51" t="s">
        <v>266</v>
      </c>
      <c r="U961" s="55">
        <v>48.29</v>
      </c>
      <c r="V961" s="55">
        <v>1</v>
      </c>
      <c r="W961" s="55">
        <v>1.93</v>
      </c>
      <c r="X961" s="55">
        <v>0.497</v>
      </c>
      <c r="Y961" s="55">
        <f t="shared" si="84"/>
        <v>1.93</v>
      </c>
      <c r="Z961" s="55">
        <f t="shared" si="85"/>
        <v>0.497</v>
      </c>
      <c r="AA961" s="55">
        <v>0.88600000000000001</v>
      </c>
      <c r="AB961" s="56">
        <v>4.4052634303941799E-3</v>
      </c>
      <c r="AC961">
        <f t="shared" si="86"/>
        <v>19</v>
      </c>
      <c r="AD961">
        <f t="shared" si="87"/>
        <v>0</v>
      </c>
      <c r="AE961">
        <f t="shared" si="88"/>
        <v>0</v>
      </c>
      <c r="AF961">
        <f>'TP Factors'!$D$7</f>
        <v>1.0291758621024898</v>
      </c>
      <c r="AG961">
        <f t="shared" si="89"/>
        <v>0</v>
      </c>
    </row>
    <row r="962" spans="1:33">
      <c r="A962" s="51" t="s">
        <v>246</v>
      </c>
      <c r="B962" s="51">
        <v>10</v>
      </c>
      <c r="C962" s="51" t="s">
        <v>247</v>
      </c>
      <c r="D962" s="52">
        <v>37.82</v>
      </c>
      <c r="E962" s="51" t="s">
        <v>248</v>
      </c>
      <c r="F962" s="51">
        <v>3456</v>
      </c>
      <c r="G962" s="53">
        <v>0</v>
      </c>
      <c r="H962" s="51" t="s">
        <v>249</v>
      </c>
      <c r="I962" s="51" t="s">
        <v>250</v>
      </c>
      <c r="J962" s="51">
        <v>2</v>
      </c>
      <c r="K962" s="54">
        <v>16.500599382499999</v>
      </c>
      <c r="L962" s="54">
        <v>11.5162927732</v>
      </c>
      <c r="M962" s="52">
        <v>0</v>
      </c>
      <c r="N962" s="52">
        <v>0</v>
      </c>
      <c r="O962" s="51">
        <v>66911</v>
      </c>
      <c r="P962" s="51">
        <v>64928</v>
      </c>
      <c r="Q962" s="55">
        <v>66911</v>
      </c>
      <c r="R962" s="55">
        <v>6430</v>
      </c>
      <c r="S962" s="51" t="s">
        <v>261</v>
      </c>
      <c r="T962" s="51" t="s">
        <v>364</v>
      </c>
      <c r="U962" s="55">
        <v>48.29</v>
      </c>
      <c r="V962" s="55">
        <v>1</v>
      </c>
      <c r="W962" s="55">
        <v>0</v>
      </c>
      <c r="X962" s="55">
        <v>0</v>
      </c>
      <c r="Y962" s="55">
        <f t="shared" si="84"/>
        <v>0</v>
      </c>
      <c r="Z962" s="55">
        <f t="shared" si="85"/>
        <v>0</v>
      </c>
      <c r="AA962" s="55">
        <v>0.191</v>
      </c>
      <c r="AB962" s="56">
        <v>2.8457265358602501E-3</v>
      </c>
      <c r="AC962">
        <f t="shared" si="86"/>
        <v>3</v>
      </c>
      <c r="AD962">
        <f t="shared" si="87"/>
        <v>0</v>
      </c>
      <c r="AE962">
        <f t="shared" si="88"/>
        <v>0</v>
      </c>
      <c r="AF962">
        <f>'TP Factors'!$D$7</f>
        <v>1.0291758621024898</v>
      </c>
      <c r="AG962">
        <f t="shared" si="89"/>
        <v>0</v>
      </c>
    </row>
    <row r="963" spans="1:33">
      <c r="A963" s="51" t="s">
        <v>246</v>
      </c>
      <c r="B963" s="51">
        <v>10</v>
      </c>
      <c r="C963" s="51" t="s">
        <v>247</v>
      </c>
      <c r="D963" s="52">
        <v>37.82</v>
      </c>
      <c r="E963" s="51" t="s">
        <v>248</v>
      </c>
      <c r="F963" s="51">
        <v>1234</v>
      </c>
      <c r="G963" s="53">
        <v>102.5</v>
      </c>
      <c r="H963" s="51" t="s">
        <v>249</v>
      </c>
      <c r="I963" s="51" t="s">
        <v>250</v>
      </c>
      <c r="J963" s="51">
        <v>378</v>
      </c>
      <c r="K963" s="54">
        <v>148.66994291699999</v>
      </c>
      <c r="L963" s="54">
        <v>725.05260158800002</v>
      </c>
      <c r="M963" s="52">
        <v>0.79</v>
      </c>
      <c r="N963" s="52">
        <v>0.2</v>
      </c>
      <c r="O963" s="51">
        <v>66917</v>
      </c>
      <c r="P963" s="51">
        <v>64934</v>
      </c>
      <c r="Q963" s="55">
        <v>66917</v>
      </c>
      <c r="R963" s="55">
        <v>1300</v>
      </c>
      <c r="S963" s="51" t="s">
        <v>253</v>
      </c>
      <c r="T963" s="51" t="s">
        <v>319</v>
      </c>
      <c r="U963" s="55">
        <v>48.29</v>
      </c>
      <c r="V963" s="55">
        <v>1</v>
      </c>
      <c r="W963" s="55">
        <v>2.1</v>
      </c>
      <c r="X963" s="55">
        <v>0.51600000000000001</v>
      </c>
      <c r="Y963" s="55">
        <f t="shared" ref="Y963:Y1026" si="90">W963</f>
        <v>2.1</v>
      </c>
      <c r="Z963" s="55">
        <f t="shared" ref="Z963:Z1026" si="91">X963</f>
        <v>0.51600000000000001</v>
      </c>
      <c r="AA963" s="55">
        <v>0.69199999999999995</v>
      </c>
      <c r="AB963" s="56">
        <v>0.17916368305633301</v>
      </c>
      <c r="AC963">
        <f t="shared" ref="AC963:AC1026" si="92">ROUND(AB963*AA963*U963*102.79,0)</f>
        <v>615</v>
      </c>
      <c r="AD963">
        <f t="shared" ref="AD963:AD1026" si="93">ROUND(Y963*AC963*0.002205,0)</f>
        <v>3</v>
      </c>
      <c r="AE963">
        <f t="shared" ref="AE963:AE1026" si="94">ROUND(Z963*AC963*0.002205,1)</f>
        <v>0.7</v>
      </c>
      <c r="AF963">
        <f>'TP Factors'!$D$7</f>
        <v>1.0291758621024898</v>
      </c>
      <c r="AG963">
        <f t="shared" ref="AG963:AG1026" si="95">ROUND(AE963*AF963,1)</f>
        <v>0.7</v>
      </c>
    </row>
    <row r="964" spans="1:33">
      <c r="A964" s="51" t="s">
        <v>246</v>
      </c>
      <c r="B964" s="51">
        <v>10</v>
      </c>
      <c r="C964" s="51" t="s">
        <v>247</v>
      </c>
      <c r="D964" s="52">
        <v>37.82</v>
      </c>
      <c r="E964" s="51" t="s">
        <v>248</v>
      </c>
      <c r="F964" s="51">
        <v>1234</v>
      </c>
      <c r="G964" s="53">
        <v>0</v>
      </c>
      <c r="H964" s="51" t="s">
        <v>249</v>
      </c>
      <c r="I964" s="51" t="s">
        <v>250</v>
      </c>
      <c r="J964" s="51">
        <v>1419</v>
      </c>
      <c r="K964" s="54">
        <v>345.26241510900002</v>
      </c>
      <c r="L964" s="54">
        <v>3772.4178908600002</v>
      </c>
      <c r="M964" s="52">
        <v>0.85</v>
      </c>
      <c r="N964" s="52">
        <v>0.19</v>
      </c>
      <c r="O964" s="51">
        <v>66918</v>
      </c>
      <c r="P964" s="51">
        <v>64935</v>
      </c>
      <c r="Q964" s="55">
        <v>66918</v>
      </c>
      <c r="R964" s="55">
        <v>5300</v>
      </c>
      <c r="S964" s="51" t="s">
        <v>258</v>
      </c>
      <c r="T964" s="51" t="s">
        <v>291</v>
      </c>
      <c r="U964" s="55">
        <v>48.29</v>
      </c>
      <c r="V964" s="55">
        <v>1</v>
      </c>
      <c r="W964" s="55">
        <v>0.6</v>
      </c>
      <c r="X964" s="55">
        <v>0.13500000000000001</v>
      </c>
      <c r="Y964" s="55">
        <f t="shared" si="90"/>
        <v>0.6</v>
      </c>
      <c r="Z964" s="55">
        <f t="shared" si="91"/>
        <v>0.13500000000000001</v>
      </c>
      <c r="AA964" s="55">
        <v>0.5</v>
      </c>
      <c r="AB964" s="56">
        <v>0.93218103328669699</v>
      </c>
      <c r="AC964">
        <f t="shared" si="92"/>
        <v>2314</v>
      </c>
      <c r="AD964">
        <f t="shared" si="93"/>
        <v>3</v>
      </c>
      <c r="AE964">
        <f t="shared" si="94"/>
        <v>0.7</v>
      </c>
      <c r="AF964">
        <f>'TP Factors'!$D$7</f>
        <v>1.0291758621024898</v>
      </c>
      <c r="AG964">
        <f t="shared" si="95"/>
        <v>0.7</v>
      </c>
    </row>
    <row r="965" spans="1:33">
      <c r="A965" s="51" t="s">
        <v>246</v>
      </c>
      <c r="B965" s="51">
        <v>10</v>
      </c>
      <c r="C965" s="51" t="s">
        <v>247</v>
      </c>
      <c r="D965" s="52">
        <v>37.82</v>
      </c>
      <c r="E965" s="51" t="s">
        <v>248</v>
      </c>
      <c r="F965" s="51">
        <v>1234</v>
      </c>
      <c r="G965" s="53">
        <v>105</v>
      </c>
      <c r="H965" s="51" t="s">
        <v>249</v>
      </c>
      <c r="I965" s="51" t="s">
        <v>250</v>
      </c>
      <c r="J965" s="51">
        <v>91</v>
      </c>
      <c r="K965" s="54">
        <v>61.135972606499998</v>
      </c>
      <c r="L965" s="54">
        <v>136.41597020500001</v>
      </c>
      <c r="M965" s="52">
        <v>0.18</v>
      </c>
      <c r="N965" s="52">
        <v>0.05</v>
      </c>
      <c r="O965" s="51">
        <v>66919</v>
      </c>
      <c r="P965" s="51">
        <v>64936</v>
      </c>
      <c r="Q965" s="55">
        <v>66919</v>
      </c>
      <c r="R965" s="55">
        <v>1400</v>
      </c>
      <c r="S965" s="51" t="s">
        <v>261</v>
      </c>
      <c r="T965" s="51" t="s">
        <v>266</v>
      </c>
      <c r="U965" s="55">
        <v>48.29</v>
      </c>
      <c r="V965" s="55">
        <v>1</v>
      </c>
      <c r="W965" s="55">
        <v>1.93</v>
      </c>
      <c r="X965" s="55">
        <v>0.497</v>
      </c>
      <c r="Y965" s="55">
        <f t="shared" si="90"/>
        <v>1.93</v>
      </c>
      <c r="Z965" s="55">
        <f t="shared" si="91"/>
        <v>0.497</v>
      </c>
      <c r="AA965" s="55">
        <v>0.88600000000000001</v>
      </c>
      <c r="AB965" s="56">
        <v>3.3708985524946097E-2</v>
      </c>
      <c r="AC965">
        <f t="shared" si="92"/>
        <v>148</v>
      </c>
      <c r="AD965">
        <f t="shared" si="93"/>
        <v>1</v>
      </c>
      <c r="AE965">
        <f t="shared" si="94"/>
        <v>0.2</v>
      </c>
      <c r="AF965">
        <f>'TP Factors'!$D$7</f>
        <v>1.0291758621024898</v>
      </c>
      <c r="AG965">
        <f t="shared" si="95"/>
        <v>0.2</v>
      </c>
    </row>
    <row r="966" spans="1:33">
      <c r="A966" s="51" t="s">
        <v>246</v>
      </c>
      <c r="B966" s="51">
        <v>10</v>
      </c>
      <c r="C966" s="51" t="s">
        <v>247</v>
      </c>
      <c r="D966" s="52">
        <v>37.82</v>
      </c>
      <c r="E966" s="51" t="s">
        <v>248</v>
      </c>
      <c r="F966" s="51">
        <v>1234</v>
      </c>
      <c r="G966" s="53">
        <v>102.5</v>
      </c>
      <c r="H966" s="51" t="s">
        <v>249</v>
      </c>
      <c r="I966" s="51" t="s">
        <v>250</v>
      </c>
      <c r="J966" s="51">
        <v>50</v>
      </c>
      <c r="K966" s="54">
        <v>66.367864330200007</v>
      </c>
      <c r="L966" s="54">
        <v>100.35454138</v>
      </c>
      <c r="M966" s="52">
        <v>0.1</v>
      </c>
      <c r="N966" s="52">
        <v>0.03</v>
      </c>
      <c r="O966" s="51">
        <v>66931</v>
      </c>
      <c r="P966" s="51">
        <v>64948</v>
      </c>
      <c r="Q966" s="55">
        <v>66931</v>
      </c>
      <c r="R966" s="55">
        <v>1300</v>
      </c>
      <c r="S966" s="51" t="s">
        <v>258</v>
      </c>
      <c r="T966" s="51" t="s">
        <v>311</v>
      </c>
      <c r="U966" s="55">
        <v>48.29</v>
      </c>
      <c r="V966" s="55">
        <v>1</v>
      </c>
      <c r="W966" s="55">
        <v>2.1</v>
      </c>
      <c r="X966" s="55">
        <v>0.51600000000000001</v>
      </c>
      <c r="Y966" s="55">
        <f t="shared" si="90"/>
        <v>2.1</v>
      </c>
      <c r="Z966" s="55">
        <f t="shared" si="91"/>
        <v>0.51600000000000001</v>
      </c>
      <c r="AA966" s="55">
        <v>0.66200000000000003</v>
      </c>
      <c r="AB966" s="56">
        <v>2.4798048029137699E-2</v>
      </c>
      <c r="AC966">
        <f t="shared" si="92"/>
        <v>81</v>
      </c>
      <c r="AD966">
        <f t="shared" si="93"/>
        <v>0</v>
      </c>
      <c r="AE966">
        <f t="shared" si="94"/>
        <v>0.1</v>
      </c>
      <c r="AF966">
        <f>'TP Factors'!$D$7</f>
        <v>1.0291758621024898</v>
      </c>
      <c r="AG966">
        <f t="shared" si="95"/>
        <v>0.1</v>
      </c>
    </row>
    <row r="967" spans="1:33">
      <c r="A967" s="51" t="s">
        <v>246</v>
      </c>
      <c r="B967" s="51">
        <v>10</v>
      </c>
      <c r="C967" s="51" t="s">
        <v>247</v>
      </c>
      <c r="D967" s="52">
        <v>37.82</v>
      </c>
      <c r="E967" s="51" t="s">
        <v>248</v>
      </c>
      <c r="F967" s="51">
        <v>1234</v>
      </c>
      <c r="G967" s="53">
        <v>102.5</v>
      </c>
      <c r="H967" s="51" t="s">
        <v>249</v>
      </c>
      <c r="I967" s="51" t="s">
        <v>250</v>
      </c>
      <c r="J967" s="51">
        <v>133</v>
      </c>
      <c r="K967" s="54">
        <v>81.218194348500006</v>
      </c>
      <c r="L967" s="54">
        <v>279.87649895099997</v>
      </c>
      <c r="M967" s="52">
        <v>0.28000000000000003</v>
      </c>
      <c r="N967" s="52">
        <v>7.0000000000000007E-2</v>
      </c>
      <c r="O967" s="51">
        <v>66932</v>
      </c>
      <c r="P967" s="51">
        <v>64949</v>
      </c>
      <c r="Q967" s="55">
        <v>66932</v>
      </c>
      <c r="R967" s="55">
        <v>1300</v>
      </c>
      <c r="S967" s="51" t="s">
        <v>261</v>
      </c>
      <c r="T967" s="51" t="s">
        <v>302</v>
      </c>
      <c r="U967" s="55">
        <v>48.29</v>
      </c>
      <c r="V967" s="55">
        <v>1</v>
      </c>
      <c r="W967" s="55">
        <v>2.1</v>
      </c>
      <c r="X967" s="55">
        <v>0.51600000000000001</v>
      </c>
      <c r="Y967" s="55">
        <f t="shared" si="90"/>
        <v>2.1</v>
      </c>
      <c r="Z967" s="55">
        <f t="shared" si="91"/>
        <v>0.51600000000000001</v>
      </c>
      <c r="AA967" s="55">
        <v>0.63100000000000001</v>
      </c>
      <c r="AB967" s="56">
        <v>6.9158712403685402E-2</v>
      </c>
      <c r="AC967">
        <f t="shared" si="92"/>
        <v>217</v>
      </c>
      <c r="AD967">
        <f t="shared" si="93"/>
        <v>1</v>
      </c>
      <c r="AE967">
        <f t="shared" si="94"/>
        <v>0.2</v>
      </c>
      <c r="AF967">
        <f>'TP Factors'!$D$7</f>
        <v>1.0291758621024898</v>
      </c>
      <c r="AG967">
        <f t="shared" si="95"/>
        <v>0.2</v>
      </c>
    </row>
    <row r="968" spans="1:33">
      <c r="A968" s="51" t="s">
        <v>246</v>
      </c>
      <c r="B968" s="51">
        <v>10</v>
      </c>
      <c r="C968" s="51" t="s">
        <v>247</v>
      </c>
      <c r="D968" s="52">
        <v>37.82</v>
      </c>
      <c r="E968" s="51" t="s">
        <v>248</v>
      </c>
      <c r="F968" s="51">
        <v>1234</v>
      </c>
      <c r="G968" s="53">
        <v>105</v>
      </c>
      <c r="H968" s="51" t="s">
        <v>249</v>
      </c>
      <c r="I968" s="51" t="s">
        <v>250</v>
      </c>
      <c r="J968" s="51">
        <v>1615</v>
      </c>
      <c r="K968" s="54">
        <v>211.62801654099999</v>
      </c>
      <c r="L968" s="54">
        <v>2420.27524683</v>
      </c>
      <c r="M968" s="52">
        <v>3.12</v>
      </c>
      <c r="N968" s="52">
        <v>0.8</v>
      </c>
      <c r="O968" s="51">
        <v>66933</v>
      </c>
      <c r="P968" s="51">
        <v>64950</v>
      </c>
      <c r="Q968" s="55">
        <v>66933</v>
      </c>
      <c r="R968" s="55">
        <v>1400</v>
      </c>
      <c r="S968" s="51" t="s">
        <v>258</v>
      </c>
      <c r="T968" s="51" t="s">
        <v>330</v>
      </c>
      <c r="U968" s="55">
        <v>48.29</v>
      </c>
      <c r="V968" s="55">
        <v>1</v>
      </c>
      <c r="W968" s="55">
        <v>1.93</v>
      </c>
      <c r="X968" s="55">
        <v>0.497</v>
      </c>
      <c r="Y968" s="55">
        <f t="shared" si="90"/>
        <v>1.93</v>
      </c>
      <c r="Z968" s="55">
        <f t="shared" si="91"/>
        <v>0.497</v>
      </c>
      <c r="AA968" s="55">
        <v>0.88700000000000001</v>
      </c>
      <c r="AB968" s="56">
        <v>0.59806064588227004</v>
      </c>
      <c r="AC968">
        <f t="shared" si="92"/>
        <v>2633</v>
      </c>
      <c r="AD968">
        <f t="shared" si="93"/>
        <v>11</v>
      </c>
      <c r="AE968">
        <f t="shared" si="94"/>
        <v>2.9</v>
      </c>
      <c r="AF968">
        <f>'TP Factors'!$D$7</f>
        <v>1.0291758621024898</v>
      </c>
      <c r="AG968">
        <f t="shared" si="95"/>
        <v>3</v>
      </c>
    </row>
    <row r="969" spans="1:33">
      <c r="A969" s="51" t="s">
        <v>246</v>
      </c>
      <c r="B969" s="51">
        <v>10</v>
      </c>
      <c r="C969" s="51" t="s">
        <v>247</v>
      </c>
      <c r="D969" s="52">
        <v>37.82</v>
      </c>
      <c r="E969" s="51" t="s">
        <v>248</v>
      </c>
      <c r="F969" s="51">
        <v>1234</v>
      </c>
      <c r="G969" s="53">
        <v>29</v>
      </c>
      <c r="H969" s="51" t="s">
        <v>249</v>
      </c>
      <c r="I969" s="51" t="s">
        <v>250</v>
      </c>
      <c r="J969" s="51">
        <v>11347</v>
      </c>
      <c r="K969" s="54">
        <v>1304.7548223599999</v>
      </c>
      <c r="L969" s="54">
        <v>49610.581888000001</v>
      </c>
      <c r="M969" s="52">
        <v>25.3</v>
      </c>
      <c r="N969" s="52">
        <v>3.59</v>
      </c>
      <c r="O969" s="51">
        <v>66934</v>
      </c>
      <c r="P969" s="51">
        <v>64951</v>
      </c>
      <c r="Q969" s="55">
        <v>66934</v>
      </c>
      <c r="R969" s="55">
        <v>1200</v>
      </c>
      <c r="S969" s="51" t="s">
        <v>258</v>
      </c>
      <c r="T969" s="51" t="s">
        <v>259</v>
      </c>
      <c r="U969" s="55">
        <v>48.29</v>
      </c>
      <c r="V969" s="55">
        <v>1</v>
      </c>
      <c r="W969" s="55">
        <v>2.23</v>
      </c>
      <c r="X969" s="55">
        <v>0.316</v>
      </c>
      <c r="Y969" s="55">
        <f t="shared" si="90"/>
        <v>2.23</v>
      </c>
      <c r="Z969" s="55">
        <f t="shared" si="91"/>
        <v>0.316</v>
      </c>
      <c r="AA969" s="55">
        <v>0.30399999999999999</v>
      </c>
      <c r="AB969" s="56">
        <v>0.28591925082062303</v>
      </c>
      <c r="AC969">
        <f t="shared" si="92"/>
        <v>431</v>
      </c>
      <c r="AD969">
        <f t="shared" si="93"/>
        <v>2</v>
      </c>
      <c r="AE969">
        <f t="shared" si="94"/>
        <v>0.3</v>
      </c>
      <c r="AF969">
        <f>'TP Factors'!$D$7</f>
        <v>1.0291758621024898</v>
      </c>
      <c r="AG969">
        <f t="shared" si="95"/>
        <v>0.3</v>
      </c>
    </row>
    <row r="970" spans="1:33">
      <c r="A970" s="51" t="s">
        <v>246</v>
      </c>
      <c r="B970" s="51">
        <v>10</v>
      </c>
      <c r="C970" s="51" t="s">
        <v>247</v>
      </c>
      <c r="D970" s="52">
        <v>37.82</v>
      </c>
      <c r="E970" s="51" t="s">
        <v>248</v>
      </c>
      <c r="F970" s="51">
        <v>1234</v>
      </c>
      <c r="G970" s="53">
        <v>102.5</v>
      </c>
      <c r="H970" s="51" t="s">
        <v>249</v>
      </c>
      <c r="I970" s="51" t="s">
        <v>250</v>
      </c>
      <c r="J970" s="51">
        <v>860</v>
      </c>
      <c r="K970" s="54">
        <v>315.92100533600001</v>
      </c>
      <c r="L970" s="54">
        <v>1727.7123738299999</v>
      </c>
      <c r="M970" s="52">
        <v>1.81</v>
      </c>
      <c r="N970" s="52">
        <v>0.44</v>
      </c>
      <c r="O970" s="51">
        <v>66945</v>
      </c>
      <c r="P970" s="51">
        <v>64961</v>
      </c>
      <c r="Q970" s="55">
        <v>66945</v>
      </c>
      <c r="R970" s="55">
        <v>1300</v>
      </c>
      <c r="S970" s="51" t="s">
        <v>258</v>
      </c>
      <c r="T970" s="51" t="s">
        <v>311</v>
      </c>
      <c r="U970" s="55">
        <v>48.29</v>
      </c>
      <c r="V970" s="55">
        <v>1</v>
      </c>
      <c r="W970" s="55">
        <v>2.1</v>
      </c>
      <c r="X970" s="55">
        <v>0.51600000000000001</v>
      </c>
      <c r="Y970" s="55">
        <f t="shared" si="90"/>
        <v>2.1</v>
      </c>
      <c r="Z970" s="55">
        <f t="shared" si="91"/>
        <v>0.51600000000000001</v>
      </c>
      <c r="AA970" s="55">
        <v>0.66200000000000003</v>
      </c>
      <c r="AB970" s="56">
        <v>0.42692531750398099</v>
      </c>
      <c r="AC970">
        <f t="shared" si="92"/>
        <v>1403</v>
      </c>
      <c r="AD970">
        <f t="shared" si="93"/>
        <v>6</v>
      </c>
      <c r="AE970">
        <f t="shared" si="94"/>
        <v>1.6</v>
      </c>
      <c r="AF970">
        <f>'TP Factors'!$D$7</f>
        <v>1.0291758621024898</v>
      </c>
      <c r="AG970">
        <f t="shared" si="95"/>
        <v>1.6</v>
      </c>
    </row>
    <row r="971" spans="1:33">
      <c r="A971" s="51" t="s">
        <v>246</v>
      </c>
      <c r="B971" s="51">
        <v>10</v>
      </c>
      <c r="C971" s="51" t="s">
        <v>247</v>
      </c>
      <c r="D971" s="52">
        <v>37.82</v>
      </c>
      <c r="E971" s="51" t="s">
        <v>248</v>
      </c>
      <c r="F971" s="51">
        <v>1234</v>
      </c>
      <c r="G971" s="53">
        <v>102.5</v>
      </c>
      <c r="H971" s="51" t="s">
        <v>249</v>
      </c>
      <c r="I971" s="51" t="s">
        <v>250</v>
      </c>
      <c r="J971" s="51">
        <v>180</v>
      </c>
      <c r="K971" s="54">
        <v>93.619672143599999</v>
      </c>
      <c r="L971" s="54">
        <v>379.430981094</v>
      </c>
      <c r="M971" s="52">
        <v>0.38</v>
      </c>
      <c r="N971" s="52">
        <v>0.09</v>
      </c>
      <c r="O971" s="51">
        <v>66946</v>
      </c>
      <c r="P971" s="51">
        <v>64962</v>
      </c>
      <c r="Q971" s="55">
        <v>66946</v>
      </c>
      <c r="R971" s="55">
        <v>1300</v>
      </c>
      <c r="S971" s="51" t="s">
        <v>261</v>
      </c>
      <c r="T971" s="51" t="s">
        <v>302</v>
      </c>
      <c r="U971" s="55">
        <v>48.29</v>
      </c>
      <c r="V971" s="55">
        <v>1</v>
      </c>
      <c r="W971" s="55">
        <v>2.1</v>
      </c>
      <c r="X971" s="55">
        <v>0.51600000000000001</v>
      </c>
      <c r="Y971" s="55">
        <f t="shared" si="90"/>
        <v>2.1</v>
      </c>
      <c r="Z971" s="55">
        <f t="shared" si="91"/>
        <v>0.51600000000000001</v>
      </c>
      <c r="AA971" s="55">
        <v>0.63100000000000001</v>
      </c>
      <c r="AB971" s="56">
        <v>9.3759062288854306E-2</v>
      </c>
      <c r="AC971">
        <f t="shared" si="92"/>
        <v>294</v>
      </c>
      <c r="AD971">
        <f t="shared" si="93"/>
        <v>1</v>
      </c>
      <c r="AE971">
        <f t="shared" si="94"/>
        <v>0.3</v>
      </c>
      <c r="AF971">
        <f>'TP Factors'!$D$7</f>
        <v>1.0291758621024898</v>
      </c>
      <c r="AG971">
        <f t="shared" si="95"/>
        <v>0.3</v>
      </c>
    </row>
    <row r="972" spans="1:33">
      <c r="A972" s="51" t="s">
        <v>246</v>
      </c>
      <c r="B972" s="51">
        <v>10</v>
      </c>
      <c r="C972" s="51" t="s">
        <v>247</v>
      </c>
      <c r="D972" s="52">
        <v>37.82</v>
      </c>
      <c r="E972" s="51" t="s">
        <v>248</v>
      </c>
      <c r="F972" s="51">
        <v>1234</v>
      </c>
      <c r="G972" s="53">
        <v>11.1</v>
      </c>
      <c r="H972" s="51" t="s">
        <v>249</v>
      </c>
      <c r="I972" s="51" t="s">
        <v>250</v>
      </c>
      <c r="J972" s="51">
        <v>2860</v>
      </c>
      <c r="K972" s="54">
        <v>1020.58979576</v>
      </c>
      <c r="L972" s="54">
        <v>14736.864273200001</v>
      </c>
      <c r="M972" s="52">
        <v>5.09</v>
      </c>
      <c r="N972" s="52">
        <v>1.0900000000000001</v>
      </c>
      <c r="O972" s="51">
        <v>66949</v>
      </c>
      <c r="P972" s="51">
        <v>64965</v>
      </c>
      <c r="Q972" s="55">
        <v>66949</v>
      </c>
      <c r="R972" s="55">
        <v>1820</v>
      </c>
      <c r="S972" s="51" t="s">
        <v>253</v>
      </c>
      <c r="T972" s="51" t="s">
        <v>363</v>
      </c>
      <c r="U972" s="55">
        <v>48.29</v>
      </c>
      <c r="V972" s="55">
        <v>1</v>
      </c>
      <c r="W972" s="55">
        <v>1.78</v>
      </c>
      <c r="X972" s="55">
        <v>0.38</v>
      </c>
      <c r="Y972" s="55">
        <f t="shared" si="90"/>
        <v>1.78</v>
      </c>
      <c r="Z972" s="55">
        <f t="shared" si="91"/>
        <v>0.38</v>
      </c>
      <c r="AA972" s="55">
        <v>0.25800000000000001</v>
      </c>
      <c r="AB972" s="56">
        <v>3.6415439016455702</v>
      </c>
      <c r="AC972">
        <f t="shared" si="92"/>
        <v>4664</v>
      </c>
      <c r="AD972">
        <f t="shared" si="93"/>
        <v>18</v>
      </c>
      <c r="AE972">
        <f t="shared" si="94"/>
        <v>3.9</v>
      </c>
      <c r="AF972">
        <f>'TP Factors'!$D$7</f>
        <v>1.0291758621024898</v>
      </c>
      <c r="AG972">
        <f t="shared" si="95"/>
        <v>4</v>
      </c>
    </row>
    <row r="973" spans="1:33">
      <c r="A973" s="51" t="s">
        <v>246</v>
      </c>
      <c r="B973" s="51">
        <v>10</v>
      </c>
      <c r="C973" s="51" t="s">
        <v>247</v>
      </c>
      <c r="D973" s="52">
        <v>37.82</v>
      </c>
      <c r="E973" s="51" t="s">
        <v>248</v>
      </c>
      <c r="F973" s="51">
        <v>1234</v>
      </c>
      <c r="G973" s="53">
        <v>11.1</v>
      </c>
      <c r="H973" s="51" t="s">
        <v>249</v>
      </c>
      <c r="I973" s="51" t="s">
        <v>250</v>
      </c>
      <c r="J973" s="51">
        <v>137</v>
      </c>
      <c r="K973" s="54">
        <v>133.91859864400001</v>
      </c>
      <c r="L973" s="54">
        <v>819.93109025900003</v>
      </c>
      <c r="M973" s="52">
        <v>0.24</v>
      </c>
      <c r="N973" s="52">
        <v>0.05</v>
      </c>
      <c r="O973" s="51">
        <v>66952</v>
      </c>
      <c r="P973" s="51">
        <v>64968</v>
      </c>
      <c r="Q973" s="55">
        <v>66952</v>
      </c>
      <c r="R973" s="55">
        <v>1820</v>
      </c>
      <c r="S973" s="51" t="s">
        <v>258</v>
      </c>
      <c r="T973" s="51" t="s">
        <v>348</v>
      </c>
      <c r="U973" s="55">
        <v>48.29</v>
      </c>
      <c r="V973" s="55">
        <v>1</v>
      </c>
      <c r="W973" s="55">
        <v>1.78</v>
      </c>
      <c r="X973" s="55">
        <v>0.38</v>
      </c>
      <c r="Y973" s="55">
        <f t="shared" si="90"/>
        <v>1.78</v>
      </c>
      <c r="Z973" s="55">
        <f t="shared" si="91"/>
        <v>0.38</v>
      </c>
      <c r="AA973" s="55">
        <v>0.222</v>
      </c>
      <c r="AB973" s="56">
        <v>0.202608574411244</v>
      </c>
      <c r="AC973">
        <f t="shared" si="92"/>
        <v>223</v>
      </c>
      <c r="AD973">
        <f t="shared" si="93"/>
        <v>1</v>
      </c>
      <c r="AE973">
        <f t="shared" si="94"/>
        <v>0.2</v>
      </c>
      <c r="AF973">
        <f>'TP Factors'!$D$7</f>
        <v>1.0291758621024898</v>
      </c>
      <c r="AG973">
        <f t="shared" si="95"/>
        <v>0.2</v>
      </c>
    </row>
    <row r="974" spans="1:33">
      <c r="A974" s="51" t="s">
        <v>246</v>
      </c>
      <c r="B974" s="51">
        <v>10</v>
      </c>
      <c r="C974" s="51" t="s">
        <v>247</v>
      </c>
      <c r="D974" s="52">
        <v>37.82</v>
      </c>
      <c r="E974" s="51" t="s">
        <v>248</v>
      </c>
      <c r="F974" s="51">
        <v>1234</v>
      </c>
      <c r="G974" s="53">
        <v>0</v>
      </c>
      <c r="H974" s="51" t="s">
        <v>249</v>
      </c>
      <c r="I974" s="51" t="s">
        <v>250</v>
      </c>
      <c r="J974" s="51">
        <v>283</v>
      </c>
      <c r="K974" s="54">
        <v>127.66459032500001</v>
      </c>
      <c r="L974" s="54">
        <v>753.006193306</v>
      </c>
      <c r="M974" s="52">
        <v>0.17</v>
      </c>
      <c r="N974" s="52">
        <v>0.04</v>
      </c>
      <c r="O974" s="51">
        <v>66953</v>
      </c>
      <c r="P974" s="51">
        <v>64969</v>
      </c>
      <c r="Q974" s="55">
        <v>66953</v>
      </c>
      <c r="R974" s="55">
        <v>5300</v>
      </c>
      <c r="S974" s="51" t="s">
        <v>258</v>
      </c>
      <c r="T974" s="51" t="s">
        <v>291</v>
      </c>
      <c r="U974" s="55">
        <v>48.29</v>
      </c>
      <c r="V974" s="55">
        <v>1</v>
      </c>
      <c r="W974" s="55">
        <v>0.6</v>
      </c>
      <c r="X974" s="55">
        <v>0.13500000000000001</v>
      </c>
      <c r="Y974" s="55">
        <f t="shared" si="90"/>
        <v>0.6</v>
      </c>
      <c r="Z974" s="55">
        <f t="shared" si="91"/>
        <v>0.13500000000000001</v>
      </c>
      <c r="AA974" s="55">
        <v>0.5</v>
      </c>
      <c r="AB974" s="56">
        <v>0.1860711383593</v>
      </c>
      <c r="AC974">
        <f t="shared" si="92"/>
        <v>462</v>
      </c>
      <c r="AD974">
        <f t="shared" si="93"/>
        <v>1</v>
      </c>
      <c r="AE974">
        <f t="shared" si="94"/>
        <v>0.1</v>
      </c>
      <c r="AF974">
        <f>'TP Factors'!$D$7</f>
        <v>1.0291758621024898</v>
      </c>
      <c r="AG974">
        <f t="shared" si="95"/>
        <v>0.1</v>
      </c>
    </row>
    <row r="975" spans="1:33">
      <c r="A975" s="51" t="s">
        <v>246</v>
      </c>
      <c r="B975" s="51">
        <v>10</v>
      </c>
      <c r="C975" s="51" t="s">
        <v>247</v>
      </c>
      <c r="D975" s="52">
        <v>37.82</v>
      </c>
      <c r="E975" s="51" t="s">
        <v>248</v>
      </c>
      <c r="F975" s="51">
        <v>1234</v>
      </c>
      <c r="G975" s="53">
        <v>11.1</v>
      </c>
      <c r="H975" s="51" t="s">
        <v>249</v>
      </c>
      <c r="I975" s="51" t="s">
        <v>250</v>
      </c>
      <c r="J975" s="51">
        <v>2</v>
      </c>
      <c r="K975" s="54">
        <v>16.063942928900001</v>
      </c>
      <c r="L975" s="54">
        <v>12.1555018727</v>
      </c>
      <c r="M975" s="52">
        <v>0</v>
      </c>
      <c r="N975" s="52">
        <v>0</v>
      </c>
      <c r="O975" s="51">
        <v>66961</v>
      </c>
      <c r="P975" s="51">
        <v>64977</v>
      </c>
      <c r="Q975" s="55">
        <v>66961</v>
      </c>
      <c r="R975" s="55">
        <v>1820</v>
      </c>
      <c r="S975" s="51" t="s">
        <v>258</v>
      </c>
      <c r="T975" s="51" t="s">
        <v>348</v>
      </c>
      <c r="U975" s="55">
        <v>48.29</v>
      </c>
      <c r="V975" s="55">
        <v>1</v>
      </c>
      <c r="W975" s="55">
        <v>1.78</v>
      </c>
      <c r="X975" s="55">
        <v>0.38</v>
      </c>
      <c r="Y975" s="55">
        <f t="shared" si="90"/>
        <v>1.78</v>
      </c>
      <c r="Z975" s="55">
        <f t="shared" si="91"/>
        <v>0.38</v>
      </c>
      <c r="AA975" s="55">
        <v>0.222</v>
      </c>
      <c r="AB975" s="56">
        <v>3.00367791384067E-3</v>
      </c>
      <c r="AC975">
        <f t="shared" si="92"/>
        <v>3</v>
      </c>
      <c r="AD975">
        <f t="shared" si="93"/>
        <v>0</v>
      </c>
      <c r="AE975">
        <f t="shared" si="94"/>
        <v>0</v>
      </c>
      <c r="AF975">
        <f>'TP Factors'!$D$7</f>
        <v>1.0291758621024898</v>
      </c>
      <c r="AG975">
        <f t="shared" si="95"/>
        <v>0</v>
      </c>
    </row>
    <row r="976" spans="1:33">
      <c r="A976" s="51" t="s">
        <v>246</v>
      </c>
      <c r="B976" s="51">
        <v>10</v>
      </c>
      <c r="C976" s="51" t="s">
        <v>247</v>
      </c>
      <c r="D976" s="52">
        <v>37.82</v>
      </c>
      <c r="E976" s="51" t="s">
        <v>248</v>
      </c>
      <c r="F976" s="51">
        <v>1234</v>
      </c>
      <c r="G976" s="53">
        <v>0</v>
      </c>
      <c r="H976" s="51" t="s">
        <v>249</v>
      </c>
      <c r="I976" s="51" t="s">
        <v>250</v>
      </c>
      <c r="J976" s="51">
        <v>133</v>
      </c>
      <c r="K976" s="54">
        <v>101.091308517</v>
      </c>
      <c r="L976" s="54">
        <v>354.500479009</v>
      </c>
      <c r="M976" s="52">
        <v>0.08</v>
      </c>
      <c r="N976" s="52">
        <v>0.02</v>
      </c>
      <c r="O976" s="51">
        <v>66962</v>
      </c>
      <c r="P976" s="51">
        <v>64978</v>
      </c>
      <c r="Q976" s="55">
        <v>66962</v>
      </c>
      <c r="R976" s="55">
        <v>5300</v>
      </c>
      <c r="S976" s="51" t="s">
        <v>261</v>
      </c>
      <c r="T976" s="51" t="s">
        <v>287</v>
      </c>
      <c r="U976" s="55">
        <v>48.29</v>
      </c>
      <c r="V976" s="55">
        <v>1</v>
      </c>
      <c r="W976" s="55">
        <v>0.6</v>
      </c>
      <c r="X976" s="55">
        <v>0.13500000000000001</v>
      </c>
      <c r="Y976" s="55">
        <f t="shared" si="90"/>
        <v>0.6</v>
      </c>
      <c r="Z976" s="55">
        <f t="shared" si="91"/>
        <v>0.13500000000000001</v>
      </c>
      <c r="AA976" s="55">
        <v>0.5</v>
      </c>
      <c r="AB976" s="56">
        <v>8.7598625693666804E-2</v>
      </c>
      <c r="AC976">
        <f t="shared" si="92"/>
        <v>217</v>
      </c>
      <c r="AD976">
        <f t="shared" si="93"/>
        <v>0</v>
      </c>
      <c r="AE976">
        <f t="shared" si="94"/>
        <v>0.1</v>
      </c>
      <c r="AF976">
        <f>'TP Factors'!$D$7</f>
        <v>1.0291758621024898</v>
      </c>
      <c r="AG976">
        <f t="shared" si="95"/>
        <v>0.1</v>
      </c>
    </row>
    <row r="977" spans="1:33">
      <c r="A977" s="51" t="s">
        <v>246</v>
      </c>
      <c r="B977" s="51">
        <v>10</v>
      </c>
      <c r="C977" s="51" t="s">
        <v>247</v>
      </c>
      <c r="D977" s="52">
        <v>37.82</v>
      </c>
      <c r="E977" s="51" t="s">
        <v>248</v>
      </c>
      <c r="F977" s="51">
        <v>1234</v>
      </c>
      <c r="G977" s="53">
        <v>102.5</v>
      </c>
      <c r="H977" s="51" t="s">
        <v>249</v>
      </c>
      <c r="I977" s="51" t="s">
        <v>250</v>
      </c>
      <c r="J977" s="51">
        <v>166</v>
      </c>
      <c r="K977" s="54">
        <v>135.80976334299999</v>
      </c>
      <c r="L977" s="54">
        <v>319.15820112599999</v>
      </c>
      <c r="M977" s="52">
        <v>0.35</v>
      </c>
      <c r="N977" s="52">
        <v>0.09</v>
      </c>
      <c r="O977" s="51">
        <v>66965</v>
      </c>
      <c r="P977" s="51">
        <v>64981</v>
      </c>
      <c r="Q977" s="55">
        <v>66965</v>
      </c>
      <c r="R977" s="55">
        <v>1300</v>
      </c>
      <c r="S977" s="51" t="s">
        <v>253</v>
      </c>
      <c r="T977" s="51" t="s">
        <v>319</v>
      </c>
      <c r="U977" s="55">
        <v>48.29</v>
      </c>
      <c r="V977" s="55">
        <v>1</v>
      </c>
      <c r="W977" s="55">
        <v>2.1</v>
      </c>
      <c r="X977" s="55">
        <v>0.51600000000000001</v>
      </c>
      <c r="Y977" s="55">
        <f t="shared" si="90"/>
        <v>2.1</v>
      </c>
      <c r="Z977" s="55">
        <f t="shared" si="91"/>
        <v>0.51600000000000001</v>
      </c>
      <c r="AA977" s="55">
        <v>0.69199999999999995</v>
      </c>
      <c r="AB977" s="56">
        <v>7.88653935572666E-2</v>
      </c>
      <c r="AC977">
        <f t="shared" si="92"/>
        <v>271</v>
      </c>
      <c r="AD977">
        <f t="shared" si="93"/>
        <v>1</v>
      </c>
      <c r="AE977">
        <f t="shared" si="94"/>
        <v>0.3</v>
      </c>
      <c r="AF977">
        <f>'TP Factors'!$D$7</f>
        <v>1.0291758621024898</v>
      </c>
      <c r="AG977">
        <f t="shared" si="95"/>
        <v>0.3</v>
      </c>
    </row>
    <row r="978" spans="1:33">
      <c r="A978" s="51" t="s">
        <v>246</v>
      </c>
      <c r="B978" s="51">
        <v>10</v>
      </c>
      <c r="C978" s="51" t="s">
        <v>247</v>
      </c>
      <c r="D978" s="52">
        <v>37.82</v>
      </c>
      <c r="E978" s="51" t="s">
        <v>248</v>
      </c>
      <c r="F978" s="51">
        <v>1234</v>
      </c>
      <c r="G978" s="53">
        <v>102.5</v>
      </c>
      <c r="H978" s="51" t="s">
        <v>249</v>
      </c>
      <c r="I978" s="51" t="s">
        <v>250</v>
      </c>
      <c r="J978" s="51">
        <v>1188</v>
      </c>
      <c r="K978" s="54">
        <v>343.19340196899998</v>
      </c>
      <c r="L978" s="54">
        <v>2281.3728078300001</v>
      </c>
      <c r="M978" s="52">
        <v>2.4900000000000002</v>
      </c>
      <c r="N978" s="52">
        <v>0.61</v>
      </c>
      <c r="O978" s="51">
        <v>66967</v>
      </c>
      <c r="P978" s="51">
        <v>64983</v>
      </c>
      <c r="Q978" s="55">
        <v>66967</v>
      </c>
      <c r="R978" s="55">
        <v>1300</v>
      </c>
      <c r="S978" s="51" t="s">
        <v>253</v>
      </c>
      <c r="T978" s="51" t="s">
        <v>319</v>
      </c>
      <c r="U978" s="55">
        <v>48.29</v>
      </c>
      <c r="V978" s="55">
        <v>1</v>
      </c>
      <c r="W978" s="55">
        <v>2.1</v>
      </c>
      <c r="X978" s="55">
        <v>0.51600000000000001</v>
      </c>
      <c r="Y978" s="55">
        <f t="shared" si="90"/>
        <v>2.1</v>
      </c>
      <c r="Z978" s="55">
        <f t="shared" si="91"/>
        <v>0.51600000000000001</v>
      </c>
      <c r="AA978" s="55">
        <v>0.69199999999999995</v>
      </c>
      <c r="AB978" s="56">
        <v>0.56373724292526795</v>
      </c>
      <c r="AC978">
        <f t="shared" si="92"/>
        <v>1936</v>
      </c>
      <c r="AD978">
        <f t="shared" si="93"/>
        <v>9</v>
      </c>
      <c r="AE978">
        <f t="shared" si="94"/>
        <v>2.2000000000000002</v>
      </c>
      <c r="AF978">
        <f>'TP Factors'!$D$7</f>
        <v>1.0291758621024898</v>
      </c>
      <c r="AG978">
        <f t="shared" si="95"/>
        <v>2.2999999999999998</v>
      </c>
    </row>
    <row r="979" spans="1:33">
      <c r="A979" s="51" t="s">
        <v>246</v>
      </c>
      <c r="B979" s="51">
        <v>10</v>
      </c>
      <c r="C979" s="51" t="s">
        <v>247</v>
      </c>
      <c r="D979" s="52">
        <v>37.82</v>
      </c>
      <c r="E979" s="51" t="s">
        <v>248</v>
      </c>
      <c r="F979" s="51">
        <v>1234</v>
      </c>
      <c r="G979" s="53">
        <v>11.1</v>
      </c>
      <c r="H979" s="51" t="s">
        <v>249</v>
      </c>
      <c r="I979" s="51" t="s">
        <v>250</v>
      </c>
      <c r="J979" s="51">
        <v>4066</v>
      </c>
      <c r="K979" s="54">
        <v>660.84431858799996</v>
      </c>
      <c r="L979" s="54">
        <v>20947.635187</v>
      </c>
      <c r="M979" s="52">
        <v>7.24</v>
      </c>
      <c r="N979" s="52">
        <v>1.55</v>
      </c>
      <c r="O979" s="51">
        <v>66968</v>
      </c>
      <c r="P979" s="51">
        <v>64984</v>
      </c>
      <c r="Q979" s="55">
        <v>66968</v>
      </c>
      <c r="R979" s="55">
        <v>1820</v>
      </c>
      <c r="S979" s="51" t="s">
        <v>253</v>
      </c>
      <c r="T979" s="51" t="s">
        <v>363</v>
      </c>
      <c r="U979" s="55">
        <v>48.29</v>
      </c>
      <c r="V979" s="55">
        <v>1</v>
      </c>
      <c r="W979" s="55">
        <v>1.78</v>
      </c>
      <c r="X979" s="55">
        <v>0.38</v>
      </c>
      <c r="Y979" s="55">
        <f t="shared" si="90"/>
        <v>1.78</v>
      </c>
      <c r="Z979" s="55">
        <f t="shared" si="91"/>
        <v>0.38</v>
      </c>
      <c r="AA979" s="55">
        <v>0.25800000000000001</v>
      </c>
      <c r="AB979" s="56">
        <v>5.1762526787231797</v>
      </c>
      <c r="AC979">
        <f t="shared" si="92"/>
        <v>6629</v>
      </c>
      <c r="AD979">
        <f t="shared" si="93"/>
        <v>26</v>
      </c>
      <c r="AE979">
        <f t="shared" si="94"/>
        <v>5.6</v>
      </c>
      <c r="AF979">
        <f>'TP Factors'!$D$7</f>
        <v>1.0291758621024898</v>
      </c>
      <c r="AG979">
        <f t="shared" si="95"/>
        <v>5.8</v>
      </c>
    </row>
    <row r="980" spans="1:33">
      <c r="A980" s="51" t="s">
        <v>246</v>
      </c>
      <c r="B980" s="51">
        <v>10</v>
      </c>
      <c r="C980" s="51" t="s">
        <v>247</v>
      </c>
      <c r="D980" s="52">
        <v>37.82</v>
      </c>
      <c r="E980" s="51" t="s">
        <v>248</v>
      </c>
      <c r="F980" s="51">
        <v>1234</v>
      </c>
      <c r="G980" s="53">
        <v>105</v>
      </c>
      <c r="H980" s="51" t="s">
        <v>249</v>
      </c>
      <c r="I980" s="51" t="s">
        <v>250</v>
      </c>
      <c r="J980" s="51">
        <v>76</v>
      </c>
      <c r="K980" s="54">
        <v>46.507567716399997</v>
      </c>
      <c r="L980" s="54">
        <v>114.516168646</v>
      </c>
      <c r="M980" s="52">
        <v>0.15</v>
      </c>
      <c r="N980" s="52">
        <v>0.04</v>
      </c>
      <c r="O980" s="51">
        <v>66969</v>
      </c>
      <c r="P980" s="51">
        <v>64985</v>
      </c>
      <c r="Q980" s="55">
        <v>66969</v>
      </c>
      <c r="R980" s="55">
        <v>1400</v>
      </c>
      <c r="S980" s="51" t="s">
        <v>261</v>
      </c>
      <c r="T980" s="51" t="s">
        <v>266</v>
      </c>
      <c r="U980" s="55">
        <v>48.29</v>
      </c>
      <c r="V980" s="55">
        <v>1</v>
      </c>
      <c r="W980" s="55">
        <v>1.93</v>
      </c>
      <c r="X980" s="55">
        <v>0.497</v>
      </c>
      <c r="Y980" s="55">
        <f t="shared" si="90"/>
        <v>1.93</v>
      </c>
      <c r="Z980" s="55">
        <f t="shared" si="91"/>
        <v>0.497</v>
      </c>
      <c r="AA980" s="55">
        <v>0.88600000000000001</v>
      </c>
      <c r="AB980" s="56">
        <v>2.8297448344069501E-2</v>
      </c>
      <c r="AC980">
        <f t="shared" si="92"/>
        <v>124</v>
      </c>
      <c r="AD980">
        <f t="shared" si="93"/>
        <v>1</v>
      </c>
      <c r="AE980">
        <f t="shared" si="94"/>
        <v>0.1</v>
      </c>
      <c r="AF980">
        <f>'TP Factors'!$D$7</f>
        <v>1.0291758621024898</v>
      </c>
      <c r="AG980">
        <f t="shared" si="95"/>
        <v>0.1</v>
      </c>
    </row>
    <row r="981" spans="1:33">
      <c r="A981" s="51" t="s">
        <v>246</v>
      </c>
      <c r="B981" s="51">
        <v>10</v>
      </c>
      <c r="C981" s="51" t="s">
        <v>247</v>
      </c>
      <c r="D981" s="52">
        <v>37.82</v>
      </c>
      <c r="E981" s="51" t="s">
        <v>248</v>
      </c>
      <c r="F981" s="51">
        <v>1234</v>
      </c>
      <c r="G981" s="53">
        <v>11.1</v>
      </c>
      <c r="H981" s="51" t="s">
        <v>249</v>
      </c>
      <c r="I981" s="51" t="s">
        <v>250</v>
      </c>
      <c r="J981" s="51">
        <v>418</v>
      </c>
      <c r="K981" s="54">
        <v>314.604208503</v>
      </c>
      <c r="L981" s="54">
        <v>3053.6376046</v>
      </c>
      <c r="M981" s="52">
        <v>0.74</v>
      </c>
      <c r="N981" s="52">
        <v>0.16</v>
      </c>
      <c r="O981" s="51">
        <v>66984</v>
      </c>
      <c r="P981" s="51">
        <v>65000</v>
      </c>
      <c r="Q981" s="55">
        <v>66984</v>
      </c>
      <c r="R981" s="55">
        <v>1820</v>
      </c>
      <c r="S981" s="51" t="s">
        <v>261</v>
      </c>
      <c r="T981" s="51" t="s">
        <v>303</v>
      </c>
      <c r="U981" s="55">
        <v>48.29</v>
      </c>
      <c r="V981" s="55">
        <v>1</v>
      </c>
      <c r="W981" s="55">
        <v>1.78</v>
      </c>
      <c r="X981" s="55">
        <v>0.38</v>
      </c>
      <c r="Y981" s="55">
        <f t="shared" si="90"/>
        <v>1.78</v>
      </c>
      <c r="Z981" s="55">
        <f t="shared" si="91"/>
        <v>0.38</v>
      </c>
      <c r="AA981" s="55">
        <v>0.182</v>
      </c>
      <c r="AB981" s="56">
        <v>0.754567266872882</v>
      </c>
      <c r="AC981">
        <f t="shared" si="92"/>
        <v>682</v>
      </c>
      <c r="AD981">
        <f t="shared" si="93"/>
        <v>3</v>
      </c>
      <c r="AE981">
        <f t="shared" si="94"/>
        <v>0.6</v>
      </c>
      <c r="AF981">
        <f>'TP Factors'!$D$7</f>
        <v>1.0291758621024898</v>
      </c>
      <c r="AG981">
        <f t="shared" si="95"/>
        <v>0.6</v>
      </c>
    </row>
    <row r="982" spans="1:33">
      <c r="A982" s="51" t="s">
        <v>246</v>
      </c>
      <c r="B982" s="51">
        <v>10</v>
      </c>
      <c r="C982" s="51" t="s">
        <v>247</v>
      </c>
      <c r="D982" s="52">
        <v>37.82</v>
      </c>
      <c r="E982" s="51" t="s">
        <v>248</v>
      </c>
      <c r="F982" s="51">
        <v>1234</v>
      </c>
      <c r="G982" s="53">
        <v>11.1</v>
      </c>
      <c r="H982" s="51" t="s">
        <v>249</v>
      </c>
      <c r="I982" s="51" t="s">
        <v>250</v>
      </c>
      <c r="J982" s="51">
        <v>3927</v>
      </c>
      <c r="K982" s="54">
        <v>1046.2291604</v>
      </c>
      <c r="L982" s="54">
        <v>23509.870452200001</v>
      </c>
      <c r="M982" s="52">
        <v>6.99</v>
      </c>
      <c r="N982" s="52">
        <v>1.49</v>
      </c>
      <c r="O982" s="51">
        <v>66998</v>
      </c>
      <c r="P982" s="51">
        <v>65014</v>
      </c>
      <c r="Q982" s="55">
        <v>66998</v>
      </c>
      <c r="R982" s="55">
        <v>1820</v>
      </c>
      <c r="S982" s="51" t="s">
        <v>258</v>
      </c>
      <c r="T982" s="51" t="s">
        <v>348</v>
      </c>
      <c r="U982" s="55">
        <v>48.29</v>
      </c>
      <c r="V982" s="55">
        <v>1</v>
      </c>
      <c r="W982" s="55">
        <v>1.78</v>
      </c>
      <c r="X982" s="55">
        <v>0.38</v>
      </c>
      <c r="Y982" s="55">
        <f t="shared" si="90"/>
        <v>1.78</v>
      </c>
      <c r="Z982" s="55">
        <f t="shared" si="91"/>
        <v>0.38</v>
      </c>
      <c r="AA982" s="55">
        <v>0.222</v>
      </c>
      <c r="AB982" s="56">
        <v>5.8093922687361301</v>
      </c>
      <c r="AC982">
        <f t="shared" si="92"/>
        <v>6402</v>
      </c>
      <c r="AD982">
        <f t="shared" si="93"/>
        <v>25</v>
      </c>
      <c r="AE982">
        <f t="shared" si="94"/>
        <v>5.4</v>
      </c>
      <c r="AF982">
        <f>'TP Factors'!$D$7</f>
        <v>1.0291758621024898</v>
      </c>
      <c r="AG982">
        <f t="shared" si="95"/>
        <v>5.6</v>
      </c>
    </row>
    <row r="983" spans="1:33">
      <c r="A983" s="51" t="s">
        <v>246</v>
      </c>
      <c r="B983" s="51">
        <v>10</v>
      </c>
      <c r="C983" s="51" t="s">
        <v>247</v>
      </c>
      <c r="D983" s="52">
        <v>37.82</v>
      </c>
      <c r="E983" s="51" t="s">
        <v>248</v>
      </c>
      <c r="F983" s="51">
        <v>1234</v>
      </c>
      <c r="G983" s="53">
        <v>11.1</v>
      </c>
      <c r="H983" s="51" t="s">
        <v>249</v>
      </c>
      <c r="I983" s="51" t="s">
        <v>250</v>
      </c>
      <c r="J983" s="51">
        <v>1</v>
      </c>
      <c r="K983" s="54">
        <v>10.4874452849</v>
      </c>
      <c r="L983" s="54">
        <v>3.5491393630900001</v>
      </c>
      <c r="M983" s="52">
        <v>0</v>
      </c>
      <c r="N983" s="52">
        <v>0</v>
      </c>
      <c r="O983" s="51">
        <v>66999</v>
      </c>
      <c r="P983" s="51">
        <v>65015</v>
      </c>
      <c r="Q983" s="55">
        <v>66999</v>
      </c>
      <c r="R983" s="55">
        <v>1820</v>
      </c>
      <c r="S983" s="51" t="s">
        <v>258</v>
      </c>
      <c r="T983" s="51" t="s">
        <v>348</v>
      </c>
      <c r="U983" s="55">
        <v>48.29</v>
      </c>
      <c r="V983" s="55">
        <v>1</v>
      </c>
      <c r="W983" s="55">
        <v>1.78</v>
      </c>
      <c r="X983" s="55">
        <v>0.38</v>
      </c>
      <c r="Y983" s="55">
        <f t="shared" si="90"/>
        <v>1.78</v>
      </c>
      <c r="Z983" s="55">
        <f t="shared" si="91"/>
        <v>0.38</v>
      </c>
      <c r="AA983" s="55">
        <v>0.222</v>
      </c>
      <c r="AB983" s="56">
        <v>8.7700792813560002E-4</v>
      </c>
      <c r="AC983">
        <f t="shared" si="92"/>
        <v>1</v>
      </c>
      <c r="AD983">
        <f t="shared" si="93"/>
        <v>0</v>
      </c>
      <c r="AE983">
        <f t="shared" si="94"/>
        <v>0</v>
      </c>
      <c r="AF983">
        <f>'TP Factors'!$D$7</f>
        <v>1.0291758621024898</v>
      </c>
      <c r="AG983">
        <f t="shared" si="95"/>
        <v>0</v>
      </c>
    </row>
    <row r="984" spans="1:33">
      <c r="A984" s="51" t="s">
        <v>246</v>
      </c>
      <c r="B984" s="51">
        <v>10</v>
      </c>
      <c r="C984" s="51" t="s">
        <v>247</v>
      </c>
      <c r="D984" s="52">
        <v>37.82</v>
      </c>
      <c r="E984" s="51" t="s">
        <v>248</v>
      </c>
      <c r="F984" s="51">
        <v>1234</v>
      </c>
      <c r="G984" s="53">
        <v>11.1</v>
      </c>
      <c r="H984" s="51" t="s">
        <v>249</v>
      </c>
      <c r="I984" s="51" t="s">
        <v>250</v>
      </c>
      <c r="J984" s="51">
        <v>965</v>
      </c>
      <c r="K984" s="54">
        <v>333.515835014</v>
      </c>
      <c r="L984" s="54">
        <v>5778.2397702899998</v>
      </c>
      <c r="M984" s="52">
        <v>1.72</v>
      </c>
      <c r="N984" s="52">
        <v>0.37</v>
      </c>
      <c r="O984" s="51">
        <v>67008</v>
      </c>
      <c r="P984" s="51">
        <v>65023</v>
      </c>
      <c r="Q984" s="55">
        <v>67008</v>
      </c>
      <c r="R984" s="55">
        <v>1820</v>
      </c>
      <c r="S984" s="51" t="s">
        <v>258</v>
      </c>
      <c r="T984" s="51" t="s">
        <v>348</v>
      </c>
      <c r="U984" s="55">
        <v>48.29</v>
      </c>
      <c r="V984" s="55">
        <v>1</v>
      </c>
      <c r="W984" s="55">
        <v>1.78</v>
      </c>
      <c r="X984" s="55">
        <v>0.38</v>
      </c>
      <c r="Y984" s="55">
        <f t="shared" si="90"/>
        <v>1.78</v>
      </c>
      <c r="Z984" s="55">
        <f t="shared" si="91"/>
        <v>0.38</v>
      </c>
      <c r="AA984" s="55">
        <v>0.222</v>
      </c>
      <c r="AB984" s="56">
        <v>1.4278284313523599</v>
      </c>
      <c r="AC984">
        <f t="shared" si="92"/>
        <v>1573</v>
      </c>
      <c r="AD984">
        <f t="shared" si="93"/>
        <v>6</v>
      </c>
      <c r="AE984">
        <f t="shared" si="94"/>
        <v>1.3</v>
      </c>
      <c r="AF984">
        <f>'TP Factors'!$D$7</f>
        <v>1.0291758621024898</v>
      </c>
      <c r="AG984">
        <f t="shared" si="95"/>
        <v>1.3</v>
      </c>
    </row>
    <row r="985" spans="1:33">
      <c r="A985" s="51" t="s">
        <v>246</v>
      </c>
      <c r="B985" s="51">
        <v>10</v>
      </c>
      <c r="C985" s="51" t="s">
        <v>247</v>
      </c>
      <c r="D985" s="52">
        <v>37.82</v>
      </c>
      <c r="E985" s="51" t="s">
        <v>248</v>
      </c>
      <c r="F985" s="51">
        <v>1234</v>
      </c>
      <c r="G985" s="53">
        <v>0</v>
      </c>
      <c r="H985" s="51" t="s">
        <v>249</v>
      </c>
      <c r="I985" s="51" t="s">
        <v>250</v>
      </c>
      <c r="J985" s="51">
        <v>368</v>
      </c>
      <c r="K985" s="54">
        <v>145.69737713500001</v>
      </c>
      <c r="L985" s="54">
        <v>976.97990641499996</v>
      </c>
      <c r="M985" s="52">
        <v>0.22</v>
      </c>
      <c r="N985" s="52">
        <v>0.05</v>
      </c>
      <c r="O985" s="51">
        <v>67011</v>
      </c>
      <c r="P985" s="51">
        <v>65026</v>
      </c>
      <c r="Q985" s="55">
        <v>67011</v>
      </c>
      <c r="R985" s="55">
        <v>5300</v>
      </c>
      <c r="S985" s="51" t="s">
        <v>258</v>
      </c>
      <c r="T985" s="51" t="s">
        <v>291</v>
      </c>
      <c r="U985" s="55">
        <v>48.29</v>
      </c>
      <c r="V985" s="55">
        <v>1</v>
      </c>
      <c r="W985" s="55">
        <v>0.6</v>
      </c>
      <c r="X985" s="55">
        <v>0.13500000000000001</v>
      </c>
      <c r="Y985" s="55">
        <f t="shared" si="90"/>
        <v>0.6</v>
      </c>
      <c r="Z985" s="55">
        <f t="shared" si="91"/>
        <v>0.13500000000000001</v>
      </c>
      <c r="AA985" s="55">
        <v>0.5</v>
      </c>
      <c r="AB985" s="56">
        <v>0.24141602676567001</v>
      </c>
      <c r="AC985">
        <f t="shared" si="92"/>
        <v>599</v>
      </c>
      <c r="AD985">
        <f t="shared" si="93"/>
        <v>1</v>
      </c>
      <c r="AE985">
        <f t="shared" si="94"/>
        <v>0.2</v>
      </c>
      <c r="AF985">
        <f>'TP Factors'!$D$7</f>
        <v>1.0291758621024898</v>
      </c>
      <c r="AG985">
        <f t="shared" si="95"/>
        <v>0.2</v>
      </c>
    </row>
    <row r="986" spans="1:33">
      <c r="A986" s="51" t="s">
        <v>246</v>
      </c>
      <c r="B986" s="51">
        <v>10</v>
      </c>
      <c r="C986" s="51" t="s">
        <v>247</v>
      </c>
      <c r="D986" s="52">
        <v>37.82</v>
      </c>
      <c r="E986" s="51" t="s">
        <v>248</v>
      </c>
      <c r="F986" s="51">
        <v>1234</v>
      </c>
      <c r="G986" s="53">
        <v>0</v>
      </c>
      <c r="H986" s="51" t="s">
        <v>249</v>
      </c>
      <c r="I986" s="51" t="s">
        <v>250</v>
      </c>
      <c r="J986" s="51">
        <v>23</v>
      </c>
      <c r="K986" s="54">
        <v>39.002119066100001</v>
      </c>
      <c r="L986" s="54">
        <v>62.2435768745</v>
      </c>
      <c r="M986" s="52">
        <v>0.01</v>
      </c>
      <c r="N986" s="52">
        <v>0</v>
      </c>
      <c r="O986" s="51">
        <v>67013</v>
      </c>
      <c r="P986" s="51">
        <v>65028</v>
      </c>
      <c r="Q986" s="55">
        <v>67013</v>
      </c>
      <c r="R986" s="55">
        <v>5300</v>
      </c>
      <c r="S986" s="51" t="s">
        <v>253</v>
      </c>
      <c r="T986" s="51" t="s">
        <v>316</v>
      </c>
      <c r="U986" s="55">
        <v>48.29</v>
      </c>
      <c r="V986" s="55">
        <v>1</v>
      </c>
      <c r="W986" s="55">
        <v>0.6</v>
      </c>
      <c r="X986" s="55">
        <v>0.13500000000000001</v>
      </c>
      <c r="Y986" s="55">
        <f t="shared" si="90"/>
        <v>0.6</v>
      </c>
      <c r="Z986" s="55">
        <f t="shared" si="91"/>
        <v>0.13500000000000001</v>
      </c>
      <c r="AA986" s="55">
        <v>0.5</v>
      </c>
      <c r="AB986" s="56">
        <v>1.5380661284828699E-2</v>
      </c>
      <c r="AC986">
        <f t="shared" si="92"/>
        <v>38</v>
      </c>
      <c r="AD986">
        <f t="shared" si="93"/>
        <v>0</v>
      </c>
      <c r="AE986">
        <f t="shared" si="94"/>
        <v>0</v>
      </c>
      <c r="AF986">
        <f>'TP Factors'!$D$7</f>
        <v>1.0291758621024898</v>
      </c>
      <c r="AG986">
        <f t="shared" si="95"/>
        <v>0</v>
      </c>
    </row>
    <row r="987" spans="1:33">
      <c r="A987" s="51" t="s">
        <v>246</v>
      </c>
      <c r="B987" s="51">
        <v>10</v>
      </c>
      <c r="C987" s="51" t="s">
        <v>247</v>
      </c>
      <c r="D987" s="52">
        <v>37.82</v>
      </c>
      <c r="E987" s="51" t="s">
        <v>248</v>
      </c>
      <c r="F987" s="51">
        <v>1234</v>
      </c>
      <c r="G987" s="53">
        <v>102.5</v>
      </c>
      <c r="H987" s="51" t="s">
        <v>249</v>
      </c>
      <c r="I987" s="51" t="s">
        <v>250</v>
      </c>
      <c r="J987" s="51">
        <v>2863</v>
      </c>
      <c r="K987" s="54">
        <v>310.60407641</v>
      </c>
      <c r="L987" s="54">
        <v>5749.1333440899998</v>
      </c>
      <c r="M987" s="52">
        <v>6.01</v>
      </c>
      <c r="N987" s="52">
        <v>1.48</v>
      </c>
      <c r="O987" s="51">
        <v>67026</v>
      </c>
      <c r="P987" s="51">
        <v>65040</v>
      </c>
      <c r="Q987" s="55">
        <v>67026</v>
      </c>
      <c r="R987" s="55">
        <v>1300</v>
      </c>
      <c r="S987" s="51" t="s">
        <v>258</v>
      </c>
      <c r="T987" s="51" t="s">
        <v>311</v>
      </c>
      <c r="U987" s="55">
        <v>48.29</v>
      </c>
      <c r="V987" s="55">
        <v>1</v>
      </c>
      <c r="W987" s="55">
        <v>2.1</v>
      </c>
      <c r="X987" s="55">
        <v>0.51600000000000001</v>
      </c>
      <c r="Y987" s="55">
        <f t="shared" si="90"/>
        <v>2.1</v>
      </c>
      <c r="Z987" s="55">
        <f t="shared" si="91"/>
        <v>0.51600000000000001</v>
      </c>
      <c r="AA987" s="55">
        <v>0.66200000000000003</v>
      </c>
      <c r="AB987" s="56">
        <v>1.4206361055085199</v>
      </c>
      <c r="AC987">
        <f t="shared" si="92"/>
        <v>4668</v>
      </c>
      <c r="AD987">
        <f t="shared" si="93"/>
        <v>22</v>
      </c>
      <c r="AE987">
        <f t="shared" si="94"/>
        <v>5.3</v>
      </c>
      <c r="AF987">
        <f>'TP Factors'!$D$7</f>
        <v>1.0291758621024898</v>
      </c>
      <c r="AG987">
        <f t="shared" si="95"/>
        <v>5.5</v>
      </c>
    </row>
    <row r="988" spans="1:33">
      <c r="A988" s="51" t="s">
        <v>246</v>
      </c>
      <c r="B988" s="51">
        <v>10</v>
      </c>
      <c r="C988" s="51" t="s">
        <v>247</v>
      </c>
      <c r="D988" s="52">
        <v>37.82</v>
      </c>
      <c r="E988" s="51" t="s">
        <v>248</v>
      </c>
      <c r="F988" s="51">
        <v>1234</v>
      </c>
      <c r="G988" s="53">
        <v>105</v>
      </c>
      <c r="H988" s="51" t="s">
        <v>249</v>
      </c>
      <c r="I988" s="51" t="s">
        <v>250</v>
      </c>
      <c r="J988" s="51">
        <v>13088</v>
      </c>
      <c r="K988" s="54">
        <v>554.11261468700002</v>
      </c>
      <c r="L988" s="54">
        <v>19589.747092699999</v>
      </c>
      <c r="M988" s="52">
        <v>25.26</v>
      </c>
      <c r="N988" s="52">
        <v>6.5</v>
      </c>
      <c r="O988" s="51">
        <v>67030</v>
      </c>
      <c r="P988" s="51">
        <v>65044</v>
      </c>
      <c r="Q988" s="55">
        <v>67030</v>
      </c>
      <c r="R988" s="55">
        <v>1400</v>
      </c>
      <c r="S988" s="51" t="s">
        <v>253</v>
      </c>
      <c r="T988" s="51" t="s">
        <v>317</v>
      </c>
      <c r="U988" s="55">
        <v>48.29</v>
      </c>
      <c r="V988" s="55">
        <v>1</v>
      </c>
      <c r="W988" s="55">
        <v>1.93</v>
      </c>
      <c r="X988" s="55">
        <v>0.497</v>
      </c>
      <c r="Y988" s="55">
        <f t="shared" si="90"/>
        <v>1.93</v>
      </c>
      <c r="Z988" s="55">
        <f t="shared" si="91"/>
        <v>0.497</v>
      </c>
      <c r="AA988" s="55">
        <v>0.88800000000000001</v>
      </c>
      <c r="AB988" s="56">
        <v>4.8407125653128498</v>
      </c>
      <c r="AC988">
        <f t="shared" si="92"/>
        <v>21337</v>
      </c>
      <c r="AD988">
        <f t="shared" si="93"/>
        <v>91</v>
      </c>
      <c r="AE988">
        <f t="shared" si="94"/>
        <v>23.4</v>
      </c>
      <c r="AF988">
        <f>'TP Factors'!$D$7</f>
        <v>1.0291758621024898</v>
      </c>
      <c r="AG988">
        <f t="shared" si="95"/>
        <v>24.1</v>
      </c>
    </row>
    <row r="989" spans="1:33">
      <c r="A989" s="51" t="s">
        <v>246</v>
      </c>
      <c r="B989" s="51">
        <v>10</v>
      </c>
      <c r="C989" s="51" t="s">
        <v>247</v>
      </c>
      <c r="D989" s="52">
        <v>37.82</v>
      </c>
      <c r="E989" s="51" t="s">
        <v>248</v>
      </c>
      <c r="F989" s="51">
        <v>1234</v>
      </c>
      <c r="G989" s="53">
        <v>29</v>
      </c>
      <c r="H989" s="51" t="s">
        <v>249</v>
      </c>
      <c r="I989" s="51" t="s">
        <v>250</v>
      </c>
      <c r="J989" s="51">
        <v>918</v>
      </c>
      <c r="K989" s="54">
        <v>359.47898411</v>
      </c>
      <c r="L989" s="54">
        <v>4014.1691688400001</v>
      </c>
      <c r="M989" s="52">
        <v>2.0499999999999998</v>
      </c>
      <c r="N989" s="52">
        <v>0.28999999999999998</v>
      </c>
      <c r="O989" s="51">
        <v>67034</v>
      </c>
      <c r="P989" s="51">
        <v>65048</v>
      </c>
      <c r="Q989" s="55">
        <v>67034</v>
      </c>
      <c r="R989" s="55">
        <v>1200</v>
      </c>
      <c r="S989" s="51" t="s">
        <v>258</v>
      </c>
      <c r="T989" s="51" t="s">
        <v>259</v>
      </c>
      <c r="U989" s="55">
        <v>48.29</v>
      </c>
      <c r="V989" s="55">
        <v>1</v>
      </c>
      <c r="W989" s="55">
        <v>2.23</v>
      </c>
      <c r="X989" s="55">
        <v>0.316</v>
      </c>
      <c r="Y989" s="55">
        <f t="shared" si="90"/>
        <v>2.23</v>
      </c>
      <c r="Z989" s="55">
        <f t="shared" si="91"/>
        <v>0.316</v>
      </c>
      <c r="AA989" s="55">
        <v>0.30399999999999999</v>
      </c>
      <c r="AB989" s="56">
        <v>0.991918836067465</v>
      </c>
      <c r="AC989">
        <f t="shared" si="92"/>
        <v>1497</v>
      </c>
      <c r="AD989">
        <f t="shared" si="93"/>
        <v>7</v>
      </c>
      <c r="AE989">
        <f t="shared" si="94"/>
        <v>1</v>
      </c>
      <c r="AF989">
        <f>'TP Factors'!$D$7</f>
        <v>1.0291758621024898</v>
      </c>
      <c r="AG989">
        <f t="shared" si="95"/>
        <v>1</v>
      </c>
    </row>
    <row r="990" spans="1:33">
      <c r="A990" s="51" t="s">
        <v>246</v>
      </c>
      <c r="B990" s="51">
        <v>10</v>
      </c>
      <c r="C990" s="51" t="s">
        <v>247</v>
      </c>
      <c r="D990" s="52">
        <v>37.82</v>
      </c>
      <c r="E990" s="51" t="s">
        <v>248</v>
      </c>
      <c r="F990" s="51">
        <v>1234</v>
      </c>
      <c r="G990" s="53">
        <v>29</v>
      </c>
      <c r="H990" s="51" t="s">
        <v>249</v>
      </c>
      <c r="I990" s="51" t="s">
        <v>250</v>
      </c>
      <c r="J990" s="51">
        <v>401</v>
      </c>
      <c r="K990" s="54">
        <v>209.85095942800001</v>
      </c>
      <c r="L990" s="54">
        <v>2422.3190424200002</v>
      </c>
      <c r="M990" s="52">
        <v>0.89</v>
      </c>
      <c r="N990" s="52">
        <v>0.13</v>
      </c>
      <c r="O990" s="51">
        <v>67042</v>
      </c>
      <c r="P990" s="51">
        <v>65056</v>
      </c>
      <c r="Q990" s="55">
        <v>67042</v>
      </c>
      <c r="R990" s="55">
        <v>1200</v>
      </c>
      <c r="S990" s="51" t="s">
        <v>261</v>
      </c>
      <c r="T990" s="51" t="s">
        <v>262</v>
      </c>
      <c r="U990" s="55">
        <v>48.29</v>
      </c>
      <c r="V990" s="55">
        <v>1</v>
      </c>
      <c r="W990" s="55">
        <v>2.23</v>
      </c>
      <c r="X990" s="55">
        <v>0.316</v>
      </c>
      <c r="Y990" s="55">
        <f t="shared" si="90"/>
        <v>2.23</v>
      </c>
      <c r="Z990" s="55">
        <f t="shared" si="91"/>
        <v>0.316</v>
      </c>
      <c r="AA990" s="55">
        <v>0.22</v>
      </c>
      <c r="AB990" s="56">
        <v>0.59856567675149697</v>
      </c>
      <c r="AC990">
        <f t="shared" si="92"/>
        <v>654</v>
      </c>
      <c r="AD990">
        <f t="shared" si="93"/>
        <v>3</v>
      </c>
      <c r="AE990">
        <f t="shared" si="94"/>
        <v>0.5</v>
      </c>
      <c r="AF990">
        <f>'TP Factors'!$D$7</f>
        <v>1.0291758621024898</v>
      </c>
      <c r="AG990">
        <f t="shared" si="95"/>
        <v>0.5</v>
      </c>
    </row>
    <row r="991" spans="1:33">
      <c r="A991" s="51" t="s">
        <v>246</v>
      </c>
      <c r="B991" s="51">
        <v>10</v>
      </c>
      <c r="C991" s="51" t="s">
        <v>247</v>
      </c>
      <c r="D991" s="52">
        <v>37.82</v>
      </c>
      <c r="E991" s="51" t="s">
        <v>248</v>
      </c>
      <c r="F991" s="51">
        <v>1234</v>
      </c>
      <c r="G991" s="53">
        <v>11.1</v>
      </c>
      <c r="H991" s="51" t="s">
        <v>249</v>
      </c>
      <c r="I991" s="51" t="s">
        <v>250</v>
      </c>
      <c r="J991" s="51">
        <v>52</v>
      </c>
      <c r="K991" s="54">
        <v>88.884645475699998</v>
      </c>
      <c r="L991" s="54">
        <v>233.669924909</v>
      </c>
      <c r="M991" s="52">
        <v>0.09</v>
      </c>
      <c r="N991" s="52">
        <v>0.02</v>
      </c>
      <c r="O991" s="51">
        <v>67046</v>
      </c>
      <c r="P991" s="51">
        <v>65060</v>
      </c>
      <c r="Q991" s="55">
        <v>67046</v>
      </c>
      <c r="R991" s="55">
        <v>1820</v>
      </c>
      <c r="S991" s="51" t="s">
        <v>251</v>
      </c>
      <c r="T991" s="51" t="s">
        <v>350</v>
      </c>
      <c r="U991" s="55">
        <v>48.29</v>
      </c>
      <c r="V991" s="55">
        <v>1</v>
      </c>
      <c r="W991" s="55">
        <v>1.78</v>
      </c>
      <c r="X991" s="55">
        <v>0.38</v>
      </c>
      <c r="Y991" s="55">
        <f t="shared" si="90"/>
        <v>1.78</v>
      </c>
      <c r="Z991" s="55">
        <f t="shared" si="91"/>
        <v>0.38</v>
      </c>
      <c r="AA991" s="55">
        <v>0.29799999999999999</v>
      </c>
      <c r="AB991" s="56">
        <v>5.7740864981508801E-2</v>
      </c>
      <c r="AC991">
        <f t="shared" si="92"/>
        <v>85</v>
      </c>
      <c r="AD991">
        <f t="shared" si="93"/>
        <v>0</v>
      </c>
      <c r="AE991">
        <f t="shared" si="94"/>
        <v>0.1</v>
      </c>
      <c r="AF991">
        <f>'TP Factors'!$D$7</f>
        <v>1.0291758621024898</v>
      </c>
      <c r="AG991">
        <f t="shared" si="95"/>
        <v>0.1</v>
      </c>
    </row>
    <row r="992" spans="1:33">
      <c r="A992" s="51" t="s">
        <v>246</v>
      </c>
      <c r="B992" s="51">
        <v>10</v>
      </c>
      <c r="C992" s="51" t="s">
        <v>247</v>
      </c>
      <c r="D992" s="52">
        <v>37.82</v>
      </c>
      <c r="E992" s="51" t="s">
        <v>248</v>
      </c>
      <c r="F992" s="51">
        <v>1234</v>
      </c>
      <c r="G992" s="53">
        <v>0</v>
      </c>
      <c r="H992" s="51" t="s">
        <v>249</v>
      </c>
      <c r="I992" s="51" t="s">
        <v>250</v>
      </c>
      <c r="J992" s="51">
        <v>218</v>
      </c>
      <c r="K992" s="54">
        <v>127.502677397</v>
      </c>
      <c r="L992" s="54">
        <v>578.42310296999995</v>
      </c>
      <c r="M992" s="52">
        <v>0.13</v>
      </c>
      <c r="N992" s="52">
        <v>0.03</v>
      </c>
      <c r="O992" s="51">
        <v>67055</v>
      </c>
      <c r="P992" s="51">
        <v>65069</v>
      </c>
      <c r="Q992" s="55">
        <v>67055</v>
      </c>
      <c r="R992" s="55">
        <v>5300</v>
      </c>
      <c r="S992" s="51" t="s">
        <v>258</v>
      </c>
      <c r="T992" s="51" t="s">
        <v>291</v>
      </c>
      <c r="U992" s="55">
        <v>48.29</v>
      </c>
      <c r="V992" s="55">
        <v>1</v>
      </c>
      <c r="W992" s="55">
        <v>0.6</v>
      </c>
      <c r="X992" s="55">
        <v>0.13500000000000001</v>
      </c>
      <c r="Y992" s="55">
        <f t="shared" si="90"/>
        <v>0.6</v>
      </c>
      <c r="Z992" s="55">
        <f t="shared" si="91"/>
        <v>0.13500000000000001</v>
      </c>
      <c r="AA992" s="55">
        <v>0.5</v>
      </c>
      <c r="AB992" s="56">
        <v>0.14293088978975901</v>
      </c>
      <c r="AC992">
        <f t="shared" si="92"/>
        <v>355</v>
      </c>
      <c r="AD992">
        <f t="shared" si="93"/>
        <v>0</v>
      </c>
      <c r="AE992">
        <f t="shared" si="94"/>
        <v>0.1</v>
      </c>
      <c r="AF992">
        <f>'TP Factors'!$D$7</f>
        <v>1.0291758621024898</v>
      </c>
      <c r="AG992">
        <f t="shared" si="95"/>
        <v>0.1</v>
      </c>
    </row>
    <row r="993" spans="1:33">
      <c r="A993" s="51" t="s">
        <v>246</v>
      </c>
      <c r="B993" s="51">
        <v>10</v>
      </c>
      <c r="C993" s="51" t="s">
        <v>247</v>
      </c>
      <c r="D993" s="52">
        <v>37.82</v>
      </c>
      <c r="E993" s="51" t="s">
        <v>248</v>
      </c>
      <c r="F993" s="51">
        <v>1234</v>
      </c>
      <c r="G993" s="53">
        <v>11.1</v>
      </c>
      <c r="H993" s="51" t="s">
        <v>249</v>
      </c>
      <c r="I993" s="51" t="s">
        <v>250</v>
      </c>
      <c r="J993" s="51">
        <v>203</v>
      </c>
      <c r="K993" s="54">
        <v>191.834963394</v>
      </c>
      <c r="L993" s="54">
        <v>1215.73533436</v>
      </c>
      <c r="M993" s="52">
        <v>0.36</v>
      </c>
      <c r="N993" s="52">
        <v>0.08</v>
      </c>
      <c r="O993" s="51">
        <v>67057</v>
      </c>
      <c r="P993" s="51">
        <v>65071</v>
      </c>
      <c r="Q993" s="55">
        <v>67057</v>
      </c>
      <c r="R993" s="55">
        <v>1820</v>
      </c>
      <c r="S993" s="51" t="s">
        <v>258</v>
      </c>
      <c r="T993" s="51" t="s">
        <v>348</v>
      </c>
      <c r="U993" s="55">
        <v>48.29</v>
      </c>
      <c r="V993" s="55">
        <v>1</v>
      </c>
      <c r="W993" s="55">
        <v>1.78</v>
      </c>
      <c r="X993" s="55">
        <v>0.38</v>
      </c>
      <c r="Y993" s="55">
        <f t="shared" si="90"/>
        <v>1.78</v>
      </c>
      <c r="Z993" s="55">
        <f t="shared" si="91"/>
        <v>0.38</v>
      </c>
      <c r="AA993" s="55">
        <v>0.222</v>
      </c>
      <c r="AB993" s="56">
        <v>0.30041354189869501</v>
      </c>
      <c r="AC993">
        <f t="shared" si="92"/>
        <v>331</v>
      </c>
      <c r="AD993">
        <f t="shared" si="93"/>
        <v>1</v>
      </c>
      <c r="AE993">
        <f t="shared" si="94"/>
        <v>0.3</v>
      </c>
      <c r="AF993">
        <f>'TP Factors'!$D$7</f>
        <v>1.0291758621024898</v>
      </c>
      <c r="AG993">
        <f t="shared" si="95"/>
        <v>0.3</v>
      </c>
    </row>
    <row r="994" spans="1:33">
      <c r="A994" s="51" t="s">
        <v>246</v>
      </c>
      <c r="B994" s="51">
        <v>10</v>
      </c>
      <c r="C994" s="51" t="s">
        <v>247</v>
      </c>
      <c r="D994" s="52">
        <v>37.82</v>
      </c>
      <c r="E994" s="51" t="s">
        <v>248</v>
      </c>
      <c r="F994" s="51">
        <v>1234</v>
      </c>
      <c r="G994" s="53">
        <v>11.1</v>
      </c>
      <c r="H994" s="51" t="s">
        <v>249</v>
      </c>
      <c r="I994" s="51" t="s">
        <v>250</v>
      </c>
      <c r="J994" s="51">
        <v>2869</v>
      </c>
      <c r="K994" s="54">
        <v>589.78144548399996</v>
      </c>
      <c r="L994" s="54">
        <v>14782.6639548</v>
      </c>
      <c r="M994" s="52">
        <v>5.1100000000000003</v>
      </c>
      <c r="N994" s="52">
        <v>1.0900000000000001</v>
      </c>
      <c r="O994" s="51">
        <v>67065</v>
      </c>
      <c r="P994" s="51">
        <v>65079</v>
      </c>
      <c r="Q994" s="55">
        <v>67065</v>
      </c>
      <c r="R994" s="55">
        <v>1820</v>
      </c>
      <c r="S994" s="51" t="s">
        <v>253</v>
      </c>
      <c r="T994" s="51" t="s">
        <v>363</v>
      </c>
      <c r="U994" s="55">
        <v>48.29</v>
      </c>
      <c r="V994" s="55">
        <v>1</v>
      </c>
      <c r="W994" s="55">
        <v>1.78</v>
      </c>
      <c r="X994" s="55">
        <v>0.38</v>
      </c>
      <c r="Y994" s="55">
        <f t="shared" si="90"/>
        <v>1.78</v>
      </c>
      <c r="Z994" s="55">
        <f t="shared" si="91"/>
        <v>0.38</v>
      </c>
      <c r="AA994" s="55">
        <v>0.25800000000000001</v>
      </c>
      <c r="AB994" s="56">
        <v>3.6528612041907502</v>
      </c>
      <c r="AC994">
        <f t="shared" si="92"/>
        <v>4678</v>
      </c>
      <c r="AD994">
        <f t="shared" si="93"/>
        <v>18</v>
      </c>
      <c r="AE994">
        <f t="shared" si="94"/>
        <v>3.9</v>
      </c>
      <c r="AF994">
        <f>'TP Factors'!$D$7</f>
        <v>1.0291758621024898</v>
      </c>
      <c r="AG994">
        <f t="shared" si="95"/>
        <v>4</v>
      </c>
    </row>
    <row r="995" spans="1:33">
      <c r="A995" s="51" t="s">
        <v>246</v>
      </c>
      <c r="B995" s="51">
        <v>10</v>
      </c>
      <c r="C995" s="51" t="s">
        <v>247</v>
      </c>
      <c r="D995" s="52">
        <v>37.82</v>
      </c>
      <c r="E995" s="51" t="s">
        <v>248</v>
      </c>
      <c r="F995" s="51">
        <v>1234</v>
      </c>
      <c r="G995" s="53">
        <v>11.1</v>
      </c>
      <c r="H995" s="51" t="s">
        <v>249</v>
      </c>
      <c r="I995" s="51" t="s">
        <v>250</v>
      </c>
      <c r="J995" s="51">
        <v>6</v>
      </c>
      <c r="K995" s="54">
        <v>72.930946293100007</v>
      </c>
      <c r="L995" s="54">
        <v>26.060334029700002</v>
      </c>
      <c r="M995" s="52">
        <v>0.01</v>
      </c>
      <c r="N995" s="52">
        <v>0</v>
      </c>
      <c r="O995" s="51">
        <v>67067</v>
      </c>
      <c r="P995" s="51">
        <v>65081</v>
      </c>
      <c r="Q995" s="55">
        <v>67067</v>
      </c>
      <c r="R995" s="55">
        <v>1820</v>
      </c>
      <c r="S995" s="51" t="s">
        <v>251</v>
      </c>
      <c r="T995" s="51" t="s">
        <v>350</v>
      </c>
      <c r="U995" s="55">
        <v>48.29</v>
      </c>
      <c r="V995" s="55">
        <v>1</v>
      </c>
      <c r="W995" s="55">
        <v>1.78</v>
      </c>
      <c r="X995" s="55">
        <v>0.38</v>
      </c>
      <c r="Y995" s="55">
        <f t="shared" si="90"/>
        <v>1.78</v>
      </c>
      <c r="Z995" s="55">
        <f t="shared" si="91"/>
        <v>0.38</v>
      </c>
      <c r="AA995" s="55">
        <v>0.29799999999999999</v>
      </c>
      <c r="AB995" s="56">
        <v>6.4396230270981703E-3</v>
      </c>
      <c r="AC995">
        <f t="shared" si="92"/>
        <v>10</v>
      </c>
      <c r="AD995">
        <f t="shared" si="93"/>
        <v>0</v>
      </c>
      <c r="AE995">
        <f t="shared" si="94"/>
        <v>0</v>
      </c>
      <c r="AF995">
        <f>'TP Factors'!$D$7</f>
        <v>1.0291758621024898</v>
      </c>
      <c r="AG995">
        <f t="shared" si="95"/>
        <v>0</v>
      </c>
    </row>
    <row r="996" spans="1:33">
      <c r="A996" s="51" t="s">
        <v>246</v>
      </c>
      <c r="B996" s="51">
        <v>10</v>
      </c>
      <c r="C996" s="51" t="s">
        <v>247</v>
      </c>
      <c r="D996" s="52">
        <v>37.82</v>
      </c>
      <c r="E996" s="51" t="s">
        <v>248</v>
      </c>
      <c r="F996" s="51">
        <v>1234</v>
      </c>
      <c r="G996" s="53">
        <v>45</v>
      </c>
      <c r="H996" s="51" t="s">
        <v>249</v>
      </c>
      <c r="I996" s="51" t="s">
        <v>250</v>
      </c>
      <c r="J996" s="51">
        <v>4112</v>
      </c>
      <c r="K996" s="54">
        <v>1100.77175483</v>
      </c>
      <c r="L996" s="54">
        <v>7774.1683338299999</v>
      </c>
      <c r="M996" s="52">
        <v>4.93</v>
      </c>
      <c r="N996" s="52">
        <v>1.97</v>
      </c>
      <c r="O996" s="51">
        <v>67143</v>
      </c>
      <c r="P996" s="51">
        <v>65157</v>
      </c>
      <c r="Q996" s="55">
        <v>67143</v>
      </c>
      <c r="R996" s="55">
        <v>8140</v>
      </c>
      <c r="S996" s="51" t="s">
        <v>258</v>
      </c>
      <c r="T996" s="51" t="s">
        <v>301</v>
      </c>
      <c r="U996" s="55">
        <v>48.29</v>
      </c>
      <c r="V996" s="55">
        <v>1</v>
      </c>
      <c r="W996" s="55">
        <v>1.2</v>
      </c>
      <c r="X996" s="55">
        <v>0.48</v>
      </c>
      <c r="Y996" s="55">
        <f t="shared" si="90"/>
        <v>1.2</v>
      </c>
      <c r="Z996" s="55">
        <f t="shared" si="91"/>
        <v>0.48</v>
      </c>
      <c r="AA996" s="55">
        <v>0.70299999999999996</v>
      </c>
      <c r="AB996" s="56">
        <v>0.73755802295778905</v>
      </c>
      <c r="AC996">
        <f t="shared" si="92"/>
        <v>2574</v>
      </c>
      <c r="AD996">
        <f t="shared" si="93"/>
        <v>7</v>
      </c>
      <c r="AE996">
        <f t="shared" si="94"/>
        <v>2.7</v>
      </c>
      <c r="AF996">
        <f>'TP Factors'!$D$7</f>
        <v>1.0291758621024898</v>
      </c>
      <c r="AG996">
        <f t="shared" si="95"/>
        <v>2.8</v>
      </c>
    </row>
    <row r="997" spans="1:33">
      <c r="A997" s="51" t="s">
        <v>246</v>
      </c>
      <c r="B997" s="51">
        <v>10</v>
      </c>
      <c r="C997" s="51" t="s">
        <v>247</v>
      </c>
      <c r="D997" s="52">
        <v>37.82</v>
      </c>
      <c r="E997" s="51" t="s">
        <v>248</v>
      </c>
      <c r="F997" s="51">
        <v>1234</v>
      </c>
      <c r="G997" s="53">
        <v>45</v>
      </c>
      <c r="H997" s="51" t="s">
        <v>249</v>
      </c>
      <c r="I997" s="51" t="s">
        <v>250</v>
      </c>
      <c r="J997" s="51">
        <v>8281</v>
      </c>
      <c r="K997" s="54">
        <v>1310.41299622</v>
      </c>
      <c r="L997" s="54">
        <v>15657.2937303</v>
      </c>
      <c r="M997" s="52">
        <v>9.94</v>
      </c>
      <c r="N997" s="52">
        <v>3.97</v>
      </c>
      <c r="O997" s="51">
        <v>67156</v>
      </c>
      <c r="P997" s="51">
        <v>65170</v>
      </c>
      <c r="Q997" s="55">
        <v>67156</v>
      </c>
      <c r="R997" s="55">
        <v>8140</v>
      </c>
      <c r="S997" s="51" t="s">
        <v>258</v>
      </c>
      <c r="T997" s="51" t="s">
        <v>301</v>
      </c>
      <c r="U997" s="55">
        <v>48.29</v>
      </c>
      <c r="V997" s="55">
        <v>1</v>
      </c>
      <c r="W997" s="55">
        <v>1.2</v>
      </c>
      <c r="X997" s="55">
        <v>0.48</v>
      </c>
      <c r="Y997" s="55">
        <f t="shared" si="90"/>
        <v>1.2</v>
      </c>
      <c r="Z997" s="55">
        <f t="shared" si="91"/>
        <v>0.48</v>
      </c>
      <c r="AA997" s="55">
        <v>0.70299999999999996</v>
      </c>
      <c r="AB997" s="56">
        <v>3.3822168789198002</v>
      </c>
      <c r="AC997">
        <f t="shared" si="92"/>
        <v>11802</v>
      </c>
      <c r="AD997">
        <f t="shared" si="93"/>
        <v>31</v>
      </c>
      <c r="AE997">
        <f t="shared" si="94"/>
        <v>12.5</v>
      </c>
      <c r="AF997">
        <f>'TP Factors'!$D$7</f>
        <v>1.0291758621024898</v>
      </c>
      <c r="AG997">
        <f t="shared" si="95"/>
        <v>12.9</v>
      </c>
    </row>
    <row r="998" spans="1:33">
      <c r="A998" s="51" t="s">
        <v>246</v>
      </c>
      <c r="B998" s="51">
        <v>10</v>
      </c>
      <c r="C998" s="51" t="s">
        <v>247</v>
      </c>
      <c r="D998" s="52">
        <v>37.82</v>
      </c>
      <c r="E998" s="51" t="s">
        <v>248</v>
      </c>
      <c r="F998" s="51">
        <v>1234</v>
      </c>
      <c r="G998" s="53">
        <v>45</v>
      </c>
      <c r="H998" s="51" t="s">
        <v>249</v>
      </c>
      <c r="I998" s="51" t="s">
        <v>250</v>
      </c>
      <c r="J998" s="51">
        <v>530</v>
      </c>
      <c r="K998" s="54">
        <v>176.13990944899999</v>
      </c>
      <c r="L998" s="54">
        <v>1002.9326290400001</v>
      </c>
      <c r="M998" s="52">
        <v>0.64</v>
      </c>
      <c r="N998" s="52">
        <v>0.25</v>
      </c>
      <c r="O998" s="51">
        <v>67178</v>
      </c>
      <c r="P998" s="51">
        <v>65191</v>
      </c>
      <c r="Q998" s="55">
        <v>67178</v>
      </c>
      <c r="R998" s="55">
        <v>8140</v>
      </c>
      <c r="S998" s="51" t="s">
        <v>258</v>
      </c>
      <c r="T998" s="51" t="s">
        <v>301</v>
      </c>
      <c r="U998" s="55">
        <v>48.29</v>
      </c>
      <c r="V998" s="55">
        <v>1</v>
      </c>
      <c r="W998" s="55">
        <v>1.2</v>
      </c>
      <c r="X998" s="55">
        <v>0.48</v>
      </c>
      <c r="Y998" s="55">
        <f t="shared" si="90"/>
        <v>1.2</v>
      </c>
      <c r="Z998" s="55">
        <f t="shared" si="91"/>
        <v>0.48</v>
      </c>
      <c r="AA998" s="55">
        <v>0.70299999999999996</v>
      </c>
      <c r="AB998" s="56">
        <v>0.247829058557758</v>
      </c>
      <c r="AC998">
        <f t="shared" si="92"/>
        <v>865</v>
      </c>
      <c r="AD998">
        <f t="shared" si="93"/>
        <v>2</v>
      </c>
      <c r="AE998">
        <f t="shared" si="94"/>
        <v>0.9</v>
      </c>
      <c r="AF998">
        <f>'TP Factors'!$D$7</f>
        <v>1.0291758621024898</v>
      </c>
      <c r="AG998">
        <f t="shared" si="95"/>
        <v>0.9</v>
      </c>
    </row>
    <row r="999" spans="1:33">
      <c r="A999" s="51" t="s">
        <v>246</v>
      </c>
      <c r="B999" s="51">
        <v>10</v>
      </c>
      <c r="C999" s="51" t="s">
        <v>247</v>
      </c>
      <c r="D999" s="52">
        <v>37.82</v>
      </c>
      <c r="E999" s="51" t="s">
        <v>248</v>
      </c>
      <c r="F999" s="51">
        <v>1234</v>
      </c>
      <c r="G999" s="53">
        <v>105</v>
      </c>
      <c r="H999" s="51" t="s">
        <v>249</v>
      </c>
      <c r="I999" s="51" t="s">
        <v>250</v>
      </c>
      <c r="J999" s="51">
        <v>49</v>
      </c>
      <c r="K999" s="54">
        <v>45.786998528399998</v>
      </c>
      <c r="L999" s="54">
        <v>73.338432431100003</v>
      </c>
      <c r="M999" s="52">
        <v>0.09</v>
      </c>
      <c r="N999" s="52">
        <v>0.02</v>
      </c>
      <c r="O999" s="51">
        <v>67208</v>
      </c>
      <c r="P999" s="51">
        <v>65220</v>
      </c>
      <c r="Q999" s="55">
        <v>67208</v>
      </c>
      <c r="R999" s="55">
        <v>1400</v>
      </c>
      <c r="S999" s="51" t="s">
        <v>258</v>
      </c>
      <c r="T999" s="51" t="s">
        <v>330</v>
      </c>
      <c r="U999" s="55">
        <v>48.29</v>
      </c>
      <c r="V999" s="55">
        <v>1</v>
      </c>
      <c r="W999" s="55">
        <v>1.93</v>
      </c>
      <c r="X999" s="55">
        <v>0.497</v>
      </c>
      <c r="Y999" s="55">
        <f t="shared" si="90"/>
        <v>1.93</v>
      </c>
      <c r="Z999" s="55">
        <f t="shared" si="91"/>
        <v>0.497</v>
      </c>
      <c r="AA999" s="55">
        <v>0.88700000000000001</v>
      </c>
      <c r="AB999" s="56">
        <v>1.8122248833517401E-2</v>
      </c>
      <c r="AC999">
        <f t="shared" si="92"/>
        <v>80</v>
      </c>
      <c r="AD999">
        <f t="shared" si="93"/>
        <v>0</v>
      </c>
      <c r="AE999">
        <f t="shared" si="94"/>
        <v>0.1</v>
      </c>
      <c r="AF999">
        <f>'TP Factors'!$D$7</f>
        <v>1.0291758621024898</v>
      </c>
      <c r="AG999">
        <f t="shared" si="95"/>
        <v>0.1</v>
      </c>
    </row>
    <row r="1000" spans="1:33">
      <c r="A1000" s="51" t="s">
        <v>246</v>
      </c>
      <c r="B1000" s="51">
        <v>10</v>
      </c>
      <c r="C1000" s="51" t="s">
        <v>247</v>
      </c>
      <c r="D1000" s="52">
        <v>37.82</v>
      </c>
      <c r="E1000" s="51" t="s">
        <v>248</v>
      </c>
      <c r="F1000" s="51">
        <v>1234</v>
      </c>
      <c r="G1000" s="53">
        <v>102.5</v>
      </c>
      <c r="H1000" s="51" t="s">
        <v>249</v>
      </c>
      <c r="I1000" s="51" t="s">
        <v>250</v>
      </c>
      <c r="J1000" s="51">
        <v>19053</v>
      </c>
      <c r="K1000" s="54">
        <v>950.41608854900005</v>
      </c>
      <c r="L1000" s="54">
        <v>38255.0656657</v>
      </c>
      <c r="M1000" s="52">
        <v>40.01</v>
      </c>
      <c r="N1000" s="52">
        <v>9.83</v>
      </c>
      <c r="O1000" s="51">
        <v>67209</v>
      </c>
      <c r="P1000" s="51">
        <v>65221</v>
      </c>
      <c r="Q1000" s="55">
        <v>67209</v>
      </c>
      <c r="R1000" s="55">
        <v>1300</v>
      </c>
      <c r="S1000" s="51" t="s">
        <v>258</v>
      </c>
      <c r="T1000" s="51" t="s">
        <v>311</v>
      </c>
      <c r="U1000" s="55">
        <v>48.29</v>
      </c>
      <c r="V1000" s="55">
        <v>1</v>
      </c>
      <c r="W1000" s="55">
        <v>2.1</v>
      </c>
      <c r="X1000" s="55">
        <v>0.51600000000000001</v>
      </c>
      <c r="Y1000" s="55">
        <f t="shared" si="90"/>
        <v>2.1</v>
      </c>
      <c r="Z1000" s="55">
        <f t="shared" si="91"/>
        <v>0.51600000000000001</v>
      </c>
      <c r="AA1000" s="55">
        <v>0.66200000000000003</v>
      </c>
      <c r="AB1000" s="56">
        <v>1.47927919118206E-2</v>
      </c>
      <c r="AC1000">
        <f t="shared" si="92"/>
        <v>49</v>
      </c>
      <c r="AD1000">
        <f t="shared" si="93"/>
        <v>0</v>
      </c>
      <c r="AE1000">
        <f t="shared" si="94"/>
        <v>0.1</v>
      </c>
      <c r="AF1000">
        <f>'TP Factors'!$D$7</f>
        <v>1.0291758621024898</v>
      </c>
      <c r="AG1000">
        <f t="shared" si="95"/>
        <v>0.1</v>
      </c>
    </row>
    <row r="1001" spans="1:33">
      <c r="A1001" s="51" t="s">
        <v>246</v>
      </c>
      <c r="B1001" s="51">
        <v>10</v>
      </c>
      <c r="C1001" s="51" t="s">
        <v>247</v>
      </c>
      <c r="D1001" s="52">
        <v>37.82</v>
      </c>
      <c r="E1001" s="51" t="s">
        <v>248</v>
      </c>
      <c r="F1001" s="51">
        <v>1234</v>
      </c>
      <c r="G1001" s="53">
        <v>45</v>
      </c>
      <c r="H1001" s="51" t="s">
        <v>249</v>
      </c>
      <c r="I1001" s="51" t="s">
        <v>250</v>
      </c>
      <c r="J1001" s="51">
        <v>5926</v>
      </c>
      <c r="K1001" s="54">
        <v>1103.26437721</v>
      </c>
      <c r="L1001" s="54">
        <v>10136.9038344</v>
      </c>
      <c r="M1001" s="52">
        <v>7.11</v>
      </c>
      <c r="N1001" s="52">
        <v>2.84</v>
      </c>
      <c r="O1001" s="51">
        <v>67212</v>
      </c>
      <c r="P1001" s="51">
        <v>65224</v>
      </c>
      <c r="Q1001" s="55">
        <v>67212</v>
      </c>
      <c r="R1001" s="55">
        <v>8140</v>
      </c>
      <c r="S1001" s="51" t="s">
        <v>253</v>
      </c>
      <c r="T1001" s="51" t="s">
        <v>295</v>
      </c>
      <c r="U1001" s="55">
        <v>48.29</v>
      </c>
      <c r="V1001" s="55">
        <v>1</v>
      </c>
      <c r="W1001" s="55">
        <v>1.2</v>
      </c>
      <c r="X1001" s="55">
        <v>0.48</v>
      </c>
      <c r="Y1001" s="55">
        <f t="shared" si="90"/>
        <v>1.2</v>
      </c>
      <c r="Z1001" s="55">
        <f t="shared" si="91"/>
        <v>0.48</v>
      </c>
      <c r="AA1001" s="55">
        <v>0.77700000000000002</v>
      </c>
      <c r="AB1001" s="56">
        <v>2.504873469404</v>
      </c>
      <c r="AC1001">
        <f t="shared" si="92"/>
        <v>9661</v>
      </c>
      <c r="AD1001">
        <f t="shared" si="93"/>
        <v>26</v>
      </c>
      <c r="AE1001">
        <f t="shared" si="94"/>
        <v>10.199999999999999</v>
      </c>
      <c r="AF1001">
        <f>'TP Factors'!$D$7</f>
        <v>1.0291758621024898</v>
      </c>
      <c r="AG1001">
        <f t="shared" si="95"/>
        <v>10.5</v>
      </c>
    </row>
    <row r="1002" spans="1:33">
      <c r="A1002" s="51" t="s">
        <v>246</v>
      </c>
      <c r="B1002" s="51">
        <v>10</v>
      </c>
      <c r="C1002" s="51" t="s">
        <v>247</v>
      </c>
      <c r="D1002" s="52">
        <v>37.82</v>
      </c>
      <c r="E1002" s="51" t="s">
        <v>248</v>
      </c>
      <c r="F1002" s="51">
        <v>1234</v>
      </c>
      <c r="G1002" s="53">
        <v>45</v>
      </c>
      <c r="H1002" s="51" t="s">
        <v>249</v>
      </c>
      <c r="I1002" s="51" t="s">
        <v>250</v>
      </c>
      <c r="J1002" s="51">
        <v>605</v>
      </c>
      <c r="K1002" s="54">
        <v>210.38167896100001</v>
      </c>
      <c r="L1002" s="54">
        <v>1276.6046382500001</v>
      </c>
      <c r="M1002" s="52">
        <v>0.73</v>
      </c>
      <c r="N1002" s="52">
        <v>0.28999999999999998</v>
      </c>
      <c r="O1002" s="51">
        <v>67217</v>
      </c>
      <c r="P1002" s="51">
        <v>65229</v>
      </c>
      <c r="Q1002" s="55">
        <v>67217</v>
      </c>
      <c r="R1002" s="55">
        <v>8140</v>
      </c>
      <c r="S1002" s="51" t="s">
        <v>261</v>
      </c>
      <c r="T1002" s="51" t="s">
        <v>263</v>
      </c>
      <c r="U1002" s="55">
        <v>48.29</v>
      </c>
      <c r="V1002" s="55">
        <v>1</v>
      </c>
      <c r="W1002" s="55">
        <v>1.2</v>
      </c>
      <c r="X1002" s="55">
        <v>0.48</v>
      </c>
      <c r="Y1002" s="55">
        <f t="shared" si="90"/>
        <v>1.2</v>
      </c>
      <c r="Z1002" s="55">
        <f t="shared" si="91"/>
        <v>0.48</v>
      </c>
      <c r="AA1002" s="55">
        <v>0.63</v>
      </c>
      <c r="AB1002" s="56">
        <v>0.31545461429198202</v>
      </c>
      <c r="AC1002">
        <f t="shared" si="92"/>
        <v>986</v>
      </c>
      <c r="AD1002">
        <f t="shared" si="93"/>
        <v>3</v>
      </c>
      <c r="AE1002">
        <f t="shared" si="94"/>
        <v>1</v>
      </c>
      <c r="AF1002">
        <f>'TP Factors'!$D$7</f>
        <v>1.0291758621024898</v>
      </c>
      <c r="AG1002">
        <f t="shared" si="95"/>
        <v>1</v>
      </c>
    </row>
    <row r="1003" spans="1:33">
      <c r="A1003" s="51" t="s">
        <v>246</v>
      </c>
      <c r="B1003" s="51">
        <v>10</v>
      </c>
      <c r="C1003" s="51" t="s">
        <v>247</v>
      </c>
      <c r="D1003" s="52">
        <v>37.82</v>
      </c>
      <c r="E1003" s="51" t="s">
        <v>248</v>
      </c>
      <c r="F1003" s="51">
        <v>1234</v>
      </c>
      <c r="G1003" s="53">
        <v>45</v>
      </c>
      <c r="H1003" s="51" t="s">
        <v>249</v>
      </c>
      <c r="I1003" s="51" t="s">
        <v>250</v>
      </c>
      <c r="J1003" s="51">
        <v>2282</v>
      </c>
      <c r="K1003" s="54">
        <v>493.15086982600002</v>
      </c>
      <c r="L1003" s="54">
        <v>4313.4811795699998</v>
      </c>
      <c r="M1003" s="52">
        <v>2.74</v>
      </c>
      <c r="N1003" s="52">
        <v>1.1000000000000001</v>
      </c>
      <c r="O1003" s="51">
        <v>67222</v>
      </c>
      <c r="P1003" s="51">
        <v>65234</v>
      </c>
      <c r="Q1003" s="55">
        <v>67222</v>
      </c>
      <c r="R1003" s="55">
        <v>8140</v>
      </c>
      <c r="S1003" s="51" t="s">
        <v>258</v>
      </c>
      <c r="T1003" s="51" t="s">
        <v>301</v>
      </c>
      <c r="U1003" s="55">
        <v>48.29</v>
      </c>
      <c r="V1003" s="55">
        <v>1</v>
      </c>
      <c r="W1003" s="55">
        <v>1.2</v>
      </c>
      <c r="X1003" s="55">
        <v>0.48</v>
      </c>
      <c r="Y1003" s="55">
        <f t="shared" si="90"/>
        <v>1.2</v>
      </c>
      <c r="Z1003" s="55">
        <f t="shared" si="91"/>
        <v>0.48</v>
      </c>
      <c r="AA1003" s="55">
        <v>0.70299999999999996</v>
      </c>
      <c r="AB1003" s="56">
        <v>1.06588014874444</v>
      </c>
      <c r="AC1003">
        <f t="shared" si="92"/>
        <v>3719</v>
      </c>
      <c r="AD1003">
        <f t="shared" si="93"/>
        <v>10</v>
      </c>
      <c r="AE1003">
        <f t="shared" si="94"/>
        <v>3.9</v>
      </c>
      <c r="AF1003">
        <f>'TP Factors'!$D$7</f>
        <v>1.0291758621024898</v>
      </c>
      <c r="AG1003">
        <f t="shared" si="95"/>
        <v>4</v>
      </c>
    </row>
    <row r="1004" spans="1:33">
      <c r="A1004" s="51" t="s">
        <v>246</v>
      </c>
      <c r="B1004" s="51">
        <v>10</v>
      </c>
      <c r="C1004" s="51" t="s">
        <v>247</v>
      </c>
      <c r="D1004" s="52">
        <v>37.82</v>
      </c>
      <c r="E1004" s="51" t="s">
        <v>248</v>
      </c>
      <c r="F1004" s="51">
        <v>1234</v>
      </c>
      <c r="G1004" s="53">
        <v>45</v>
      </c>
      <c r="H1004" s="51" t="s">
        <v>249</v>
      </c>
      <c r="I1004" s="51" t="s">
        <v>250</v>
      </c>
      <c r="J1004" s="51">
        <v>2890</v>
      </c>
      <c r="K1004" s="54">
        <v>665.75728741700004</v>
      </c>
      <c r="L1004" s="54">
        <v>4944.0462286900001</v>
      </c>
      <c r="M1004" s="52">
        <v>3.47</v>
      </c>
      <c r="N1004" s="52">
        <v>1.39</v>
      </c>
      <c r="O1004" s="51">
        <v>67223</v>
      </c>
      <c r="P1004" s="51">
        <v>65235</v>
      </c>
      <c r="Q1004" s="55">
        <v>67223</v>
      </c>
      <c r="R1004" s="55">
        <v>8140</v>
      </c>
      <c r="S1004" s="51" t="s">
        <v>253</v>
      </c>
      <c r="T1004" s="51" t="s">
        <v>295</v>
      </c>
      <c r="U1004" s="55">
        <v>48.29</v>
      </c>
      <c r="V1004" s="55">
        <v>1</v>
      </c>
      <c r="W1004" s="55">
        <v>1.2</v>
      </c>
      <c r="X1004" s="55">
        <v>0.48</v>
      </c>
      <c r="Y1004" s="55">
        <f t="shared" si="90"/>
        <v>1.2</v>
      </c>
      <c r="Z1004" s="55">
        <f t="shared" si="91"/>
        <v>0.48</v>
      </c>
      <c r="AA1004" s="55">
        <v>0.77700000000000002</v>
      </c>
      <c r="AB1004" s="56">
        <v>1.22169554251144</v>
      </c>
      <c r="AC1004">
        <f t="shared" si="92"/>
        <v>4712</v>
      </c>
      <c r="AD1004">
        <f t="shared" si="93"/>
        <v>12</v>
      </c>
      <c r="AE1004">
        <f t="shared" si="94"/>
        <v>5</v>
      </c>
      <c r="AF1004">
        <f>'TP Factors'!$D$7</f>
        <v>1.0291758621024898</v>
      </c>
      <c r="AG1004">
        <f t="shared" si="95"/>
        <v>5.0999999999999996</v>
      </c>
    </row>
    <row r="1005" spans="1:33">
      <c r="A1005" s="51" t="s">
        <v>246</v>
      </c>
      <c r="B1005" s="51">
        <v>10</v>
      </c>
      <c r="C1005" s="51" t="s">
        <v>247</v>
      </c>
      <c r="D1005" s="52">
        <v>37.82</v>
      </c>
      <c r="E1005" s="51" t="s">
        <v>248</v>
      </c>
      <c r="F1005" s="51">
        <v>1234</v>
      </c>
      <c r="G1005" s="53">
        <v>98</v>
      </c>
      <c r="H1005" s="51" t="s">
        <v>249</v>
      </c>
      <c r="I1005" s="51" t="s">
        <v>250</v>
      </c>
      <c r="J1005" s="51">
        <v>155</v>
      </c>
      <c r="K1005" s="54">
        <v>212.629451776</v>
      </c>
      <c r="L1005" s="54">
        <v>277.80981211300002</v>
      </c>
      <c r="M1005" s="52">
        <v>0.28000000000000003</v>
      </c>
      <c r="N1005" s="52">
        <v>7.0000000000000007E-2</v>
      </c>
      <c r="O1005" s="51">
        <v>67229</v>
      </c>
      <c r="P1005" s="51">
        <v>65241</v>
      </c>
      <c r="Q1005" s="55">
        <v>67229</v>
      </c>
      <c r="R1005" s="55">
        <v>1700</v>
      </c>
      <c r="S1005" s="51" t="s">
        <v>258</v>
      </c>
      <c r="T1005" s="51" t="s">
        <v>307</v>
      </c>
      <c r="U1005" s="55">
        <v>48.29</v>
      </c>
      <c r="V1005" s="55">
        <v>1</v>
      </c>
      <c r="W1005" s="55">
        <v>1.8</v>
      </c>
      <c r="X1005" s="55">
        <v>0.47799999999999998</v>
      </c>
      <c r="Y1005" s="55">
        <f t="shared" si="90"/>
        <v>1.8</v>
      </c>
      <c r="Z1005" s="55">
        <f t="shared" si="91"/>
        <v>0.47799999999999998</v>
      </c>
      <c r="AA1005" s="55">
        <v>0.74099999999999999</v>
      </c>
      <c r="AB1005" s="56">
        <v>6.8648025004878196E-2</v>
      </c>
      <c r="AC1005">
        <f t="shared" si="92"/>
        <v>252</v>
      </c>
      <c r="AD1005">
        <f t="shared" si="93"/>
        <v>1</v>
      </c>
      <c r="AE1005">
        <f t="shared" si="94"/>
        <v>0.3</v>
      </c>
      <c r="AF1005">
        <f>'TP Factors'!$D$7</f>
        <v>1.0291758621024898</v>
      </c>
      <c r="AG1005">
        <f t="shared" si="95"/>
        <v>0.3</v>
      </c>
    </row>
    <row r="1006" spans="1:33">
      <c r="A1006" s="51" t="s">
        <v>246</v>
      </c>
      <c r="B1006" s="51">
        <v>10</v>
      </c>
      <c r="C1006" s="51" t="s">
        <v>247</v>
      </c>
      <c r="D1006" s="52">
        <v>37.82</v>
      </c>
      <c r="E1006" s="51" t="s">
        <v>248</v>
      </c>
      <c r="F1006" s="51">
        <v>3456</v>
      </c>
      <c r="G1006" s="53">
        <v>3</v>
      </c>
      <c r="H1006" s="51" t="s">
        <v>249</v>
      </c>
      <c r="I1006" s="51" t="s">
        <v>250</v>
      </c>
      <c r="J1006" s="51">
        <v>62</v>
      </c>
      <c r="K1006" s="54">
        <v>150.76642082999999</v>
      </c>
      <c r="L1006" s="54">
        <v>207.41082101500001</v>
      </c>
      <c r="M1006" s="52">
        <v>7.0000000000000007E-2</v>
      </c>
      <c r="N1006" s="52">
        <v>0</v>
      </c>
      <c r="O1006" s="51">
        <v>67230</v>
      </c>
      <c r="P1006" s="51">
        <v>65242</v>
      </c>
      <c r="Q1006" s="55">
        <v>67230</v>
      </c>
      <c r="R1006" s="55">
        <v>3200</v>
      </c>
      <c r="S1006" s="51" t="s">
        <v>258</v>
      </c>
      <c r="T1006" s="51" t="s">
        <v>300</v>
      </c>
      <c r="U1006" s="55">
        <v>48.29</v>
      </c>
      <c r="V1006" s="55">
        <v>1</v>
      </c>
      <c r="W1006" s="55">
        <v>1.2</v>
      </c>
      <c r="X1006" s="55">
        <v>6.4000000000000001E-2</v>
      </c>
      <c r="Y1006" s="55">
        <f t="shared" si="90"/>
        <v>1.2</v>
      </c>
      <c r="Z1006" s="55">
        <f t="shared" si="91"/>
        <v>6.4000000000000001E-2</v>
      </c>
      <c r="AA1006" s="55">
        <v>0.4</v>
      </c>
      <c r="AB1006" s="56">
        <v>5.1252125026326603E-2</v>
      </c>
      <c r="AC1006">
        <f t="shared" si="92"/>
        <v>102</v>
      </c>
      <c r="AD1006">
        <f t="shared" si="93"/>
        <v>0</v>
      </c>
      <c r="AE1006">
        <f t="shared" si="94"/>
        <v>0</v>
      </c>
      <c r="AF1006">
        <f>'TP Factors'!$D$7</f>
        <v>1.0291758621024898</v>
      </c>
      <c r="AG1006">
        <f t="shared" si="95"/>
        <v>0</v>
      </c>
    </row>
    <row r="1007" spans="1:33">
      <c r="A1007" s="51" t="s">
        <v>246</v>
      </c>
      <c r="B1007" s="51">
        <v>10</v>
      </c>
      <c r="C1007" s="51" t="s">
        <v>247</v>
      </c>
      <c r="D1007" s="52">
        <v>37.82</v>
      </c>
      <c r="E1007" s="51" t="s">
        <v>248</v>
      </c>
      <c r="F1007" s="51">
        <v>1234</v>
      </c>
      <c r="G1007" s="53">
        <v>102.5</v>
      </c>
      <c r="H1007" s="51" t="s">
        <v>249</v>
      </c>
      <c r="I1007" s="51" t="s">
        <v>250</v>
      </c>
      <c r="J1007" s="51">
        <v>374</v>
      </c>
      <c r="K1007" s="54">
        <v>712.84127318100002</v>
      </c>
      <c r="L1007" s="54">
        <v>750.51008581500002</v>
      </c>
      <c r="M1007" s="52">
        <v>0.79</v>
      </c>
      <c r="N1007" s="52">
        <v>0.19</v>
      </c>
      <c r="O1007" s="51">
        <v>67231</v>
      </c>
      <c r="P1007" s="51">
        <v>65243</v>
      </c>
      <c r="Q1007" s="55">
        <v>67231</v>
      </c>
      <c r="R1007" s="55">
        <v>1300</v>
      </c>
      <c r="S1007" s="51" t="s">
        <v>258</v>
      </c>
      <c r="T1007" s="51" t="s">
        <v>311</v>
      </c>
      <c r="U1007" s="55">
        <v>48.29</v>
      </c>
      <c r="V1007" s="55">
        <v>1</v>
      </c>
      <c r="W1007" s="55">
        <v>2.1</v>
      </c>
      <c r="X1007" s="55">
        <v>0.51600000000000001</v>
      </c>
      <c r="Y1007" s="55">
        <f t="shared" si="90"/>
        <v>2.1</v>
      </c>
      <c r="Z1007" s="55">
        <f t="shared" si="91"/>
        <v>0.51600000000000001</v>
      </c>
      <c r="AA1007" s="55">
        <v>0.66200000000000003</v>
      </c>
      <c r="AB1007" s="56">
        <v>0.18545433900595901</v>
      </c>
      <c r="AC1007">
        <f t="shared" si="92"/>
        <v>609</v>
      </c>
      <c r="AD1007">
        <f t="shared" si="93"/>
        <v>3</v>
      </c>
      <c r="AE1007">
        <f t="shared" si="94"/>
        <v>0.7</v>
      </c>
      <c r="AF1007">
        <f>'TP Factors'!$D$7</f>
        <v>1.0291758621024898</v>
      </c>
      <c r="AG1007">
        <f t="shared" si="95"/>
        <v>0.7</v>
      </c>
    </row>
    <row r="1008" spans="1:33">
      <c r="A1008" s="51" t="s">
        <v>246</v>
      </c>
      <c r="B1008" s="51">
        <v>10</v>
      </c>
      <c r="C1008" s="51" t="s">
        <v>247</v>
      </c>
      <c r="D1008" s="52">
        <v>37.82</v>
      </c>
      <c r="E1008" s="51" t="s">
        <v>248</v>
      </c>
      <c r="F1008" s="51">
        <v>1234</v>
      </c>
      <c r="G1008" s="53">
        <v>102.5</v>
      </c>
      <c r="H1008" s="51" t="s">
        <v>249</v>
      </c>
      <c r="I1008" s="51" t="s">
        <v>250</v>
      </c>
      <c r="J1008" s="51">
        <v>101171</v>
      </c>
      <c r="K1008" s="54">
        <v>5056.6034720099997</v>
      </c>
      <c r="L1008" s="54">
        <v>203131.56913300001</v>
      </c>
      <c r="M1008" s="52">
        <v>212.46</v>
      </c>
      <c r="N1008" s="52">
        <v>52.2</v>
      </c>
      <c r="O1008" s="51">
        <v>67233</v>
      </c>
      <c r="P1008" s="51">
        <v>65245</v>
      </c>
      <c r="Q1008" s="55">
        <v>67233</v>
      </c>
      <c r="R1008" s="55">
        <v>1300</v>
      </c>
      <c r="S1008" s="51" t="s">
        <v>258</v>
      </c>
      <c r="T1008" s="51" t="s">
        <v>311</v>
      </c>
      <c r="U1008" s="55">
        <v>48.29</v>
      </c>
      <c r="V1008" s="55">
        <v>1</v>
      </c>
      <c r="W1008" s="55">
        <v>2.1</v>
      </c>
      <c r="X1008" s="55">
        <v>0.51600000000000001</v>
      </c>
      <c r="Y1008" s="55">
        <f t="shared" si="90"/>
        <v>2.1</v>
      </c>
      <c r="Z1008" s="55">
        <f t="shared" si="91"/>
        <v>0.51600000000000001</v>
      </c>
      <c r="AA1008" s="55">
        <v>0.66200000000000003</v>
      </c>
      <c r="AB1008" s="56">
        <v>11.4463871339</v>
      </c>
      <c r="AC1008">
        <f t="shared" si="92"/>
        <v>37613</v>
      </c>
      <c r="AD1008">
        <f t="shared" si="93"/>
        <v>174</v>
      </c>
      <c r="AE1008">
        <f t="shared" si="94"/>
        <v>42.8</v>
      </c>
      <c r="AF1008">
        <f>'TP Factors'!$D$7</f>
        <v>1.0291758621024898</v>
      </c>
      <c r="AG1008">
        <f t="shared" si="95"/>
        <v>44</v>
      </c>
    </row>
    <row r="1009" spans="1:33">
      <c r="A1009" s="51" t="s">
        <v>246</v>
      </c>
      <c r="B1009" s="51">
        <v>10</v>
      </c>
      <c r="C1009" s="51" t="s">
        <v>247</v>
      </c>
      <c r="D1009" s="52">
        <v>37.82</v>
      </c>
      <c r="E1009" s="51" t="s">
        <v>248</v>
      </c>
      <c r="F1009" s="51">
        <v>1234</v>
      </c>
      <c r="G1009" s="53">
        <v>98</v>
      </c>
      <c r="H1009" s="51" t="s">
        <v>249</v>
      </c>
      <c r="I1009" s="51" t="s">
        <v>250</v>
      </c>
      <c r="J1009" s="51">
        <v>1652</v>
      </c>
      <c r="K1009" s="54">
        <v>253.350466815</v>
      </c>
      <c r="L1009" s="54">
        <v>2963.41561654</v>
      </c>
      <c r="M1009" s="52">
        <v>2.97</v>
      </c>
      <c r="N1009" s="52">
        <v>0.79</v>
      </c>
      <c r="O1009" s="51">
        <v>67234</v>
      </c>
      <c r="P1009" s="51">
        <v>65246</v>
      </c>
      <c r="Q1009" s="55">
        <v>67234</v>
      </c>
      <c r="R1009" s="55">
        <v>1700</v>
      </c>
      <c r="S1009" s="51" t="s">
        <v>258</v>
      </c>
      <c r="T1009" s="51" t="s">
        <v>307</v>
      </c>
      <c r="U1009" s="55">
        <v>48.29</v>
      </c>
      <c r="V1009" s="55">
        <v>1</v>
      </c>
      <c r="W1009" s="55">
        <v>1.8</v>
      </c>
      <c r="X1009" s="55">
        <v>0.47799999999999998</v>
      </c>
      <c r="Y1009" s="55">
        <f t="shared" si="90"/>
        <v>1.8</v>
      </c>
      <c r="Z1009" s="55">
        <f t="shared" si="91"/>
        <v>0.47799999999999998</v>
      </c>
      <c r="AA1009" s="55">
        <v>0.74099999999999999</v>
      </c>
      <c r="AB1009" s="56">
        <v>0.73227301726291205</v>
      </c>
      <c r="AC1009">
        <f t="shared" si="92"/>
        <v>2693</v>
      </c>
      <c r="AD1009">
        <f t="shared" si="93"/>
        <v>11</v>
      </c>
      <c r="AE1009">
        <f t="shared" si="94"/>
        <v>2.8</v>
      </c>
      <c r="AF1009">
        <f>'TP Factors'!$D$7</f>
        <v>1.0291758621024898</v>
      </c>
      <c r="AG1009">
        <f t="shared" si="95"/>
        <v>2.9</v>
      </c>
    </row>
    <row r="1010" spans="1:33">
      <c r="A1010" s="51" t="s">
        <v>246</v>
      </c>
      <c r="B1010" s="51">
        <v>10</v>
      </c>
      <c r="C1010" s="51" t="s">
        <v>247</v>
      </c>
      <c r="D1010" s="52">
        <v>37.82</v>
      </c>
      <c r="E1010" s="51" t="s">
        <v>248</v>
      </c>
      <c r="F1010" s="51">
        <v>1234</v>
      </c>
      <c r="G1010" s="53">
        <v>98</v>
      </c>
      <c r="H1010" s="51" t="s">
        <v>249</v>
      </c>
      <c r="I1010" s="51" t="s">
        <v>250</v>
      </c>
      <c r="J1010" s="51">
        <v>1886</v>
      </c>
      <c r="K1010" s="54">
        <v>232.184704802</v>
      </c>
      <c r="L1010" s="54">
        <v>2928.37503298</v>
      </c>
      <c r="M1010" s="52">
        <v>3.39</v>
      </c>
      <c r="N1010" s="52">
        <v>0.9</v>
      </c>
      <c r="O1010" s="51">
        <v>67235</v>
      </c>
      <c r="P1010" s="51">
        <v>65247</v>
      </c>
      <c r="Q1010" s="55">
        <v>67235</v>
      </c>
      <c r="R1010" s="55">
        <v>1700</v>
      </c>
      <c r="S1010" s="51" t="s">
        <v>251</v>
      </c>
      <c r="T1010" s="51" t="s">
        <v>351</v>
      </c>
      <c r="U1010" s="55">
        <v>48.29</v>
      </c>
      <c r="V1010" s="55">
        <v>1</v>
      </c>
      <c r="W1010" s="55">
        <v>1.8</v>
      </c>
      <c r="X1010" s="55">
        <v>0.47799999999999998</v>
      </c>
      <c r="Y1010" s="55">
        <f t="shared" si="90"/>
        <v>1.8</v>
      </c>
      <c r="Z1010" s="55">
        <f t="shared" si="91"/>
        <v>0.47799999999999998</v>
      </c>
      <c r="AA1010" s="55">
        <v>0.85599999999999998</v>
      </c>
      <c r="AB1010" s="56">
        <v>0.72361433511872397</v>
      </c>
      <c r="AC1010">
        <f t="shared" si="92"/>
        <v>3075</v>
      </c>
      <c r="AD1010">
        <f t="shared" si="93"/>
        <v>12</v>
      </c>
      <c r="AE1010">
        <f t="shared" si="94"/>
        <v>3.2</v>
      </c>
      <c r="AF1010">
        <f>'TP Factors'!$D$7</f>
        <v>1.0291758621024898</v>
      </c>
      <c r="AG1010">
        <f t="shared" si="95"/>
        <v>3.3</v>
      </c>
    </row>
    <row r="1011" spans="1:33">
      <c r="A1011" s="51" t="s">
        <v>246</v>
      </c>
      <c r="B1011" s="51">
        <v>10</v>
      </c>
      <c r="C1011" s="51" t="s">
        <v>247</v>
      </c>
      <c r="D1011" s="52">
        <v>37.82</v>
      </c>
      <c r="E1011" s="51" t="s">
        <v>248</v>
      </c>
      <c r="F1011" s="51">
        <v>1234</v>
      </c>
      <c r="G1011" s="53">
        <v>98</v>
      </c>
      <c r="H1011" s="51" t="s">
        <v>249</v>
      </c>
      <c r="I1011" s="51" t="s">
        <v>250</v>
      </c>
      <c r="J1011" s="51">
        <v>1063</v>
      </c>
      <c r="K1011" s="54">
        <v>233.48274611299999</v>
      </c>
      <c r="L1011" s="54">
        <v>1906.87308074</v>
      </c>
      <c r="M1011" s="52">
        <v>1.91</v>
      </c>
      <c r="N1011" s="52">
        <v>0.51</v>
      </c>
      <c r="O1011" s="51">
        <v>67237</v>
      </c>
      <c r="P1011" s="51">
        <v>65249</v>
      </c>
      <c r="Q1011" s="55">
        <v>67237</v>
      </c>
      <c r="R1011" s="55">
        <v>1700</v>
      </c>
      <c r="S1011" s="51" t="s">
        <v>258</v>
      </c>
      <c r="T1011" s="51" t="s">
        <v>307</v>
      </c>
      <c r="U1011" s="55">
        <v>48.29</v>
      </c>
      <c r="V1011" s="55">
        <v>1</v>
      </c>
      <c r="W1011" s="55">
        <v>1.8</v>
      </c>
      <c r="X1011" s="55">
        <v>0.47799999999999998</v>
      </c>
      <c r="Y1011" s="55">
        <f t="shared" si="90"/>
        <v>1.8</v>
      </c>
      <c r="Z1011" s="55">
        <f t="shared" si="91"/>
        <v>0.47799999999999998</v>
      </c>
      <c r="AA1011" s="55">
        <v>0.74099999999999999</v>
      </c>
      <c r="AB1011" s="56">
        <v>0.47119671525842799</v>
      </c>
      <c r="AC1011">
        <f t="shared" si="92"/>
        <v>1733</v>
      </c>
      <c r="AD1011">
        <f t="shared" si="93"/>
        <v>7</v>
      </c>
      <c r="AE1011">
        <f t="shared" si="94"/>
        <v>1.8</v>
      </c>
      <c r="AF1011">
        <f>'TP Factors'!$D$7</f>
        <v>1.0291758621024898</v>
      </c>
      <c r="AG1011">
        <f t="shared" si="95"/>
        <v>1.9</v>
      </c>
    </row>
    <row r="1012" spans="1:33">
      <c r="A1012" s="51" t="s">
        <v>246</v>
      </c>
      <c r="B1012" s="51">
        <v>10</v>
      </c>
      <c r="C1012" s="51" t="s">
        <v>247</v>
      </c>
      <c r="D1012" s="52">
        <v>37.82</v>
      </c>
      <c r="E1012" s="51" t="s">
        <v>248</v>
      </c>
      <c r="F1012" s="51">
        <v>3456</v>
      </c>
      <c r="G1012" s="53">
        <v>3</v>
      </c>
      <c r="H1012" s="51" t="s">
        <v>249</v>
      </c>
      <c r="I1012" s="51" t="s">
        <v>250</v>
      </c>
      <c r="J1012" s="51">
        <v>153</v>
      </c>
      <c r="K1012" s="54">
        <v>193.75585907000001</v>
      </c>
      <c r="L1012" s="54">
        <v>507.06305963099999</v>
      </c>
      <c r="M1012" s="52">
        <v>0.18</v>
      </c>
      <c r="N1012" s="52">
        <v>0.01</v>
      </c>
      <c r="O1012" s="51">
        <v>67239</v>
      </c>
      <c r="P1012" s="51">
        <v>65251</v>
      </c>
      <c r="Q1012" s="55">
        <v>67239</v>
      </c>
      <c r="R1012" s="55">
        <v>3200</v>
      </c>
      <c r="S1012" s="51" t="s">
        <v>258</v>
      </c>
      <c r="T1012" s="51" t="s">
        <v>300</v>
      </c>
      <c r="U1012" s="55">
        <v>48.29</v>
      </c>
      <c r="V1012" s="55">
        <v>1</v>
      </c>
      <c r="W1012" s="55">
        <v>1.2</v>
      </c>
      <c r="X1012" s="55">
        <v>6.4000000000000001E-2</v>
      </c>
      <c r="Y1012" s="55">
        <f t="shared" si="90"/>
        <v>1.2</v>
      </c>
      <c r="Z1012" s="55">
        <f t="shared" si="91"/>
        <v>6.4000000000000001E-2</v>
      </c>
      <c r="AA1012" s="55">
        <v>0.4</v>
      </c>
      <c r="AB1012" s="56">
        <v>0.12529750960816599</v>
      </c>
      <c r="AC1012">
        <f t="shared" si="92"/>
        <v>249</v>
      </c>
      <c r="AD1012">
        <f t="shared" si="93"/>
        <v>1</v>
      </c>
      <c r="AE1012">
        <f t="shared" si="94"/>
        <v>0</v>
      </c>
      <c r="AF1012">
        <f>'TP Factors'!$D$7</f>
        <v>1.0291758621024898</v>
      </c>
      <c r="AG1012">
        <f t="shared" si="95"/>
        <v>0</v>
      </c>
    </row>
    <row r="1013" spans="1:33">
      <c r="A1013" s="51" t="s">
        <v>246</v>
      </c>
      <c r="B1013" s="51">
        <v>10</v>
      </c>
      <c r="C1013" s="51" t="s">
        <v>247</v>
      </c>
      <c r="D1013" s="52">
        <v>37.82</v>
      </c>
      <c r="E1013" s="51" t="s">
        <v>248</v>
      </c>
      <c r="F1013" s="51">
        <v>1234</v>
      </c>
      <c r="G1013" s="53">
        <v>102.5</v>
      </c>
      <c r="H1013" s="51" t="s">
        <v>249</v>
      </c>
      <c r="I1013" s="51" t="s">
        <v>250</v>
      </c>
      <c r="J1013" s="51">
        <v>80</v>
      </c>
      <c r="K1013" s="54">
        <v>490.39826454600001</v>
      </c>
      <c r="L1013" s="54">
        <v>153.78700328100001</v>
      </c>
      <c r="M1013" s="52">
        <v>0.17</v>
      </c>
      <c r="N1013" s="52">
        <v>0.04</v>
      </c>
      <c r="O1013" s="51">
        <v>67241</v>
      </c>
      <c r="P1013" s="51">
        <v>65253</v>
      </c>
      <c r="Q1013" s="55">
        <v>67241</v>
      </c>
      <c r="R1013" s="55">
        <v>1300</v>
      </c>
      <c r="S1013" s="51" t="s">
        <v>253</v>
      </c>
      <c r="T1013" s="51" t="s">
        <v>319</v>
      </c>
      <c r="U1013" s="55">
        <v>48.29</v>
      </c>
      <c r="V1013" s="55">
        <v>1</v>
      </c>
      <c r="W1013" s="55">
        <v>2.1</v>
      </c>
      <c r="X1013" s="55">
        <v>0.51600000000000001</v>
      </c>
      <c r="Y1013" s="55">
        <f t="shared" si="90"/>
        <v>2.1</v>
      </c>
      <c r="Z1013" s="55">
        <f t="shared" si="91"/>
        <v>0.51600000000000001</v>
      </c>
      <c r="AA1013" s="55">
        <v>0.69199999999999995</v>
      </c>
      <c r="AB1013" s="56">
        <v>3.8001444033669701E-2</v>
      </c>
      <c r="AC1013">
        <f t="shared" si="92"/>
        <v>131</v>
      </c>
      <c r="AD1013">
        <f t="shared" si="93"/>
        <v>1</v>
      </c>
      <c r="AE1013">
        <f t="shared" si="94"/>
        <v>0.1</v>
      </c>
      <c r="AF1013">
        <f>'TP Factors'!$D$7</f>
        <v>1.0291758621024898</v>
      </c>
      <c r="AG1013">
        <f t="shared" si="95"/>
        <v>0.1</v>
      </c>
    </row>
    <row r="1014" spans="1:33">
      <c r="A1014" s="51" t="s">
        <v>246</v>
      </c>
      <c r="B1014" s="51">
        <v>10</v>
      </c>
      <c r="C1014" s="51" t="s">
        <v>247</v>
      </c>
      <c r="D1014" s="52">
        <v>37.82</v>
      </c>
      <c r="E1014" s="51" t="s">
        <v>248</v>
      </c>
      <c r="F1014" s="51">
        <v>1234</v>
      </c>
      <c r="G1014" s="53">
        <v>102.5</v>
      </c>
      <c r="H1014" s="51" t="s">
        <v>249</v>
      </c>
      <c r="I1014" s="51" t="s">
        <v>250</v>
      </c>
      <c r="J1014" s="51">
        <v>53932</v>
      </c>
      <c r="K1014" s="54">
        <v>2917.3194542900001</v>
      </c>
      <c r="L1014" s="54">
        <v>103591.127513</v>
      </c>
      <c r="M1014" s="52">
        <v>113.26</v>
      </c>
      <c r="N1014" s="52">
        <v>27.83</v>
      </c>
      <c r="O1014" s="51">
        <v>67244</v>
      </c>
      <c r="P1014" s="51">
        <v>65256</v>
      </c>
      <c r="Q1014" s="55">
        <v>67244</v>
      </c>
      <c r="R1014" s="55">
        <v>1300</v>
      </c>
      <c r="S1014" s="51" t="s">
        <v>253</v>
      </c>
      <c r="T1014" s="51" t="s">
        <v>319</v>
      </c>
      <c r="U1014" s="55">
        <v>48.29</v>
      </c>
      <c r="V1014" s="55">
        <v>1</v>
      </c>
      <c r="W1014" s="55">
        <v>2.1</v>
      </c>
      <c r="X1014" s="55">
        <v>0.51600000000000001</v>
      </c>
      <c r="Y1014" s="55">
        <f t="shared" si="90"/>
        <v>2.1</v>
      </c>
      <c r="Z1014" s="55">
        <f t="shared" si="91"/>
        <v>0.51600000000000001</v>
      </c>
      <c r="AA1014" s="55">
        <v>0.69199999999999995</v>
      </c>
      <c r="AB1014" s="56">
        <v>22.6298376602</v>
      </c>
      <c r="AC1014">
        <f t="shared" si="92"/>
        <v>77731</v>
      </c>
      <c r="AD1014">
        <f t="shared" si="93"/>
        <v>360</v>
      </c>
      <c r="AE1014">
        <f t="shared" si="94"/>
        <v>88.4</v>
      </c>
      <c r="AF1014">
        <f>'TP Factors'!$D$7</f>
        <v>1.0291758621024898</v>
      </c>
      <c r="AG1014">
        <f t="shared" si="95"/>
        <v>91</v>
      </c>
    </row>
    <row r="1015" spans="1:33">
      <c r="A1015" s="51" t="s">
        <v>246</v>
      </c>
      <c r="B1015" s="51">
        <v>10</v>
      </c>
      <c r="C1015" s="51" t="s">
        <v>247</v>
      </c>
      <c r="D1015" s="52">
        <v>37.82</v>
      </c>
      <c r="E1015" s="51" t="s">
        <v>248</v>
      </c>
      <c r="F1015" s="51">
        <v>3456</v>
      </c>
      <c r="G1015" s="53">
        <v>3</v>
      </c>
      <c r="H1015" s="51" t="s">
        <v>249</v>
      </c>
      <c r="I1015" s="51" t="s">
        <v>250</v>
      </c>
      <c r="J1015" s="51">
        <v>932</v>
      </c>
      <c r="K1015" s="54">
        <v>224.106157158</v>
      </c>
      <c r="L1015" s="54">
        <v>3095.3511334200002</v>
      </c>
      <c r="M1015" s="52">
        <v>1.1200000000000001</v>
      </c>
      <c r="N1015" s="52">
        <v>0.06</v>
      </c>
      <c r="O1015" s="51">
        <v>67247</v>
      </c>
      <c r="P1015" s="51">
        <v>65259</v>
      </c>
      <c r="Q1015" s="55">
        <v>67247</v>
      </c>
      <c r="R1015" s="55">
        <v>3200</v>
      </c>
      <c r="S1015" s="51" t="s">
        <v>258</v>
      </c>
      <c r="T1015" s="51" t="s">
        <v>300</v>
      </c>
      <c r="U1015" s="55">
        <v>48.29</v>
      </c>
      <c r="V1015" s="55">
        <v>1</v>
      </c>
      <c r="W1015" s="55">
        <v>1.2</v>
      </c>
      <c r="X1015" s="55">
        <v>6.4000000000000001E-2</v>
      </c>
      <c r="Y1015" s="55">
        <f t="shared" si="90"/>
        <v>1.2</v>
      </c>
      <c r="Z1015" s="55">
        <f t="shared" si="91"/>
        <v>6.4000000000000001E-2</v>
      </c>
      <c r="AA1015" s="55">
        <v>0.4</v>
      </c>
      <c r="AB1015" s="56">
        <v>0.76487486308983899</v>
      </c>
      <c r="AC1015">
        <f t="shared" si="92"/>
        <v>1519</v>
      </c>
      <c r="AD1015">
        <f t="shared" si="93"/>
        <v>4</v>
      </c>
      <c r="AE1015">
        <f t="shared" si="94"/>
        <v>0.2</v>
      </c>
      <c r="AF1015">
        <f>'TP Factors'!$D$7</f>
        <v>1.0291758621024898</v>
      </c>
      <c r="AG1015">
        <f t="shared" si="95"/>
        <v>0.2</v>
      </c>
    </row>
    <row r="1016" spans="1:33">
      <c r="A1016" s="51" t="s">
        <v>246</v>
      </c>
      <c r="B1016" s="51">
        <v>10</v>
      </c>
      <c r="C1016" s="51" t="s">
        <v>247</v>
      </c>
      <c r="D1016" s="52">
        <v>37.82</v>
      </c>
      <c r="E1016" s="51" t="s">
        <v>248</v>
      </c>
      <c r="F1016" s="51">
        <v>1234</v>
      </c>
      <c r="G1016" s="53">
        <v>45</v>
      </c>
      <c r="H1016" s="51" t="s">
        <v>249</v>
      </c>
      <c r="I1016" s="51" t="s">
        <v>250</v>
      </c>
      <c r="J1016" s="51">
        <v>281</v>
      </c>
      <c r="K1016" s="54">
        <v>558.59602543100004</v>
      </c>
      <c r="L1016" s="54">
        <v>480.81866552600002</v>
      </c>
      <c r="M1016" s="52">
        <v>0.34</v>
      </c>
      <c r="N1016" s="52">
        <v>0.13</v>
      </c>
      <c r="O1016" s="51">
        <v>67258</v>
      </c>
      <c r="P1016" s="51">
        <v>65270</v>
      </c>
      <c r="Q1016" s="55">
        <v>67258</v>
      </c>
      <c r="R1016" s="55">
        <v>8140</v>
      </c>
      <c r="S1016" s="51" t="s">
        <v>253</v>
      </c>
      <c r="T1016" s="51" t="s">
        <v>295</v>
      </c>
      <c r="U1016" s="55">
        <v>48.29</v>
      </c>
      <c r="V1016" s="55">
        <v>1</v>
      </c>
      <c r="W1016" s="55">
        <v>1.2</v>
      </c>
      <c r="X1016" s="55">
        <v>0.48</v>
      </c>
      <c r="Y1016" s="55">
        <f t="shared" si="90"/>
        <v>1.2</v>
      </c>
      <c r="Z1016" s="55">
        <f t="shared" si="91"/>
        <v>0.48</v>
      </c>
      <c r="AA1016" s="55">
        <v>0.77700000000000002</v>
      </c>
      <c r="AB1016" s="56">
        <v>0.118812404455583</v>
      </c>
      <c r="AC1016">
        <f t="shared" si="92"/>
        <v>458</v>
      </c>
      <c r="AD1016">
        <f t="shared" si="93"/>
        <v>1</v>
      </c>
      <c r="AE1016">
        <f t="shared" si="94"/>
        <v>0.5</v>
      </c>
      <c r="AF1016">
        <f>'TP Factors'!$D$7</f>
        <v>1.0291758621024898</v>
      </c>
      <c r="AG1016">
        <f t="shared" si="95"/>
        <v>0.5</v>
      </c>
    </row>
    <row r="1017" spans="1:33">
      <c r="A1017" s="51" t="s">
        <v>246</v>
      </c>
      <c r="B1017" s="51">
        <v>10</v>
      </c>
      <c r="C1017" s="51" t="s">
        <v>247</v>
      </c>
      <c r="D1017" s="52">
        <v>37.82</v>
      </c>
      <c r="E1017" s="51" t="s">
        <v>248</v>
      </c>
      <c r="F1017" s="51">
        <v>1234</v>
      </c>
      <c r="G1017" s="53">
        <v>45</v>
      </c>
      <c r="H1017" s="51" t="s">
        <v>249</v>
      </c>
      <c r="I1017" s="51" t="s">
        <v>250</v>
      </c>
      <c r="J1017" s="51">
        <v>286</v>
      </c>
      <c r="K1017" s="54">
        <v>387.059240714</v>
      </c>
      <c r="L1017" s="54">
        <v>540.45815104999997</v>
      </c>
      <c r="M1017" s="52">
        <v>0.34</v>
      </c>
      <c r="N1017" s="52">
        <v>0.14000000000000001</v>
      </c>
      <c r="O1017" s="51">
        <v>67260</v>
      </c>
      <c r="P1017" s="51">
        <v>65272</v>
      </c>
      <c r="Q1017" s="55">
        <v>67260</v>
      </c>
      <c r="R1017" s="55">
        <v>8140</v>
      </c>
      <c r="S1017" s="51" t="s">
        <v>258</v>
      </c>
      <c r="T1017" s="51" t="s">
        <v>301</v>
      </c>
      <c r="U1017" s="55">
        <v>48.29</v>
      </c>
      <c r="V1017" s="55">
        <v>1</v>
      </c>
      <c r="W1017" s="55">
        <v>1.2</v>
      </c>
      <c r="X1017" s="55">
        <v>0.48</v>
      </c>
      <c r="Y1017" s="55">
        <f t="shared" si="90"/>
        <v>1.2</v>
      </c>
      <c r="Z1017" s="55">
        <f t="shared" si="91"/>
        <v>0.48</v>
      </c>
      <c r="AA1017" s="55">
        <v>0.70299999999999996</v>
      </c>
      <c r="AB1017" s="56">
        <v>0.13354958328237701</v>
      </c>
      <c r="AC1017">
        <f t="shared" si="92"/>
        <v>466</v>
      </c>
      <c r="AD1017">
        <f t="shared" si="93"/>
        <v>1</v>
      </c>
      <c r="AE1017">
        <f t="shared" si="94"/>
        <v>0.5</v>
      </c>
      <c r="AF1017">
        <f>'TP Factors'!$D$7</f>
        <v>1.0291758621024898</v>
      </c>
      <c r="AG1017">
        <f t="shared" si="95"/>
        <v>0.5</v>
      </c>
    </row>
    <row r="1018" spans="1:33">
      <c r="A1018" s="51" t="s">
        <v>246</v>
      </c>
      <c r="B1018" s="51">
        <v>10</v>
      </c>
      <c r="C1018" s="51" t="s">
        <v>247</v>
      </c>
      <c r="D1018" s="52">
        <v>37.82</v>
      </c>
      <c r="E1018" s="51" t="s">
        <v>248</v>
      </c>
      <c r="F1018" s="51">
        <v>1234</v>
      </c>
      <c r="G1018" s="53">
        <v>45</v>
      </c>
      <c r="H1018" s="51" t="s">
        <v>249</v>
      </c>
      <c r="I1018" s="51" t="s">
        <v>250</v>
      </c>
      <c r="J1018" s="51">
        <v>949</v>
      </c>
      <c r="K1018" s="54">
        <v>458.11790514799998</v>
      </c>
      <c r="L1018" s="54">
        <v>1624.05162417</v>
      </c>
      <c r="M1018" s="52">
        <v>1.1399999999999999</v>
      </c>
      <c r="N1018" s="52">
        <v>0.46</v>
      </c>
      <c r="O1018" s="51">
        <v>67263</v>
      </c>
      <c r="P1018" s="51">
        <v>65275</v>
      </c>
      <c r="Q1018" s="55">
        <v>67263</v>
      </c>
      <c r="R1018" s="55">
        <v>8140</v>
      </c>
      <c r="S1018" s="51" t="s">
        <v>253</v>
      </c>
      <c r="T1018" s="51" t="s">
        <v>295</v>
      </c>
      <c r="U1018" s="55">
        <v>48.29</v>
      </c>
      <c r="V1018" s="55">
        <v>1</v>
      </c>
      <c r="W1018" s="55">
        <v>1.2</v>
      </c>
      <c r="X1018" s="55">
        <v>0.48</v>
      </c>
      <c r="Y1018" s="55">
        <f t="shared" si="90"/>
        <v>1.2</v>
      </c>
      <c r="Z1018" s="55">
        <f t="shared" si="91"/>
        <v>0.48</v>
      </c>
      <c r="AA1018" s="55">
        <v>0.77700000000000002</v>
      </c>
      <c r="AB1018" s="56">
        <v>0.40131029091766801</v>
      </c>
      <c r="AC1018">
        <f t="shared" si="92"/>
        <v>1548</v>
      </c>
      <c r="AD1018">
        <f t="shared" si="93"/>
        <v>4</v>
      </c>
      <c r="AE1018">
        <f t="shared" si="94"/>
        <v>1.6</v>
      </c>
      <c r="AF1018">
        <f>'TP Factors'!$D$7</f>
        <v>1.0291758621024898</v>
      </c>
      <c r="AG1018">
        <f t="shared" si="95"/>
        <v>1.6</v>
      </c>
    </row>
    <row r="1019" spans="1:33">
      <c r="A1019" s="51" t="s">
        <v>246</v>
      </c>
      <c r="B1019" s="51">
        <v>10</v>
      </c>
      <c r="C1019" s="51" t="s">
        <v>247</v>
      </c>
      <c r="D1019" s="52">
        <v>37.82</v>
      </c>
      <c r="E1019" s="51" t="s">
        <v>248</v>
      </c>
      <c r="F1019" s="51">
        <v>1234</v>
      </c>
      <c r="G1019" s="53">
        <v>102.5</v>
      </c>
      <c r="H1019" s="51" t="s">
        <v>249</v>
      </c>
      <c r="I1019" s="51" t="s">
        <v>250</v>
      </c>
      <c r="J1019" s="51">
        <v>13812</v>
      </c>
      <c r="K1019" s="54">
        <v>1238.3879777899999</v>
      </c>
      <c r="L1019" s="54">
        <v>27730.951187999999</v>
      </c>
      <c r="M1019" s="52">
        <v>29.01</v>
      </c>
      <c r="N1019" s="52">
        <v>7.13</v>
      </c>
      <c r="O1019" s="51">
        <v>67264</v>
      </c>
      <c r="P1019" s="51">
        <v>65276</v>
      </c>
      <c r="Q1019" s="55">
        <v>67264</v>
      </c>
      <c r="R1019" s="55">
        <v>1300</v>
      </c>
      <c r="S1019" s="51" t="s">
        <v>258</v>
      </c>
      <c r="T1019" s="51" t="s">
        <v>311</v>
      </c>
      <c r="U1019" s="55">
        <v>48.29</v>
      </c>
      <c r="V1019" s="55">
        <v>1</v>
      </c>
      <c r="W1019" s="55">
        <v>2.1</v>
      </c>
      <c r="X1019" s="55">
        <v>0.51600000000000001</v>
      </c>
      <c r="Y1019" s="55">
        <f t="shared" si="90"/>
        <v>2.1</v>
      </c>
      <c r="Z1019" s="55">
        <f t="shared" si="91"/>
        <v>0.51600000000000001</v>
      </c>
      <c r="AA1019" s="55">
        <v>0.66200000000000003</v>
      </c>
      <c r="AB1019" s="56">
        <v>6.5048682861848901</v>
      </c>
      <c r="AC1019">
        <f t="shared" si="92"/>
        <v>21375</v>
      </c>
      <c r="AD1019">
        <f t="shared" si="93"/>
        <v>99</v>
      </c>
      <c r="AE1019">
        <f t="shared" si="94"/>
        <v>24.3</v>
      </c>
      <c r="AF1019">
        <f>'TP Factors'!$D$7</f>
        <v>1.0291758621024898</v>
      </c>
      <c r="AG1019">
        <f t="shared" si="95"/>
        <v>25</v>
      </c>
    </row>
    <row r="1020" spans="1:33">
      <c r="A1020" s="51" t="s">
        <v>246</v>
      </c>
      <c r="B1020" s="51">
        <v>10</v>
      </c>
      <c r="C1020" s="51" t="s">
        <v>247</v>
      </c>
      <c r="D1020" s="52">
        <v>37.82</v>
      </c>
      <c r="E1020" s="51" t="s">
        <v>248</v>
      </c>
      <c r="F1020" s="51">
        <v>1234</v>
      </c>
      <c r="G1020" s="53">
        <v>102.5</v>
      </c>
      <c r="H1020" s="51" t="s">
        <v>249</v>
      </c>
      <c r="I1020" s="51" t="s">
        <v>250</v>
      </c>
      <c r="J1020" s="51">
        <v>13276</v>
      </c>
      <c r="K1020" s="54">
        <v>835.678128034</v>
      </c>
      <c r="L1020" s="54">
        <v>26655.964540199999</v>
      </c>
      <c r="M1020" s="52">
        <v>27.88</v>
      </c>
      <c r="N1020" s="52">
        <v>6.85</v>
      </c>
      <c r="O1020" s="51">
        <v>67265</v>
      </c>
      <c r="P1020" s="51">
        <v>65277</v>
      </c>
      <c r="Q1020" s="55">
        <v>67265</v>
      </c>
      <c r="R1020" s="55">
        <v>1300</v>
      </c>
      <c r="S1020" s="51" t="s">
        <v>258</v>
      </c>
      <c r="T1020" s="51" t="s">
        <v>311</v>
      </c>
      <c r="U1020" s="55">
        <v>48.29</v>
      </c>
      <c r="V1020" s="55">
        <v>1</v>
      </c>
      <c r="W1020" s="55">
        <v>2.1</v>
      </c>
      <c r="X1020" s="55">
        <v>0.51600000000000001</v>
      </c>
      <c r="Y1020" s="55">
        <f t="shared" si="90"/>
        <v>2.1</v>
      </c>
      <c r="Z1020" s="55">
        <f t="shared" si="91"/>
        <v>0.51600000000000001</v>
      </c>
      <c r="AA1020" s="55">
        <v>0.66200000000000003</v>
      </c>
      <c r="AB1020" s="56">
        <v>4.7942578979623898</v>
      </c>
      <c r="AC1020">
        <f t="shared" si="92"/>
        <v>15754</v>
      </c>
      <c r="AD1020">
        <f t="shared" si="93"/>
        <v>73</v>
      </c>
      <c r="AE1020">
        <f t="shared" si="94"/>
        <v>17.899999999999999</v>
      </c>
      <c r="AF1020">
        <f>'TP Factors'!$D$7</f>
        <v>1.0291758621024898</v>
      </c>
      <c r="AG1020">
        <f t="shared" si="95"/>
        <v>18.399999999999999</v>
      </c>
    </row>
    <row r="1021" spans="1:33">
      <c r="A1021" s="51" t="s">
        <v>246</v>
      </c>
      <c r="B1021" s="51">
        <v>10</v>
      </c>
      <c r="C1021" s="51" t="s">
        <v>247</v>
      </c>
      <c r="D1021" s="52">
        <v>37.82</v>
      </c>
      <c r="E1021" s="51" t="s">
        <v>248</v>
      </c>
      <c r="F1021" s="51">
        <v>3456</v>
      </c>
      <c r="G1021" s="53">
        <v>3</v>
      </c>
      <c r="H1021" s="51" t="s">
        <v>249</v>
      </c>
      <c r="I1021" s="51" t="s">
        <v>250</v>
      </c>
      <c r="J1021" s="51">
        <v>346</v>
      </c>
      <c r="K1021" s="54">
        <v>139.450352264</v>
      </c>
      <c r="L1021" s="54">
        <v>1113.3878545499999</v>
      </c>
      <c r="M1021" s="52">
        <v>0.24</v>
      </c>
      <c r="N1021" s="52">
        <v>0.03</v>
      </c>
      <c r="O1021" s="51">
        <v>67267</v>
      </c>
      <c r="P1021" s="51">
        <v>65279</v>
      </c>
      <c r="Q1021" s="55">
        <v>67267</v>
      </c>
      <c r="R1021" s="55">
        <v>4340</v>
      </c>
      <c r="S1021" s="51" t="s">
        <v>258</v>
      </c>
      <c r="T1021" s="51" t="s">
        <v>312</v>
      </c>
      <c r="U1021" s="55">
        <v>48.29</v>
      </c>
      <c r="V1021" s="55">
        <v>1</v>
      </c>
      <c r="W1021" s="55">
        <v>0.7</v>
      </c>
      <c r="X1021" s="55">
        <v>0.09</v>
      </c>
      <c r="Y1021" s="55">
        <f t="shared" si="90"/>
        <v>0.7</v>
      </c>
      <c r="Z1021" s="55">
        <f t="shared" si="91"/>
        <v>0.09</v>
      </c>
      <c r="AA1021" s="55">
        <v>0.41299999999999998</v>
      </c>
      <c r="AB1021" s="56">
        <v>0.27512303001375998</v>
      </c>
      <c r="AC1021">
        <f t="shared" si="92"/>
        <v>564</v>
      </c>
      <c r="AD1021">
        <f t="shared" si="93"/>
        <v>1</v>
      </c>
      <c r="AE1021">
        <f t="shared" si="94"/>
        <v>0.1</v>
      </c>
      <c r="AF1021">
        <f>'TP Factors'!$D$7</f>
        <v>1.0291758621024898</v>
      </c>
      <c r="AG1021">
        <f t="shared" si="95"/>
        <v>0.1</v>
      </c>
    </row>
    <row r="1022" spans="1:33">
      <c r="A1022" s="51" t="s">
        <v>246</v>
      </c>
      <c r="B1022" s="51">
        <v>10</v>
      </c>
      <c r="C1022" s="51" t="s">
        <v>247</v>
      </c>
      <c r="D1022" s="52">
        <v>37.82</v>
      </c>
      <c r="E1022" s="51" t="s">
        <v>248</v>
      </c>
      <c r="F1022" s="51">
        <v>3456</v>
      </c>
      <c r="G1022" s="53">
        <v>3</v>
      </c>
      <c r="H1022" s="51" t="s">
        <v>249</v>
      </c>
      <c r="I1022" s="51" t="s">
        <v>250</v>
      </c>
      <c r="J1022" s="51">
        <v>218</v>
      </c>
      <c r="K1022" s="54">
        <v>131.23332036599999</v>
      </c>
      <c r="L1022" s="54">
        <v>939.50841575499999</v>
      </c>
      <c r="M1022" s="52">
        <v>0.15</v>
      </c>
      <c r="N1022" s="52">
        <v>0.02</v>
      </c>
      <c r="O1022" s="51">
        <v>67268</v>
      </c>
      <c r="P1022" s="51">
        <v>65280</v>
      </c>
      <c r="Q1022" s="55">
        <v>67268</v>
      </c>
      <c r="R1022" s="55">
        <v>4340</v>
      </c>
      <c r="S1022" s="51" t="s">
        <v>253</v>
      </c>
      <c r="T1022" s="51" t="s">
        <v>344</v>
      </c>
      <c r="U1022" s="55">
        <v>48.29</v>
      </c>
      <c r="V1022" s="55">
        <v>1</v>
      </c>
      <c r="W1022" s="55">
        <v>0.7</v>
      </c>
      <c r="X1022" s="55">
        <v>0.09</v>
      </c>
      <c r="Y1022" s="55">
        <f t="shared" si="90"/>
        <v>0.7</v>
      </c>
      <c r="Z1022" s="55">
        <f t="shared" si="91"/>
        <v>0.09</v>
      </c>
      <c r="AA1022" s="55">
        <v>0.309</v>
      </c>
      <c r="AB1022" s="56">
        <v>0.23215665682862199</v>
      </c>
      <c r="AC1022">
        <f t="shared" si="92"/>
        <v>356</v>
      </c>
      <c r="AD1022">
        <f t="shared" si="93"/>
        <v>1</v>
      </c>
      <c r="AE1022">
        <f t="shared" si="94"/>
        <v>0.1</v>
      </c>
      <c r="AF1022">
        <f>'TP Factors'!$D$7</f>
        <v>1.0291758621024898</v>
      </c>
      <c r="AG1022">
        <f t="shared" si="95"/>
        <v>0.1</v>
      </c>
    </row>
    <row r="1023" spans="1:33">
      <c r="A1023" s="51" t="s">
        <v>246</v>
      </c>
      <c r="B1023" s="51">
        <v>10</v>
      </c>
      <c r="C1023" s="51" t="s">
        <v>247</v>
      </c>
      <c r="D1023" s="52">
        <v>37.82</v>
      </c>
      <c r="E1023" s="51" t="s">
        <v>248</v>
      </c>
      <c r="F1023" s="51">
        <v>1234</v>
      </c>
      <c r="G1023" s="53">
        <v>105</v>
      </c>
      <c r="H1023" s="51" t="s">
        <v>249</v>
      </c>
      <c r="I1023" s="51" t="s">
        <v>250</v>
      </c>
      <c r="J1023" s="51">
        <v>19328</v>
      </c>
      <c r="K1023" s="54">
        <v>830.27238426500003</v>
      </c>
      <c r="L1023" s="54">
        <v>28930.350266500001</v>
      </c>
      <c r="M1023" s="52">
        <v>37.299999999999997</v>
      </c>
      <c r="N1023" s="52">
        <v>9.61</v>
      </c>
      <c r="O1023" s="51">
        <v>67270</v>
      </c>
      <c r="P1023" s="51">
        <v>65282</v>
      </c>
      <c r="Q1023" s="55">
        <v>67270</v>
      </c>
      <c r="R1023" s="55">
        <v>1400</v>
      </c>
      <c r="S1023" s="51" t="s">
        <v>253</v>
      </c>
      <c r="T1023" s="51" t="s">
        <v>317</v>
      </c>
      <c r="U1023" s="55">
        <v>48.29</v>
      </c>
      <c r="V1023" s="55">
        <v>1</v>
      </c>
      <c r="W1023" s="55">
        <v>1.93</v>
      </c>
      <c r="X1023" s="55">
        <v>0.497</v>
      </c>
      <c r="Y1023" s="55">
        <f t="shared" si="90"/>
        <v>1.93</v>
      </c>
      <c r="Z1023" s="55">
        <f t="shared" si="91"/>
        <v>0.497</v>
      </c>
      <c r="AA1023" s="55">
        <v>0.88800000000000001</v>
      </c>
      <c r="AB1023" s="56">
        <v>7.1488166432001403</v>
      </c>
      <c r="AC1023">
        <f t="shared" si="92"/>
        <v>31510</v>
      </c>
      <c r="AD1023">
        <f t="shared" si="93"/>
        <v>134</v>
      </c>
      <c r="AE1023">
        <f t="shared" si="94"/>
        <v>34.5</v>
      </c>
      <c r="AF1023">
        <f>'TP Factors'!$D$7</f>
        <v>1.0291758621024898</v>
      </c>
      <c r="AG1023">
        <f t="shared" si="95"/>
        <v>35.5</v>
      </c>
    </row>
    <row r="1024" spans="1:33">
      <c r="A1024" s="51" t="s">
        <v>246</v>
      </c>
      <c r="B1024" s="51">
        <v>10</v>
      </c>
      <c r="C1024" s="51" t="s">
        <v>247</v>
      </c>
      <c r="D1024" s="52">
        <v>37.82</v>
      </c>
      <c r="E1024" s="51" t="s">
        <v>248</v>
      </c>
      <c r="F1024" s="51">
        <v>3456</v>
      </c>
      <c r="G1024" s="53">
        <v>3</v>
      </c>
      <c r="H1024" s="51" t="s">
        <v>249</v>
      </c>
      <c r="I1024" s="51" t="s">
        <v>250</v>
      </c>
      <c r="J1024" s="51">
        <v>359</v>
      </c>
      <c r="K1024" s="54">
        <v>212.63645376599999</v>
      </c>
      <c r="L1024" s="54">
        <v>1194.27666086</v>
      </c>
      <c r="M1024" s="52">
        <v>0.43</v>
      </c>
      <c r="N1024" s="52">
        <v>0.02</v>
      </c>
      <c r="O1024" s="51">
        <v>67271</v>
      </c>
      <c r="P1024" s="51">
        <v>65283</v>
      </c>
      <c r="Q1024" s="55">
        <v>67271</v>
      </c>
      <c r="R1024" s="55">
        <v>3200</v>
      </c>
      <c r="S1024" s="51" t="s">
        <v>258</v>
      </c>
      <c r="T1024" s="51" t="s">
        <v>300</v>
      </c>
      <c r="U1024" s="55">
        <v>48.29</v>
      </c>
      <c r="V1024" s="55">
        <v>1</v>
      </c>
      <c r="W1024" s="55">
        <v>1.2</v>
      </c>
      <c r="X1024" s="55">
        <v>6.4000000000000001E-2</v>
      </c>
      <c r="Y1024" s="55">
        <f t="shared" si="90"/>
        <v>1.2</v>
      </c>
      <c r="Z1024" s="55">
        <f t="shared" si="91"/>
        <v>6.4000000000000001E-2</v>
      </c>
      <c r="AA1024" s="55">
        <v>0.4</v>
      </c>
      <c r="AB1024" s="56">
        <v>0.29511100942027102</v>
      </c>
      <c r="AC1024">
        <f t="shared" si="92"/>
        <v>586</v>
      </c>
      <c r="AD1024">
        <f t="shared" si="93"/>
        <v>2</v>
      </c>
      <c r="AE1024">
        <f t="shared" si="94"/>
        <v>0.1</v>
      </c>
      <c r="AF1024">
        <f>'TP Factors'!$D$7</f>
        <v>1.0291758621024898</v>
      </c>
      <c r="AG1024">
        <f t="shared" si="95"/>
        <v>0.1</v>
      </c>
    </row>
    <row r="1025" spans="1:33">
      <c r="A1025" s="51" t="s">
        <v>246</v>
      </c>
      <c r="B1025" s="51">
        <v>10</v>
      </c>
      <c r="C1025" s="51" t="s">
        <v>247</v>
      </c>
      <c r="D1025" s="52">
        <v>37.82</v>
      </c>
      <c r="E1025" s="51" t="s">
        <v>248</v>
      </c>
      <c r="F1025" s="51">
        <v>1234</v>
      </c>
      <c r="G1025" s="53">
        <v>102.5</v>
      </c>
      <c r="H1025" s="51" t="s">
        <v>249</v>
      </c>
      <c r="I1025" s="51" t="s">
        <v>250</v>
      </c>
      <c r="J1025" s="51">
        <v>6648</v>
      </c>
      <c r="K1025" s="54">
        <v>483.62235173800002</v>
      </c>
      <c r="L1025" s="54">
        <v>12054.757701</v>
      </c>
      <c r="M1025" s="52">
        <v>13.96</v>
      </c>
      <c r="N1025" s="52">
        <v>3.43</v>
      </c>
      <c r="O1025" s="51">
        <v>67274</v>
      </c>
      <c r="P1025" s="51">
        <v>65286</v>
      </c>
      <c r="Q1025" s="55">
        <v>67274</v>
      </c>
      <c r="R1025" s="55">
        <v>1300</v>
      </c>
      <c r="S1025" s="51" t="s">
        <v>251</v>
      </c>
      <c r="T1025" s="51" t="s">
        <v>315</v>
      </c>
      <c r="U1025" s="55">
        <v>48.29</v>
      </c>
      <c r="V1025" s="55">
        <v>1</v>
      </c>
      <c r="W1025" s="55">
        <v>2.1</v>
      </c>
      <c r="X1025" s="55">
        <v>0.51600000000000001</v>
      </c>
      <c r="Y1025" s="55">
        <f t="shared" si="90"/>
        <v>2.1</v>
      </c>
      <c r="Z1025" s="55">
        <f t="shared" si="91"/>
        <v>0.51600000000000001</v>
      </c>
      <c r="AA1025" s="55">
        <v>0.73299999999999998</v>
      </c>
      <c r="AB1025" s="56">
        <v>2.9787835850302602</v>
      </c>
      <c r="AC1025">
        <f t="shared" si="92"/>
        <v>10838</v>
      </c>
      <c r="AD1025">
        <f t="shared" si="93"/>
        <v>50</v>
      </c>
      <c r="AE1025">
        <f t="shared" si="94"/>
        <v>12.3</v>
      </c>
      <c r="AF1025">
        <f>'TP Factors'!$D$7</f>
        <v>1.0291758621024898</v>
      </c>
      <c r="AG1025">
        <f t="shared" si="95"/>
        <v>12.7</v>
      </c>
    </row>
    <row r="1026" spans="1:33">
      <c r="A1026" s="51" t="s">
        <v>246</v>
      </c>
      <c r="B1026" s="51">
        <v>10</v>
      </c>
      <c r="C1026" s="51" t="s">
        <v>247</v>
      </c>
      <c r="D1026" s="52">
        <v>37.82</v>
      </c>
      <c r="E1026" s="51" t="s">
        <v>248</v>
      </c>
      <c r="F1026" s="51">
        <v>1234</v>
      </c>
      <c r="G1026" s="53">
        <v>105</v>
      </c>
      <c r="H1026" s="51" t="s">
        <v>249</v>
      </c>
      <c r="I1026" s="51" t="s">
        <v>250</v>
      </c>
      <c r="J1026" s="51">
        <v>4</v>
      </c>
      <c r="K1026" s="54">
        <v>23.176426683500001</v>
      </c>
      <c r="L1026" s="54">
        <v>5.6268026434899996</v>
      </c>
      <c r="M1026" s="52">
        <v>0.01</v>
      </c>
      <c r="N1026" s="52">
        <v>0</v>
      </c>
      <c r="O1026" s="51">
        <v>67280</v>
      </c>
      <c r="P1026" s="51">
        <v>65292</v>
      </c>
      <c r="Q1026" s="55">
        <v>67280</v>
      </c>
      <c r="R1026" s="55">
        <v>1400</v>
      </c>
      <c r="S1026" s="51" t="s">
        <v>253</v>
      </c>
      <c r="T1026" s="51" t="s">
        <v>317</v>
      </c>
      <c r="U1026" s="55">
        <v>48.29</v>
      </c>
      <c r="V1026" s="55">
        <v>1</v>
      </c>
      <c r="W1026" s="55">
        <v>1.93</v>
      </c>
      <c r="X1026" s="55">
        <v>0.497</v>
      </c>
      <c r="Y1026" s="55">
        <f t="shared" si="90"/>
        <v>1.93</v>
      </c>
      <c r="Z1026" s="55">
        <f t="shared" si="91"/>
        <v>0.497</v>
      </c>
      <c r="AA1026" s="55">
        <v>0.88800000000000001</v>
      </c>
      <c r="AB1026" s="56">
        <v>1.3904076519292701E-3</v>
      </c>
      <c r="AC1026">
        <f t="shared" si="92"/>
        <v>6</v>
      </c>
      <c r="AD1026">
        <f t="shared" si="93"/>
        <v>0</v>
      </c>
      <c r="AE1026">
        <f t="shared" si="94"/>
        <v>0</v>
      </c>
      <c r="AF1026">
        <f>'TP Factors'!$D$7</f>
        <v>1.0291758621024898</v>
      </c>
      <c r="AG1026">
        <f t="shared" si="95"/>
        <v>0</v>
      </c>
    </row>
    <row r="1027" spans="1:33">
      <c r="A1027" s="51" t="s">
        <v>246</v>
      </c>
      <c r="B1027" s="51">
        <v>10</v>
      </c>
      <c r="C1027" s="51" t="s">
        <v>247</v>
      </c>
      <c r="D1027" s="52">
        <v>37.82</v>
      </c>
      <c r="E1027" s="51" t="s">
        <v>248</v>
      </c>
      <c r="F1027" s="51">
        <v>3456</v>
      </c>
      <c r="G1027" s="53">
        <v>3</v>
      </c>
      <c r="H1027" s="51" t="s">
        <v>249</v>
      </c>
      <c r="I1027" s="51" t="s">
        <v>250</v>
      </c>
      <c r="J1027" s="51">
        <v>807</v>
      </c>
      <c r="K1027" s="54">
        <v>258.92725595500002</v>
      </c>
      <c r="L1027" s="54">
        <v>3473.0964406600001</v>
      </c>
      <c r="M1027" s="52">
        <v>0.56000000000000005</v>
      </c>
      <c r="N1027" s="52">
        <v>7.0000000000000007E-2</v>
      </c>
      <c r="O1027" s="51">
        <v>67281</v>
      </c>
      <c r="P1027" s="51">
        <v>65293</v>
      </c>
      <c r="Q1027" s="55">
        <v>67281</v>
      </c>
      <c r="R1027" s="55">
        <v>4340</v>
      </c>
      <c r="S1027" s="51" t="s">
        <v>253</v>
      </c>
      <c r="T1027" s="51" t="s">
        <v>344</v>
      </c>
      <c r="U1027" s="55">
        <v>48.29</v>
      </c>
      <c r="V1027" s="55">
        <v>1</v>
      </c>
      <c r="W1027" s="55">
        <v>0.7</v>
      </c>
      <c r="X1027" s="55">
        <v>0.09</v>
      </c>
      <c r="Y1027" s="55">
        <f t="shared" ref="Y1027:Y1051" si="96">W1027</f>
        <v>0.7</v>
      </c>
      <c r="Z1027" s="55">
        <f t="shared" ref="Z1027:Z1051" si="97">X1027</f>
        <v>0.09</v>
      </c>
      <c r="AA1027" s="55">
        <v>0.309</v>
      </c>
      <c r="AB1027" s="56">
        <v>0.85821738794735003</v>
      </c>
      <c r="AC1027">
        <f t="shared" ref="AC1027:AC1090" si="98">ROUND(AB1027*AA1027*U1027*102.79,0)</f>
        <v>1316</v>
      </c>
      <c r="AD1027">
        <f t="shared" ref="AD1027:AD1090" si="99">ROUND(Y1027*AC1027*0.002205,0)</f>
        <v>2</v>
      </c>
      <c r="AE1027">
        <f t="shared" ref="AE1027:AE1090" si="100">ROUND(Z1027*AC1027*0.002205,1)</f>
        <v>0.3</v>
      </c>
      <c r="AF1027">
        <f>'TP Factors'!$D$7</f>
        <v>1.0291758621024898</v>
      </c>
      <c r="AG1027">
        <f t="shared" ref="AG1027:AG1090" si="101">ROUND(AE1027*AF1027,1)</f>
        <v>0.3</v>
      </c>
    </row>
    <row r="1028" spans="1:33">
      <c r="A1028" s="51" t="s">
        <v>246</v>
      </c>
      <c r="B1028" s="51">
        <v>10</v>
      </c>
      <c r="C1028" s="51" t="s">
        <v>247</v>
      </c>
      <c r="D1028" s="52">
        <v>37.82</v>
      </c>
      <c r="E1028" s="51" t="s">
        <v>248</v>
      </c>
      <c r="F1028" s="51">
        <v>3456</v>
      </c>
      <c r="G1028" s="53">
        <v>3</v>
      </c>
      <c r="H1028" s="51" t="s">
        <v>249</v>
      </c>
      <c r="I1028" s="51" t="s">
        <v>250</v>
      </c>
      <c r="J1028" s="51">
        <v>1183</v>
      </c>
      <c r="K1028" s="54">
        <v>389.18390491399998</v>
      </c>
      <c r="L1028" s="54">
        <v>3808.52208453</v>
      </c>
      <c r="M1028" s="52">
        <v>0.83</v>
      </c>
      <c r="N1028" s="52">
        <v>0.11</v>
      </c>
      <c r="O1028" s="51">
        <v>67282</v>
      </c>
      <c r="P1028" s="51">
        <v>65294</v>
      </c>
      <c r="Q1028" s="55">
        <v>67282</v>
      </c>
      <c r="R1028" s="55">
        <v>4340</v>
      </c>
      <c r="S1028" s="51" t="s">
        <v>258</v>
      </c>
      <c r="T1028" s="51" t="s">
        <v>312</v>
      </c>
      <c r="U1028" s="55">
        <v>48.29</v>
      </c>
      <c r="V1028" s="55">
        <v>1</v>
      </c>
      <c r="W1028" s="55">
        <v>0.7</v>
      </c>
      <c r="X1028" s="55">
        <v>0.09</v>
      </c>
      <c r="Y1028" s="55">
        <f t="shared" si="96"/>
        <v>0.7</v>
      </c>
      <c r="Z1028" s="55">
        <f t="shared" si="97"/>
        <v>0.09</v>
      </c>
      <c r="AA1028" s="55">
        <v>0.41299999999999998</v>
      </c>
      <c r="AB1028" s="56">
        <v>0.94110253812109901</v>
      </c>
      <c r="AC1028">
        <f t="shared" si="98"/>
        <v>1929</v>
      </c>
      <c r="AD1028">
        <f t="shared" si="99"/>
        <v>3</v>
      </c>
      <c r="AE1028">
        <f t="shared" si="100"/>
        <v>0.4</v>
      </c>
      <c r="AF1028">
        <f>'TP Factors'!$D$7</f>
        <v>1.0291758621024898</v>
      </c>
      <c r="AG1028">
        <f t="shared" si="101"/>
        <v>0.4</v>
      </c>
    </row>
    <row r="1029" spans="1:33">
      <c r="A1029" s="51" t="s">
        <v>246</v>
      </c>
      <c r="B1029" s="51">
        <v>10</v>
      </c>
      <c r="C1029" s="51" t="s">
        <v>247</v>
      </c>
      <c r="D1029" s="52">
        <v>37.82</v>
      </c>
      <c r="E1029" s="51" t="s">
        <v>248</v>
      </c>
      <c r="F1029" s="51">
        <v>3456</v>
      </c>
      <c r="G1029" s="53">
        <v>3</v>
      </c>
      <c r="H1029" s="51" t="s">
        <v>249</v>
      </c>
      <c r="I1029" s="51" t="s">
        <v>250</v>
      </c>
      <c r="J1029" s="51">
        <v>87</v>
      </c>
      <c r="K1029" s="54">
        <v>77.950959037800004</v>
      </c>
      <c r="L1029" s="54">
        <v>290.11464530299997</v>
      </c>
      <c r="M1029" s="52">
        <v>0.1</v>
      </c>
      <c r="N1029" s="52">
        <v>0.01</v>
      </c>
      <c r="O1029" s="51">
        <v>67299</v>
      </c>
      <c r="P1029" s="51">
        <v>65309</v>
      </c>
      <c r="Q1029" s="55">
        <v>67299</v>
      </c>
      <c r="R1029" s="55">
        <v>3200</v>
      </c>
      <c r="S1029" s="51" t="s">
        <v>258</v>
      </c>
      <c r="T1029" s="51" t="s">
        <v>300</v>
      </c>
      <c r="U1029" s="55">
        <v>48.29</v>
      </c>
      <c r="V1029" s="55">
        <v>1</v>
      </c>
      <c r="W1029" s="55">
        <v>1.2</v>
      </c>
      <c r="X1029" s="55">
        <v>6.4000000000000001E-2</v>
      </c>
      <c r="Y1029" s="55">
        <f t="shared" si="96"/>
        <v>1.2</v>
      </c>
      <c r="Z1029" s="55">
        <f t="shared" si="97"/>
        <v>6.4000000000000001E-2</v>
      </c>
      <c r="AA1029" s="55">
        <v>0.4</v>
      </c>
      <c r="AB1029" s="56">
        <v>7.16886033390048E-2</v>
      </c>
      <c r="AC1029">
        <f t="shared" si="98"/>
        <v>142</v>
      </c>
      <c r="AD1029">
        <f t="shared" si="99"/>
        <v>0</v>
      </c>
      <c r="AE1029">
        <f t="shared" si="100"/>
        <v>0</v>
      </c>
      <c r="AF1029">
        <f>'TP Factors'!$D$7</f>
        <v>1.0291758621024898</v>
      </c>
      <c r="AG1029">
        <f t="shared" si="101"/>
        <v>0</v>
      </c>
    </row>
    <row r="1030" spans="1:33">
      <c r="A1030" s="51" t="s">
        <v>246</v>
      </c>
      <c r="B1030" s="51">
        <v>10</v>
      </c>
      <c r="C1030" s="51" t="s">
        <v>247</v>
      </c>
      <c r="D1030" s="52">
        <v>37.82</v>
      </c>
      <c r="E1030" s="51" t="s">
        <v>248</v>
      </c>
      <c r="F1030" s="51">
        <v>1234</v>
      </c>
      <c r="G1030" s="53">
        <v>102.5</v>
      </c>
      <c r="H1030" s="51" t="s">
        <v>249</v>
      </c>
      <c r="I1030" s="51" t="s">
        <v>250</v>
      </c>
      <c r="J1030" s="51">
        <v>4841</v>
      </c>
      <c r="K1030" s="54">
        <v>440.77030397999999</v>
      </c>
      <c r="L1030" s="54">
        <v>8777.7922228400002</v>
      </c>
      <c r="M1030" s="52">
        <v>10.17</v>
      </c>
      <c r="N1030" s="52">
        <v>2.5</v>
      </c>
      <c r="O1030" s="51">
        <v>67309</v>
      </c>
      <c r="P1030" s="51">
        <v>65318</v>
      </c>
      <c r="Q1030" s="55">
        <v>67309</v>
      </c>
      <c r="R1030" s="55">
        <v>1300</v>
      </c>
      <c r="S1030" s="51" t="s">
        <v>251</v>
      </c>
      <c r="T1030" s="51" t="s">
        <v>315</v>
      </c>
      <c r="U1030" s="55">
        <v>48.29</v>
      </c>
      <c r="V1030" s="55">
        <v>1</v>
      </c>
      <c r="W1030" s="55">
        <v>2.1</v>
      </c>
      <c r="X1030" s="55">
        <v>0.51600000000000001</v>
      </c>
      <c r="Y1030" s="55">
        <f t="shared" si="96"/>
        <v>2.1</v>
      </c>
      <c r="Z1030" s="55">
        <f t="shared" si="97"/>
        <v>0.51600000000000001</v>
      </c>
      <c r="AA1030" s="55">
        <v>0.73299999999999998</v>
      </c>
      <c r="AB1030" s="56">
        <v>1.5382321538922501</v>
      </c>
      <c r="AC1030">
        <f t="shared" si="98"/>
        <v>5597</v>
      </c>
      <c r="AD1030">
        <f t="shared" si="99"/>
        <v>26</v>
      </c>
      <c r="AE1030">
        <f t="shared" si="100"/>
        <v>6.4</v>
      </c>
      <c r="AF1030">
        <f>'TP Factors'!$D$7</f>
        <v>1.0291758621024898</v>
      </c>
      <c r="AG1030">
        <f t="shared" si="101"/>
        <v>6.6</v>
      </c>
    </row>
    <row r="1031" spans="1:33">
      <c r="A1031" s="51" t="s">
        <v>246</v>
      </c>
      <c r="B1031" s="51">
        <v>10</v>
      </c>
      <c r="C1031" s="51" t="s">
        <v>247</v>
      </c>
      <c r="D1031" s="52">
        <v>37.82</v>
      </c>
      <c r="E1031" s="51" t="s">
        <v>248</v>
      </c>
      <c r="F1031" s="51">
        <v>1234</v>
      </c>
      <c r="G1031" s="53">
        <v>0</v>
      </c>
      <c r="H1031" s="51" t="s">
        <v>249</v>
      </c>
      <c r="I1031" s="51" t="s">
        <v>250</v>
      </c>
      <c r="J1031" s="51">
        <v>728</v>
      </c>
      <c r="K1031" s="54">
        <v>169.79783803999999</v>
      </c>
      <c r="L1031" s="54">
        <v>1934.50487731</v>
      </c>
      <c r="M1031" s="52">
        <v>0.44</v>
      </c>
      <c r="N1031" s="52">
        <v>0.1</v>
      </c>
      <c r="O1031" s="51">
        <v>67311</v>
      </c>
      <c r="P1031" s="51">
        <v>65320</v>
      </c>
      <c r="Q1031" s="55">
        <v>67311</v>
      </c>
      <c r="R1031" s="55">
        <v>5300</v>
      </c>
      <c r="S1031" s="51" t="s">
        <v>258</v>
      </c>
      <c r="T1031" s="51" t="s">
        <v>291</v>
      </c>
      <c r="U1031" s="55">
        <v>48.29</v>
      </c>
      <c r="V1031" s="55">
        <v>1</v>
      </c>
      <c r="W1031" s="55">
        <v>0.6</v>
      </c>
      <c r="X1031" s="55">
        <v>0.13500000000000001</v>
      </c>
      <c r="Y1031" s="55">
        <f t="shared" si="96"/>
        <v>0.6</v>
      </c>
      <c r="Z1031" s="55">
        <f t="shared" si="97"/>
        <v>0.13500000000000001</v>
      </c>
      <c r="AA1031" s="55">
        <v>0.5</v>
      </c>
      <c r="AB1031" s="56">
        <v>0.47802465356010898</v>
      </c>
      <c r="AC1031">
        <f t="shared" si="98"/>
        <v>1186</v>
      </c>
      <c r="AD1031">
        <f t="shared" si="99"/>
        <v>2</v>
      </c>
      <c r="AE1031">
        <f t="shared" si="100"/>
        <v>0.4</v>
      </c>
      <c r="AF1031">
        <f>'TP Factors'!$D$7</f>
        <v>1.0291758621024898</v>
      </c>
      <c r="AG1031">
        <f t="shared" si="101"/>
        <v>0.4</v>
      </c>
    </row>
    <row r="1032" spans="1:33">
      <c r="A1032" s="51" t="s">
        <v>246</v>
      </c>
      <c r="B1032" s="51">
        <v>10</v>
      </c>
      <c r="C1032" s="51" t="s">
        <v>247</v>
      </c>
      <c r="D1032" s="52">
        <v>37.82</v>
      </c>
      <c r="E1032" s="51" t="s">
        <v>248</v>
      </c>
      <c r="F1032" s="51">
        <v>1234</v>
      </c>
      <c r="G1032" s="53">
        <v>102.5</v>
      </c>
      <c r="H1032" s="51" t="s">
        <v>249</v>
      </c>
      <c r="I1032" s="51" t="s">
        <v>250</v>
      </c>
      <c r="J1032" s="51">
        <v>5564</v>
      </c>
      <c r="K1032" s="54">
        <v>539.91076947199997</v>
      </c>
      <c r="L1032" s="54">
        <v>10687.117377500001</v>
      </c>
      <c r="M1032" s="52">
        <v>11.68</v>
      </c>
      <c r="N1032" s="52">
        <v>2.87</v>
      </c>
      <c r="O1032" s="51">
        <v>67312</v>
      </c>
      <c r="P1032" s="51">
        <v>65321</v>
      </c>
      <c r="Q1032" s="55">
        <v>67312</v>
      </c>
      <c r="R1032" s="55">
        <v>1300</v>
      </c>
      <c r="S1032" s="51" t="s">
        <v>253</v>
      </c>
      <c r="T1032" s="51" t="s">
        <v>319</v>
      </c>
      <c r="U1032" s="55">
        <v>48.29</v>
      </c>
      <c r="V1032" s="55">
        <v>1</v>
      </c>
      <c r="W1032" s="55">
        <v>2.1</v>
      </c>
      <c r="X1032" s="55">
        <v>0.51600000000000001</v>
      </c>
      <c r="Y1032" s="55">
        <f t="shared" si="96"/>
        <v>2.1</v>
      </c>
      <c r="Z1032" s="55">
        <f t="shared" si="97"/>
        <v>0.51600000000000001</v>
      </c>
      <c r="AA1032" s="55">
        <v>0.69199999999999995</v>
      </c>
      <c r="AB1032" s="56">
        <v>1.05837449427075</v>
      </c>
      <c r="AC1032">
        <f t="shared" si="98"/>
        <v>3635</v>
      </c>
      <c r="AD1032">
        <f t="shared" si="99"/>
        <v>17</v>
      </c>
      <c r="AE1032">
        <f t="shared" si="100"/>
        <v>4.0999999999999996</v>
      </c>
      <c r="AF1032">
        <f>'TP Factors'!$D$7</f>
        <v>1.0291758621024898</v>
      </c>
      <c r="AG1032">
        <f t="shared" si="101"/>
        <v>4.2</v>
      </c>
    </row>
    <row r="1033" spans="1:33">
      <c r="A1033" s="51" t="s">
        <v>246</v>
      </c>
      <c r="B1033" s="51">
        <v>10</v>
      </c>
      <c r="C1033" s="51" t="s">
        <v>247</v>
      </c>
      <c r="D1033" s="52">
        <v>37.82</v>
      </c>
      <c r="E1033" s="51" t="s">
        <v>248</v>
      </c>
      <c r="F1033" s="51">
        <v>1234</v>
      </c>
      <c r="G1033" s="53">
        <v>0</v>
      </c>
      <c r="H1033" s="51" t="s">
        <v>249</v>
      </c>
      <c r="I1033" s="51" t="s">
        <v>250</v>
      </c>
      <c r="J1033" s="51">
        <v>656</v>
      </c>
      <c r="K1033" s="54">
        <v>184.840222388</v>
      </c>
      <c r="L1033" s="54">
        <v>1745.2886267700001</v>
      </c>
      <c r="M1033" s="52">
        <v>0.39</v>
      </c>
      <c r="N1033" s="52">
        <v>0.09</v>
      </c>
      <c r="O1033" s="51">
        <v>67315</v>
      </c>
      <c r="P1033" s="51">
        <v>65324</v>
      </c>
      <c r="Q1033" s="55">
        <v>67315</v>
      </c>
      <c r="R1033" s="55">
        <v>5300</v>
      </c>
      <c r="S1033" s="51" t="s">
        <v>258</v>
      </c>
      <c r="T1033" s="51" t="s">
        <v>291</v>
      </c>
      <c r="U1033" s="55">
        <v>48.29</v>
      </c>
      <c r="V1033" s="55">
        <v>1</v>
      </c>
      <c r="W1033" s="55">
        <v>0.6</v>
      </c>
      <c r="X1033" s="55">
        <v>0.13500000000000001</v>
      </c>
      <c r="Y1033" s="55">
        <f t="shared" si="96"/>
        <v>0.6</v>
      </c>
      <c r="Z1033" s="55">
        <f t="shared" si="97"/>
        <v>0.13500000000000001</v>
      </c>
      <c r="AA1033" s="55">
        <v>0.5</v>
      </c>
      <c r="AB1033" s="56">
        <v>0.43126848680126101</v>
      </c>
      <c r="AC1033">
        <f t="shared" si="98"/>
        <v>1070</v>
      </c>
      <c r="AD1033">
        <f t="shared" si="99"/>
        <v>1</v>
      </c>
      <c r="AE1033">
        <f t="shared" si="100"/>
        <v>0.3</v>
      </c>
      <c r="AF1033">
        <f>'TP Factors'!$D$7</f>
        <v>1.0291758621024898</v>
      </c>
      <c r="AG1033">
        <f t="shared" si="101"/>
        <v>0.3</v>
      </c>
    </row>
    <row r="1034" spans="1:33">
      <c r="A1034" s="51" t="s">
        <v>246</v>
      </c>
      <c r="B1034" s="51">
        <v>10</v>
      </c>
      <c r="C1034" s="51" t="s">
        <v>247</v>
      </c>
      <c r="D1034" s="52">
        <v>37.82</v>
      </c>
      <c r="E1034" s="51" t="s">
        <v>248</v>
      </c>
      <c r="F1034" s="51">
        <v>1234</v>
      </c>
      <c r="G1034" s="53">
        <v>102.5</v>
      </c>
      <c r="H1034" s="51" t="s">
        <v>249</v>
      </c>
      <c r="I1034" s="51" t="s">
        <v>250</v>
      </c>
      <c r="J1034" s="51">
        <v>6810</v>
      </c>
      <c r="K1034" s="54">
        <v>597.45162650099996</v>
      </c>
      <c r="L1034" s="54">
        <v>12349.1724309</v>
      </c>
      <c r="M1034" s="52">
        <v>14.3</v>
      </c>
      <c r="N1034" s="52">
        <v>3.51</v>
      </c>
      <c r="O1034" s="51">
        <v>67331</v>
      </c>
      <c r="P1034" s="51">
        <v>65338</v>
      </c>
      <c r="Q1034" s="55">
        <v>67331</v>
      </c>
      <c r="R1034" s="55">
        <v>1300</v>
      </c>
      <c r="S1034" s="51" t="s">
        <v>251</v>
      </c>
      <c r="T1034" s="51" t="s">
        <v>315</v>
      </c>
      <c r="U1034" s="55">
        <v>48.29</v>
      </c>
      <c r="V1034" s="55">
        <v>1</v>
      </c>
      <c r="W1034" s="55">
        <v>2.1</v>
      </c>
      <c r="X1034" s="55">
        <v>0.51600000000000001</v>
      </c>
      <c r="Y1034" s="55">
        <f t="shared" si="96"/>
        <v>2.1</v>
      </c>
      <c r="Z1034" s="55">
        <f t="shared" si="97"/>
        <v>0.51600000000000001</v>
      </c>
      <c r="AA1034" s="55">
        <v>0.73299999999999998</v>
      </c>
      <c r="AB1034" s="56">
        <v>0.66904367563154998</v>
      </c>
      <c r="AC1034">
        <f t="shared" si="98"/>
        <v>2434</v>
      </c>
      <c r="AD1034">
        <f t="shared" si="99"/>
        <v>11</v>
      </c>
      <c r="AE1034">
        <f t="shared" si="100"/>
        <v>2.8</v>
      </c>
      <c r="AF1034">
        <f>'TP Factors'!$D$7</f>
        <v>1.0291758621024898</v>
      </c>
      <c r="AG1034">
        <f t="shared" si="101"/>
        <v>2.9</v>
      </c>
    </row>
    <row r="1035" spans="1:33">
      <c r="A1035" s="51" t="s">
        <v>246</v>
      </c>
      <c r="B1035" s="51">
        <v>10</v>
      </c>
      <c r="C1035" s="51" t="s">
        <v>247</v>
      </c>
      <c r="D1035" s="52">
        <v>37.82</v>
      </c>
      <c r="E1035" s="51" t="s">
        <v>248</v>
      </c>
      <c r="F1035" s="51">
        <v>3456</v>
      </c>
      <c r="G1035" s="53">
        <v>3</v>
      </c>
      <c r="H1035" s="51" t="s">
        <v>249</v>
      </c>
      <c r="I1035" s="51" t="s">
        <v>250</v>
      </c>
      <c r="J1035" s="51">
        <v>184</v>
      </c>
      <c r="K1035" s="54">
        <v>144.31260697499999</v>
      </c>
      <c r="L1035" s="54">
        <v>591.34164988700002</v>
      </c>
      <c r="M1035" s="52">
        <v>0.13</v>
      </c>
      <c r="N1035" s="52">
        <v>0.02</v>
      </c>
      <c r="O1035" s="51">
        <v>67335</v>
      </c>
      <c r="P1035" s="51">
        <v>65342</v>
      </c>
      <c r="Q1035" s="55">
        <v>67335</v>
      </c>
      <c r="R1035" s="55">
        <v>4340</v>
      </c>
      <c r="S1035" s="51" t="s">
        <v>258</v>
      </c>
      <c r="T1035" s="51" t="s">
        <v>312</v>
      </c>
      <c r="U1035" s="55">
        <v>48.29</v>
      </c>
      <c r="V1035" s="55">
        <v>1</v>
      </c>
      <c r="W1035" s="55">
        <v>0.7</v>
      </c>
      <c r="X1035" s="55">
        <v>0.09</v>
      </c>
      <c r="Y1035" s="55">
        <f t="shared" si="96"/>
        <v>0.7</v>
      </c>
      <c r="Z1035" s="55">
        <f t="shared" si="97"/>
        <v>0.09</v>
      </c>
      <c r="AA1035" s="55">
        <v>0.41299999999999998</v>
      </c>
      <c r="AB1035" s="56">
        <v>0.14612311947137799</v>
      </c>
      <c r="AC1035">
        <f t="shared" si="98"/>
        <v>300</v>
      </c>
      <c r="AD1035">
        <f t="shared" si="99"/>
        <v>0</v>
      </c>
      <c r="AE1035">
        <f t="shared" si="100"/>
        <v>0.1</v>
      </c>
      <c r="AF1035">
        <f>'TP Factors'!$D$7</f>
        <v>1.0291758621024898</v>
      </c>
      <c r="AG1035">
        <f t="shared" si="101"/>
        <v>0.1</v>
      </c>
    </row>
    <row r="1036" spans="1:33">
      <c r="A1036" s="51" t="s">
        <v>246</v>
      </c>
      <c r="B1036" s="51">
        <v>10</v>
      </c>
      <c r="C1036" s="51" t="s">
        <v>247</v>
      </c>
      <c r="D1036" s="52">
        <v>37.82</v>
      </c>
      <c r="E1036" s="51" t="s">
        <v>248</v>
      </c>
      <c r="F1036" s="51">
        <v>1234</v>
      </c>
      <c r="G1036" s="53">
        <v>102.5</v>
      </c>
      <c r="H1036" s="51" t="s">
        <v>249</v>
      </c>
      <c r="I1036" s="51" t="s">
        <v>250</v>
      </c>
      <c r="J1036" s="51">
        <v>3871</v>
      </c>
      <c r="K1036" s="54">
        <v>382.61525649499998</v>
      </c>
      <c r="L1036" s="54">
        <v>7435.6734043400002</v>
      </c>
      <c r="M1036" s="52">
        <v>8.1300000000000008</v>
      </c>
      <c r="N1036" s="52">
        <v>2</v>
      </c>
      <c r="O1036" s="51">
        <v>67363</v>
      </c>
      <c r="P1036" s="51">
        <v>65367</v>
      </c>
      <c r="Q1036" s="55">
        <v>67363</v>
      </c>
      <c r="R1036" s="55">
        <v>1300</v>
      </c>
      <c r="S1036" s="51" t="s">
        <v>253</v>
      </c>
      <c r="T1036" s="51" t="s">
        <v>319</v>
      </c>
      <c r="U1036" s="55">
        <v>48.29</v>
      </c>
      <c r="V1036" s="55">
        <v>1</v>
      </c>
      <c r="W1036" s="55">
        <v>2.1</v>
      </c>
      <c r="X1036" s="55">
        <v>0.51600000000000001</v>
      </c>
      <c r="Y1036" s="55">
        <f t="shared" si="96"/>
        <v>2.1</v>
      </c>
      <c r="Z1036" s="55">
        <f t="shared" si="97"/>
        <v>0.51600000000000001</v>
      </c>
      <c r="AA1036" s="55">
        <v>0.69199999999999995</v>
      </c>
      <c r="AB1036" s="56">
        <v>0.968799669892627</v>
      </c>
      <c r="AC1036">
        <f t="shared" si="98"/>
        <v>3328</v>
      </c>
      <c r="AD1036">
        <f t="shared" si="99"/>
        <v>15</v>
      </c>
      <c r="AE1036">
        <f t="shared" si="100"/>
        <v>3.8</v>
      </c>
      <c r="AF1036">
        <f>'TP Factors'!$D$7</f>
        <v>1.0291758621024898</v>
      </c>
      <c r="AG1036">
        <f t="shared" si="101"/>
        <v>3.9</v>
      </c>
    </row>
    <row r="1037" spans="1:33">
      <c r="A1037" s="51" t="s">
        <v>246</v>
      </c>
      <c r="B1037" s="51">
        <v>10</v>
      </c>
      <c r="C1037" s="51" t="s">
        <v>247</v>
      </c>
      <c r="D1037" s="52">
        <v>37.82</v>
      </c>
      <c r="E1037" s="51" t="s">
        <v>248</v>
      </c>
      <c r="F1037" s="51">
        <v>3456</v>
      </c>
      <c r="G1037" s="53">
        <v>0</v>
      </c>
      <c r="H1037" s="51" t="s">
        <v>249</v>
      </c>
      <c r="I1037" s="51" t="s">
        <v>250</v>
      </c>
      <c r="J1037" s="51">
        <v>2</v>
      </c>
      <c r="K1037" s="54">
        <v>23.174298188600002</v>
      </c>
      <c r="L1037" s="54">
        <v>10.029931119900001</v>
      </c>
      <c r="M1037" s="52">
        <v>0</v>
      </c>
      <c r="N1037" s="52">
        <v>0</v>
      </c>
      <c r="O1037" s="51">
        <v>67378</v>
      </c>
      <c r="P1037" s="51">
        <v>65380</v>
      </c>
      <c r="Q1037" s="55">
        <v>67378</v>
      </c>
      <c r="R1037" s="55">
        <v>6410</v>
      </c>
      <c r="S1037" s="51" t="s">
        <v>253</v>
      </c>
      <c r="T1037" s="51" t="s">
        <v>353</v>
      </c>
      <c r="U1037" s="55">
        <v>48.29</v>
      </c>
      <c r="V1037" s="55">
        <v>1</v>
      </c>
      <c r="W1037" s="55">
        <v>0</v>
      </c>
      <c r="X1037" s="55">
        <v>0</v>
      </c>
      <c r="Y1037" s="55">
        <f t="shared" si="96"/>
        <v>0</v>
      </c>
      <c r="Z1037" s="55">
        <f t="shared" si="97"/>
        <v>0</v>
      </c>
      <c r="AA1037" s="55">
        <v>0.26600000000000001</v>
      </c>
      <c r="AB1037" s="56">
        <v>2.4784400405151799E-3</v>
      </c>
      <c r="AC1037">
        <f t="shared" si="98"/>
        <v>3</v>
      </c>
      <c r="AD1037">
        <f t="shared" si="99"/>
        <v>0</v>
      </c>
      <c r="AE1037">
        <f t="shared" si="100"/>
        <v>0</v>
      </c>
      <c r="AF1037">
        <f>'TP Factors'!$D$7</f>
        <v>1.0291758621024898</v>
      </c>
      <c r="AG1037">
        <f t="shared" si="101"/>
        <v>0</v>
      </c>
    </row>
    <row r="1038" spans="1:33">
      <c r="A1038" s="51" t="s">
        <v>246</v>
      </c>
      <c r="B1038" s="51">
        <v>10</v>
      </c>
      <c r="C1038" s="51" t="s">
        <v>247</v>
      </c>
      <c r="D1038" s="52">
        <v>37.82</v>
      </c>
      <c r="E1038" s="51" t="s">
        <v>248</v>
      </c>
      <c r="F1038" s="51">
        <v>1234</v>
      </c>
      <c r="G1038" s="53">
        <v>105</v>
      </c>
      <c r="H1038" s="51" t="s">
        <v>249</v>
      </c>
      <c r="I1038" s="51" t="s">
        <v>250</v>
      </c>
      <c r="J1038" s="51">
        <v>132</v>
      </c>
      <c r="K1038" s="54">
        <v>95.025457926800001</v>
      </c>
      <c r="L1038" s="54">
        <v>197.78396939199999</v>
      </c>
      <c r="M1038" s="52">
        <v>0.25</v>
      </c>
      <c r="N1038" s="52">
        <v>7.0000000000000007E-2</v>
      </c>
      <c r="O1038" s="51">
        <v>67382</v>
      </c>
      <c r="P1038" s="51">
        <v>65384</v>
      </c>
      <c r="Q1038" s="55">
        <v>67382</v>
      </c>
      <c r="R1038" s="55">
        <v>1400</v>
      </c>
      <c r="S1038" s="51" t="s">
        <v>253</v>
      </c>
      <c r="T1038" s="51" t="s">
        <v>317</v>
      </c>
      <c r="U1038" s="55">
        <v>48.29</v>
      </c>
      <c r="V1038" s="55">
        <v>1</v>
      </c>
      <c r="W1038" s="55">
        <v>1.93</v>
      </c>
      <c r="X1038" s="55">
        <v>0.497</v>
      </c>
      <c r="Y1038" s="55">
        <f t="shared" si="96"/>
        <v>1.93</v>
      </c>
      <c r="Z1038" s="55">
        <f t="shared" si="97"/>
        <v>0.497</v>
      </c>
      <c r="AA1038" s="55">
        <v>0.88800000000000001</v>
      </c>
      <c r="AB1038" s="56">
        <v>4.88732877103897E-2</v>
      </c>
      <c r="AC1038">
        <f t="shared" si="98"/>
        <v>215</v>
      </c>
      <c r="AD1038">
        <f t="shared" si="99"/>
        <v>1</v>
      </c>
      <c r="AE1038">
        <f t="shared" si="100"/>
        <v>0.2</v>
      </c>
      <c r="AF1038">
        <f>'TP Factors'!$D$7</f>
        <v>1.0291758621024898</v>
      </c>
      <c r="AG1038">
        <f t="shared" si="101"/>
        <v>0.2</v>
      </c>
    </row>
    <row r="1039" spans="1:33">
      <c r="A1039" s="51" t="s">
        <v>246</v>
      </c>
      <c r="B1039" s="51">
        <v>10</v>
      </c>
      <c r="C1039" s="51" t="s">
        <v>247</v>
      </c>
      <c r="D1039" s="52">
        <v>37.82</v>
      </c>
      <c r="E1039" s="51" t="s">
        <v>248</v>
      </c>
      <c r="F1039" s="51">
        <v>3456</v>
      </c>
      <c r="G1039" s="53">
        <v>0</v>
      </c>
      <c r="H1039" s="51" t="s">
        <v>249</v>
      </c>
      <c r="I1039" s="51" t="s">
        <v>250</v>
      </c>
      <c r="J1039" s="51">
        <v>964</v>
      </c>
      <c r="K1039" s="54">
        <v>303.57724478799997</v>
      </c>
      <c r="L1039" s="54">
        <v>4817.2078848000001</v>
      </c>
      <c r="M1039" s="52">
        <v>0</v>
      </c>
      <c r="N1039" s="52">
        <v>0</v>
      </c>
      <c r="O1039" s="51">
        <v>67383</v>
      </c>
      <c r="P1039" s="51">
        <v>65385</v>
      </c>
      <c r="Q1039" s="55">
        <v>67383</v>
      </c>
      <c r="R1039" s="55">
        <v>6410</v>
      </c>
      <c r="S1039" s="51" t="s">
        <v>253</v>
      </c>
      <c r="T1039" s="51" t="s">
        <v>353</v>
      </c>
      <c r="U1039" s="55">
        <v>48.29</v>
      </c>
      <c r="V1039" s="55">
        <v>1</v>
      </c>
      <c r="W1039" s="55">
        <v>0</v>
      </c>
      <c r="X1039" s="55">
        <v>0</v>
      </c>
      <c r="Y1039" s="55">
        <f t="shared" si="96"/>
        <v>0</v>
      </c>
      <c r="Z1039" s="55">
        <f t="shared" si="97"/>
        <v>0</v>
      </c>
      <c r="AA1039" s="55">
        <v>0.26600000000000001</v>
      </c>
      <c r="AB1039" s="56">
        <v>4.6515985314271299E-2</v>
      </c>
      <c r="AC1039">
        <f t="shared" si="98"/>
        <v>61</v>
      </c>
      <c r="AD1039">
        <f t="shared" si="99"/>
        <v>0</v>
      </c>
      <c r="AE1039">
        <f t="shared" si="100"/>
        <v>0</v>
      </c>
      <c r="AF1039">
        <f>'TP Factors'!$D$7</f>
        <v>1.0291758621024898</v>
      </c>
      <c r="AG1039">
        <f t="shared" si="101"/>
        <v>0</v>
      </c>
    </row>
    <row r="1040" spans="1:33">
      <c r="A1040" s="51" t="s">
        <v>246</v>
      </c>
      <c r="B1040" s="51">
        <v>10</v>
      </c>
      <c r="C1040" s="51" t="s">
        <v>247</v>
      </c>
      <c r="D1040" s="52">
        <v>37.82</v>
      </c>
      <c r="E1040" s="51" t="s">
        <v>248</v>
      </c>
      <c r="F1040" s="51">
        <v>1234</v>
      </c>
      <c r="G1040" s="53">
        <v>0</v>
      </c>
      <c r="H1040" s="51" t="s">
        <v>249</v>
      </c>
      <c r="I1040" s="51" t="s">
        <v>250</v>
      </c>
      <c r="J1040" s="51">
        <v>0</v>
      </c>
      <c r="K1040" s="54">
        <v>0.32987259983400002</v>
      </c>
      <c r="L1040" s="54">
        <v>2.4483229894900001E-3</v>
      </c>
      <c r="M1040" s="52">
        <v>0</v>
      </c>
      <c r="N1040" s="52">
        <v>0</v>
      </c>
      <c r="O1040" s="51">
        <v>67384</v>
      </c>
      <c r="P1040" s="51">
        <v>65386</v>
      </c>
      <c r="Q1040" s="55">
        <v>67384</v>
      </c>
      <c r="R1040" s="55">
        <v>5300</v>
      </c>
      <c r="S1040" s="51" t="s">
        <v>253</v>
      </c>
      <c r="T1040" s="51" t="s">
        <v>316</v>
      </c>
      <c r="U1040" s="55">
        <v>48.29</v>
      </c>
      <c r="V1040" s="55">
        <v>1</v>
      </c>
      <c r="W1040" s="55">
        <v>0.6</v>
      </c>
      <c r="X1040" s="55">
        <v>0.13500000000000001</v>
      </c>
      <c r="Y1040" s="55">
        <f t="shared" si="96"/>
        <v>0.6</v>
      </c>
      <c r="Z1040" s="55">
        <f t="shared" si="97"/>
        <v>0.13500000000000001</v>
      </c>
      <c r="AA1040" s="55">
        <v>0.5</v>
      </c>
      <c r="AB1040" s="56">
        <v>6.0499135246999995E-7</v>
      </c>
      <c r="AC1040">
        <f t="shared" si="98"/>
        <v>0</v>
      </c>
      <c r="AD1040">
        <f t="shared" si="99"/>
        <v>0</v>
      </c>
      <c r="AE1040">
        <f t="shared" si="100"/>
        <v>0</v>
      </c>
      <c r="AF1040">
        <f>'TP Factors'!$D$7</f>
        <v>1.0291758621024898</v>
      </c>
      <c r="AG1040">
        <f t="shared" si="101"/>
        <v>0</v>
      </c>
    </row>
    <row r="1041" spans="1:33">
      <c r="A1041" s="51" t="s">
        <v>246</v>
      </c>
      <c r="B1041" s="51">
        <v>10</v>
      </c>
      <c r="C1041" s="51" t="s">
        <v>247</v>
      </c>
      <c r="D1041" s="52">
        <v>37.82</v>
      </c>
      <c r="E1041" s="51" t="s">
        <v>248</v>
      </c>
      <c r="F1041" s="51">
        <v>1234</v>
      </c>
      <c r="G1041" s="53">
        <v>0</v>
      </c>
      <c r="H1041" s="51" t="s">
        <v>249</v>
      </c>
      <c r="I1041" s="51" t="s">
        <v>250</v>
      </c>
      <c r="J1041" s="51">
        <v>76</v>
      </c>
      <c r="K1041" s="54">
        <v>95.239324027799995</v>
      </c>
      <c r="L1041" s="54">
        <v>203.124807898</v>
      </c>
      <c r="M1041" s="52">
        <v>0.05</v>
      </c>
      <c r="N1041" s="52">
        <v>0.01</v>
      </c>
      <c r="O1041" s="51">
        <v>67385</v>
      </c>
      <c r="P1041" s="51">
        <v>65387</v>
      </c>
      <c r="Q1041" s="55">
        <v>67385</v>
      </c>
      <c r="R1041" s="55">
        <v>5300</v>
      </c>
      <c r="S1041" s="51" t="s">
        <v>258</v>
      </c>
      <c r="T1041" s="51" t="s">
        <v>291</v>
      </c>
      <c r="U1041" s="55">
        <v>48.29</v>
      </c>
      <c r="V1041" s="55">
        <v>1</v>
      </c>
      <c r="W1041" s="55">
        <v>0.6</v>
      </c>
      <c r="X1041" s="55">
        <v>0.13500000000000001</v>
      </c>
      <c r="Y1041" s="55">
        <f t="shared" si="96"/>
        <v>0.6</v>
      </c>
      <c r="Z1041" s="55">
        <f t="shared" si="97"/>
        <v>0.13500000000000001</v>
      </c>
      <c r="AA1041" s="55">
        <v>0.5</v>
      </c>
      <c r="AB1041" s="56">
        <v>4.7234882658166E-2</v>
      </c>
      <c r="AC1041">
        <f t="shared" si="98"/>
        <v>117</v>
      </c>
      <c r="AD1041">
        <f t="shared" si="99"/>
        <v>0</v>
      </c>
      <c r="AE1041">
        <f t="shared" si="100"/>
        <v>0</v>
      </c>
      <c r="AF1041">
        <f>'TP Factors'!$D$7</f>
        <v>1.0291758621024898</v>
      </c>
      <c r="AG1041">
        <f t="shared" si="101"/>
        <v>0</v>
      </c>
    </row>
    <row r="1042" spans="1:33">
      <c r="A1042" s="51" t="s">
        <v>246</v>
      </c>
      <c r="B1042" s="51">
        <v>10</v>
      </c>
      <c r="C1042" s="51" t="s">
        <v>247</v>
      </c>
      <c r="D1042" s="52">
        <v>37.82</v>
      </c>
      <c r="E1042" s="51" t="s">
        <v>248</v>
      </c>
      <c r="F1042" s="51">
        <v>1234</v>
      </c>
      <c r="G1042" s="53">
        <v>0</v>
      </c>
      <c r="H1042" s="51" t="s">
        <v>249</v>
      </c>
      <c r="I1042" s="51" t="s">
        <v>250</v>
      </c>
      <c r="J1042" s="51">
        <v>39</v>
      </c>
      <c r="K1042" s="54">
        <v>54.299151220200002</v>
      </c>
      <c r="L1042" s="54">
        <v>103.94517220500001</v>
      </c>
      <c r="M1042" s="52">
        <v>0.02</v>
      </c>
      <c r="N1042" s="52">
        <v>0.01</v>
      </c>
      <c r="O1042" s="51">
        <v>67431</v>
      </c>
      <c r="P1042" s="51">
        <v>65432</v>
      </c>
      <c r="Q1042" s="55">
        <v>67431</v>
      </c>
      <c r="R1042" s="55">
        <v>5300</v>
      </c>
      <c r="S1042" s="51" t="s">
        <v>251</v>
      </c>
      <c r="T1042" s="51" t="s">
        <v>323</v>
      </c>
      <c r="U1042" s="55">
        <v>48.29</v>
      </c>
      <c r="V1042" s="55">
        <v>1</v>
      </c>
      <c r="W1042" s="55">
        <v>0.6</v>
      </c>
      <c r="X1042" s="55">
        <v>0.13500000000000001</v>
      </c>
      <c r="Y1042" s="55">
        <f t="shared" si="96"/>
        <v>0.6</v>
      </c>
      <c r="Z1042" s="55">
        <f t="shared" si="97"/>
        <v>0.13500000000000001</v>
      </c>
      <c r="AA1042" s="55">
        <v>0.5</v>
      </c>
      <c r="AB1042" s="56">
        <v>2.4965052621496502E-2</v>
      </c>
      <c r="AC1042">
        <f t="shared" si="98"/>
        <v>62</v>
      </c>
      <c r="AD1042">
        <f t="shared" si="99"/>
        <v>0</v>
      </c>
      <c r="AE1042">
        <f t="shared" si="100"/>
        <v>0</v>
      </c>
      <c r="AF1042">
        <f>'TP Factors'!$D$7</f>
        <v>1.0291758621024898</v>
      </c>
      <c r="AG1042">
        <f t="shared" si="101"/>
        <v>0</v>
      </c>
    </row>
    <row r="1043" spans="1:33">
      <c r="A1043" s="51" t="s">
        <v>246</v>
      </c>
      <c r="B1043" s="51">
        <v>10</v>
      </c>
      <c r="C1043" s="51" t="s">
        <v>247</v>
      </c>
      <c r="D1043" s="52">
        <v>37.82</v>
      </c>
      <c r="E1043" s="51" t="s">
        <v>248</v>
      </c>
      <c r="F1043" s="51">
        <v>3456</v>
      </c>
      <c r="G1043" s="53">
        <v>0</v>
      </c>
      <c r="H1043" s="51" t="s">
        <v>249</v>
      </c>
      <c r="I1043" s="51" t="s">
        <v>250</v>
      </c>
      <c r="J1043" s="51">
        <v>1150</v>
      </c>
      <c r="K1043" s="54">
        <v>330.20995346400002</v>
      </c>
      <c r="L1043" s="54">
        <v>5044.56354612</v>
      </c>
      <c r="M1043" s="52">
        <v>0</v>
      </c>
      <c r="N1043" s="52">
        <v>0</v>
      </c>
      <c r="O1043" s="51">
        <v>67443</v>
      </c>
      <c r="P1043" s="51">
        <v>65443</v>
      </c>
      <c r="Q1043" s="55">
        <v>67443</v>
      </c>
      <c r="R1043" s="55">
        <v>6410</v>
      </c>
      <c r="S1043" s="51" t="s">
        <v>258</v>
      </c>
      <c r="T1043" s="51" t="s">
        <v>314</v>
      </c>
      <c r="U1043" s="55">
        <v>48.29</v>
      </c>
      <c r="V1043" s="55">
        <v>1</v>
      </c>
      <c r="W1043" s="55">
        <v>0</v>
      </c>
      <c r="X1043" s="55">
        <v>0</v>
      </c>
      <c r="Y1043" s="55">
        <f t="shared" si="96"/>
        <v>0</v>
      </c>
      <c r="Z1043" s="55">
        <f t="shared" si="97"/>
        <v>0</v>
      </c>
      <c r="AA1043" s="55">
        <v>0.30299999999999999</v>
      </c>
      <c r="AB1043" s="56">
        <v>2.7012652943416999E-2</v>
      </c>
      <c r="AC1043">
        <f t="shared" si="98"/>
        <v>41</v>
      </c>
      <c r="AD1043">
        <f t="shared" si="99"/>
        <v>0</v>
      </c>
      <c r="AE1043">
        <f t="shared" si="100"/>
        <v>0</v>
      </c>
      <c r="AF1043">
        <f>'TP Factors'!$D$7</f>
        <v>1.0291758621024898</v>
      </c>
      <c r="AG1043">
        <f t="shared" si="101"/>
        <v>0</v>
      </c>
    </row>
    <row r="1044" spans="1:33">
      <c r="A1044" s="51" t="s">
        <v>246</v>
      </c>
      <c r="B1044" s="51">
        <v>10</v>
      </c>
      <c r="C1044" s="51" t="s">
        <v>247</v>
      </c>
      <c r="D1044" s="52">
        <v>37.82</v>
      </c>
      <c r="E1044" s="51" t="s">
        <v>248</v>
      </c>
      <c r="F1044" s="51">
        <v>3456</v>
      </c>
      <c r="G1044" s="53">
        <v>0</v>
      </c>
      <c r="H1044" s="51" t="s">
        <v>249</v>
      </c>
      <c r="I1044" s="51" t="s">
        <v>250</v>
      </c>
      <c r="J1044" s="51">
        <v>4745</v>
      </c>
      <c r="K1044" s="54">
        <v>758.98857190399997</v>
      </c>
      <c r="L1044" s="54">
        <v>20815.2523932</v>
      </c>
      <c r="M1044" s="52">
        <v>0</v>
      </c>
      <c r="N1044" s="52">
        <v>0</v>
      </c>
      <c r="O1044" s="51">
        <v>67444</v>
      </c>
      <c r="P1044" s="51">
        <v>65444</v>
      </c>
      <c r="Q1044" s="55">
        <v>67444</v>
      </c>
      <c r="R1044" s="55">
        <v>6410</v>
      </c>
      <c r="S1044" s="51" t="s">
        <v>251</v>
      </c>
      <c r="T1044" s="51" t="s">
        <v>321</v>
      </c>
      <c r="U1044" s="55">
        <v>48.29</v>
      </c>
      <c r="V1044" s="55">
        <v>1</v>
      </c>
      <c r="W1044" s="55">
        <v>0</v>
      </c>
      <c r="X1044" s="55">
        <v>0</v>
      </c>
      <c r="Y1044" s="55">
        <f t="shared" si="96"/>
        <v>0</v>
      </c>
      <c r="Z1044" s="55">
        <f t="shared" si="97"/>
        <v>0</v>
      </c>
      <c r="AA1044" s="55">
        <v>0.30299999999999999</v>
      </c>
      <c r="AB1044" s="56">
        <v>8.2576197503081303E-2</v>
      </c>
      <c r="AC1044">
        <f t="shared" si="98"/>
        <v>124</v>
      </c>
      <c r="AD1044">
        <f t="shared" si="99"/>
        <v>0</v>
      </c>
      <c r="AE1044">
        <f t="shared" si="100"/>
        <v>0</v>
      </c>
      <c r="AF1044">
        <f>'TP Factors'!$D$7</f>
        <v>1.0291758621024898</v>
      </c>
      <c r="AG1044">
        <f t="shared" si="101"/>
        <v>0</v>
      </c>
    </row>
    <row r="1045" spans="1:33">
      <c r="A1045" s="51" t="s">
        <v>246</v>
      </c>
      <c r="B1045" s="51">
        <v>10</v>
      </c>
      <c r="C1045" s="51" t="s">
        <v>247</v>
      </c>
      <c r="D1045" s="52">
        <v>37.82</v>
      </c>
      <c r="E1045" s="51" t="s">
        <v>248</v>
      </c>
      <c r="F1045" s="51">
        <v>3456</v>
      </c>
      <c r="G1045" s="53">
        <v>0</v>
      </c>
      <c r="H1045" s="51" t="s">
        <v>249</v>
      </c>
      <c r="I1045" s="51" t="s">
        <v>250</v>
      </c>
      <c r="J1045" s="51">
        <v>876</v>
      </c>
      <c r="K1045" s="54">
        <v>439.52815989999999</v>
      </c>
      <c r="L1045" s="54">
        <v>3842.2905335199998</v>
      </c>
      <c r="M1045" s="52">
        <v>0</v>
      </c>
      <c r="N1045" s="52">
        <v>0</v>
      </c>
      <c r="O1045" s="51">
        <v>67445</v>
      </c>
      <c r="P1045" s="51">
        <v>65445</v>
      </c>
      <c r="Q1045" s="55">
        <v>67445</v>
      </c>
      <c r="R1045" s="55">
        <v>6300</v>
      </c>
      <c r="S1045" s="51" t="s">
        <v>251</v>
      </c>
      <c r="T1045" s="51" t="s">
        <v>349</v>
      </c>
      <c r="U1045" s="55">
        <v>48.29</v>
      </c>
      <c r="V1045" s="55">
        <v>1</v>
      </c>
      <c r="W1045" s="55">
        <v>0</v>
      </c>
      <c r="X1045" s="55">
        <v>0</v>
      </c>
      <c r="Y1045" s="55">
        <f t="shared" si="96"/>
        <v>0</v>
      </c>
      <c r="Z1045" s="55">
        <f t="shared" si="97"/>
        <v>0</v>
      </c>
      <c r="AA1045" s="55">
        <v>0.30299999999999999</v>
      </c>
      <c r="AB1045" s="56">
        <v>9.5901641632962793E-3</v>
      </c>
      <c r="AC1045">
        <f t="shared" si="98"/>
        <v>14</v>
      </c>
      <c r="AD1045">
        <f t="shared" si="99"/>
        <v>0</v>
      </c>
      <c r="AE1045">
        <f t="shared" si="100"/>
        <v>0</v>
      </c>
      <c r="AF1045">
        <f>'TP Factors'!$D$7</f>
        <v>1.0291758621024898</v>
      </c>
      <c r="AG1045">
        <f t="shared" si="101"/>
        <v>0</v>
      </c>
    </row>
    <row r="1046" spans="1:33">
      <c r="A1046" s="51" t="s">
        <v>246</v>
      </c>
      <c r="B1046" s="51">
        <v>10</v>
      </c>
      <c r="C1046" s="51" t="s">
        <v>247</v>
      </c>
      <c r="D1046" s="52">
        <v>37.82</v>
      </c>
      <c r="E1046" s="51" t="s">
        <v>248</v>
      </c>
      <c r="F1046" s="51">
        <v>3456</v>
      </c>
      <c r="G1046" s="53">
        <v>0</v>
      </c>
      <c r="H1046" s="51" t="s">
        <v>249</v>
      </c>
      <c r="I1046" s="51" t="s">
        <v>250</v>
      </c>
      <c r="J1046" s="51">
        <v>521</v>
      </c>
      <c r="K1046" s="54">
        <v>215.06468902899999</v>
      </c>
      <c r="L1046" s="54">
        <v>2286.1300540299999</v>
      </c>
      <c r="M1046" s="52">
        <v>0</v>
      </c>
      <c r="N1046" s="52">
        <v>0</v>
      </c>
      <c r="O1046" s="51">
        <v>67446</v>
      </c>
      <c r="P1046" s="51">
        <v>65446</v>
      </c>
      <c r="Q1046" s="55">
        <v>67446</v>
      </c>
      <c r="R1046" s="55">
        <v>6300</v>
      </c>
      <c r="S1046" s="51" t="s">
        <v>251</v>
      </c>
      <c r="T1046" s="51" t="s">
        <v>349</v>
      </c>
      <c r="U1046" s="55">
        <v>48.29</v>
      </c>
      <c r="V1046" s="55">
        <v>1</v>
      </c>
      <c r="W1046" s="55">
        <v>0</v>
      </c>
      <c r="X1046" s="55">
        <v>0</v>
      </c>
      <c r="Y1046" s="55">
        <f t="shared" si="96"/>
        <v>0</v>
      </c>
      <c r="Z1046" s="55">
        <f t="shared" si="97"/>
        <v>0</v>
      </c>
      <c r="AA1046" s="55">
        <v>0.30299999999999999</v>
      </c>
      <c r="AB1046" s="56">
        <v>5.5887390370665403E-2</v>
      </c>
      <c r="AC1046">
        <f t="shared" si="98"/>
        <v>84</v>
      </c>
      <c r="AD1046">
        <f t="shared" si="99"/>
        <v>0</v>
      </c>
      <c r="AE1046">
        <f t="shared" si="100"/>
        <v>0</v>
      </c>
      <c r="AF1046">
        <f>'TP Factors'!$D$7</f>
        <v>1.0291758621024898</v>
      </c>
      <c r="AG1046">
        <f t="shared" si="101"/>
        <v>0</v>
      </c>
    </row>
    <row r="1047" spans="1:33">
      <c r="A1047" s="51" t="s">
        <v>246</v>
      </c>
      <c r="B1047" s="51">
        <v>10</v>
      </c>
      <c r="C1047" s="51" t="s">
        <v>247</v>
      </c>
      <c r="D1047" s="52">
        <v>37.82</v>
      </c>
      <c r="E1047" s="51" t="s">
        <v>248</v>
      </c>
      <c r="F1047" s="51">
        <v>1234</v>
      </c>
      <c r="G1047" s="53">
        <v>0</v>
      </c>
      <c r="H1047" s="51" t="s">
        <v>249</v>
      </c>
      <c r="I1047" s="51" t="s">
        <v>250</v>
      </c>
      <c r="J1047" s="51">
        <v>214</v>
      </c>
      <c r="K1047" s="54">
        <v>96.293656147799993</v>
      </c>
      <c r="L1047" s="54">
        <v>569.18205666699998</v>
      </c>
      <c r="M1047" s="52">
        <v>0.13</v>
      </c>
      <c r="N1047" s="52">
        <v>0.03</v>
      </c>
      <c r="O1047" s="51">
        <v>67451</v>
      </c>
      <c r="P1047" s="51">
        <v>65450</v>
      </c>
      <c r="Q1047" s="55">
        <v>67451</v>
      </c>
      <c r="R1047" s="55">
        <v>5300</v>
      </c>
      <c r="S1047" s="51" t="s">
        <v>258</v>
      </c>
      <c r="T1047" s="51" t="s">
        <v>291</v>
      </c>
      <c r="U1047" s="55">
        <v>48.29</v>
      </c>
      <c r="V1047" s="55">
        <v>1</v>
      </c>
      <c r="W1047" s="55">
        <v>0.6</v>
      </c>
      <c r="X1047" s="55">
        <v>0.13500000000000001</v>
      </c>
      <c r="Y1047" s="55">
        <f t="shared" si="96"/>
        <v>0.6</v>
      </c>
      <c r="Z1047" s="55">
        <f t="shared" si="97"/>
        <v>0.13500000000000001</v>
      </c>
      <c r="AA1047" s="55">
        <v>0.5</v>
      </c>
      <c r="AB1047" s="56">
        <v>7.8527888969979996E-3</v>
      </c>
      <c r="AC1047">
        <f t="shared" si="98"/>
        <v>19</v>
      </c>
      <c r="AD1047">
        <f t="shared" si="99"/>
        <v>0</v>
      </c>
      <c r="AE1047">
        <f t="shared" si="100"/>
        <v>0</v>
      </c>
      <c r="AF1047">
        <f>'TP Factors'!$D$7</f>
        <v>1.0291758621024898</v>
      </c>
      <c r="AG1047">
        <f t="shared" si="101"/>
        <v>0</v>
      </c>
    </row>
    <row r="1048" spans="1:33">
      <c r="A1048" s="51" t="s">
        <v>246</v>
      </c>
      <c r="B1048" s="51">
        <v>10</v>
      </c>
      <c r="C1048" s="51" t="s">
        <v>247</v>
      </c>
      <c r="D1048" s="52">
        <v>37.82</v>
      </c>
      <c r="E1048" s="51" t="s">
        <v>248</v>
      </c>
      <c r="F1048" s="51">
        <v>3456</v>
      </c>
      <c r="G1048" s="53">
        <v>3</v>
      </c>
      <c r="H1048" s="51" t="s">
        <v>249</v>
      </c>
      <c r="I1048" s="51" t="s">
        <v>250</v>
      </c>
      <c r="J1048" s="51">
        <v>1036</v>
      </c>
      <c r="K1048" s="54">
        <v>435.11278057499999</v>
      </c>
      <c r="L1048" s="54">
        <v>4456.6298821299997</v>
      </c>
      <c r="M1048" s="52">
        <v>0.73</v>
      </c>
      <c r="N1048" s="52">
        <v>0.09</v>
      </c>
      <c r="O1048" s="51">
        <v>67452</v>
      </c>
      <c r="P1048" s="51">
        <v>65451</v>
      </c>
      <c r="Q1048" s="55">
        <v>67452</v>
      </c>
      <c r="R1048" s="55">
        <v>4200</v>
      </c>
      <c r="S1048" s="51" t="s">
        <v>253</v>
      </c>
      <c r="T1048" s="51" t="s">
        <v>365</v>
      </c>
      <c r="U1048" s="55">
        <v>48.29</v>
      </c>
      <c r="V1048" s="55">
        <v>1</v>
      </c>
      <c r="W1048" s="55">
        <v>0.7</v>
      </c>
      <c r="X1048" s="55">
        <v>0.09</v>
      </c>
      <c r="Y1048" s="55">
        <f t="shared" si="96"/>
        <v>0.7</v>
      </c>
      <c r="Z1048" s="55">
        <f t="shared" si="97"/>
        <v>0.09</v>
      </c>
      <c r="AA1048" s="55">
        <v>0.309</v>
      </c>
      <c r="AB1048" s="56">
        <v>4.7630782613075004E-3</v>
      </c>
      <c r="AC1048">
        <f t="shared" si="98"/>
        <v>7</v>
      </c>
      <c r="AD1048">
        <f t="shared" si="99"/>
        <v>0</v>
      </c>
      <c r="AE1048">
        <f t="shared" si="100"/>
        <v>0</v>
      </c>
      <c r="AF1048">
        <f>'TP Factors'!$D$7</f>
        <v>1.0291758621024898</v>
      </c>
      <c r="AG1048">
        <f t="shared" si="101"/>
        <v>0</v>
      </c>
    </row>
    <row r="1049" spans="1:33">
      <c r="A1049" s="51" t="s">
        <v>246</v>
      </c>
      <c r="B1049" s="51">
        <v>10</v>
      </c>
      <c r="C1049" s="51" t="s">
        <v>247</v>
      </c>
      <c r="D1049" s="52">
        <v>37.82</v>
      </c>
      <c r="E1049" s="51" t="s">
        <v>248</v>
      </c>
      <c r="F1049" s="51">
        <v>3456</v>
      </c>
      <c r="G1049" s="53">
        <v>3</v>
      </c>
      <c r="H1049" s="51" t="s">
        <v>249</v>
      </c>
      <c r="I1049" s="51" t="s">
        <v>250</v>
      </c>
      <c r="J1049" s="51">
        <v>1200</v>
      </c>
      <c r="K1049" s="54">
        <v>460.85428508199999</v>
      </c>
      <c r="L1049" s="54">
        <v>5161.7381144000001</v>
      </c>
      <c r="M1049" s="52">
        <v>0.84</v>
      </c>
      <c r="N1049" s="52">
        <v>0.11</v>
      </c>
      <c r="O1049" s="51">
        <v>67453</v>
      </c>
      <c r="P1049" s="51">
        <v>65452</v>
      </c>
      <c r="Q1049" s="55">
        <v>67453</v>
      </c>
      <c r="R1049" s="55">
        <v>4200</v>
      </c>
      <c r="S1049" s="51" t="s">
        <v>253</v>
      </c>
      <c r="T1049" s="51" t="s">
        <v>365</v>
      </c>
      <c r="U1049" s="55">
        <v>48.29</v>
      </c>
      <c r="V1049" s="55">
        <v>1</v>
      </c>
      <c r="W1049" s="55">
        <v>0.7</v>
      </c>
      <c r="X1049" s="55">
        <v>0.09</v>
      </c>
      <c r="Y1049" s="55">
        <f t="shared" si="96"/>
        <v>0.7</v>
      </c>
      <c r="Z1049" s="55">
        <f t="shared" si="97"/>
        <v>0.09</v>
      </c>
      <c r="AA1049" s="55">
        <v>0.309</v>
      </c>
      <c r="AB1049" s="56">
        <v>7.2758249406486897E-2</v>
      </c>
      <c r="AC1049">
        <f t="shared" si="98"/>
        <v>112</v>
      </c>
      <c r="AD1049">
        <f t="shared" si="99"/>
        <v>0</v>
      </c>
      <c r="AE1049">
        <f t="shared" si="100"/>
        <v>0</v>
      </c>
      <c r="AF1049">
        <f>'TP Factors'!$D$7</f>
        <v>1.0291758621024898</v>
      </c>
      <c r="AG1049">
        <f t="shared" si="101"/>
        <v>0</v>
      </c>
    </row>
    <row r="1050" spans="1:33">
      <c r="A1050" s="51" t="s">
        <v>246</v>
      </c>
      <c r="B1050" s="51">
        <v>10</v>
      </c>
      <c r="C1050" s="51" t="s">
        <v>247</v>
      </c>
      <c r="D1050" s="52">
        <v>37.82</v>
      </c>
      <c r="E1050" s="51" t="s">
        <v>248</v>
      </c>
      <c r="F1050" s="51">
        <v>3456</v>
      </c>
      <c r="G1050" s="53">
        <v>3</v>
      </c>
      <c r="H1050" s="51" t="s">
        <v>249</v>
      </c>
      <c r="I1050" s="51" t="s">
        <v>250</v>
      </c>
      <c r="J1050" s="51">
        <v>819</v>
      </c>
      <c r="K1050" s="54">
        <v>330.35491816799998</v>
      </c>
      <c r="L1050" s="54">
        <v>3792.3002918699999</v>
      </c>
      <c r="M1050" s="52">
        <v>0.98</v>
      </c>
      <c r="N1050" s="52">
        <v>0.05</v>
      </c>
      <c r="O1050" s="51">
        <v>67455</v>
      </c>
      <c r="P1050" s="51">
        <v>65454</v>
      </c>
      <c r="Q1050" s="55">
        <v>67455</v>
      </c>
      <c r="R1050" s="55">
        <v>3200</v>
      </c>
      <c r="S1050" s="51" t="s">
        <v>253</v>
      </c>
      <c r="T1050" s="51" t="s">
        <v>329</v>
      </c>
      <c r="U1050" s="55">
        <v>48.29</v>
      </c>
      <c r="V1050" s="55">
        <v>1</v>
      </c>
      <c r="W1050" s="55">
        <v>1.2</v>
      </c>
      <c r="X1050" s="55">
        <v>6.4000000000000001E-2</v>
      </c>
      <c r="Y1050" s="55">
        <f t="shared" si="96"/>
        <v>1.2</v>
      </c>
      <c r="Z1050" s="55">
        <f t="shared" si="97"/>
        <v>6.4000000000000001E-2</v>
      </c>
      <c r="AA1050" s="55">
        <v>0.28699999999999998</v>
      </c>
      <c r="AB1050" s="56">
        <v>2.4783632732137002E-4</v>
      </c>
      <c r="AC1050">
        <f t="shared" si="98"/>
        <v>0</v>
      </c>
      <c r="AD1050">
        <f t="shared" si="99"/>
        <v>0</v>
      </c>
      <c r="AE1050">
        <f t="shared" si="100"/>
        <v>0</v>
      </c>
      <c r="AF1050">
        <f>'TP Factors'!$D$7</f>
        <v>1.0291758621024898</v>
      </c>
      <c r="AG1050">
        <f t="shared" si="101"/>
        <v>0</v>
      </c>
    </row>
    <row r="1051" spans="1:33">
      <c r="A1051" s="51" t="s">
        <v>246</v>
      </c>
      <c r="B1051" s="51">
        <v>10</v>
      </c>
      <c r="C1051" s="51" t="s">
        <v>247</v>
      </c>
      <c r="D1051" s="52">
        <v>37.82</v>
      </c>
      <c r="E1051" s="51" t="s">
        <v>248</v>
      </c>
      <c r="F1051" s="51">
        <v>3456</v>
      </c>
      <c r="G1051" s="53">
        <v>3</v>
      </c>
      <c r="H1051" s="51" t="s">
        <v>249</v>
      </c>
      <c r="I1051" s="51" t="s">
        <v>250</v>
      </c>
      <c r="J1051" s="51">
        <v>4159</v>
      </c>
      <c r="K1051" s="54">
        <v>551.02212601500003</v>
      </c>
      <c r="L1051" s="54">
        <v>13819.779904700001</v>
      </c>
      <c r="M1051" s="52">
        <v>4.99</v>
      </c>
      <c r="N1051" s="52">
        <v>0.27</v>
      </c>
      <c r="O1051" s="51">
        <v>67456</v>
      </c>
      <c r="P1051" s="51">
        <v>65455</v>
      </c>
      <c r="Q1051" s="55">
        <v>67456</v>
      </c>
      <c r="R1051" s="55">
        <v>3200</v>
      </c>
      <c r="S1051" s="51" t="s">
        <v>258</v>
      </c>
      <c r="T1051" s="51" t="s">
        <v>300</v>
      </c>
      <c r="U1051" s="55">
        <v>48.29</v>
      </c>
      <c r="V1051" s="55">
        <v>1</v>
      </c>
      <c r="W1051" s="55">
        <v>1.2</v>
      </c>
      <c r="X1051" s="55">
        <v>6.4000000000000001E-2</v>
      </c>
      <c r="Y1051" s="55">
        <f t="shared" si="96"/>
        <v>1.2</v>
      </c>
      <c r="Z1051" s="55">
        <f t="shared" si="97"/>
        <v>6.4000000000000001E-2</v>
      </c>
      <c r="AA1051" s="55">
        <v>0.4</v>
      </c>
      <c r="AB1051" s="56">
        <v>8.95651629382627E-3</v>
      </c>
      <c r="AC1051">
        <f t="shared" si="98"/>
        <v>18</v>
      </c>
      <c r="AD1051">
        <f t="shared" si="99"/>
        <v>0</v>
      </c>
      <c r="AE1051">
        <f t="shared" si="100"/>
        <v>0</v>
      </c>
      <c r="AF1051">
        <f>'TP Factors'!$D$7</f>
        <v>1.0291758621024898</v>
      </c>
      <c r="AG1051">
        <f t="shared" si="101"/>
        <v>0</v>
      </c>
    </row>
    <row r="1052" spans="1:33">
      <c r="A1052" s="51" t="s">
        <v>246</v>
      </c>
      <c r="B1052" s="51">
        <v>10</v>
      </c>
      <c r="C1052" s="51" t="s">
        <v>247</v>
      </c>
      <c r="D1052" s="52">
        <v>37.82</v>
      </c>
      <c r="E1052" s="51" t="s">
        <v>248</v>
      </c>
      <c r="F1052" s="51">
        <v>1234</v>
      </c>
      <c r="G1052" s="53">
        <v>102.5</v>
      </c>
      <c r="H1052" s="51" t="s">
        <v>249</v>
      </c>
      <c r="I1052" s="51" t="s">
        <v>250</v>
      </c>
      <c r="J1052" s="51">
        <v>726</v>
      </c>
      <c r="K1052" s="54">
        <v>340.36383913499998</v>
      </c>
      <c r="L1052" s="54">
        <v>1457.4147885299999</v>
      </c>
      <c r="M1052" s="52">
        <v>1.07</v>
      </c>
      <c r="N1052" s="52">
        <v>0.19</v>
      </c>
      <c r="O1052" s="51">
        <v>59859</v>
      </c>
      <c r="P1052" s="51">
        <v>58256</v>
      </c>
      <c r="Q1052" s="55">
        <v>59859</v>
      </c>
      <c r="R1052" s="55">
        <v>1300</v>
      </c>
      <c r="S1052" s="51" t="s">
        <v>258</v>
      </c>
      <c r="T1052" s="51" t="s">
        <v>311</v>
      </c>
      <c r="U1052" s="55">
        <v>48.29</v>
      </c>
      <c r="V1052" s="55">
        <v>0</v>
      </c>
      <c r="W1052" s="55">
        <v>2.1</v>
      </c>
      <c r="X1052" s="55">
        <v>0.51600000000000001</v>
      </c>
      <c r="Y1052" s="55">
        <f>W1052*0.7</f>
        <v>1.47</v>
      </c>
      <c r="Z1052" s="55">
        <f>X1052*0.5</f>
        <v>0.25800000000000001</v>
      </c>
      <c r="AA1052" s="55">
        <v>0.66200000000000003</v>
      </c>
      <c r="AB1052" s="56">
        <v>6.17945971568351E-2</v>
      </c>
      <c r="AC1052">
        <f t="shared" si="98"/>
        <v>203</v>
      </c>
      <c r="AD1052">
        <f t="shared" si="99"/>
        <v>1</v>
      </c>
      <c r="AE1052">
        <f t="shared" si="100"/>
        <v>0.1</v>
      </c>
      <c r="AF1052">
        <f>'TP Factors'!$D$7</f>
        <v>1.0291758621024898</v>
      </c>
      <c r="AG1052">
        <f t="shared" si="101"/>
        <v>0.1</v>
      </c>
    </row>
    <row r="1053" spans="1:33">
      <c r="A1053" s="51" t="s">
        <v>246</v>
      </c>
      <c r="B1053" s="51">
        <v>10</v>
      </c>
      <c r="C1053" s="51" t="s">
        <v>247</v>
      </c>
      <c r="D1053" s="52">
        <v>37.82</v>
      </c>
      <c r="E1053" s="51" t="s">
        <v>248</v>
      </c>
      <c r="F1053" s="51">
        <v>1234</v>
      </c>
      <c r="G1053" s="53">
        <v>102.5</v>
      </c>
      <c r="H1053" s="51" t="s">
        <v>249</v>
      </c>
      <c r="I1053" s="51" t="s">
        <v>250</v>
      </c>
      <c r="J1053" s="51">
        <v>593</v>
      </c>
      <c r="K1053" s="54">
        <v>231.22000461600001</v>
      </c>
      <c r="L1053" s="54">
        <v>1074.5870626999999</v>
      </c>
      <c r="M1053" s="52">
        <v>0.87</v>
      </c>
      <c r="N1053" s="52">
        <v>0.15</v>
      </c>
      <c r="O1053" s="51">
        <v>59860</v>
      </c>
      <c r="P1053" s="51">
        <v>58257</v>
      </c>
      <c r="Q1053" s="55">
        <v>59860</v>
      </c>
      <c r="R1053" s="55">
        <v>1300</v>
      </c>
      <c r="S1053" s="51" t="s">
        <v>251</v>
      </c>
      <c r="T1053" s="51" t="s">
        <v>315</v>
      </c>
      <c r="U1053" s="55">
        <v>48.29</v>
      </c>
      <c r="V1053" s="55">
        <v>0</v>
      </c>
      <c r="W1053" s="55">
        <v>2.1</v>
      </c>
      <c r="X1053" s="55">
        <v>0.51600000000000001</v>
      </c>
      <c r="Y1053" s="55">
        <f t="shared" ref="Y1053:Y1116" si="102">W1053*0.7</f>
        <v>1.47</v>
      </c>
      <c r="Z1053" s="55">
        <f t="shared" ref="Z1053:Z1116" si="103">X1053*0.5</f>
        <v>0.25800000000000001</v>
      </c>
      <c r="AA1053" s="55">
        <v>0.73299999999999998</v>
      </c>
      <c r="AB1053" s="56">
        <v>0.26553518392071002</v>
      </c>
      <c r="AC1053">
        <f t="shared" si="98"/>
        <v>966</v>
      </c>
      <c r="AD1053">
        <f t="shared" si="99"/>
        <v>3</v>
      </c>
      <c r="AE1053">
        <f t="shared" si="100"/>
        <v>0.5</v>
      </c>
      <c r="AF1053">
        <f>'TP Factors'!$D$7</f>
        <v>1.0291758621024898</v>
      </c>
      <c r="AG1053">
        <f t="shared" si="101"/>
        <v>0.5</v>
      </c>
    </row>
    <row r="1054" spans="1:33">
      <c r="A1054" s="51" t="s">
        <v>246</v>
      </c>
      <c r="B1054" s="51">
        <v>10</v>
      </c>
      <c r="C1054" s="51" t="s">
        <v>247</v>
      </c>
      <c r="D1054" s="52">
        <v>37.82</v>
      </c>
      <c r="E1054" s="51" t="s">
        <v>248</v>
      </c>
      <c r="F1054" s="51">
        <v>1234</v>
      </c>
      <c r="G1054" s="53">
        <v>105</v>
      </c>
      <c r="H1054" s="51" t="s">
        <v>249</v>
      </c>
      <c r="I1054" s="51" t="s">
        <v>250</v>
      </c>
      <c r="J1054" s="51">
        <v>10442</v>
      </c>
      <c r="K1054" s="54">
        <v>520.900884765</v>
      </c>
      <c r="L1054" s="54">
        <v>15630.435193900001</v>
      </c>
      <c r="M1054" s="52">
        <v>14.11</v>
      </c>
      <c r="N1054" s="52">
        <v>2.59</v>
      </c>
      <c r="O1054" s="51">
        <v>59870</v>
      </c>
      <c r="P1054" s="51">
        <v>58267</v>
      </c>
      <c r="Q1054" s="55">
        <v>59870</v>
      </c>
      <c r="R1054" s="55">
        <v>1400</v>
      </c>
      <c r="S1054" s="51" t="s">
        <v>253</v>
      </c>
      <c r="T1054" s="51" t="s">
        <v>317</v>
      </c>
      <c r="U1054" s="55">
        <v>48.29</v>
      </c>
      <c r="V1054" s="55">
        <v>0</v>
      </c>
      <c r="W1054" s="55">
        <v>1.93</v>
      </c>
      <c r="X1054" s="55">
        <v>0.497</v>
      </c>
      <c r="Y1054" s="55">
        <f t="shared" si="102"/>
        <v>1.351</v>
      </c>
      <c r="Z1054" s="55">
        <f t="shared" si="103"/>
        <v>0.2485</v>
      </c>
      <c r="AA1054" s="55">
        <v>0.88800000000000001</v>
      </c>
      <c r="AB1054" s="56">
        <v>3.8623492016157499</v>
      </c>
      <c r="AC1054">
        <f t="shared" si="98"/>
        <v>17024</v>
      </c>
      <c r="AD1054">
        <f t="shared" si="99"/>
        <v>51</v>
      </c>
      <c r="AE1054">
        <f t="shared" si="100"/>
        <v>9.3000000000000007</v>
      </c>
      <c r="AF1054">
        <f>'TP Factors'!$D$7</f>
        <v>1.0291758621024898</v>
      </c>
      <c r="AG1054">
        <f t="shared" si="101"/>
        <v>9.6</v>
      </c>
    </row>
    <row r="1055" spans="1:33">
      <c r="A1055" s="51" t="s">
        <v>246</v>
      </c>
      <c r="B1055" s="51">
        <v>10</v>
      </c>
      <c r="C1055" s="51" t="s">
        <v>247</v>
      </c>
      <c r="D1055" s="52">
        <v>37.82</v>
      </c>
      <c r="E1055" s="51" t="s">
        <v>248</v>
      </c>
      <c r="F1055" s="51">
        <v>1234</v>
      </c>
      <c r="G1055" s="53">
        <v>45</v>
      </c>
      <c r="H1055" s="51" t="s">
        <v>249</v>
      </c>
      <c r="I1055" s="51" t="s">
        <v>250</v>
      </c>
      <c r="J1055" s="51">
        <v>1273</v>
      </c>
      <c r="K1055" s="54">
        <v>348.86692794599998</v>
      </c>
      <c r="L1055" s="54">
        <v>2407.0509559100001</v>
      </c>
      <c r="M1055" s="52">
        <v>1.07</v>
      </c>
      <c r="N1055" s="52">
        <v>0.31</v>
      </c>
      <c r="O1055" s="51">
        <v>60900</v>
      </c>
      <c r="P1055" s="51">
        <v>59258</v>
      </c>
      <c r="Q1055" s="55">
        <v>60900</v>
      </c>
      <c r="R1055" s="55">
        <v>8140</v>
      </c>
      <c r="S1055" s="51" t="s">
        <v>258</v>
      </c>
      <c r="T1055" s="51" t="s">
        <v>301</v>
      </c>
      <c r="U1055" s="55">
        <v>48.29</v>
      </c>
      <c r="V1055" s="55">
        <v>0</v>
      </c>
      <c r="W1055" s="55">
        <v>1.2</v>
      </c>
      <c r="X1055" s="55">
        <v>0.48</v>
      </c>
      <c r="Y1055" s="55">
        <f t="shared" si="102"/>
        <v>0.84</v>
      </c>
      <c r="Z1055" s="55">
        <f t="shared" si="103"/>
        <v>0.24</v>
      </c>
      <c r="AA1055" s="55">
        <v>0.70299999999999996</v>
      </c>
      <c r="AB1055" s="56">
        <v>7.8218852694409598E-3</v>
      </c>
      <c r="AC1055">
        <f t="shared" si="98"/>
        <v>27</v>
      </c>
      <c r="AD1055">
        <f t="shared" si="99"/>
        <v>0</v>
      </c>
      <c r="AE1055">
        <f t="shared" si="100"/>
        <v>0</v>
      </c>
      <c r="AF1055">
        <f>'TP Factors'!$D$7</f>
        <v>1.0291758621024898</v>
      </c>
      <c r="AG1055">
        <f t="shared" si="101"/>
        <v>0</v>
      </c>
    </row>
    <row r="1056" spans="1:33">
      <c r="A1056" s="51" t="s">
        <v>246</v>
      </c>
      <c r="B1056" s="51">
        <v>10</v>
      </c>
      <c r="C1056" s="51" t="s">
        <v>247</v>
      </c>
      <c r="D1056" s="52">
        <v>37.82</v>
      </c>
      <c r="E1056" s="51" t="s">
        <v>248</v>
      </c>
      <c r="F1056" s="51">
        <v>1234</v>
      </c>
      <c r="G1056" s="53">
        <v>102.5</v>
      </c>
      <c r="H1056" s="51" t="s">
        <v>249</v>
      </c>
      <c r="I1056" s="51" t="s">
        <v>250</v>
      </c>
      <c r="J1056" s="51">
        <v>1527</v>
      </c>
      <c r="K1056" s="54">
        <v>241.39059674000001</v>
      </c>
      <c r="L1056" s="54">
        <v>2769.0598089300001</v>
      </c>
      <c r="M1056" s="52">
        <v>2.2400000000000002</v>
      </c>
      <c r="N1056" s="52">
        <v>0.39</v>
      </c>
      <c r="O1056" s="51">
        <v>61232</v>
      </c>
      <c r="P1056" s="51">
        <v>59567</v>
      </c>
      <c r="Q1056" s="55">
        <v>61232</v>
      </c>
      <c r="R1056" s="55">
        <v>1300</v>
      </c>
      <c r="S1056" s="51" t="s">
        <v>251</v>
      </c>
      <c r="T1056" s="51" t="s">
        <v>315</v>
      </c>
      <c r="U1056" s="55">
        <v>48.29</v>
      </c>
      <c r="V1056" s="55">
        <v>0</v>
      </c>
      <c r="W1056" s="55">
        <v>2.1</v>
      </c>
      <c r="X1056" s="55">
        <v>0.51600000000000001</v>
      </c>
      <c r="Y1056" s="55">
        <f t="shared" si="102"/>
        <v>1.47</v>
      </c>
      <c r="Z1056" s="55">
        <f t="shared" si="103"/>
        <v>0.25800000000000001</v>
      </c>
      <c r="AA1056" s="55">
        <v>0.73299999999999998</v>
      </c>
      <c r="AB1056" s="56">
        <v>0.68241905250076096</v>
      </c>
      <c r="AC1056">
        <f t="shared" si="98"/>
        <v>2483</v>
      </c>
      <c r="AD1056">
        <f t="shared" si="99"/>
        <v>8</v>
      </c>
      <c r="AE1056">
        <f t="shared" si="100"/>
        <v>1.4</v>
      </c>
      <c r="AF1056">
        <f>'TP Factors'!$D$7</f>
        <v>1.0291758621024898</v>
      </c>
      <c r="AG1056">
        <f t="shared" si="101"/>
        <v>1.4</v>
      </c>
    </row>
    <row r="1057" spans="1:33">
      <c r="A1057" s="51" t="s">
        <v>246</v>
      </c>
      <c r="B1057" s="51">
        <v>10</v>
      </c>
      <c r="C1057" s="51" t="s">
        <v>247</v>
      </c>
      <c r="D1057" s="52">
        <v>37.82</v>
      </c>
      <c r="E1057" s="51" t="s">
        <v>248</v>
      </c>
      <c r="F1057" s="51">
        <v>1234</v>
      </c>
      <c r="G1057" s="53">
        <v>102.5</v>
      </c>
      <c r="H1057" s="51" t="s">
        <v>249</v>
      </c>
      <c r="I1057" s="51" t="s">
        <v>250</v>
      </c>
      <c r="J1057" s="51">
        <v>2990</v>
      </c>
      <c r="K1057" s="54">
        <v>347.274833194</v>
      </c>
      <c r="L1057" s="54">
        <v>6003.19627657</v>
      </c>
      <c r="M1057" s="52">
        <v>4.4000000000000004</v>
      </c>
      <c r="N1057" s="52">
        <v>0.77</v>
      </c>
      <c r="O1057" s="51">
        <v>61233</v>
      </c>
      <c r="P1057" s="51">
        <v>59568</v>
      </c>
      <c r="Q1057" s="55">
        <v>61233</v>
      </c>
      <c r="R1057" s="55">
        <v>1300</v>
      </c>
      <c r="S1057" s="51" t="s">
        <v>258</v>
      </c>
      <c r="T1057" s="51" t="s">
        <v>311</v>
      </c>
      <c r="U1057" s="55">
        <v>48.29</v>
      </c>
      <c r="V1057" s="55">
        <v>0</v>
      </c>
      <c r="W1057" s="55">
        <v>2.1</v>
      </c>
      <c r="X1057" s="55">
        <v>0.51600000000000001</v>
      </c>
      <c r="Y1057" s="55">
        <f t="shared" si="102"/>
        <v>1.47</v>
      </c>
      <c r="Z1057" s="55">
        <f t="shared" si="103"/>
        <v>0.25800000000000001</v>
      </c>
      <c r="AA1057" s="55">
        <v>0.66200000000000003</v>
      </c>
      <c r="AB1057" s="56">
        <v>1.4834161722589001</v>
      </c>
      <c r="AC1057">
        <f t="shared" si="98"/>
        <v>4874</v>
      </c>
      <c r="AD1057">
        <f t="shared" si="99"/>
        <v>16</v>
      </c>
      <c r="AE1057">
        <f t="shared" si="100"/>
        <v>2.8</v>
      </c>
      <c r="AF1057">
        <f>'TP Factors'!$D$7</f>
        <v>1.0291758621024898</v>
      </c>
      <c r="AG1057">
        <f t="shared" si="101"/>
        <v>2.9</v>
      </c>
    </row>
    <row r="1058" spans="1:33">
      <c r="A1058" s="51" t="s">
        <v>246</v>
      </c>
      <c r="B1058" s="51">
        <v>10</v>
      </c>
      <c r="C1058" s="51" t="s">
        <v>247</v>
      </c>
      <c r="D1058" s="52">
        <v>37.82</v>
      </c>
      <c r="E1058" s="51" t="s">
        <v>248</v>
      </c>
      <c r="F1058" s="51">
        <v>1234</v>
      </c>
      <c r="G1058" s="53">
        <v>102.5</v>
      </c>
      <c r="H1058" s="51" t="s">
        <v>249</v>
      </c>
      <c r="I1058" s="51" t="s">
        <v>250</v>
      </c>
      <c r="J1058" s="51">
        <v>61946</v>
      </c>
      <c r="K1058" s="54">
        <v>1955.7469111</v>
      </c>
      <c r="L1058" s="54">
        <v>118983.606497</v>
      </c>
      <c r="M1058" s="52">
        <v>91.06</v>
      </c>
      <c r="N1058" s="52">
        <v>15.98</v>
      </c>
      <c r="O1058" s="51">
        <v>61236</v>
      </c>
      <c r="P1058" s="51">
        <v>59571</v>
      </c>
      <c r="Q1058" s="55">
        <v>61236</v>
      </c>
      <c r="R1058" s="55">
        <v>1300</v>
      </c>
      <c r="S1058" s="51" t="s">
        <v>253</v>
      </c>
      <c r="T1058" s="51" t="s">
        <v>319</v>
      </c>
      <c r="U1058" s="55">
        <v>48.29</v>
      </c>
      <c r="V1058" s="55">
        <v>0</v>
      </c>
      <c r="W1058" s="55">
        <v>2.1</v>
      </c>
      <c r="X1058" s="55">
        <v>0.51600000000000001</v>
      </c>
      <c r="Y1058" s="55">
        <f t="shared" si="102"/>
        <v>1.47</v>
      </c>
      <c r="Z1058" s="55">
        <f t="shared" si="103"/>
        <v>0.25800000000000001</v>
      </c>
      <c r="AA1058" s="55">
        <v>0.69199999999999995</v>
      </c>
      <c r="AB1058" s="56">
        <v>29.401371865800002</v>
      </c>
      <c r="AC1058">
        <f t="shared" si="98"/>
        <v>100991</v>
      </c>
      <c r="AD1058">
        <f t="shared" si="99"/>
        <v>327</v>
      </c>
      <c r="AE1058">
        <f t="shared" si="100"/>
        <v>57.5</v>
      </c>
      <c r="AF1058">
        <f>'TP Factors'!$D$7</f>
        <v>1.0291758621024898</v>
      </c>
      <c r="AG1058">
        <f t="shared" si="101"/>
        <v>59.2</v>
      </c>
    </row>
    <row r="1059" spans="1:33">
      <c r="A1059" s="51" t="s">
        <v>246</v>
      </c>
      <c r="B1059" s="51">
        <v>10</v>
      </c>
      <c r="C1059" s="51" t="s">
        <v>247</v>
      </c>
      <c r="D1059" s="52">
        <v>37.82</v>
      </c>
      <c r="E1059" s="51" t="s">
        <v>248</v>
      </c>
      <c r="F1059" s="51">
        <v>1234</v>
      </c>
      <c r="G1059" s="53">
        <v>0</v>
      </c>
      <c r="H1059" s="51" t="s">
        <v>249</v>
      </c>
      <c r="I1059" s="51" t="s">
        <v>250</v>
      </c>
      <c r="J1059" s="51">
        <v>1730</v>
      </c>
      <c r="K1059" s="54">
        <v>261.99365188299998</v>
      </c>
      <c r="L1059" s="54">
        <v>4599.7505871399999</v>
      </c>
      <c r="M1059" s="52">
        <v>0.73</v>
      </c>
      <c r="N1059" s="52">
        <v>0.12</v>
      </c>
      <c r="O1059" s="51">
        <v>61324</v>
      </c>
      <c r="P1059" s="51">
        <v>59653</v>
      </c>
      <c r="Q1059" s="55">
        <v>61324</v>
      </c>
      <c r="R1059" s="55">
        <v>5300</v>
      </c>
      <c r="S1059" s="51" t="s">
        <v>253</v>
      </c>
      <c r="T1059" s="51" t="s">
        <v>316</v>
      </c>
      <c r="U1059" s="55">
        <v>48.29</v>
      </c>
      <c r="V1059" s="55">
        <v>0</v>
      </c>
      <c r="W1059" s="55">
        <v>0.6</v>
      </c>
      <c r="X1059" s="55">
        <v>0.13500000000000001</v>
      </c>
      <c r="Y1059" s="55">
        <f t="shared" si="102"/>
        <v>0.42</v>
      </c>
      <c r="Z1059" s="55">
        <f t="shared" si="103"/>
        <v>6.7500000000000004E-2</v>
      </c>
      <c r="AA1059" s="55">
        <v>0.5</v>
      </c>
      <c r="AB1059" s="56">
        <v>1.1366185770086801</v>
      </c>
      <c r="AC1059">
        <f t="shared" si="98"/>
        <v>2821</v>
      </c>
      <c r="AD1059">
        <f t="shared" si="99"/>
        <v>3</v>
      </c>
      <c r="AE1059">
        <f t="shared" si="100"/>
        <v>0.4</v>
      </c>
      <c r="AF1059">
        <f>'TP Factors'!$D$7</f>
        <v>1.0291758621024898</v>
      </c>
      <c r="AG1059">
        <f t="shared" si="101"/>
        <v>0.4</v>
      </c>
    </row>
    <row r="1060" spans="1:33">
      <c r="A1060" s="51" t="s">
        <v>246</v>
      </c>
      <c r="B1060" s="51">
        <v>10</v>
      </c>
      <c r="C1060" s="51" t="s">
        <v>247</v>
      </c>
      <c r="D1060" s="52">
        <v>37.82</v>
      </c>
      <c r="E1060" s="51" t="s">
        <v>248</v>
      </c>
      <c r="F1060" s="51">
        <v>1234</v>
      </c>
      <c r="G1060" s="53">
        <v>0</v>
      </c>
      <c r="H1060" s="51" t="s">
        <v>249</v>
      </c>
      <c r="I1060" s="51" t="s">
        <v>250</v>
      </c>
      <c r="J1060" s="51">
        <v>1460</v>
      </c>
      <c r="K1060" s="54">
        <v>262.76607995099999</v>
      </c>
      <c r="L1060" s="54">
        <v>3880.03652573</v>
      </c>
      <c r="M1060" s="52">
        <v>0.61</v>
      </c>
      <c r="N1060" s="52">
        <v>0.1</v>
      </c>
      <c r="O1060" s="51">
        <v>61325</v>
      </c>
      <c r="P1060" s="51">
        <v>59654</v>
      </c>
      <c r="Q1060" s="55">
        <v>61325</v>
      </c>
      <c r="R1060" s="55">
        <v>5300</v>
      </c>
      <c r="S1060" s="51" t="s">
        <v>258</v>
      </c>
      <c r="T1060" s="51" t="s">
        <v>291</v>
      </c>
      <c r="U1060" s="55">
        <v>48.29</v>
      </c>
      <c r="V1060" s="55">
        <v>0</v>
      </c>
      <c r="W1060" s="55">
        <v>0.6</v>
      </c>
      <c r="X1060" s="55">
        <v>0.13500000000000001</v>
      </c>
      <c r="Y1060" s="55">
        <f t="shared" si="102"/>
        <v>0.42</v>
      </c>
      <c r="Z1060" s="55">
        <f t="shared" si="103"/>
        <v>6.7500000000000004E-2</v>
      </c>
      <c r="AA1060" s="55">
        <v>0.5</v>
      </c>
      <c r="AB1060" s="56">
        <v>0.95877407068120302</v>
      </c>
      <c r="AC1060">
        <f t="shared" si="98"/>
        <v>2380</v>
      </c>
      <c r="AD1060">
        <f t="shared" si="99"/>
        <v>2</v>
      </c>
      <c r="AE1060">
        <f t="shared" si="100"/>
        <v>0.4</v>
      </c>
      <c r="AF1060">
        <f>'TP Factors'!$D$7</f>
        <v>1.0291758621024898</v>
      </c>
      <c r="AG1060">
        <f t="shared" si="101"/>
        <v>0.4</v>
      </c>
    </row>
    <row r="1061" spans="1:33">
      <c r="A1061" s="51" t="s">
        <v>246</v>
      </c>
      <c r="B1061" s="51">
        <v>10</v>
      </c>
      <c r="C1061" s="51" t="s">
        <v>247</v>
      </c>
      <c r="D1061" s="52">
        <v>37.82</v>
      </c>
      <c r="E1061" s="51" t="s">
        <v>248</v>
      </c>
      <c r="F1061" s="51">
        <v>1234</v>
      </c>
      <c r="G1061" s="53">
        <v>98</v>
      </c>
      <c r="H1061" s="51" t="s">
        <v>249</v>
      </c>
      <c r="I1061" s="51" t="s">
        <v>250</v>
      </c>
      <c r="J1061" s="51">
        <v>51</v>
      </c>
      <c r="K1061" s="54">
        <v>69.105457995600005</v>
      </c>
      <c r="L1061" s="54">
        <v>86.923442147499998</v>
      </c>
      <c r="M1061" s="52">
        <v>0.06</v>
      </c>
      <c r="N1061" s="52">
        <v>0.01</v>
      </c>
      <c r="O1061" s="51">
        <v>61367</v>
      </c>
      <c r="P1061" s="51">
        <v>59696</v>
      </c>
      <c r="Q1061" s="55">
        <v>61367</v>
      </c>
      <c r="R1061" s="55">
        <v>1700</v>
      </c>
      <c r="S1061" s="51" t="s">
        <v>253</v>
      </c>
      <c r="T1061" s="51" t="s">
        <v>322</v>
      </c>
      <c r="U1061" s="55">
        <v>48.29</v>
      </c>
      <c r="V1061" s="55">
        <v>0</v>
      </c>
      <c r="W1061" s="55">
        <v>1.8</v>
      </c>
      <c r="X1061" s="55">
        <v>0.47799999999999998</v>
      </c>
      <c r="Y1061" s="55">
        <f t="shared" si="102"/>
        <v>1.26</v>
      </c>
      <c r="Z1061" s="55">
        <f t="shared" si="103"/>
        <v>0.23899999999999999</v>
      </c>
      <c r="AA1061" s="55">
        <v>0.78600000000000003</v>
      </c>
      <c r="AB1061" s="56">
        <v>2.1479164402047699E-2</v>
      </c>
      <c r="AC1061">
        <f t="shared" si="98"/>
        <v>84</v>
      </c>
      <c r="AD1061">
        <f t="shared" si="99"/>
        <v>0</v>
      </c>
      <c r="AE1061">
        <f t="shared" si="100"/>
        <v>0</v>
      </c>
      <c r="AF1061">
        <f>'TP Factors'!$D$7</f>
        <v>1.0291758621024898</v>
      </c>
      <c r="AG1061">
        <f t="shared" si="101"/>
        <v>0</v>
      </c>
    </row>
    <row r="1062" spans="1:33">
      <c r="A1062" s="51" t="s">
        <v>246</v>
      </c>
      <c r="B1062" s="51">
        <v>10</v>
      </c>
      <c r="C1062" s="51" t="s">
        <v>247</v>
      </c>
      <c r="D1062" s="52">
        <v>37.82</v>
      </c>
      <c r="E1062" s="51" t="s">
        <v>248</v>
      </c>
      <c r="F1062" s="51">
        <v>1234</v>
      </c>
      <c r="G1062" s="53">
        <v>98</v>
      </c>
      <c r="H1062" s="51" t="s">
        <v>249</v>
      </c>
      <c r="I1062" s="51" t="s">
        <v>250</v>
      </c>
      <c r="J1062" s="51">
        <v>1552</v>
      </c>
      <c r="K1062" s="54">
        <v>238.725960972</v>
      </c>
      <c r="L1062" s="54">
        <v>2782.9619549700001</v>
      </c>
      <c r="M1062" s="52">
        <v>1.96</v>
      </c>
      <c r="N1062" s="52">
        <v>0.37</v>
      </c>
      <c r="O1062" s="51">
        <v>61368</v>
      </c>
      <c r="P1062" s="51">
        <v>59697</v>
      </c>
      <c r="Q1062" s="55">
        <v>61368</v>
      </c>
      <c r="R1062" s="55">
        <v>1700</v>
      </c>
      <c r="S1062" s="51" t="s">
        <v>258</v>
      </c>
      <c r="T1062" s="51" t="s">
        <v>307</v>
      </c>
      <c r="U1062" s="55">
        <v>48.29</v>
      </c>
      <c r="V1062" s="55">
        <v>0</v>
      </c>
      <c r="W1062" s="55">
        <v>1.8</v>
      </c>
      <c r="X1062" s="55">
        <v>0.47799999999999998</v>
      </c>
      <c r="Y1062" s="55">
        <f t="shared" si="102"/>
        <v>1.26</v>
      </c>
      <c r="Z1062" s="55">
        <f t="shared" si="103"/>
        <v>0.23899999999999999</v>
      </c>
      <c r="AA1062" s="55">
        <v>0.74099999999999999</v>
      </c>
      <c r="AB1062" s="56">
        <v>0.376416596474419</v>
      </c>
      <c r="AC1062">
        <f t="shared" si="98"/>
        <v>1385</v>
      </c>
      <c r="AD1062">
        <f t="shared" si="99"/>
        <v>4</v>
      </c>
      <c r="AE1062">
        <f t="shared" si="100"/>
        <v>0.7</v>
      </c>
      <c r="AF1062">
        <f>'TP Factors'!$D$7</f>
        <v>1.0291758621024898</v>
      </c>
      <c r="AG1062">
        <f t="shared" si="101"/>
        <v>0.7</v>
      </c>
    </row>
    <row r="1063" spans="1:33">
      <c r="A1063" s="51" t="s">
        <v>246</v>
      </c>
      <c r="B1063" s="51">
        <v>10</v>
      </c>
      <c r="C1063" s="51" t="s">
        <v>247</v>
      </c>
      <c r="D1063" s="52">
        <v>37.82</v>
      </c>
      <c r="E1063" s="51" t="s">
        <v>248</v>
      </c>
      <c r="F1063" s="51">
        <v>1234</v>
      </c>
      <c r="G1063" s="53">
        <v>0</v>
      </c>
      <c r="H1063" s="51" t="s">
        <v>249</v>
      </c>
      <c r="I1063" s="51" t="s">
        <v>250</v>
      </c>
      <c r="J1063" s="51">
        <v>679</v>
      </c>
      <c r="K1063" s="54">
        <v>248.096153165</v>
      </c>
      <c r="L1063" s="54">
        <v>1803.8748507600001</v>
      </c>
      <c r="M1063" s="52">
        <v>0.28999999999999998</v>
      </c>
      <c r="N1063" s="52">
        <v>0.05</v>
      </c>
      <c r="O1063" s="51">
        <v>61488</v>
      </c>
      <c r="P1063" s="51">
        <v>59810</v>
      </c>
      <c r="Q1063" s="55">
        <v>61488</v>
      </c>
      <c r="R1063" s="55">
        <v>5300</v>
      </c>
      <c r="S1063" s="51" t="s">
        <v>258</v>
      </c>
      <c r="T1063" s="51" t="s">
        <v>291</v>
      </c>
      <c r="U1063" s="55">
        <v>48.29</v>
      </c>
      <c r="V1063" s="55">
        <v>0</v>
      </c>
      <c r="W1063" s="55">
        <v>0.6</v>
      </c>
      <c r="X1063" s="55">
        <v>0.13500000000000001</v>
      </c>
      <c r="Y1063" s="55">
        <f t="shared" si="102"/>
        <v>0.42</v>
      </c>
      <c r="Z1063" s="55">
        <f t="shared" si="103"/>
        <v>6.7500000000000004E-2</v>
      </c>
      <c r="AA1063" s="55">
        <v>0.5</v>
      </c>
      <c r="AB1063" s="56">
        <v>0.44574540014561698</v>
      </c>
      <c r="AC1063">
        <f t="shared" si="98"/>
        <v>1106</v>
      </c>
      <c r="AD1063">
        <f t="shared" si="99"/>
        <v>1</v>
      </c>
      <c r="AE1063">
        <f t="shared" si="100"/>
        <v>0.2</v>
      </c>
      <c r="AF1063">
        <f>'TP Factors'!$D$7</f>
        <v>1.0291758621024898</v>
      </c>
      <c r="AG1063">
        <f t="shared" si="101"/>
        <v>0.2</v>
      </c>
    </row>
    <row r="1064" spans="1:33">
      <c r="A1064" s="51" t="s">
        <v>246</v>
      </c>
      <c r="B1064" s="51">
        <v>10</v>
      </c>
      <c r="C1064" s="51" t="s">
        <v>247</v>
      </c>
      <c r="D1064" s="52">
        <v>37.82</v>
      </c>
      <c r="E1064" s="51" t="s">
        <v>248</v>
      </c>
      <c r="F1064" s="51">
        <v>1234</v>
      </c>
      <c r="G1064" s="53">
        <v>73.5</v>
      </c>
      <c r="H1064" s="51" t="s">
        <v>249</v>
      </c>
      <c r="I1064" s="51" t="s">
        <v>250</v>
      </c>
      <c r="J1064" s="51">
        <v>1342</v>
      </c>
      <c r="K1064" s="54">
        <v>252.19867343199999</v>
      </c>
      <c r="L1064" s="54">
        <v>2929.2964634599998</v>
      </c>
      <c r="M1064" s="52">
        <v>1.46</v>
      </c>
      <c r="N1064" s="52">
        <v>0.1</v>
      </c>
      <c r="O1064" s="51">
        <v>61502</v>
      </c>
      <c r="P1064" s="51">
        <v>59823</v>
      </c>
      <c r="Q1064" s="55">
        <v>61502</v>
      </c>
      <c r="R1064" s="55">
        <v>1550</v>
      </c>
      <c r="S1064" s="51" t="s">
        <v>253</v>
      </c>
      <c r="T1064" s="51" t="s">
        <v>326</v>
      </c>
      <c r="U1064" s="55">
        <v>48.29</v>
      </c>
      <c r="V1064" s="55">
        <v>0</v>
      </c>
      <c r="W1064" s="55">
        <v>1.55</v>
      </c>
      <c r="X1064" s="55">
        <v>0.15</v>
      </c>
      <c r="Y1064" s="55">
        <f t="shared" si="102"/>
        <v>1.085</v>
      </c>
      <c r="Z1064" s="55">
        <f t="shared" si="103"/>
        <v>7.4999999999999997E-2</v>
      </c>
      <c r="AA1064" s="55">
        <v>0.60899999999999999</v>
      </c>
      <c r="AB1064" s="56">
        <v>0.72384202462757197</v>
      </c>
      <c r="AC1064">
        <f t="shared" si="98"/>
        <v>2188</v>
      </c>
      <c r="AD1064">
        <f t="shared" si="99"/>
        <v>5</v>
      </c>
      <c r="AE1064">
        <f t="shared" si="100"/>
        <v>0.4</v>
      </c>
      <c r="AF1064">
        <f>'TP Factors'!$D$7</f>
        <v>1.0291758621024898</v>
      </c>
      <c r="AG1064">
        <f t="shared" si="101"/>
        <v>0.4</v>
      </c>
    </row>
    <row r="1065" spans="1:33">
      <c r="A1065" s="51" t="s">
        <v>246</v>
      </c>
      <c r="B1065" s="51">
        <v>10</v>
      </c>
      <c r="C1065" s="51" t="s">
        <v>247</v>
      </c>
      <c r="D1065" s="52">
        <v>37.82</v>
      </c>
      <c r="E1065" s="51" t="s">
        <v>248</v>
      </c>
      <c r="F1065" s="51">
        <v>1234</v>
      </c>
      <c r="G1065" s="53">
        <v>73.5</v>
      </c>
      <c r="H1065" s="51" t="s">
        <v>249</v>
      </c>
      <c r="I1065" s="51" t="s">
        <v>250</v>
      </c>
      <c r="J1065" s="51">
        <v>1474</v>
      </c>
      <c r="K1065" s="54">
        <v>292.87196631699999</v>
      </c>
      <c r="L1065" s="54">
        <v>3394.8027360699998</v>
      </c>
      <c r="M1065" s="52">
        <v>1.6</v>
      </c>
      <c r="N1065" s="52">
        <v>0.11</v>
      </c>
      <c r="O1065" s="51">
        <v>61504</v>
      </c>
      <c r="P1065" s="51">
        <v>59825</v>
      </c>
      <c r="Q1065" s="55">
        <v>61504</v>
      </c>
      <c r="R1065" s="55">
        <v>1550</v>
      </c>
      <c r="S1065" s="51" t="s">
        <v>258</v>
      </c>
      <c r="T1065" s="51" t="s">
        <v>327</v>
      </c>
      <c r="U1065" s="55">
        <v>48.29</v>
      </c>
      <c r="V1065" s="55">
        <v>0</v>
      </c>
      <c r="W1065" s="55">
        <v>1.55</v>
      </c>
      <c r="X1065" s="55">
        <v>0.15</v>
      </c>
      <c r="Y1065" s="55">
        <f t="shared" si="102"/>
        <v>1.085</v>
      </c>
      <c r="Z1065" s="55">
        <f t="shared" si="103"/>
        <v>7.4999999999999997E-2</v>
      </c>
      <c r="AA1065" s="55">
        <v>0.57699999999999996</v>
      </c>
      <c r="AB1065" s="56">
        <v>0.838870669566115</v>
      </c>
      <c r="AC1065">
        <f t="shared" si="98"/>
        <v>2403</v>
      </c>
      <c r="AD1065">
        <f t="shared" si="99"/>
        <v>6</v>
      </c>
      <c r="AE1065">
        <f t="shared" si="100"/>
        <v>0.4</v>
      </c>
      <c r="AF1065">
        <f>'TP Factors'!$D$7</f>
        <v>1.0291758621024898</v>
      </c>
      <c r="AG1065">
        <f t="shared" si="101"/>
        <v>0.4</v>
      </c>
    </row>
    <row r="1066" spans="1:33">
      <c r="A1066" s="51" t="s">
        <v>246</v>
      </c>
      <c r="B1066" s="51">
        <v>10</v>
      </c>
      <c r="C1066" s="51" t="s">
        <v>247</v>
      </c>
      <c r="D1066" s="52">
        <v>37.82</v>
      </c>
      <c r="E1066" s="51" t="s">
        <v>248</v>
      </c>
      <c r="F1066" s="51">
        <v>1234</v>
      </c>
      <c r="G1066" s="53">
        <v>73.5</v>
      </c>
      <c r="H1066" s="51" t="s">
        <v>249</v>
      </c>
      <c r="I1066" s="51" t="s">
        <v>250</v>
      </c>
      <c r="J1066" s="51">
        <v>498</v>
      </c>
      <c r="K1066" s="54">
        <v>133.46184891999999</v>
      </c>
      <c r="L1066" s="54">
        <v>1086.2004789800001</v>
      </c>
      <c r="M1066" s="52">
        <v>0.54</v>
      </c>
      <c r="N1066" s="52">
        <v>0.04</v>
      </c>
      <c r="O1066" s="51">
        <v>61505</v>
      </c>
      <c r="P1066" s="51">
        <v>59826</v>
      </c>
      <c r="Q1066" s="55">
        <v>61505</v>
      </c>
      <c r="R1066" s="55">
        <v>1550</v>
      </c>
      <c r="S1066" s="51" t="s">
        <v>253</v>
      </c>
      <c r="T1066" s="51" t="s">
        <v>326</v>
      </c>
      <c r="U1066" s="55">
        <v>48.29</v>
      </c>
      <c r="V1066" s="55">
        <v>0</v>
      </c>
      <c r="W1066" s="55">
        <v>1.55</v>
      </c>
      <c r="X1066" s="55">
        <v>0.15</v>
      </c>
      <c r="Y1066" s="55">
        <f t="shared" si="102"/>
        <v>1.085</v>
      </c>
      <c r="Z1066" s="55">
        <f t="shared" si="103"/>
        <v>7.4999999999999997E-2</v>
      </c>
      <c r="AA1066" s="55">
        <v>0.60899999999999999</v>
      </c>
      <c r="AB1066" s="56">
        <v>0.26840491006609601</v>
      </c>
      <c r="AC1066">
        <f t="shared" si="98"/>
        <v>811</v>
      </c>
      <c r="AD1066">
        <f t="shared" si="99"/>
        <v>2</v>
      </c>
      <c r="AE1066">
        <f t="shared" si="100"/>
        <v>0.1</v>
      </c>
      <c r="AF1066">
        <f>'TP Factors'!$D$7</f>
        <v>1.0291758621024898</v>
      </c>
      <c r="AG1066">
        <f t="shared" si="101"/>
        <v>0.1</v>
      </c>
    </row>
    <row r="1067" spans="1:33">
      <c r="A1067" s="51" t="s">
        <v>246</v>
      </c>
      <c r="B1067" s="51">
        <v>10</v>
      </c>
      <c r="C1067" s="51" t="s">
        <v>247</v>
      </c>
      <c r="D1067" s="52">
        <v>37.82</v>
      </c>
      <c r="E1067" s="51" t="s">
        <v>248</v>
      </c>
      <c r="F1067" s="51">
        <v>1234</v>
      </c>
      <c r="G1067" s="53">
        <v>29</v>
      </c>
      <c r="H1067" s="51" t="s">
        <v>249</v>
      </c>
      <c r="I1067" s="51" t="s">
        <v>250</v>
      </c>
      <c r="J1067" s="51">
        <v>9941</v>
      </c>
      <c r="K1067" s="54">
        <v>1780.6159781199999</v>
      </c>
      <c r="L1067" s="54">
        <v>43463.919688200003</v>
      </c>
      <c r="M1067" s="52">
        <v>15.52</v>
      </c>
      <c r="N1067" s="52">
        <v>1.57</v>
      </c>
      <c r="O1067" s="51">
        <v>61627</v>
      </c>
      <c r="P1067" s="51">
        <v>59943</v>
      </c>
      <c r="Q1067" s="55">
        <v>61627</v>
      </c>
      <c r="R1067" s="55">
        <v>1200</v>
      </c>
      <c r="S1067" s="51" t="s">
        <v>258</v>
      </c>
      <c r="T1067" s="51" t="s">
        <v>259</v>
      </c>
      <c r="U1067" s="55">
        <v>48.29</v>
      </c>
      <c r="V1067" s="55">
        <v>0</v>
      </c>
      <c r="W1067" s="55">
        <v>2.23</v>
      </c>
      <c r="X1067" s="55">
        <v>0.316</v>
      </c>
      <c r="Y1067" s="55">
        <f t="shared" si="102"/>
        <v>1.5609999999999999</v>
      </c>
      <c r="Z1067" s="55">
        <f t="shared" si="103"/>
        <v>0.158</v>
      </c>
      <c r="AA1067" s="55">
        <v>0.30399999999999999</v>
      </c>
      <c r="AB1067" s="56">
        <v>5.8076314224512197E-2</v>
      </c>
      <c r="AC1067">
        <f t="shared" si="98"/>
        <v>88</v>
      </c>
      <c r="AD1067">
        <f t="shared" si="99"/>
        <v>0</v>
      </c>
      <c r="AE1067">
        <f t="shared" si="100"/>
        <v>0</v>
      </c>
      <c r="AF1067">
        <f>'TP Factors'!$D$7</f>
        <v>1.0291758621024898</v>
      </c>
      <c r="AG1067">
        <f t="shared" si="101"/>
        <v>0</v>
      </c>
    </row>
    <row r="1068" spans="1:33">
      <c r="A1068" s="51" t="s">
        <v>246</v>
      </c>
      <c r="B1068" s="51">
        <v>10</v>
      </c>
      <c r="C1068" s="51" t="s">
        <v>247</v>
      </c>
      <c r="D1068" s="52">
        <v>37.82</v>
      </c>
      <c r="E1068" s="51" t="s">
        <v>248</v>
      </c>
      <c r="F1068" s="51">
        <v>1234</v>
      </c>
      <c r="G1068" s="53">
        <v>105</v>
      </c>
      <c r="H1068" s="51" t="s">
        <v>249</v>
      </c>
      <c r="I1068" s="51" t="s">
        <v>250</v>
      </c>
      <c r="J1068" s="51">
        <v>1439</v>
      </c>
      <c r="K1068" s="54">
        <v>233.312403069</v>
      </c>
      <c r="L1068" s="54">
        <v>2156.1700959700001</v>
      </c>
      <c r="M1068" s="52">
        <v>1.94</v>
      </c>
      <c r="N1068" s="52">
        <v>0.36</v>
      </c>
      <c r="O1068" s="51">
        <v>61647</v>
      </c>
      <c r="P1068" s="51">
        <v>59962</v>
      </c>
      <c r="Q1068" s="55">
        <v>61647</v>
      </c>
      <c r="R1068" s="55">
        <v>1400</v>
      </c>
      <c r="S1068" s="51" t="s">
        <v>258</v>
      </c>
      <c r="T1068" s="51" t="s">
        <v>330</v>
      </c>
      <c r="U1068" s="55">
        <v>48.29</v>
      </c>
      <c r="V1068" s="55">
        <v>0</v>
      </c>
      <c r="W1068" s="55">
        <v>1.93</v>
      </c>
      <c r="X1068" s="55">
        <v>0.497</v>
      </c>
      <c r="Y1068" s="55">
        <f t="shared" si="102"/>
        <v>1.351</v>
      </c>
      <c r="Z1068" s="55">
        <f t="shared" si="103"/>
        <v>0.2485</v>
      </c>
      <c r="AA1068" s="55">
        <v>0.88700000000000001</v>
      </c>
      <c r="AB1068" s="56">
        <v>0.53279910287157695</v>
      </c>
      <c r="AC1068">
        <f t="shared" si="98"/>
        <v>2346</v>
      </c>
      <c r="AD1068">
        <f t="shared" si="99"/>
        <v>7</v>
      </c>
      <c r="AE1068">
        <f t="shared" si="100"/>
        <v>1.3</v>
      </c>
      <c r="AF1068">
        <f>'TP Factors'!$D$7</f>
        <v>1.0291758621024898</v>
      </c>
      <c r="AG1068">
        <f t="shared" si="101"/>
        <v>1.3</v>
      </c>
    </row>
    <row r="1069" spans="1:33">
      <c r="A1069" s="51" t="s">
        <v>246</v>
      </c>
      <c r="B1069" s="51">
        <v>10</v>
      </c>
      <c r="C1069" s="51" t="s">
        <v>247</v>
      </c>
      <c r="D1069" s="52">
        <v>37.82</v>
      </c>
      <c r="E1069" s="51" t="s">
        <v>248</v>
      </c>
      <c r="F1069" s="51">
        <v>1234</v>
      </c>
      <c r="G1069" s="53">
        <v>45</v>
      </c>
      <c r="H1069" s="51" t="s">
        <v>249</v>
      </c>
      <c r="I1069" s="51" t="s">
        <v>250</v>
      </c>
      <c r="J1069" s="51">
        <v>90</v>
      </c>
      <c r="K1069" s="54">
        <v>72.444559496799997</v>
      </c>
      <c r="L1069" s="54">
        <v>140.17736628200001</v>
      </c>
      <c r="M1069" s="52">
        <v>0.08</v>
      </c>
      <c r="N1069" s="52">
        <v>0.02</v>
      </c>
      <c r="O1069" s="51">
        <v>61648</v>
      </c>
      <c r="P1069" s="51">
        <v>59963</v>
      </c>
      <c r="Q1069" s="55">
        <v>61648</v>
      </c>
      <c r="R1069" s="55">
        <v>8140</v>
      </c>
      <c r="S1069" s="51" t="s">
        <v>251</v>
      </c>
      <c r="T1069" s="51" t="s">
        <v>332</v>
      </c>
      <c r="U1069" s="55">
        <v>48.29</v>
      </c>
      <c r="V1069" s="55">
        <v>0</v>
      </c>
      <c r="W1069" s="55">
        <v>1.2</v>
      </c>
      <c r="X1069" s="55">
        <v>0.48</v>
      </c>
      <c r="Y1069" s="55">
        <f t="shared" si="102"/>
        <v>0.84</v>
      </c>
      <c r="Z1069" s="55">
        <f t="shared" si="103"/>
        <v>0.24</v>
      </c>
      <c r="AA1069" s="55">
        <v>0.85</v>
      </c>
      <c r="AB1069" s="56">
        <v>3.4638443011519297E-2</v>
      </c>
      <c r="AC1069">
        <f t="shared" si="98"/>
        <v>146</v>
      </c>
      <c r="AD1069">
        <f t="shared" si="99"/>
        <v>0</v>
      </c>
      <c r="AE1069">
        <f t="shared" si="100"/>
        <v>0.1</v>
      </c>
      <c r="AF1069">
        <f>'TP Factors'!$D$7</f>
        <v>1.0291758621024898</v>
      </c>
      <c r="AG1069">
        <f t="shared" si="101"/>
        <v>0.1</v>
      </c>
    </row>
    <row r="1070" spans="1:33">
      <c r="A1070" s="51" t="s">
        <v>246</v>
      </c>
      <c r="B1070" s="51">
        <v>10</v>
      </c>
      <c r="C1070" s="51" t="s">
        <v>247</v>
      </c>
      <c r="D1070" s="52">
        <v>37.82</v>
      </c>
      <c r="E1070" s="51" t="s">
        <v>248</v>
      </c>
      <c r="F1070" s="51">
        <v>1234</v>
      </c>
      <c r="G1070" s="53">
        <v>0</v>
      </c>
      <c r="H1070" s="51" t="s">
        <v>249</v>
      </c>
      <c r="I1070" s="51" t="s">
        <v>250</v>
      </c>
      <c r="J1070" s="51">
        <v>31</v>
      </c>
      <c r="K1070" s="54">
        <v>46.980422045700003</v>
      </c>
      <c r="L1070" s="54">
        <v>82.949405122100003</v>
      </c>
      <c r="M1070" s="52">
        <v>0.01</v>
      </c>
      <c r="N1070" s="52">
        <v>0</v>
      </c>
      <c r="O1070" s="51">
        <v>61679</v>
      </c>
      <c r="P1070" s="51">
        <v>59994</v>
      </c>
      <c r="Q1070" s="55">
        <v>61679</v>
      </c>
      <c r="R1070" s="55">
        <v>5300</v>
      </c>
      <c r="S1070" s="51" t="s">
        <v>253</v>
      </c>
      <c r="T1070" s="51" t="s">
        <v>316</v>
      </c>
      <c r="U1070" s="55">
        <v>48.29</v>
      </c>
      <c r="V1070" s="55">
        <v>0</v>
      </c>
      <c r="W1070" s="55">
        <v>0.6</v>
      </c>
      <c r="X1070" s="55">
        <v>0.13500000000000001</v>
      </c>
      <c r="Y1070" s="55">
        <f t="shared" si="102"/>
        <v>0.42</v>
      </c>
      <c r="Z1070" s="55">
        <f t="shared" si="103"/>
        <v>6.7500000000000004E-2</v>
      </c>
      <c r="AA1070" s="55">
        <v>0.5</v>
      </c>
      <c r="AB1070" s="56">
        <v>2.04971624062474E-2</v>
      </c>
      <c r="AC1070">
        <f t="shared" si="98"/>
        <v>51</v>
      </c>
      <c r="AD1070">
        <f t="shared" si="99"/>
        <v>0</v>
      </c>
      <c r="AE1070">
        <f t="shared" si="100"/>
        <v>0</v>
      </c>
      <c r="AF1070">
        <f>'TP Factors'!$D$7</f>
        <v>1.0291758621024898</v>
      </c>
      <c r="AG1070">
        <f t="shared" si="101"/>
        <v>0</v>
      </c>
    </row>
    <row r="1071" spans="1:33">
      <c r="A1071" s="51" t="s">
        <v>246</v>
      </c>
      <c r="B1071" s="51">
        <v>10</v>
      </c>
      <c r="C1071" s="51" t="s">
        <v>247</v>
      </c>
      <c r="D1071" s="52">
        <v>37.82</v>
      </c>
      <c r="E1071" s="51" t="s">
        <v>248</v>
      </c>
      <c r="F1071" s="51">
        <v>1234</v>
      </c>
      <c r="G1071" s="53">
        <v>102.5</v>
      </c>
      <c r="H1071" s="51" t="s">
        <v>249</v>
      </c>
      <c r="I1071" s="51" t="s">
        <v>250</v>
      </c>
      <c r="J1071" s="51">
        <v>823</v>
      </c>
      <c r="K1071" s="54">
        <v>328.72869215399999</v>
      </c>
      <c r="L1071" s="54">
        <v>1581.1332146300001</v>
      </c>
      <c r="M1071" s="52">
        <v>1.21</v>
      </c>
      <c r="N1071" s="52">
        <v>0.21</v>
      </c>
      <c r="O1071" s="51">
        <v>61831</v>
      </c>
      <c r="P1071" s="51">
        <v>60133</v>
      </c>
      <c r="Q1071" s="55">
        <v>61831</v>
      </c>
      <c r="R1071" s="55">
        <v>1300</v>
      </c>
      <c r="S1071" s="51" t="s">
        <v>253</v>
      </c>
      <c r="T1071" s="51" t="s">
        <v>319</v>
      </c>
      <c r="U1071" s="55">
        <v>48.29</v>
      </c>
      <c r="V1071" s="55">
        <v>0</v>
      </c>
      <c r="W1071" s="55">
        <v>2.1</v>
      </c>
      <c r="X1071" s="55">
        <v>0.51600000000000001</v>
      </c>
      <c r="Y1071" s="55">
        <f t="shared" si="102"/>
        <v>1.47</v>
      </c>
      <c r="Z1071" s="55">
        <f t="shared" si="103"/>
        <v>0.25800000000000001</v>
      </c>
      <c r="AA1071" s="55">
        <v>0.69199999999999995</v>
      </c>
      <c r="AB1071" s="56">
        <v>0.39070496333636501</v>
      </c>
      <c r="AC1071">
        <f t="shared" si="98"/>
        <v>1342</v>
      </c>
      <c r="AD1071">
        <f t="shared" si="99"/>
        <v>4</v>
      </c>
      <c r="AE1071">
        <f t="shared" si="100"/>
        <v>0.8</v>
      </c>
      <c r="AF1071">
        <f>'TP Factors'!$D$7</f>
        <v>1.0291758621024898</v>
      </c>
      <c r="AG1071">
        <f t="shared" si="101"/>
        <v>0.8</v>
      </c>
    </row>
    <row r="1072" spans="1:33">
      <c r="A1072" s="51" t="s">
        <v>246</v>
      </c>
      <c r="B1072" s="51">
        <v>10</v>
      </c>
      <c r="C1072" s="51" t="s">
        <v>247</v>
      </c>
      <c r="D1072" s="52">
        <v>37.82</v>
      </c>
      <c r="E1072" s="51" t="s">
        <v>248</v>
      </c>
      <c r="F1072" s="51">
        <v>1234</v>
      </c>
      <c r="G1072" s="53">
        <v>102.5</v>
      </c>
      <c r="H1072" s="51" t="s">
        <v>249</v>
      </c>
      <c r="I1072" s="51" t="s">
        <v>250</v>
      </c>
      <c r="J1072" s="51">
        <v>4</v>
      </c>
      <c r="K1072" s="54">
        <v>13.1357878488</v>
      </c>
      <c r="L1072" s="54">
        <v>7.69217628051</v>
      </c>
      <c r="M1072" s="52">
        <v>0.01</v>
      </c>
      <c r="N1072" s="52">
        <v>0</v>
      </c>
      <c r="O1072" s="51">
        <v>61836</v>
      </c>
      <c r="P1072" s="51">
        <v>60138</v>
      </c>
      <c r="Q1072" s="55">
        <v>61836</v>
      </c>
      <c r="R1072" s="55">
        <v>1300</v>
      </c>
      <c r="S1072" s="51" t="s">
        <v>258</v>
      </c>
      <c r="T1072" s="51" t="s">
        <v>311</v>
      </c>
      <c r="U1072" s="55">
        <v>48.29</v>
      </c>
      <c r="V1072" s="55">
        <v>0</v>
      </c>
      <c r="W1072" s="55">
        <v>2.1</v>
      </c>
      <c r="X1072" s="55">
        <v>0.51600000000000001</v>
      </c>
      <c r="Y1072" s="55">
        <f t="shared" si="102"/>
        <v>1.47</v>
      </c>
      <c r="Z1072" s="55">
        <f t="shared" si="103"/>
        <v>0.25800000000000001</v>
      </c>
      <c r="AA1072" s="55">
        <v>0.66200000000000003</v>
      </c>
      <c r="AB1072" s="56">
        <v>1.90077055087685E-3</v>
      </c>
      <c r="AC1072">
        <f t="shared" si="98"/>
        <v>6</v>
      </c>
      <c r="AD1072">
        <f t="shared" si="99"/>
        <v>0</v>
      </c>
      <c r="AE1072">
        <f t="shared" si="100"/>
        <v>0</v>
      </c>
      <c r="AF1072">
        <f>'TP Factors'!$D$7</f>
        <v>1.0291758621024898</v>
      </c>
      <c r="AG1072">
        <f t="shared" si="101"/>
        <v>0</v>
      </c>
    </row>
    <row r="1073" spans="1:33">
      <c r="A1073" s="51" t="s">
        <v>246</v>
      </c>
      <c r="B1073" s="51">
        <v>10</v>
      </c>
      <c r="C1073" s="51" t="s">
        <v>247</v>
      </c>
      <c r="D1073" s="52">
        <v>37.82</v>
      </c>
      <c r="E1073" s="51" t="s">
        <v>248</v>
      </c>
      <c r="F1073" s="51">
        <v>1234</v>
      </c>
      <c r="G1073" s="53">
        <v>45</v>
      </c>
      <c r="H1073" s="51" t="s">
        <v>249</v>
      </c>
      <c r="I1073" s="51" t="s">
        <v>250</v>
      </c>
      <c r="J1073" s="51">
        <v>203</v>
      </c>
      <c r="K1073" s="54">
        <v>79.688582054899996</v>
      </c>
      <c r="L1073" s="54">
        <v>384.634707676</v>
      </c>
      <c r="M1073" s="52">
        <v>0.17</v>
      </c>
      <c r="N1073" s="52">
        <v>0.05</v>
      </c>
      <c r="O1073" s="51">
        <v>61844</v>
      </c>
      <c r="P1073" s="51">
        <v>60146</v>
      </c>
      <c r="Q1073" s="55">
        <v>61844</v>
      </c>
      <c r="R1073" s="55">
        <v>8140</v>
      </c>
      <c r="S1073" s="51" t="s">
        <v>258</v>
      </c>
      <c r="T1073" s="51" t="s">
        <v>301</v>
      </c>
      <c r="U1073" s="55">
        <v>48.29</v>
      </c>
      <c r="V1073" s="55">
        <v>0</v>
      </c>
      <c r="W1073" s="55">
        <v>1.2</v>
      </c>
      <c r="X1073" s="55">
        <v>0.48</v>
      </c>
      <c r="Y1073" s="55">
        <f t="shared" si="102"/>
        <v>0.84</v>
      </c>
      <c r="Z1073" s="55">
        <f t="shared" si="103"/>
        <v>0.24</v>
      </c>
      <c r="AA1073" s="55">
        <v>0.70299999999999996</v>
      </c>
      <c r="AB1073" s="56">
        <v>5.7387155009860802E-2</v>
      </c>
      <c r="AC1073">
        <f t="shared" si="98"/>
        <v>200</v>
      </c>
      <c r="AD1073">
        <f t="shared" si="99"/>
        <v>0</v>
      </c>
      <c r="AE1073">
        <f t="shared" si="100"/>
        <v>0.1</v>
      </c>
      <c r="AF1073">
        <f>'TP Factors'!$D$7</f>
        <v>1.0291758621024898</v>
      </c>
      <c r="AG1073">
        <f t="shared" si="101"/>
        <v>0.1</v>
      </c>
    </row>
    <row r="1074" spans="1:33">
      <c r="A1074" s="51" t="s">
        <v>246</v>
      </c>
      <c r="B1074" s="51">
        <v>10</v>
      </c>
      <c r="C1074" s="51" t="s">
        <v>247</v>
      </c>
      <c r="D1074" s="52">
        <v>37.82</v>
      </c>
      <c r="E1074" s="51" t="s">
        <v>248</v>
      </c>
      <c r="F1074" s="51">
        <v>1234</v>
      </c>
      <c r="G1074" s="53">
        <v>13</v>
      </c>
      <c r="H1074" s="51" t="s">
        <v>249</v>
      </c>
      <c r="I1074" s="51" t="s">
        <v>250</v>
      </c>
      <c r="J1074" s="51">
        <v>10</v>
      </c>
      <c r="K1074" s="54">
        <v>37.1081153521</v>
      </c>
      <c r="L1074" s="54">
        <v>40.920737271100002</v>
      </c>
      <c r="M1074" s="52">
        <v>0.01</v>
      </c>
      <c r="N1074" s="52">
        <v>0</v>
      </c>
      <c r="O1074" s="51">
        <v>61846</v>
      </c>
      <c r="P1074" s="51">
        <v>60148</v>
      </c>
      <c r="Q1074" s="55">
        <v>61846</v>
      </c>
      <c r="R1074" s="55">
        <v>1100</v>
      </c>
      <c r="S1074" s="51" t="s">
        <v>258</v>
      </c>
      <c r="T1074" s="51" t="s">
        <v>279</v>
      </c>
      <c r="U1074" s="55">
        <v>48.29</v>
      </c>
      <c r="V1074" s="55">
        <v>0</v>
      </c>
      <c r="W1074" s="55">
        <v>1.85</v>
      </c>
      <c r="X1074" s="55">
        <v>0.22</v>
      </c>
      <c r="Y1074" s="55">
        <f t="shared" si="102"/>
        <v>1.2949999999999999</v>
      </c>
      <c r="Z1074" s="55">
        <f t="shared" si="103"/>
        <v>0.11</v>
      </c>
      <c r="AA1074" s="55">
        <v>0.34200000000000003</v>
      </c>
      <c r="AB1074" s="56">
        <v>1.0111693946758701E-2</v>
      </c>
      <c r="AC1074">
        <f t="shared" si="98"/>
        <v>17</v>
      </c>
      <c r="AD1074">
        <f t="shared" si="99"/>
        <v>0</v>
      </c>
      <c r="AE1074">
        <f t="shared" si="100"/>
        <v>0</v>
      </c>
      <c r="AF1074">
        <f>'TP Factors'!$D$7</f>
        <v>1.0291758621024898</v>
      </c>
      <c r="AG1074">
        <f t="shared" si="101"/>
        <v>0</v>
      </c>
    </row>
    <row r="1075" spans="1:33">
      <c r="A1075" s="51" t="s">
        <v>246</v>
      </c>
      <c r="B1075" s="51">
        <v>10</v>
      </c>
      <c r="C1075" s="51" t="s">
        <v>247</v>
      </c>
      <c r="D1075" s="52">
        <v>37.82</v>
      </c>
      <c r="E1075" s="51" t="s">
        <v>248</v>
      </c>
      <c r="F1075" s="51">
        <v>1234</v>
      </c>
      <c r="G1075" s="53">
        <v>13</v>
      </c>
      <c r="H1075" s="51" t="s">
        <v>249</v>
      </c>
      <c r="I1075" s="51" t="s">
        <v>250</v>
      </c>
      <c r="J1075" s="51">
        <v>36</v>
      </c>
      <c r="K1075" s="54">
        <v>53.017659417799997</v>
      </c>
      <c r="L1075" s="54">
        <v>169.097281807</v>
      </c>
      <c r="M1075" s="52">
        <v>0.05</v>
      </c>
      <c r="N1075" s="52">
        <v>0</v>
      </c>
      <c r="O1075" s="51">
        <v>61847</v>
      </c>
      <c r="P1075" s="51">
        <v>60149</v>
      </c>
      <c r="Q1075" s="55">
        <v>61847</v>
      </c>
      <c r="R1075" s="55">
        <v>1100</v>
      </c>
      <c r="S1075" s="51" t="s">
        <v>253</v>
      </c>
      <c r="T1075" s="51" t="s">
        <v>277</v>
      </c>
      <c r="U1075" s="55">
        <v>48.29</v>
      </c>
      <c r="V1075" s="55">
        <v>0</v>
      </c>
      <c r="W1075" s="55">
        <v>1.85</v>
      </c>
      <c r="X1075" s="55">
        <v>0.22</v>
      </c>
      <c r="Y1075" s="55">
        <f t="shared" si="102"/>
        <v>1.2949999999999999</v>
      </c>
      <c r="Z1075" s="55">
        <f t="shared" si="103"/>
        <v>0.11</v>
      </c>
      <c r="AA1075" s="55">
        <v>0.28599999999999998</v>
      </c>
      <c r="AB1075" s="56">
        <v>4.1784681184355799E-2</v>
      </c>
      <c r="AC1075">
        <f t="shared" si="98"/>
        <v>59</v>
      </c>
      <c r="AD1075">
        <f t="shared" si="99"/>
        <v>0</v>
      </c>
      <c r="AE1075">
        <f t="shared" si="100"/>
        <v>0</v>
      </c>
      <c r="AF1075">
        <f>'TP Factors'!$D$7</f>
        <v>1.0291758621024898</v>
      </c>
      <c r="AG1075">
        <f t="shared" si="101"/>
        <v>0</v>
      </c>
    </row>
    <row r="1076" spans="1:33">
      <c r="A1076" s="51" t="s">
        <v>246</v>
      </c>
      <c r="B1076" s="51">
        <v>10</v>
      </c>
      <c r="C1076" s="51" t="s">
        <v>247</v>
      </c>
      <c r="D1076" s="52">
        <v>37.82</v>
      </c>
      <c r="E1076" s="51" t="s">
        <v>248</v>
      </c>
      <c r="F1076" s="51">
        <v>1234</v>
      </c>
      <c r="G1076" s="53">
        <v>19.100000000000001</v>
      </c>
      <c r="H1076" s="51" t="s">
        <v>249</v>
      </c>
      <c r="I1076" s="51" t="s">
        <v>250</v>
      </c>
      <c r="J1076" s="51">
        <v>26</v>
      </c>
      <c r="K1076" s="54">
        <v>48.8952935732</v>
      </c>
      <c r="L1076" s="54">
        <v>147.405809108</v>
      </c>
      <c r="M1076" s="52">
        <v>0.03</v>
      </c>
      <c r="N1076" s="52">
        <v>0</v>
      </c>
      <c r="O1076" s="51">
        <v>61869</v>
      </c>
      <c r="P1076" s="51">
        <v>60171</v>
      </c>
      <c r="Q1076" s="55">
        <v>61869</v>
      </c>
      <c r="R1076" s="55">
        <v>8330</v>
      </c>
      <c r="S1076" s="51" t="s">
        <v>258</v>
      </c>
      <c r="T1076" s="51" t="s">
        <v>337</v>
      </c>
      <c r="U1076" s="55">
        <v>48.29</v>
      </c>
      <c r="V1076" s="55">
        <v>0</v>
      </c>
      <c r="W1076" s="55">
        <v>1.77</v>
      </c>
      <c r="X1076" s="55">
        <v>0.17699999999999999</v>
      </c>
      <c r="Y1076" s="55">
        <f t="shared" si="102"/>
        <v>1.2389999999999999</v>
      </c>
      <c r="Z1076" s="55">
        <f t="shared" si="103"/>
        <v>8.8499999999999995E-2</v>
      </c>
      <c r="AA1076" s="55">
        <v>0.23</v>
      </c>
      <c r="AB1076" s="56">
        <v>3.6424622994129803E-2</v>
      </c>
      <c r="AC1076">
        <f t="shared" si="98"/>
        <v>42</v>
      </c>
      <c r="AD1076">
        <f t="shared" si="99"/>
        <v>0</v>
      </c>
      <c r="AE1076">
        <f t="shared" si="100"/>
        <v>0</v>
      </c>
      <c r="AF1076">
        <f>'TP Factors'!$D$7</f>
        <v>1.0291758621024898</v>
      </c>
      <c r="AG1076">
        <f t="shared" si="101"/>
        <v>0</v>
      </c>
    </row>
    <row r="1077" spans="1:33">
      <c r="A1077" s="51" t="s">
        <v>246</v>
      </c>
      <c r="B1077" s="51">
        <v>10</v>
      </c>
      <c r="C1077" s="51" t="s">
        <v>247</v>
      </c>
      <c r="D1077" s="52">
        <v>37.82</v>
      </c>
      <c r="E1077" s="51" t="s">
        <v>248</v>
      </c>
      <c r="F1077" s="51">
        <v>1234</v>
      </c>
      <c r="G1077" s="53">
        <v>19.100000000000001</v>
      </c>
      <c r="H1077" s="51" t="s">
        <v>249</v>
      </c>
      <c r="I1077" s="51" t="s">
        <v>250</v>
      </c>
      <c r="J1077" s="51">
        <v>94</v>
      </c>
      <c r="K1077" s="54">
        <v>107.249836277</v>
      </c>
      <c r="L1077" s="54">
        <v>544.61382906599999</v>
      </c>
      <c r="M1077" s="52">
        <v>0.12</v>
      </c>
      <c r="N1077" s="52">
        <v>0.01</v>
      </c>
      <c r="O1077" s="51">
        <v>61897</v>
      </c>
      <c r="P1077" s="51">
        <v>60196</v>
      </c>
      <c r="Q1077" s="55">
        <v>61897</v>
      </c>
      <c r="R1077" s="55">
        <v>8330</v>
      </c>
      <c r="S1077" s="51" t="s">
        <v>258</v>
      </c>
      <c r="T1077" s="51" t="s">
        <v>337</v>
      </c>
      <c r="U1077" s="55">
        <v>48.29</v>
      </c>
      <c r="V1077" s="55">
        <v>0</v>
      </c>
      <c r="W1077" s="55">
        <v>1.77</v>
      </c>
      <c r="X1077" s="55">
        <v>0.17699999999999999</v>
      </c>
      <c r="Y1077" s="55">
        <f t="shared" si="102"/>
        <v>1.2389999999999999</v>
      </c>
      <c r="Z1077" s="55">
        <f t="shared" si="103"/>
        <v>8.8499999999999995E-2</v>
      </c>
      <c r="AA1077" s="55">
        <v>0.23</v>
      </c>
      <c r="AB1077" s="56">
        <v>0.13457646967762801</v>
      </c>
      <c r="AC1077">
        <f t="shared" si="98"/>
        <v>154</v>
      </c>
      <c r="AD1077">
        <f t="shared" si="99"/>
        <v>0</v>
      </c>
      <c r="AE1077">
        <f t="shared" si="100"/>
        <v>0</v>
      </c>
      <c r="AF1077">
        <f>'TP Factors'!$D$7</f>
        <v>1.0291758621024898</v>
      </c>
      <c r="AG1077">
        <f t="shared" si="101"/>
        <v>0</v>
      </c>
    </row>
    <row r="1078" spans="1:33">
      <c r="A1078" s="51" t="s">
        <v>246</v>
      </c>
      <c r="B1078" s="51">
        <v>10</v>
      </c>
      <c r="C1078" s="51" t="s">
        <v>247</v>
      </c>
      <c r="D1078" s="52">
        <v>37.82</v>
      </c>
      <c r="E1078" s="51" t="s">
        <v>248</v>
      </c>
      <c r="F1078" s="51">
        <v>1234</v>
      </c>
      <c r="G1078" s="53">
        <v>13</v>
      </c>
      <c r="H1078" s="51" t="s">
        <v>249</v>
      </c>
      <c r="I1078" s="51" t="s">
        <v>250</v>
      </c>
      <c r="J1078" s="51">
        <v>293</v>
      </c>
      <c r="K1078" s="54">
        <v>161.35623763699999</v>
      </c>
      <c r="L1078" s="54">
        <v>1139.44782777</v>
      </c>
      <c r="M1078" s="52">
        <v>0.38</v>
      </c>
      <c r="N1078" s="52">
        <v>0.03</v>
      </c>
      <c r="O1078" s="51">
        <v>61981</v>
      </c>
      <c r="P1078" s="51">
        <v>60273</v>
      </c>
      <c r="Q1078" s="55">
        <v>61981</v>
      </c>
      <c r="R1078" s="55">
        <v>1100</v>
      </c>
      <c r="S1078" s="51" t="s">
        <v>258</v>
      </c>
      <c r="T1078" s="51" t="s">
        <v>279</v>
      </c>
      <c r="U1078" s="55">
        <v>48.29</v>
      </c>
      <c r="V1078" s="55">
        <v>0</v>
      </c>
      <c r="W1078" s="55">
        <v>1.85</v>
      </c>
      <c r="X1078" s="55">
        <v>0.22</v>
      </c>
      <c r="Y1078" s="55">
        <f t="shared" si="102"/>
        <v>1.2949999999999999</v>
      </c>
      <c r="Z1078" s="55">
        <f t="shared" si="103"/>
        <v>0.11</v>
      </c>
      <c r="AA1078" s="55">
        <v>0.34200000000000003</v>
      </c>
      <c r="AB1078" s="56">
        <v>0.28156256386117701</v>
      </c>
      <c r="AC1078">
        <f t="shared" si="98"/>
        <v>478</v>
      </c>
      <c r="AD1078">
        <f t="shared" si="99"/>
        <v>1</v>
      </c>
      <c r="AE1078">
        <f t="shared" si="100"/>
        <v>0.1</v>
      </c>
      <c r="AF1078">
        <f>'TP Factors'!$D$7</f>
        <v>1.0291758621024898</v>
      </c>
      <c r="AG1078">
        <f t="shared" si="101"/>
        <v>0.1</v>
      </c>
    </row>
    <row r="1079" spans="1:33">
      <c r="A1079" s="51" t="s">
        <v>246</v>
      </c>
      <c r="B1079" s="51">
        <v>10</v>
      </c>
      <c r="C1079" s="51" t="s">
        <v>247</v>
      </c>
      <c r="D1079" s="52">
        <v>37.82</v>
      </c>
      <c r="E1079" s="51" t="s">
        <v>248</v>
      </c>
      <c r="F1079" s="51">
        <v>1234</v>
      </c>
      <c r="G1079" s="53">
        <v>102.5</v>
      </c>
      <c r="H1079" s="51" t="s">
        <v>249</v>
      </c>
      <c r="I1079" s="51" t="s">
        <v>250</v>
      </c>
      <c r="J1079" s="51">
        <v>23710</v>
      </c>
      <c r="K1079" s="54">
        <v>1313.71845656</v>
      </c>
      <c r="L1079" s="54">
        <v>47604.785316599999</v>
      </c>
      <c r="M1079" s="52">
        <v>34.85</v>
      </c>
      <c r="N1079" s="52">
        <v>6.12</v>
      </c>
      <c r="O1079" s="51">
        <v>62168</v>
      </c>
      <c r="P1079" s="51">
        <v>60449</v>
      </c>
      <c r="Q1079" s="55">
        <v>62168</v>
      </c>
      <c r="R1079" s="55">
        <v>1300</v>
      </c>
      <c r="S1079" s="51" t="s">
        <v>258</v>
      </c>
      <c r="T1079" s="51" t="s">
        <v>311</v>
      </c>
      <c r="U1079" s="55">
        <v>48.29</v>
      </c>
      <c r="V1079" s="55">
        <v>0</v>
      </c>
      <c r="W1079" s="55">
        <v>2.1</v>
      </c>
      <c r="X1079" s="55">
        <v>0.51600000000000001</v>
      </c>
      <c r="Y1079" s="55">
        <f t="shared" si="102"/>
        <v>1.47</v>
      </c>
      <c r="Z1079" s="55">
        <f t="shared" si="103"/>
        <v>0.25800000000000001</v>
      </c>
      <c r="AA1079" s="55">
        <v>0.66200000000000003</v>
      </c>
      <c r="AB1079" s="56">
        <v>11.7633515818</v>
      </c>
      <c r="AC1079">
        <f t="shared" si="98"/>
        <v>38654</v>
      </c>
      <c r="AD1079">
        <f t="shared" si="99"/>
        <v>125</v>
      </c>
      <c r="AE1079">
        <f t="shared" si="100"/>
        <v>22</v>
      </c>
      <c r="AF1079">
        <f>'TP Factors'!$D$7</f>
        <v>1.0291758621024898</v>
      </c>
      <c r="AG1079">
        <f t="shared" si="101"/>
        <v>22.6</v>
      </c>
    </row>
    <row r="1080" spans="1:33">
      <c r="A1080" s="51" t="s">
        <v>246</v>
      </c>
      <c r="B1080" s="51">
        <v>10</v>
      </c>
      <c r="C1080" s="51" t="s">
        <v>247</v>
      </c>
      <c r="D1080" s="52">
        <v>37.82</v>
      </c>
      <c r="E1080" s="51" t="s">
        <v>248</v>
      </c>
      <c r="F1080" s="51">
        <v>1234</v>
      </c>
      <c r="G1080" s="53">
        <v>45</v>
      </c>
      <c r="H1080" s="51" t="s">
        <v>249</v>
      </c>
      <c r="I1080" s="51" t="s">
        <v>250</v>
      </c>
      <c r="J1080" s="51">
        <v>1053</v>
      </c>
      <c r="K1080" s="54">
        <v>340.63637248999999</v>
      </c>
      <c r="L1080" s="54">
        <v>1800.72082621</v>
      </c>
      <c r="M1080" s="52">
        <v>0.88</v>
      </c>
      <c r="N1080" s="52">
        <v>0.25</v>
      </c>
      <c r="O1080" s="51">
        <v>62171</v>
      </c>
      <c r="P1080" s="51">
        <v>60452</v>
      </c>
      <c r="Q1080" s="55">
        <v>62171</v>
      </c>
      <c r="R1080" s="55">
        <v>8140</v>
      </c>
      <c r="S1080" s="51" t="s">
        <v>253</v>
      </c>
      <c r="T1080" s="51" t="s">
        <v>295</v>
      </c>
      <c r="U1080" s="55">
        <v>48.29</v>
      </c>
      <c r="V1080" s="55">
        <v>0</v>
      </c>
      <c r="W1080" s="55">
        <v>1.2</v>
      </c>
      <c r="X1080" s="55">
        <v>0.48</v>
      </c>
      <c r="Y1080" s="55">
        <f t="shared" si="102"/>
        <v>0.84</v>
      </c>
      <c r="Z1080" s="55">
        <f t="shared" si="103"/>
        <v>0.24</v>
      </c>
      <c r="AA1080" s="55">
        <v>0.77700000000000002</v>
      </c>
      <c r="AB1080" s="56">
        <v>0.44496602678548303</v>
      </c>
      <c r="AC1080">
        <f t="shared" si="98"/>
        <v>1716</v>
      </c>
      <c r="AD1080">
        <f t="shared" si="99"/>
        <v>3</v>
      </c>
      <c r="AE1080">
        <f t="shared" si="100"/>
        <v>0.9</v>
      </c>
      <c r="AF1080">
        <f>'TP Factors'!$D$7</f>
        <v>1.0291758621024898</v>
      </c>
      <c r="AG1080">
        <f t="shared" si="101"/>
        <v>0.9</v>
      </c>
    </row>
    <row r="1081" spans="1:33">
      <c r="A1081" s="51" t="s">
        <v>246</v>
      </c>
      <c r="B1081" s="51">
        <v>10</v>
      </c>
      <c r="C1081" s="51" t="s">
        <v>247</v>
      </c>
      <c r="D1081" s="52">
        <v>37.82</v>
      </c>
      <c r="E1081" s="51" t="s">
        <v>248</v>
      </c>
      <c r="F1081" s="51">
        <v>1234</v>
      </c>
      <c r="G1081" s="53">
        <v>102.5</v>
      </c>
      <c r="H1081" s="51" t="s">
        <v>249</v>
      </c>
      <c r="I1081" s="51" t="s">
        <v>250</v>
      </c>
      <c r="J1081" s="51">
        <v>1798</v>
      </c>
      <c r="K1081" s="54">
        <v>345.92969024500002</v>
      </c>
      <c r="L1081" s="54">
        <v>3452.8775451699998</v>
      </c>
      <c r="M1081" s="52">
        <v>2.64</v>
      </c>
      <c r="N1081" s="52">
        <v>0.46</v>
      </c>
      <c r="O1081" s="51">
        <v>62176</v>
      </c>
      <c r="P1081" s="51">
        <v>60457</v>
      </c>
      <c r="Q1081" s="55">
        <v>62176</v>
      </c>
      <c r="R1081" s="55">
        <v>1300</v>
      </c>
      <c r="S1081" s="51" t="s">
        <v>253</v>
      </c>
      <c r="T1081" s="51" t="s">
        <v>319</v>
      </c>
      <c r="U1081" s="55">
        <v>48.29</v>
      </c>
      <c r="V1081" s="55">
        <v>0</v>
      </c>
      <c r="W1081" s="55">
        <v>2.1</v>
      </c>
      <c r="X1081" s="55">
        <v>0.51600000000000001</v>
      </c>
      <c r="Y1081" s="55">
        <f t="shared" si="102"/>
        <v>1.47</v>
      </c>
      <c r="Z1081" s="55">
        <f t="shared" si="103"/>
        <v>0.25800000000000001</v>
      </c>
      <c r="AA1081" s="55">
        <v>0.69199999999999995</v>
      </c>
      <c r="AB1081" s="56">
        <v>0.85322121008974805</v>
      </c>
      <c r="AC1081">
        <f t="shared" si="98"/>
        <v>2931</v>
      </c>
      <c r="AD1081">
        <f t="shared" si="99"/>
        <v>10</v>
      </c>
      <c r="AE1081">
        <f t="shared" si="100"/>
        <v>1.7</v>
      </c>
      <c r="AF1081">
        <f>'TP Factors'!$D$7</f>
        <v>1.0291758621024898</v>
      </c>
      <c r="AG1081">
        <f t="shared" si="101"/>
        <v>1.7</v>
      </c>
    </row>
    <row r="1082" spans="1:33">
      <c r="A1082" s="51" t="s">
        <v>246</v>
      </c>
      <c r="B1082" s="51">
        <v>10</v>
      </c>
      <c r="C1082" s="51" t="s">
        <v>247</v>
      </c>
      <c r="D1082" s="52">
        <v>37.82</v>
      </c>
      <c r="E1082" s="51" t="s">
        <v>248</v>
      </c>
      <c r="F1082" s="51">
        <v>1234</v>
      </c>
      <c r="G1082" s="53">
        <v>0</v>
      </c>
      <c r="H1082" s="51" t="s">
        <v>249</v>
      </c>
      <c r="I1082" s="51" t="s">
        <v>250</v>
      </c>
      <c r="J1082" s="51">
        <v>44</v>
      </c>
      <c r="K1082" s="54">
        <v>53.6837386419</v>
      </c>
      <c r="L1082" s="54">
        <v>116.1854458</v>
      </c>
      <c r="M1082" s="52">
        <v>0.02</v>
      </c>
      <c r="N1082" s="52">
        <v>0</v>
      </c>
      <c r="O1082" s="51">
        <v>62382</v>
      </c>
      <c r="P1082" s="51">
        <v>60658</v>
      </c>
      <c r="Q1082" s="55">
        <v>62382</v>
      </c>
      <c r="R1082" s="55">
        <v>5300</v>
      </c>
      <c r="S1082" s="51" t="s">
        <v>258</v>
      </c>
      <c r="T1082" s="51" t="s">
        <v>291</v>
      </c>
      <c r="U1082" s="55">
        <v>48.29</v>
      </c>
      <c r="V1082" s="55">
        <v>0</v>
      </c>
      <c r="W1082" s="55">
        <v>0.6</v>
      </c>
      <c r="X1082" s="55">
        <v>0.13500000000000001</v>
      </c>
      <c r="Y1082" s="55">
        <f t="shared" si="102"/>
        <v>0.42</v>
      </c>
      <c r="Z1082" s="55">
        <f t="shared" si="103"/>
        <v>6.7500000000000004E-2</v>
      </c>
      <c r="AA1082" s="55">
        <v>0.5</v>
      </c>
      <c r="AB1082" s="56">
        <v>2.8709934071043799E-2</v>
      </c>
      <c r="AC1082">
        <f t="shared" si="98"/>
        <v>71</v>
      </c>
      <c r="AD1082">
        <f t="shared" si="99"/>
        <v>0</v>
      </c>
      <c r="AE1082">
        <f t="shared" si="100"/>
        <v>0</v>
      </c>
      <c r="AF1082">
        <f>'TP Factors'!$D$7</f>
        <v>1.0291758621024898</v>
      </c>
      <c r="AG1082">
        <f t="shared" si="101"/>
        <v>0</v>
      </c>
    </row>
    <row r="1083" spans="1:33">
      <c r="A1083" s="51" t="s">
        <v>246</v>
      </c>
      <c r="B1083" s="51">
        <v>10</v>
      </c>
      <c r="C1083" s="51" t="s">
        <v>247</v>
      </c>
      <c r="D1083" s="52">
        <v>37.82</v>
      </c>
      <c r="E1083" s="51" t="s">
        <v>248</v>
      </c>
      <c r="F1083" s="51">
        <v>1234</v>
      </c>
      <c r="G1083" s="53">
        <v>98</v>
      </c>
      <c r="H1083" s="51" t="s">
        <v>249</v>
      </c>
      <c r="I1083" s="51" t="s">
        <v>250</v>
      </c>
      <c r="J1083" s="51">
        <v>2716</v>
      </c>
      <c r="K1083" s="54">
        <v>288.55807895599997</v>
      </c>
      <c r="L1083" s="54">
        <v>4985.4175581899999</v>
      </c>
      <c r="M1083" s="52">
        <v>3.42</v>
      </c>
      <c r="N1083" s="52">
        <v>0.65</v>
      </c>
      <c r="O1083" s="51">
        <v>62389</v>
      </c>
      <c r="P1083" s="51">
        <v>60665</v>
      </c>
      <c r="Q1083" s="55">
        <v>62389</v>
      </c>
      <c r="R1083" s="55">
        <v>1750</v>
      </c>
      <c r="S1083" s="51" t="s">
        <v>258</v>
      </c>
      <c r="T1083" s="51" t="s">
        <v>343</v>
      </c>
      <c r="U1083" s="55">
        <v>48.29</v>
      </c>
      <c r="V1083" s="55">
        <v>0</v>
      </c>
      <c r="W1083" s="55">
        <v>1.8</v>
      </c>
      <c r="X1083" s="55">
        <v>0.47799999999999998</v>
      </c>
      <c r="Y1083" s="55">
        <f t="shared" si="102"/>
        <v>1.26</v>
      </c>
      <c r="Z1083" s="55">
        <f t="shared" si="103"/>
        <v>0.23899999999999999</v>
      </c>
      <c r="AA1083" s="55">
        <v>0.72399999999999998</v>
      </c>
      <c r="AB1083" s="56">
        <v>1.2319185798026799</v>
      </c>
      <c r="AC1083">
        <f t="shared" si="98"/>
        <v>4427</v>
      </c>
      <c r="AD1083">
        <f t="shared" si="99"/>
        <v>12</v>
      </c>
      <c r="AE1083">
        <f t="shared" si="100"/>
        <v>2.2999999999999998</v>
      </c>
      <c r="AF1083">
        <f>'TP Factors'!$D$7</f>
        <v>1.0291758621024898</v>
      </c>
      <c r="AG1083">
        <f t="shared" si="101"/>
        <v>2.4</v>
      </c>
    </row>
    <row r="1084" spans="1:33">
      <c r="A1084" s="51" t="s">
        <v>246</v>
      </c>
      <c r="B1084" s="51">
        <v>10</v>
      </c>
      <c r="C1084" s="51" t="s">
        <v>247</v>
      </c>
      <c r="D1084" s="52">
        <v>37.82</v>
      </c>
      <c r="E1084" s="51" t="s">
        <v>248</v>
      </c>
      <c r="F1084" s="51">
        <v>1234</v>
      </c>
      <c r="G1084" s="53">
        <v>102.5</v>
      </c>
      <c r="H1084" s="51" t="s">
        <v>249</v>
      </c>
      <c r="I1084" s="51" t="s">
        <v>250</v>
      </c>
      <c r="J1084" s="51">
        <v>1339</v>
      </c>
      <c r="K1084" s="54">
        <v>205.84367555700001</v>
      </c>
      <c r="L1084" s="54">
        <v>2428.3798038700002</v>
      </c>
      <c r="M1084" s="52">
        <v>1.97</v>
      </c>
      <c r="N1084" s="52">
        <v>0.35</v>
      </c>
      <c r="O1084" s="51">
        <v>62390</v>
      </c>
      <c r="P1084" s="51">
        <v>60666</v>
      </c>
      <c r="Q1084" s="55">
        <v>62390</v>
      </c>
      <c r="R1084" s="55">
        <v>1300</v>
      </c>
      <c r="S1084" s="51" t="s">
        <v>251</v>
      </c>
      <c r="T1084" s="51" t="s">
        <v>315</v>
      </c>
      <c r="U1084" s="55">
        <v>48.29</v>
      </c>
      <c r="V1084" s="55">
        <v>0</v>
      </c>
      <c r="W1084" s="55">
        <v>2.1</v>
      </c>
      <c r="X1084" s="55">
        <v>0.51600000000000001</v>
      </c>
      <c r="Y1084" s="55">
        <f t="shared" si="102"/>
        <v>1.47</v>
      </c>
      <c r="Z1084" s="55">
        <f t="shared" si="103"/>
        <v>0.25800000000000001</v>
      </c>
      <c r="AA1084" s="55">
        <v>0.73299999999999998</v>
      </c>
      <c r="AB1084" s="56">
        <v>0.60006331753592601</v>
      </c>
      <c r="AC1084">
        <f t="shared" si="98"/>
        <v>2183</v>
      </c>
      <c r="AD1084">
        <f t="shared" si="99"/>
        <v>7</v>
      </c>
      <c r="AE1084">
        <f t="shared" si="100"/>
        <v>1.2</v>
      </c>
      <c r="AF1084">
        <f>'TP Factors'!$D$7</f>
        <v>1.0291758621024898</v>
      </c>
      <c r="AG1084">
        <f t="shared" si="101"/>
        <v>1.2</v>
      </c>
    </row>
    <row r="1085" spans="1:33">
      <c r="A1085" s="51" t="s">
        <v>246</v>
      </c>
      <c r="B1085" s="51">
        <v>10</v>
      </c>
      <c r="C1085" s="51" t="s">
        <v>247</v>
      </c>
      <c r="D1085" s="52">
        <v>37.82</v>
      </c>
      <c r="E1085" s="51" t="s">
        <v>248</v>
      </c>
      <c r="F1085" s="51">
        <v>1234</v>
      </c>
      <c r="G1085" s="53">
        <v>102.5</v>
      </c>
      <c r="H1085" s="51" t="s">
        <v>249</v>
      </c>
      <c r="I1085" s="51" t="s">
        <v>250</v>
      </c>
      <c r="J1085" s="51">
        <v>198</v>
      </c>
      <c r="K1085" s="54">
        <v>86.760481199799997</v>
      </c>
      <c r="L1085" s="54">
        <v>358.648828434</v>
      </c>
      <c r="M1085" s="52">
        <v>0.28999999999999998</v>
      </c>
      <c r="N1085" s="52">
        <v>0.05</v>
      </c>
      <c r="O1085" s="51">
        <v>62394</v>
      </c>
      <c r="P1085" s="51">
        <v>60670</v>
      </c>
      <c r="Q1085" s="55">
        <v>62394</v>
      </c>
      <c r="R1085" s="55">
        <v>1300</v>
      </c>
      <c r="S1085" s="51" t="s">
        <v>251</v>
      </c>
      <c r="T1085" s="51" t="s">
        <v>315</v>
      </c>
      <c r="U1085" s="55">
        <v>48.29</v>
      </c>
      <c r="V1085" s="55">
        <v>0</v>
      </c>
      <c r="W1085" s="55">
        <v>2.1</v>
      </c>
      <c r="X1085" s="55">
        <v>0.51600000000000001</v>
      </c>
      <c r="Y1085" s="55">
        <f t="shared" si="102"/>
        <v>1.47</v>
      </c>
      <c r="Z1085" s="55">
        <f t="shared" si="103"/>
        <v>0.25800000000000001</v>
      </c>
      <c r="AA1085" s="55">
        <v>0.73299999999999998</v>
      </c>
      <c r="AB1085" s="56">
        <v>8.8623701067113494E-2</v>
      </c>
      <c r="AC1085">
        <f t="shared" si="98"/>
        <v>322</v>
      </c>
      <c r="AD1085">
        <f t="shared" si="99"/>
        <v>1</v>
      </c>
      <c r="AE1085">
        <f t="shared" si="100"/>
        <v>0.2</v>
      </c>
      <c r="AF1085">
        <f>'TP Factors'!$D$7</f>
        <v>1.0291758621024898</v>
      </c>
      <c r="AG1085">
        <f t="shared" si="101"/>
        <v>0.2</v>
      </c>
    </row>
    <row r="1086" spans="1:33">
      <c r="A1086" s="51" t="s">
        <v>246</v>
      </c>
      <c r="B1086" s="51">
        <v>10</v>
      </c>
      <c r="C1086" s="51" t="s">
        <v>247</v>
      </c>
      <c r="D1086" s="52">
        <v>37.82</v>
      </c>
      <c r="E1086" s="51" t="s">
        <v>248</v>
      </c>
      <c r="F1086" s="51">
        <v>1234</v>
      </c>
      <c r="G1086" s="53">
        <v>0</v>
      </c>
      <c r="H1086" s="51" t="s">
        <v>249</v>
      </c>
      <c r="I1086" s="51" t="s">
        <v>250</v>
      </c>
      <c r="J1086" s="51">
        <v>598</v>
      </c>
      <c r="K1086" s="54">
        <v>159.92143400200001</v>
      </c>
      <c r="L1086" s="54">
        <v>1590.59090704</v>
      </c>
      <c r="M1086" s="52">
        <v>0.25</v>
      </c>
      <c r="N1086" s="52">
        <v>0.04</v>
      </c>
      <c r="O1086" s="51">
        <v>62607</v>
      </c>
      <c r="P1086" s="51">
        <v>60873</v>
      </c>
      <c r="Q1086" s="55">
        <v>62607</v>
      </c>
      <c r="R1086" s="55">
        <v>5300</v>
      </c>
      <c r="S1086" s="51" t="s">
        <v>253</v>
      </c>
      <c r="T1086" s="51" t="s">
        <v>316</v>
      </c>
      <c r="U1086" s="55">
        <v>48.29</v>
      </c>
      <c r="V1086" s="55">
        <v>0</v>
      </c>
      <c r="W1086" s="55">
        <v>0.6</v>
      </c>
      <c r="X1086" s="55">
        <v>0.13500000000000001</v>
      </c>
      <c r="Y1086" s="55">
        <f t="shared" si="102"/>
        <v>0.42</v>
      </c>
      <c r="Z1086" s="55">
        <f t="shared" si="103"/>
        <v>6.7500000000000004E-2</v>
      </c>
      <c r="AA1086" s="55">
        <v>0.5</v>
      </c>
      <c r="AB1086" s="56">
        <v>0.39304200067285899</v>
      </c>
      <c r="AC1086">
        <f t="shared" si="98"/>
        <v>975</v>
      </c>
      <c r="AD1086">
        <f t="shared" si="99"/>
        <v>1</v>
      </c>
      <c r="AE1086">
        <f t="shared" si="100"/>
        <v>0.1</v>
      </c>
      <c r="AF1086">
        <f>'TP Factors'!$D$7</f>
        <v>1.0291758621024898</v>
      </c>
      <c r="AG1086">
        <f t="shared" si="101"/>
        <v>0.1</v>
      </c>
    </row>
    <row r="1087" spans="1:33">
      <c r="A1087" s="51" t="s">
        <v>246</v>
      </c>
      <c r="B1087" s="51">
        <v>10</v>
      </c>
      <c r="C1087" s="51" t="s">
        <v>247</v>
      </c>
      <c r="D1087" s="52">
        <v>37.82</v>
      </c>
      <c r="E1087" s="51" t="s">
        <v>248</v>
      </c>
      <c r="F1087" s="51">
        <v>1234</v>
      </c>
      <c r="G1087" s="53">
        <v>0</v>
      </c>
      <c r="H1087" s="51" t="s">
        <v>249</v>
      </c>
      <c r="I1087" s="51" t="s">
        <v>250</v>
      </c>
      <c r="J1087" s="51">
        <v>231</v>
      </c>
      <c r="K1087" s="54">
        <v>114.21890990999999</v>
      </c>
      <c r="L1087" s="54">
        <v>614.04810710799995</v>
      </c>
      <c r="M1087" s="52">
        <v>0.1</v>
      </c>
      <c r="N1087" s="52">
        <v>0.02</v>
      </c>
      <c r="O1087" s="51">
        <v>62608</v>
      </c>
      <c r="P1087" s="51">
        <v>60874</v>
      </c>
      <c r="Q1087" s="55">
        <v>62608</v>
      </c>
      <c r="R1087" s="55">
        <v>5300</v>
      </c>
      <c r="S1087" s="51" t="s">
        <v>258</v>
      </c>
      <c r="T1087" s="51" t="s">
        <v>291</v>
      </c>
      <c r="U1087" s="55">
        <v>48.29</v>
      </c>
      <c r="V1087" s="55">
        <v>0</v>
      </c>
      <c r="W1087" s="55">
        <v>0.6</v>
      </c>
      <c r="X1087" s="55">
        <v>0.13500000000000001</v>
      </c>
      <c r="Y1087" s="55">
        <f t="shared" si="102"/>
        <v>0.42</v>
      </c>
      <c r="Z1087" s="55">
        <f t="shared" si="103"/>
        <v>6.7500000000000004E-2</v>
      </c>
      <c r="AA1087" s="55">
        <v>0.5</v>
      </c>
      <c r="AB1087" s="56">
        <v>0.15173398480445099</v>
      </c>
      <c r="AC1087">
        <f t="shared" si="98"/>
        <v>377</v>
      </c>
      <c r="AD1087">
        <f t="shared" si="99"/>
        <v>0</v>
      </c>
      <c r="AE1087">
        <f t="shared" si="100"/>
        <v>0.1</v>
      </c>
      <c r="AF1087">
        <f>'TP Factors'!$D$7</f>
        <v>1.0291758621024898</v>
      </c>
      <c r="AG1087">
        <f t="shared" si="101"/>
        <v>0.1</v>
      </c>
    </row>
    <row r="1088" spans="1:33">
      <c r="A1088" s="51" t="s">
        <v>246</v>
      </c>
      <c r="B1088" s="51">
        <v>10</v>
      </c>
      <c r="C1088" s="51" t="s">
        <v>247</v>
      </c>
      <c r="D1088" s="52">
        <v>37.82</v>
      </c>
      <c r="E1088" s="51" t="s">
        <v>248</v>
      </c>
      <c r="F1088" s="51">
        <v>1234</v>
      </c>
      <c r="G1088" s="53">
        <v>0</v>
      </c>
      <c r="H1088" s="51" t="s">
        <v>249</v>
      </c>
      <c r="I1088" s="51" t="s">
        <v>250</v>
      </c>
      <c r="J1088" s="51">
        <v>434</v>
      </c>
      <c r="K1088" s="54">
        <v>153.17271595700001</v>
      </c>
      <c r="L1088" s="54">
        <v>1153.5340478600001</v>
      </c>
      <c r="M1088" s="52">
        <v>0.18</v>
      </c>
      <c r="N1088" s="52">
        <v>0.03</v>
      </c>
      <c r="O1088" s="51">
        <v>62616</v>
      </c>
      <c r="P1088" s="51">
        <v>60881</v>
      </c>
      <c r="Q1088" s="55">
        <v>62616</v>
      </c>
      <c r="R1088" s="55">
        <v>5300</v>
      </c>
      <c r="S1088" s="51" t="s">
        <v>253</v>
      </c>
      <c r="T1088" s="51" t="s">
        <v>316</v>
      </c>
      <c r="U1088" s="55">
        <v>48.29</v>
      </c>
      <c r="V1088" s="55">
        <v>0</v>
      </c>
      <c r="W1088" s="55">
        <v>0.6</v>
      </c>
      <c r="X1088" s="55">
        <v>0.13500000000000001</v>
      </c>
      <c r="Y1088" s="55">
        <f t="shared" si="102"/>
        <v>0.42</v>
      </c>
      <c r="Z1088" s="55">
        <f t="shared" si="103"/>
        <v>6.7500000000000004E-2</v>
      </c>
      <c r="AA1088" s="55">
        <v>0.5</v>
      </c>
      <c r="AB1088" s="56">
        <v>0.28504333073661697</v>
      </c>
      <c r="AC1088">
        <f t="shared" si="98"/>
        <v>707</v>
      </c>
      <c r="AD1088">
        <f t="shared" si="99"/>
        <v>1</v>
      </c>
      <c r="AE1088">
        <f t="shared" si="100"/>
        <v>0.1</v>
      </c>
      <c r="AF1088">
        <f>'TP Factors'!$D$7</f>
        <v>1.0291758621024898</v>
      </c>
      <c r="AG1088">
        <f t="shared" si="101"/>
        <v>0.1</v>
      </c>
    </row>
    <row r="1089" spans="1:33">
      <c r="A1089" s="51" t="s">
        <v>246</v>
      </c>
      <c r="B1089" s="51">
        <v>10</v>
      </c>
      <c r="C1089" s="51" t="s">
        <v>247</v>
      </c>
      <c r="D1089" s="52">
        <v>37.82</v>
      </c>
      <c r="E1089" s="51" t="s">
        <v>248</v>
      </c>
      <c r="F1089" s="51">
        <v>1234</v>
      </c>
      <c r="G1089" s="53">
        <v>0</v>
      </c>
      <c r="H1089" s="51" t="s">
        <v>249</v>
      </c>
      <c r="I1089" s="51" t="s">
        <v>250</v>
      </c>
      <c r="J1089" s="51">
        <v>144</v>
      </c>
      <c r="K1089" s="54">
        <v>84.824998350900003</v>
      </c>
      <c r="L1089" s="54">
        <v>382.588061955</v>
      </c>
      <c r="M1089" s="52">
        <v>0.06</v>
      </c>
      <c r="N1089" s="52">
        <v>0.01</v>
      </c>
      <c r="O1089" s="51">
        <v>62654</v>
      </c>
      <c r="P1089" s="51">
        <v>60915</v>
      </c>
      <c r="Q1089" s="55">
        <v>62654</v>
      </c>
      <c r="R1089" s="55">
        <v>5300</v>
      </c>
      <c r="S1089" s="51" t="s">
        <v>258</v>
      </c>
      <c r="T1089" s="51" t="s">
        <v>291</v>
      </c>
      <c r="U1089" s="55">
        <v>48.29</v>
      </c>
      <c r="V1089" s="55">
        <v>0</v>
      </c>
      <c r="W1089" s="55">
        <v>0.6</v>
      </c>
      <c r="X1089" s="55">
        <v>0.13500000000000001</v>
      </c>
      <c r="Y1089" s="55">
        <f t="shared" si="102"/>
        <v>0.42</v>
      </c>
      <c r="Z1089" s="55">
        <f t="shared" si="103"/>
        <v>6.7500000000000004E-2</v>
      </c>
      <c r="AA1089" s="55">
        <v>0.5</v>
      </c>
      <c r="AB1089" s="56">
        <v>9.4539190825869202E-2</v>
      </c>
      <c r="AC1089">
        <f t="shared" si="98"/>
        <v>235</v>
      </c>
      <c r="AD1089">
        <f t="shared" si="99"/>
        <v>0</v>
      </c>
      <c r="AE1089">
        <f t="shared" si="100"/>
        <v>0</v>
      </c>
      <c r="AF1089">
        <f>'TP Factors'!$D$7</f>
        <v>1.0291758621024898</v>
      </c>
      <c r="AG1089">
        <f t="shared" si="101"/>
        <v>0</v>
      </c>
    </row>
    <row r="1090" spans="1:33">
      <c r="A1090" s="51" t="s">
        <v>246</v>
      </c>
      <c r="B1090" s="51">
        <v>10</v>
      </c>
      <c r="C1090" s="51" t="s">
        <v>247</v>
      </c>
      <c r="D1090" s="52">
        <v>37.82</v>
      </c>
      <c r="E1090" s="51" t="s">
        <v>248</v>
      </c>
      <c r="F1090" s="51">
        <v>1234</v>
      </c>
      <c r="G1090" s="53">
        <v>0</v>
      </c>
      <c r="H1090" s="51" t="s">
        <v>249</v>
      </c>
      <c r="I1090" s="51" t="s">
        <v>250</v>
      </c>
      <c r="J1090" s="51">
        <v>5359</v>
      </c>
      <c r="K1090" s="54">
        <v>649.09065971799998</v>
      </c>
      <c r="L1090" s="54">
        <v>14245.476631899999</v>
      </c>
      <c r="M1090" s="52">
        <v>2.25</v>
      </c>
      <c r="N1090" s="52">
        <v>0.36</v>
      </c>
      <c r="O1090" s="51">
        <v>63770</v>
      </c>
      <c r="P1090" s="51">
        <v>61959</v>
      </c>
      <c r="Q1090" s="55">
        <v>63770</v>
      </c>
      <c r="R1090" s="55">
        <v>5300</v>
      </c>
      <c r="S1090" s="51" t="s">
        <v>253</v>
      </c>
      <c r="T1090" s="51" t="s">
        <v>316</v>
      </c>
      <c r="U1090" s="55">
        <v>48.29</v>
      </c>
      <c r="V1090" s="55">
        <v>0</v>
      </c>
      <c r="W1090" s="55">
        <v>0.6</v>
      </c>
      <c r="X1090" s="55">
        <v>0.13500000000000001</v>
      </c>
      <c r="Y1090" s="55">
        <f t="shared" si="102"/>
        <v>0.42</v>
      </c>
      <c r="Z1090" s="55">
        <f t="shared" si="103"/>
        <v>6.7500000000000004E-2</v>
      </c>
      <c r="AA1090" s="55">
        <v>0.5</v>
      </c>
      <c r="AB1090" s="56">
        <v>3.5201198568291399</v>
      </c>
      <c r="AC1090">
        <f t="shared" si="98"/>
        <v>8736</v>
      </c>
      <c r="AD1090">
        <f t="shared" si="99"/>
        <v>8</v>
      </c>
      <c r="AE1090">
        <f t="shared" si="100"/>
        <v>1.3</v>
      </c>
      <c r="AF1090">
        <f>'TP Factors'!$D$7</f>
        <v>1.0291758621024898</v>
      </c>
      <c r="AG1090">
        <f t="shared" si="101"/>
        <v>1.3</v>
      </c>
    </row>
    <row r="1091" spans="1:33">
      <c r="A1091" s="51" t="s">
        <v>246</v>
      </c>
      <c r="B1091" s="51">
        <v>10</v>
      </c>
      <c r="C1091" s="51" t="s">
        <v>247</v>
      </c>
      <c r="D1091" s="52">
        <v>37.82</v>
      </c>
      <c r="E1091" s="51" t="s">
        <v>248</v>
      </c>
      <c r="F1091" s="51">
        <v>1234</v>
      </c>
      <c r="G1091" s="53">
        <v>102.5</v>
      </c>
      <c r="H1091" s="51" t="s">
        <v>249</v>
      </c>
      <c r="I1091" s="51" t="s">
        <v>250</v>
      </c>
      <c r="J1091" s="51">
        <v>2477</v>
      </c>
      <c r="K1091" s="54">
        <v>403.28937538899999</v>
      </c>
      <c r="L1091" s="54">
        <v>4491.1813329300003</v>
      </c>
      <c r="M1091" s="52">
        <v>3.64</v>
      </c>
      <c r="N1091" s="52">
        <v>0.64</v>
      </c>
      <c r="O1091" s="51">
        <v>63779</v>
      </c>
      <c r="P1091" s="51">
        <v>61968</v>
      </c>
      <c r="Q1091" s="55">
        <v>63779</v>
      </c>
      <c r="R1091" s="55">
        <v>1300</v>
      </c>
      <c r="S1091" s="51" t="s">
        <v>251</v>
      </c>
      <c r="T1091" s="51" t="s">
        <v>315</v>
      </c>
      <c r="U1091" s="55">
        <v>48.29</v>
      </c>
      <c r="V1091" s="55">
        <v>0</v>
      </c>
      <c r="W1091" s="55">
        <v>2.1</v>
      </c>
      <c r="X1091" s="55">
        <v>0.51600000000000001</v>
      </c>
      <c r="Y1091" s="55">
        <f t="shared" si="102"/>
        <v>1.47</v>
      </c>
      <c r="Z1091" s="55">
        <f t="shared" si="103"/>
        <v>0.25800000000000001</v>
      </c>
      <c r="AA1091" s="55">
        <v>0.73299999999999998</v>
      </c>
      <c r="AB1091" s="56">
        <v>0.30479378967890097</v>
      </c>
      <c r="AC1091">
        <f t="shared" ref="AC1091:AC1154" si="104">ROUND(AB1091*AA1091*U1091*102.79,0)</f>
        <v>1109</v>
      </c>
      <c r="AD1091">
        <f t="shared" ref="AD1091:AD1154" si="105">ROUND(Y1091*AC1091*0.002205,0)</f>
        <v>4</v>
      </c>
      <c r="AE1091">
        <f t="shared" ref="AE1091:AE1154" si="106">ROUND(Z1091*AC1091*0.002205,1)</f>
        <v>0.6</v>
      </c>
      <c r="AF1091">
        <f>'TP Factors'!$D$7</f>
        <v>1.0291758621024898</v>
      </c>
      <c r="AG1091">
        <f t="shared" ref="AG1091:AG1154" si="107">ROUND(AE1091*AF1091,1)</f>
        <v>0.6</v>
      </c>
    </row>
    <row r="1092" spans="1:33">
      <c r="A1092" s="51" t="s">
        <v>246</v>
      </c>
      <c r="B1092" s="51">
        <v>10</v>
      </c>
      <c r="C1092" s="51" t="s">
        <v>247</v>
      </c>
      <c r="D1092" s="52">
        <v>37.82</v>
      </c>
      <c r="E1092" s="51" t="s">
        <v>248</v>
      </c>
      <c r="F1092" s="51">
        <v>1234</v>
      </c>
      <c r="G1092" s="53">
        <v>102.5</v>
      </c>
      <c r="H1092" s="51" t="s">
        <v>249</v>
      </c>
      <c r="I1092" s="51" t="s">
        <v>250</v>
      </c>
      <c r="J1092" s="51">
        <v>19387</v>
      </c>
      <c r="K1092" s="54">
        <v>1688.3748486500001</v>
      </c>
      <c r="L1092" s="54">
        <v>38926.253602600002</v>
      </c>
      <c r="M1092" s="52">
        <v>28.5</v>
      </c>
      <c r="N1092" s="52">
        <v>5</v>
      </c>
      <c r="O1092" s="51">
        <v>63786</v>
      </c>
      <c r="P1092" s="51">
        <v>61975</v>
      </c>
      <c r="Q1092" s="55">
        <v>63786</v>
      </c>
      <c r="R1092" s="55">
        <v>1300</v>
      </c>
      <c r="S1092" s="51" t="s">
        <v>258</v>
      </c>
      <c r="T1092" s="51" t="s">
        <v>311</v>
      </c>
      <c r="U1092" s="55">
        <v>48.29</v>
      </c>
      <c r="V1092" s="55">
        <v>0</v>
      </c>
      <c r="W1092" s="55">
        <v>2.1</v>
      </c>
      <c r="X1092" s="55">
        <v>0.51600000000000001</v>
      </c>
      <c r="Y1092" s="55">
        <f t="shared" si="102"/>
        <v>1.47</v>
      </c>
      <c r="Z1092" s="55">
        <f t="shared" si="103"/>
        <v>0.25800000000000001</v>
      </c>
      <c r="AA1092" s="55">
        <v>0.66200000000000003</v>
      </c>
      <c r="AB1092" s="56">
        <v>0.69779194106577402</v>
      </c>
      <c r="AC1092">
        <f t="shared" si="104"/>
        <v>2293</v>
      </c>
      <c r="AD1092">
        <f t="shared" si="105"/>
        <v>7</v>
      </c>
      <c r="AE1092">
        <f t="shared" si="106"/>
        <v>1.3</v>
      </c>
      <c r="AF1092">
        <f>'TP Factors'!$D$7</f>
        <v>1.0291758621024898</v>
      </c>
      <c r="AG1092">
        <f t="shared" si="107"/>
        <v>1.3</v>
      </c>
    </row>
    <row r="1093" spans="1:33">
      <c r="A1093" s="51" t="s">
        <v>246</v>
      </c>
      <c r="B1093" s="51">
        <v>10</v>
      </c>
      <c r="C1093" s="51" t="s">
        <v>247</v>
      </c>
      <c r="D1093" s="52">
        <v>37.82</v>
      </c>
      <c r="E1093" s="51" t="s">
        <v>248</v>
      </c>
      <c r="F1093" s="51">
        <v>1234</v>
      </c>
      <c r="G1093" s="53">
        <v>102.5</v>
      </c>
      <c r="H1093" s="51" t="s">
        <v>249</v>
      </c>
      <c r="I1093" s="51" t="s">
        <v>250</v>
      </c>
      <c r="J1093" s="51">
        <v>7306</v>
      </c>
      <c r="K1093" s="54">
        <v>739.15900148900005</v>
      </c>
      <c r="L1093" s="54">
        <v>14669.521492100001</v>
      </c>
      <c r="M1093" s="52">
        <v>10.74</v>
      </c>
      <c r="N1093" s="52">
        <v>1.88</v>
      </c>
      <c r="O1093" s="51">
        <v>63849</v>
      </c>
      <c r="P1093" s="51">
        <v>62037</v>
      </c>
      <c r="Q1093" s="55">
        <v>63849</v>
      </c>
      <c r="R1093" s="55">
        <v>1300</v>
      </c>
      <c r="S1093" s="51" t="s">
        <v>258</v>
      </c>
      <c r="T1093" s="51" t="s">
        <v>311</v>
      </c>
      <c r="U1093" s="55">
        <v>48.29</v>
      </c>
      <c r="V1093" s="55">
        <v>0</v>
      </c>
      <c r="W1093" s="55">
        <v>2.1</v>
      </c>
      <c r="X1093" s="55">
        <v>0.51600000000000001</v>
      </c>
      <c r="Y1093" s="55">
        <f t="shared" si="102"/>
        <v>1.47</v>
      </c>
      <c r="Z1093" s="55">
        <f t="shared" si="103"/>
        <v>0.25800000000000001</v>
      </c>
      <c r="AA1093" s="55">
        <v>0.66200000000000003</v>
      </c>
      <c r="AB1093" s="56">
        <v>3.5774974670530302</v>
      </c>
      <c r="AC1093">
        <f t="shared" si="104"/>
        <v>11756</v>
      </c>
      <c r="AD1093">
        <f t="shared" si="105"/>
        <v>38</v>
      </c>
      <c r="AE1093">
        <f t="shared" si="106"/>
        <v>6.7</v>
      </c>
      <c r="AF1093">
        <f>'TP Factors'!$D$7</f>
        <v>1.0291758621024898</v>
      </c>
      <c r="AG1093">
        <f t="shared" si="107"/>
        <v>6.9</v>
      </c>
    </row>
    <row r="1094" spans="1:33">
      <c r="A1094" s="51" t="s">
        <v>246</v>
      </c>
      <c r="B1094" s="51">
        <v>10</v>
      </c>
      <c r="C1094" s="51" t="s">
        <v>247</v>
      </c>
      <c r="D1094" s="52">
        <v>37.82</v>
      </c>
      <c r="E1094" s="51" t="s">
        <v>248</v>
      </c>
      <c r="F1094" s="51">
        <v>1234</v>
      </c>
      <c r="G1094" s="53">
        <v>102.5</v>
      </c>
      <c r="H1094" s="51" t="s">
        <v>249</v>
      </c>
      <c r="I1094" s="51" t="s">
        <v>250</v>
      </c>
      <c r="J1094" s="51">
        <v>28942</v>
      </c>
      <c r="K1094" s="54">
        <v>1866.33472921</v>
      </c>
      <c r="L1094" s="54">
        <v>58110.620715600002</v>
      </c>
      <c r="M1094" s="52">
        <v>42.54</v>
      </c>
      <c r="N1094" s="52">
        <v>7.47</v>
      </c>
      <c r="O1094" s="51">
        <v>63852</v>
      </c>
      <c r="P1094" s="51">
        <v>62040</v>
      </c>
      <c r="Q1094" s="55">
        <v>63852</v>
      </c>
      <c r="R1094" s="55">
        <v>1300</v>
      </c>
      <c r="S1094" s="51" t="s">
        <v>258</v>
      </c>
      <c r="T1094" s="51" t="s">
        <v>311</v>
      </c>
      <c r="U1094" s="55">
        <v>48.29</v>
      </c>
      <c r="V1094" s="55">
        <v>0</v>
      </c>
      <c r="W1094" s="55">
        <v>2.1</v>
      </c>
      <c r="X1094" s="55">
        <v>0.51600000000000001</v>
      </c>
      <c r="Y1094" s="55">
        <f t="shared" si="102"/>
        <v>1.47</v>
      </c>
      <c r="Z1094" s="55">
        <f t="shared" si="103"/>
        <v>0.25800000000000001</v>
      </c>
      <c r="AA1094" s="55">
        <v>0.66200000000000003</v>
      </c>
      <c r="AB1094" s="56">
        <v>14.257482059000001</v>
      </c>
      <c r="AC1094">
        <f t="shared" si="104"/>
        <v>46850</v>
      </c>
      <c r="AD1094">
        <f t="shared" si="105"/>
        <v>152</v>
      </c>
      <c r="AE1094">
        <f t="shared" si="106"/>
        <v>26.7</v>
      </c>
      <c r="AF1094">
        <f>'TP Factors'!$D$7</f>
        <v>1.0291758621024898</v>
      </c>
      <c r="AG1094">
        <f t="shared" si="107"/>
        <v>27.5</v>
      </c>
    </row>
    <row r="1095" spans="1:33">
      <c r="A1095" s="51" t="s">
        <v>246</v>
      </c>
      <c r="B1095" s="51">
        <v>10</v>
      </c>
      <c r="C1095" s="51" t="s">
        <v>247</v>
      </c>
      <c r="D1095" s="52">
        <v>37.82</v>
      </c>
      <c r="E1095" s="51" t="s">
        <v>248</v>
      </c>
      <c r="F1095" s="51">
        <v>1234</v>
      </c>
      <c r="G1095" s="53">
        <v>0</v>
      </c>
      <c r="H1095" s="51" t="s">
        <v>249</v>
      </c>
      <c r="I1095" s="51" t="s">
        <v>250</v>
      </c>
      <c r="J1095" s="51">
        <v>1776</v>
      </c>
      <c r="K1095" s="54">
        <v>384.44876211000002</v>
      </c>
      <c r="L1095" s="54">
        <v>4720.82880725</v>
      </c>
      <c r="M1095" s="52">
        <v>0.75</v>
      </c>
      <c r="N1095" s="52">
        <v>0.12</v>
      </c>
      <c r="O1095" s="51">
        <v>63908</v>
      </c>
      <c r="P1095" s="51">
        <v>62093</v>
      </c>
      <c r="Q1095" s="55">
        <v>63908</v>
      </c>
      <c r="R1095" s="55">
        <v>5300</v>
      </c>
      <c r="S1095" s="51" t="s">
        <v>258</v>
      </c>
      <c r="T1095" s="51" t="s">
        <v>291</v>
      </c>
      <c r="U1095" s="55">
        <v>48.29</v>
      </c>
      <c r="V1095" s="55">
        <v>0</v>
      </c>
      <c r="W1095" s="55">
        <v>0.6</v>
      </c>
      <c r="X1095" s="55">
        <v>0.13500000000000001</v>
      </c>
      <c r="Y1095" s="55">
        <f t="shared" si="102"/>
        <v>0.42</v>
      </c>
      <c r="Z1095" s="55">
        <f t="shared" si="103"/>
        <v>6.7500000000000004E-2</v>
      </c>
      <c r="AA1095" s="55">
        <v>0.5</v>
      </c>
      <c r="AB1095" s="56">
        <v>1.16653753710908</v>
      </c>
      <c r="AC1095">
        <f t="shared" si="104"/>
        <v>2895</v>
      </c>
      <c r="AD1095">
        <f t="shared" si="105"/>
        <v>3</v>
      </c>
      <c r="AE1095">
        <f t="shared" si="106"/>
        <v>0.4</v>
      </c>
      <c r="AF1095">
        <f>'TP Factors'!$D$7</f>
        <v>1.0291758621024898</v>
      </c>
      <c r="AG1095">
        <f t="shared" si="107"/>
        <v>0.4</v>
      </c>
    </row>
    <row r="1096" spans="1:33">
      <c r="A1096" s="51" t="s">
        <v>246</v>
      </c>
      <c r="B1096" s="51">
        <v>10</v>
      </c>
      <c r="C1096" s="51" t="s">
        <v>247</v>
      </c>
      <c r="D1096" s="52">
        <v>37.82</v>
      </c>
      <c r="E1096" s="51" t="s">
        <v>248</v>
      </c>
      <c r="F1096" s="51">
        <v>1234</v>
      </c>
      <c r="G1096" s="53">
        <v>102.5</v>
      </c>
      <c r="H1096" s="51" t="s">
        <v>249</v>
      </c>
      <c r="I1096" s="51" t="s">
        <v>250</v>
      </c>
      <c r="J1096" s="51">
        <v>1387</v>
      </c>
      <c r="K1096" s="54">
        <v>290.272581097</v>
      </c>
      <c r="L1096" s="54">
        <v>2785.6922567900001</v>
      </c>
      <c r="M1096" s="52">
        <v>2.04</v>
      </c>
      <c r="N1096" s="52">
        <v>0.36</v>
      </c>
      <c r="O1096" s="51">
        <v>63913</v>
      </c>
      <c r="P1096" s="51">
        <v>62098</v>
      </c>
      <c r="Q1096" s="55">
        <v>63913</v>
      </c>
      <c r="R1096" s="55">
        <v>1300</v>
      </c>
      <c r="S1096" s="51" t="s">
        <v>258</v>
      </c>
      <c r="T1096" s="51" t="s">
        <v>311</v>
      </c>
      <c r="U1096" s="55">
        <v>48.29</v>
      </c>
      <c r="V1096" s="55">
        <v>0</v>
      </c>
      <c r="W1096" s="55">
        <v>2.1</v>
      </c>
      <c r="X1096" s="55">
        <v>0.51600000000000001</v>
      </c>
      <c r="Y1096" s="55">
        <f t="shared" si="102"/>
        <v>1.47</v>
      </c>
      <c r="Z1096" s="55">
        <f t="shared" si="103"/>
        <v>0.25800000000000001</v>
      </c>
      <c r="AA1096" s="55">
        <v>0.66200000000000003</v>
      </c>
      <c r="AB1096" s="56">
        <v>0.68835679433536501</v>
      </c>
      <c r="AC1096">
        <f t="shared" si="104"/>
        <v>2262</v>
      </c>
      <c r="AD1096">
        <f t="shared" si="105"/>
        <v>7</v>
      </c>
      <c r="AE1096">
        <f t="shared" si="106"/>
        <v>1.3</v>
      </c>
      <c r="AF1096">
        <f>'TP Factors'!$D$7</f>
        <v>1.0291758621024898</v>
      </c>
      <c r="AG1096">
        <f t="shared" si="107"/>
        <v>1.3</v>
      </c>
    </row>
    <row r="1097" spans="1:33">
      <c r="A1097" s="51" t="s">
        <v>246</v>
      </c>
      <c r="B1097" s="51">
        <v>10</v>
      </c>
      <c r="C1097" s="51" t="s">
        <v>247</v>
      </c>
      <c r="D1097" s="52">
        <v>37.82</v>
      </c>
      <c r="E1097" s="51" t="s">
        <v>248</v>
      </c>
      <c r="F1097" s="51">
        <v>1234</v>
      </c>
      <c r="G1097" s="53">
        <v>102.5</v>
      </c>
      <c r="H1097" s="51" t="s">
        <v>249</v>
      </c>
      <c r="I1097" s="51" t="s">
        <v>250</v>
      </c>
      <c r="J1097" s="51">
        <v>52</v>
      </c>
      <c r="K1097" s="54">
        <v>50.481193415900002</v>
      </c>
      <c r="L1097" s="54">
        <v>94.9810183341</v>
      </c>
      <c r="M1097" s="52">
        <v>0.08</v>
      </c>
      <c r="N1097" s="52">
        <v>0.01</v>
      </c>
      <c r="O1097" s="51">
        <v>63971</v>
      </c>
      <c r="P1097" s="51">
        <v>62155</v>
      </c>
      <c r="Q1097" s="55">
        <v>63971</v>
      </c>
      <c r="R1097" s="55">
        <v>1300</v>
      </c>
      <c r="S1097" s="51" t="s">
        <v>251</v>
      </c>
      <c r="T1097" s="51" t="s">
        <v>315</v>
      </c>
      <c r="U1097" s="55">
        <v>48.29</v>
      </c>
      <c r="V1097" s="55">
        <v>0</v>
      </c>
      <c r="W1097" s="55">
        <v>2.1</v>
      </c>
      <c r="X1097" s="55">
        <v>0.51600000000000001</v>
      </c>
      <c r="Y1097" s="55">
        <f t="shared" si="102"/>
        <v>1.47</v>
      </c>
      <c r="Z1097" s="55">
        <f t="shared" si="103"/>
        <v>0.25800000000000001</v>
      </c>
      <c r="AA1097" s="55">
        <v>0.73299999999999998</v>
      </c>
      <c r="AB1097" s="56">
        <v>1.1443799320843599E-2</v>
      </c>
      <c r="AC1097">
        <f t="shared" si="104"/>
        <v>42</v>
      </c>
      <c r="AD1097">
        <f t="shared" si="105"/>
        <v>0</v>
      </c>
      <c r="AE1097">
        <f t="shared" si="106"/>
        <v>0</v>
      </c>
      <c r="AF1097">
        <f>'TP Factors'!$D$7</f>
        <v>1.0291758621024898</v>
      </c>
      <c r="AG1097">
        <f t="shared" si="107"/>
        <v>0</v>
      </c>
    </row>
    <row r="1098" spans="1:33">
      <c r="A1098" s="51" t="s">
        <v>246</v>
      </c>
      <c r="B1098" s="51">
        <v>10</v>
      </c>
      <c r="C1098" s="51" t="s">
        <v>247</v>
      </c>
      <c r="D1098" s="52">
        <v>37.82</v>
      </c>
      <c r="E1098" s="51" t="s">
        <v>248</v>
      </c>
      <c r="F1098" s="51">
        <v>1234</v>
      </c>
      <c r="G1098" s="53">
        <v>0</v>
      </c>
      <c r="H1098" s="51" t="s">
        <v>249</v>
      </c>
      <c r="I1098" s="51" t="s">
        <v>250</v>
      </c>
      <c r="J1098" s="51">
        <v>1936</v>
      </c>
      <c r="K1098" s="54">
        <v>601.00635706800006</v>
      </c>
      <c r="L1098" s="54">
        <v>5145.2885363300002</v>
      </c>
      <c r="M1098" s="52">
        <v>0.81</v>
      </c>
      <c r="N1098" s="52">
        <v>0.13</v>
      </c>
      <c r="O1098" s="51">
        <v>63998</v>
      </c>
      <c r="P1098" s="51">
        <v>62182</v>
      </c>
      <c r="Q1098" s="55">
        <v>63998</v>
      </c>
      <c r="R1098" s="55">
        <v>5300</v>
      </c>
      <c r="S1098" s="51" t="s">
        <v>251</v>
      </c>
      <c r="T1098" s="51" t="s">
        <v>323</v>
      </c>
      <c r="U1098" s="55">
        <v>48.29</v>
      </c>
      <c r="V1098" s="55">
        <v>0</v>
      </c>
      <c r="W1098" s="55">
        <v>0.6</v>
      </c>
      <c r="X1098" s="55">
        <v>0.13500000000000001</v>
      </c>
      <c r="Y1098" s="55">
        <f t="shared" si="102"/>
        <v>0.42</v>
      </c>
      <c r="Z1098" s="55">
        <f t="shared" si="103"/>
        <v>6.7500000000000004E-2</v>
      </c>
      <c r="AA1098" s="55">
        <v>0.5</v>
      </c>
      <c r="AB1098" s="56">
        <v>4.7341114134730897E-2</v>
      </c>
      <c r="AC1098">
        <f t="shared" si="104"/>
        <v>117</v>
      </c>
      <c r="AD1098">
        <f t="shared" si="105"/>
        <v>0</v>
      </c>
      <c r="AE1098">
        <f t="shared" si="106"/>
        <v>0</v>
      </c>
      <c r="AF1098">
        <f>'TP Factors'!$D$7</f>
        <v>1.0291758621024898</v>
      </c>
      <c r="AG1098">
        <f t="shared" si="107"/>
        <v>0</v>
      </c>
    </row>
    <row r="1099" spans="1:33">
      <c r="A1099" s="51" t="s">
        <v>246</v>
      </c>
      <c r="B1099" s="51">
        <v>10</v>
      </c>
      <c r="C1099" s="51" t="s">
        <v>247</v>
      </c>
      <c r="D1099" s="52">
        <v>37.82</v>
      </c>
      <c r="E1099" s="51" t="s">
        <v>248</v>
      </c>
      <c r="F1099" s="51">
        <v>1234</v>
      </c>
      <c r="G1099" s="53">
        <v>0</v>
      </c>
      <c r="H1099" s="51" t="s">
        <v>249</v>
      </c>
      <c r="I1099" s="51" t="s">
        <v>250</v>
      </c>
      <c r="J1099" s="51">
        <v>2985</v>
      </c>
      <c r="K1099" s="54">
        <v>568.27995740599999</v>
      </c>
      <c r="L1099" s="54">
        <v>7935.3215268499998</v>
      </c>
      <c r="M1099" s="52">
        <v>1.25</v>
      </c>
      <c r="N1099" s="52">
        <v>0.2</v>
      </c>
      <c r="O1099" s="51">
        <v>64013</v>
      </c>
      <c r="P1099" s="51">
        <v>62197</v>
      </c>
      <c r="Q1099" s="55">
        <v>64013</v>
      </c>
      <c r="R1099" s="55">
        <v>5300</v>
      </c>
      <c r="S1099" s="51" t="s">
        <v>258</v>
      </c>
      <c r="T1099" s="51" t="s">
        <v>291</v>
      </c>
      <c r="U1099" s="55">
        <v>48.29</v>
      </c>
      <c r="V1099" s="55">
        <v>0</v>
      </c>
      <c r="W1099" s="55">
        <v>0.6</v>
      </c>
      <c r="X1099" s="55">
        <v>0.13500000000000001</v>
      </c>
      <c r="Y1099" s="55">
        <f t="shared" si="102"/>
        <v>0.42</v>
      </c>
      <c r="Z1099" s="55">
        <f t="shared" si="103"/>
        <v>6.7500000000000004E-2</v>
      </c>
      <c r="AA1099" s="55">
        <v>0.5</v>
      </c>
      <c r="AB1099" s="56">
        <v>0.35793501670088101</v>
      </c>
      <c r="AC1099">
        <f t="shared" si="104"/>
        <v>888</v>
      </c>
      <c r="AD1099">
        <f t="shared" si="105"/>
        <v>1</v>
      </c>
      <c r="AE1099">
        <f t="shared" si="106"/>
        <v>0.1</v>
      </c>
      <c r="AF1099">
        <f>'TP Factors'!$D$7</f>
        <v>1.0291758621024898</v>
      </c>
      <c r="AG1099">
        <f t="shared" si="107"/>
        <v>0.1</v>
      </c>
    </row>
    <row r="1100" spans="1:33">
      <c r="A1100" s="51" t="s">
        <v>246</v>
      </c>
      <c r="B1100" s="51">
        <v>10</v>
      </c>
      <c r="C1100" s="51" t="s">
        <v>247</v>
      </c>
      <c r="D1100" s="52">
        <v>37.82</v>
      </c>
      <c r="E1100" s="51" t="s">
        <v>248</v>
      </c>
      <c r="F1100" s="51">
        <v>1234</v>
      </c>
      <c r="G1100" s="53">
        <v>0</v>
      </c>
      <c r="H1100" s="51" t="s">
        <v>249</v>
      </c>
      <c r="I1100" s="51" t="s">
        <v>250</v>
      </c>
      <c r="J1100" s="51">
        <v>741</v>
      </c>
      <c r="K1100" s="54">
        <v>272.88469605</v>
      </c>
      <c r="L1100" s="54">
        <v>1969.5164664199999</v>
      </c>
      <c r="M1100" s="52">
        <v>0.31</v>
      </c>
      <c r="N1100" s="52">
        <v>0.05</v>
      </c>
      <c r="O1100" s="51">
        <v>64046</v>
      </c>
      <c r="P1100" s="51">
        <v>62230</v>
      </c>
      <c r="Q1100" s="55">
        <v>64046</v>
      </c>
      <c r="R1100" s="55">
        <v>5300</v>
      </c>
      <c r="S1100" s="51" t="s">
        <v>251</v>
      </c>
      <c r="T1100" s="51" t="s">
        <v>323</v>
      </c>
      <c r="U1100" s="55">
        <v>48.29</v>
      </c>
      <c r="V1100" s="55">
        <v>0</v>
      </c>
      <c r="W1100" s="55">
        <v>0.6</v>
      </c>
      <c r="X1100" s="55">
        <v>0.13500000000000001</v>
      </c>
      <c r="Y1100" s="55">
        <f t="shared" si="102"/>
        <v>0.42</v>
      </c>
      <c r="Z1100" s="55">
        <f t="shared" si="103"/>
        <v>6.7500000000000004E-2</v>
      </c>
      <c r="AA1100" s="55">
        <v>0.5</v>
      </c>
      <c r="AB1100" s="56">
        <v>0.29315226924667798</v>
      </c>
      <c r="AC1100">
        <f t="shared" si="104"/>
        <v>728</v>
      </c>
      <c r="AD1100">
        <f t="shared" si="105"/>
        <v>1</v>
      </c>
      <c r="AE1100">
        <f t="shared" si="106"/>
        <v>0.1</v>
      </c>
      <c r="AF1100">
        <f>'TP Factors'!$D$7</f>
        <v>1.0291758621024898</v>
      </c>
      <c r="AG1100">
        <f t="shared" si="107"/>
        <v>0.1</v>
      </c>
    </row>
    <row r="1101" spans="1:33">
      <c r="A1101" s="51" t="s">
        <v>246</v>
      </c>
      <c r="B1101" s="51">
        <v>10</v>
      </c>
      <c r="C1101" s="51" t="s">
        <v>247</v>
      </c>
      <c r="D1101" s="52">
        <v>37.82</v>
      </c>
      <c r="E1101" s="51" t="s">
        <v>248</v>
      </c>
      <c r="F1101" s="51">
        <v>1234</v>
      </c>
      <c r="G1101" s="53">
        <v>102.5</v>
      </c>
      <c r="H1101" s="51" t="s">
        <v>249</v>
      </c>
      <c r="I1101" s="51" t="s">
        <v>250</v>
      </c>
      <c r="J1101" s="51">
        <v>11</v>
      </c>
      <c r="K1101" s="54">
        <v>27.011583891200001</v>
      </c>
      <c r="L1101" s="54">
        <v>21.365461511300001</v>
      </c>
      <c r="M1101" s="52">
        <v>0.02</v>
      </c>
      <c r="N1101" s="52">
        <v>0</v>
      </c>
      <c r="O1101" s="51">
        <v>64047</v>
      </c>
      <c r="P1101" s="51">
        <v>62231</v>
      </c>
      <c r="Q1101" s="55">
        <v>64047</v>
      </c>
      <c r="R1101" s="55">
        <v>1300</v>
      </c>
      <c r="S1101" s="51" t="s">
        <v>253</v>
      </c>
      <c r="T1101" s="51" t="s">
        <v>319</v>
      </c>
      <c r="U1101" s="55">
        <v>48.29</v>
      </c>
      <c r="V1101" s="55">
        <v>0</v>
      </c>
      <c r="W1101" s="55">
        <v>2.1</v>
      </c>
      <c r="X1101" s="55">
        <v>0.51600000000000001</v>
      </c>
      <c r="Y1101" s="55">
        <f t="shared" si="102"/>
        <v>1.47</v>
      </c>
      <c r="Z1101" s="55">
        <f t="shared" si="103"/>
        <v>0.25800000000000001</v>
      </c>
      <c r="AA1101" s="55">
        <v>0.69199999999999995</v>
      </c>
      <c r="AB1101" s="56">
        <v>5.2794993979353297E-3</v>
      </c>
      <c r="AC1101">
        <f t="shared" si="104"/>
        <v>18</v>
      </c>
      <c r="AD1101">
        <f t="shared" si="105"/>
        <v>0</v>
      </c>
      <c r="AE1101">
        <f t="shared" si="106"/>
        <v>0</v>
      </c>
      <c r="AF1101">
        <f>'TP Factors'!$D$7</f>
        <v>1.0291758621024898</v>
      </c>
      <c r="AG1101">
        <f t="shared" si="107"/>
        <v>0</v>
      </c>
    </row>
    <row r="1102" spans="1:33">
      <c r="A1102" s="51" t="s">
        <v>246</v>
      </c>
      <c r="B1102" s="51">
        <v>10</v>
      </c>
      <c r="C1102" s="51" t="s">
        <v>247</v>
      </c>
      <c r="D1102" s="52">
        <v>37.82</v>
      </c>
      <c r="E1102" s="51" t="s">
        <v>248</v>
      </c>
      <c r="F1102" s="51">
        <v>1234</v>
      </c>
      <c r="G1102" s="53">
        <v>0</v>
      </c>
      <c r="H1102" s="51" t="s">
        <v>249</v>
      </c>
      <c r="I1102" s="51" t="s">
        <v>250</v>
      </c>
      <c r="J1102" s="51">
        <v>7</v>
      </c>
      <c r="K1102" s="54">
        <v>22.555924300299999</v>
      </c>
      <c r="L1102" s="54">
        <v>18.5511775061</v>
      </c>
      <c r="M1102" s="52">
        <v>0</v>
      </c>
      <c r="N1102" s="52">
        <v>0</v>
      </c>
      <c r="O1102" s="51">
        <v>64073</v>
      </c>
      <c r="P1102" s="51">
        <v>62257</v>
      </c>
      <c r="Q1102" s="55">
        <v>64073</v>
      </c>
      <c r="R1102" s="55">
        <v>5300</v>
      </c>
      <c r="S1102" s="51" t="s">
        <v>251</v>
      </c>
      <c r="T1102" s="51" t="s">
        <v>323</v>
      </c>
      <c r="U1102" s="55">
        <v>48.29</v>
      </c>
      <c r="V1102" s="55">
        <v>0</v>
      </c>
      <c r="W1102" s="55">
        <v>0.6</v>
      </c>
      <c r="X1102" s="55">
        <v>0.13500000000000001</v>
      </c>
      <c r="Y1102" s="55">
        <f t="shared" si="102"/>
        <v>0.42</v>
      </c>
      <c r="Z1102" s="55">
        <f t="shared" si="103"/>
        <v>6.7500000000000004E-2</v>
      </c>
      <c r="AA1102" s="55">
        <v>0.5</v>
      </c>
      <c r="AB1102" s="56">
        <v>4.5840774569489099E-3</v>
      </c>
      <c r="AC1102">
        <f t="shared" si="104"/>
        <v>11</v>
      </c>
      <c r="AD1102">
        <f t="shared" si="105"/>
        <v>0</v>
      </c>
      <c r="AE1102">
        <f t="shared" si="106"/>
        <v>0</v>
      </c>
      <c r="AF1102">
        <f>'TP Factors'!$D$7</f>
        <v>1.0291758621024898</v>
      </c>
      <c r="AG1102">
        <f t="shared" si="107"/>
        <v>0</v>
      </c>
    </row>
    <row r="1103" spans="1:33">
      <c r="A1103" s="51" t="s">
        <v>246</v>
      </c>
      <c r="B1103" s="51">
        <v>10</v>
      </c>
      <c r="C1103" s="51" t="s">
        <v>247</v>
      </c>
      <c r="D1103" s="52">
        <v>37.82</v>
      </c>
      <c r="E1103" s="51" t="s">
        <v>248</v>
      </c>
      <c r="F1103" s="51">
        <v>1234</v>
      </c>
      <c r="G1103" s="53">
        <v>98</v>
      </c>
      <c r="H1103" s="51" t="s">
        <v>249</v>
      </c>
      <c r="I1103" s="51" t="s">
        <v>250</v>
      </c>
      <c r="J1103" s="51">
        <v>268</v>
      </c>
      <c r="K1103" s="54">
        <v>93.520936716899996</v>
      </c>
      <c r="L1103" s="54">
        <v>480.54744059699999</v>
      </c>
      <c r="M1103" s="52">
        <v>0.34</v>
      </c>
      <c r="N1103" s="52">
        <v>0.06</v>
      </c>
      <c r="O1103" s="51">
        <v>64237</v>
      </c>
      <c r="P1103" s="51">
        <v>62408</v>
      </c>
      <c r="Q1103" s="55">
        <v>64237</v>
      </c>
      <c r="R1103" s="55">
        <v>1700</v>
      </c>
      <c r="S1103" s="51" t="s">
        <v>258</v>
      </c>
      <c r="T1103" s="51" t="s">
        <v>307</v>
      </c>
      <c r="U1103" s="55">
        <v>48.29</v>
      </c>
      <c r="V1103" s="55">
        <v>0</v>
      </c>
      <c r="W1103" s="55">
        <v>1.8</v>
      </c>
      <c r="X1103" s="55">
        <v>0.47799999999999998</v>
      </c>
      <c r="Y1103" s="55">
        <f t="shared" si="102"/>
        <v>1.26</v>
      </c>
      <c r="Z1103" s="55">
        <f t="shared" si="103"/>
        <v>0.23899999999999999</v>
      </c>
      <c r="AA1103" s="55">
        <v>0.74099999999999999</v>
      </c>
      <c r="AB1103" s="56">
        <v>0.11874538362933799</v>
      </c>
      <c r="AC1103">
        <f t="shared" si="104"/>
        <v>437</v>
      </c>
      <c r="AD1103">
        <f t="shared" si="105"/>
        <v>1</v>
      </c>
      <c r="AE1103">
        <f t="shared" si="106"/>
        <v>0.2</v>
      </c>
      <c r="AF1103">
        <f>'TP Factors'!$D$7</f>
        <v>1.0291758621024898</v>
      </c>
      <c r="AG1103">
        <f t="shared" si="107"/>
        <v>0.2</v>
      </c>
    </row>
    <row r="1104" spans="1:33">
      <c r="A1104" s="51" t="s">
        <v>246</v>
      </c>
      <c r="B1104" s="51">
        <v>10</v>
      </c>
      <c r="C1104" s="51" t="s">
        <v>247</v>
      </c>
      <c r="D1104" s="52">
        <v>37.82</v>
      </c>
      <c r="E1104" s="51" t="s">
        <v>248</v>
      </c>
      <c r="F1104" s="51">
        <v>1234</v>
      </c>
      <c r="G1104" s="53">
        <v>98</v>
      </c>
      <c r="H1104" s="51" t="s">
        <v>249</v>
      </c>
      <c r="I1104" s="51" t="s">
        <v>250</v>
      </c>
      <c r="J1104" s="51">
        <v>333</v>
      </c>
      <c r="K1104" s="54">
        <v>105.21676438</v>
      </c>
      <c r="L1104" s="54">
        <v>562.44938754600003</v>
      </c>
      <c r="M1104" s="52">
        <v>0.42</v>
      </c>
      <c r="N1104" s="52">
        <v>0.08</v>
      </c>
      <c r="O1104" s="51">
        <v>64238</v>
      </c>
      <c r="P1104" s="51">
        <v>62409</v>
      </c>
      <c r="Q1104" s="55">
        <v>64238</v>
      </c>
      <c r="R1104" s="55">
        <v>1700</v>
      </c>
      <c r="S1104" s="51" t="s">
        <v>253</v>
      </c>
      <c r="T1104" s="51" t="s">
        <v>322</v>
      </c>
      <c r="U1104" s="55">
        <v>48.29</v>
      </c>
      <c r="V1104" s="55">
        <v>0</v>
      </c>
      <c r="W1104" s="55">
        <v>1.8</v>
      </c>
      <c r="X1104" s="55">
        <v>0.47799999999999998</v>
      </c>
      <c r="Y1104" s="55">
        <f t="shared" si="102"/>
        <v>1.26</v>
      </c>
      <c r="Z1104" s="55">
        <f t="shared" si="103"/>
        <v>0.23899999999999999</v>
      </c>
      <c r="AA1104" s="55">
        <v>0.78600000000000003</v>
      </c>
      <c r="AB1104" s="56">
        <v>0.13898371450847799</v>
      </c>
      <c r="AC1104">
        <f t="shared" si="104"/>
        <v>542</v>
      </c>
      <c r="AD1104">
        <f t="shared" si="105"/>
        <v>2</v>
      </c>
      <c r="AE1104">
        <f t="shared" si="106"/>
        <v>0.3</v>
      </c>
      <c r="AF1104">
        <f>'TP Factors'!$D$7</f>
        <v>1.0291758621024898</v>
      </c>
      <c r="AG1104">
        <f t="shared" si="107"/>
        <v>0.3</v>
      </c>
    </row>
    <row r="1105" spans="1:33">
      <c r="A1105" s="51" t="s">
        <v>246</v>
      </c>
      <c r="B1105" s="51">
        <v>10</v>
      </c>
      <c r="C1105" s="51" t="s">
        <v>247</v>
      </c>
      <c r="D1105" s="52">
        <v>37.82</v>
      </c>
      <c r="E1105" s="51" t="s">
        <v>248</v>
      </c>
      <c r="F1105" s="51">
        <v>1234</v>
      </c>
      <c r="G1105" s="53">
        <v>98</v>
      </c>
      <c r="H1105" s="51" t="s">
        <v>249</v>
      </c>
      <c r="I1105" s="51" t="s">
        <v>250</v>
      </c>
      <c r="J1105" s="51">
        <v>457</v>
      </c>
      <c r="K1105" s="54">
        <v>152.99919412200001</v>
      </c>
      <c r="L1105" s="54">
        <v>819.02624162200004</v>
      </c>
      <c r="M1105" s="52">
        <v>0.57999999999999996</v>
      </c>
      <c r="N1105" s="52">
        <v>0.11</v>
      </c>
      <c r="O1105" s="51">
        <v>64239</v>
      </c>
      <c r="P1105" s="51">
        <v>62410</v>
      </c>
      <c r="Q1105" s="55">
        <v>64239</v>
      </c>
      <c r="R1105" s="55">
        <v>1700</v>
      </c>
      <c r="S1105" s="51" t="s">
        <v>258</v>
      </c>
      <c r="T1105" s="51" t="s">
        <v>307</v>
      </c>
      <c r="U1105" s="55">
        <v>48.29</v>
      </c>
      <c r="V1105" s="55">
        <v>0</v>
      </c>
      <c r="W1105" s="55">
        <v>1.8</v>
      </c>
      <c r="X1105" s="55">
        <v>0.47799999999999998</v>
      </c>
      <c r="Y1105" s="55">
        <f t="shared" si="102"/>
        <v>1.26</v>
      </c>
      <c r="Z1105" s="55">
        <f t="shared" si="103"/>
        <v>0.23899999999999999</v>
      </c>
      <c r="AA1105" s="55">
        <v>0.74099999999999999</v>
      </c>
      <c r="AB1105" s="56">
        <v>0.20238498228916299</v>
      </c>
      <c r="AC1105">
        <f t="shared" si="104"/>
        <v>744</v>
      </c>
      <c r="AD1105">
        <f t="shared" si="105"/>
        <v>2</v>
      </c>
      <c r="AE1105">
        <f t="shared" si="106"/>
        <v>0.4</v>
      </c>
      <c r="AF1105">
        <f>'TP Factors'!$D$7</f>
        <v>1.0291758621024898</v>
      </c>
      <c r="AG1105">
        <f t="shared" si="107"/>
        <v>0.4</v>
      </c>
    </row>
    <row r="1106" spans="1:33">
      <c r="A1106" s="51" t="s">
        <v>246</v>
      </c>
      <c r="B1106" s="51">
        <v>10</v>
      </c>
      <c r="C1106" s="51" t="s">
        <v>247</v>
      </c>
      <c r="D1106" s="52">
        <v>37.82</v>
      </c>
      <c r="E1106" s="51" t="s">
        <v>248</v>
      </c>
      <c r="F1106" s="51">
        <v>1234</v>
      </c>
      <c r="G1106" s="53">
        <v>102.5</v>
      </c>
      <c r="H1106" s="51" t="s">
        <v>249</v>
      </c>
      <c r="I1106" s="51" t="s">
        <v>250</v>
      </c>
      <c r="J1106" s="51">
        <v>769</v>
      </c>
      <c r="K1106" s="54">
        <v>173.65893884600001</v>
      </c>
      <c r="L1106" s="54">
        <v>1393.73600594</v>
      </c>
      <c r="M1106" s="52">
        <v>1.1299999999999999</v>
      </c>
      <c r="N1106" s="52">
        <v>0.2</v>
      </c>
      <c r="O1106" s="51">
        <v>64251</v>
      </c>
      <c r="P1106" s="51">
        <v>62422</v>
      </c>
      <c r="Q1106" s="55">
        <v>64251</v>
      </c>
      <c r="R1106" s="55">
        <v>1300</v>
      </c>
      <c r="S1106" s="51" t="s">
        <v>251</v>
      </c>
      <c r="T1106" s="51" t="s">
        <v>315</v>
      </c>
      <c r="U1106" s="55">
        <v>48.29</v>
      </c>
      <c r="V1106" s="55">
        <v>0</v>
      </c>
      <c r="W1106" s="55">
        <v>2.1</v>
      </c>
      <c r="X1106" s="55">
        <v>0.51600000000000001</v>
      </c>
      <c r="Y1106" s="55">
        <f t="shared" si="102"/>
        <v>1.47</v>
      </c>
      <c r="Z1106" s="55">
        <f t="shared" si="103"/>
        <v>0.25800000000000001</v>
      </c>
      <c r="AA1106" s="55">
        <v>0.73299999999999998</v>
      </c>
      <c r="AB1106" s="56">
        <v>0.34439828980917297</v>
      </c>
      <c r="AC1106">
        <f t="shared" si="104"/>
        <v>1253</v>
      </c>
      <c r="AD1106">
        <f t="shared" si="105"/>
        <v>4</v>
      </c>
      <c r="AE1106">
        <f t="shared" si="106"/>
        <v>0.7</v>
      </c>
      <c r="AF1106">
        <f>'TP Factors'!$D$7</f>
        <v>1.0291758621024898</v>
      </c>
      <c r="AG1106">
        <f t="shared" si="107"/>
        <v>0.7</v>
      </c>
    </row>
    <row r="1107" spans="1:33">
      <c r="A1107" s="51" t="s">
        <v>246</v>
      </c>
      <c r="B1107" s="51">
        <v>10</v>
      </c>
      <c r="C1107" s="51" t="s">
        <v>247</v>
      </c>
      <c r="D1107" s="52">
        <v>37.82</v>
      </c>
      <c r="E1107" s="51" t="s">
        <v>248</v>
      </c>
      <c r="F1107" s="51">
        <v>1234</v>
      </c>
      <c r="G1107" s="53">
        <v>102.5</v>
      </c>
      <c r="H1107" s="51" t="s">
        <v>249</v>
      </c>
      <c r="I1107" s="51" t="s">
        <v>250</v>
      </c>
      <c r="J1107" s="51">
        <v>1672</v>
      </c>
      <c r="K1107" s="54">
        <v>292.48800026399999</v>
      </c>
      <c r="L1107" s="54">
        <v>3522.4395694599998</v>
      </c>
      <c r="M1107" s="52">
        <v>2.46</v>
      </c>
      <c r="N1107" s="52">
        <v>0.43</v>
      </c>
      <c r="O1107" s="51">
        <v>64289</v>
      </c>
      <c r="P1107" s="51">
        <v>62455</v>
      </c>
      <c r="Q1107" s="55">
        <v>64289</v>
      </c>
      <c r="R1107" s="55">
        <v>1300</v>
      </c>
      <c r="S1107" s="51" t="s">
        <v>261</v>
      </c>
      <c r="T1107" s="51" t="s">
        <v>302</v>
      </c>
      <c r="U1107" s="55">
        <v>48.29</v>
      </c>
      <c r="V1107" s="55">
        <v>0</v>
      </c>
      <c r="W1107" s="55">
        <v>2.1</v>
      </c>
      <c r="X1107" s="55">
        <v>0.51600000000000001</v>
      </c>
      <c r="Y1107" s="55">
        <f t="shared" si="102"/>
        <v>1.47</v>
      </c>
      <c r="Z1107" s="55">
        <f t="shared" si="103"/>
        <v>0.25800000000000001</v>
      </c>
      <c r="AA1107" s="55">
        <v>0.63100000000000001</v>
      </c>
      <c r="AB1107" s="56">
        <v>0.87041029184324903</v>
      </c>
      <c r="AC1107">
        <f t="shared" si="104"/>
        <v>2726</v>
      </c>
      <c r="AD1107">
        <f t="shared" si="105"/>
        <v>9</v>
      </c>
      <c r="AE1107">
        <f t="shared" si="106"/>
        <v>1.6</v>
      </c>
      <c r="AF1107">
        <f>'TP Factors'!$D$7</f>
        <v>1.0291758621024898</v>
      </c>
      <c r="AG1107">
        <f t="shared" si="107"/>
        <v>1.6</v>
      </c>
    </row>
    <row r="1108" spans="1:33">
      <c r="A1108" s="51" t="s">
        <v>246</v>
      </c>
      <c r="B1108" s="51">
        <v>10</v>
      </c>
      <c r="C1108" s="51" t="s">
        <v>247</v>
      </c>
      <c r="D1108" s="52">
        <v>37.82</v>
      </c>
      <c r="E1108" s="51" t="s">
        <v>248</v>
      </c>
      <c r="F1108" s="51">
        <v>1234</v>
      </c>
      <c r="G1108" s="53">
        <v>0</v>
      </c>
      <c r="H1108" s="51" t="s">
        <v>249</v>
      </c>
      <c r="I1108" s="51" t="s">
        <v>250</v>
      </c>
      <c r="J1108" s="51">
        <v>36</v>
      </c>
      <c r="K1108" s="54">
        <v>56.148932048299997</v>
      </c>
      <c r="L1108" s="54">
        <v>95.611955853500007</v>
      </c>
      <c r="M1108" s="52">
        <v>0.02</v>
      </c>
      <c r="N1108" s="52">
        <v>0</v>
      </c>
      <c r="O1108" s="51">
        <v>64290</v>
      </c>
      <c r="P1108" s="51">
        <v>62456</v>
      </c>
      <c r="Q1108" s="55">
        <v>64290</v>
      </c>
      <c r="R1108" s="55">
        <v>5300</v>
      </c>
      <c r="S1108" s="51" t="s">
        <v>261</v>
      </c>
      <c r="T1108" s="51" t="s">
        <v>287</v>
      </c>
      <c r="U1108" s="55">
        <v>48.29</v>
      </c>
      <c r="V1108" s="55">
        <v>0</v>
      </c>
      <c r="W1108" s="55">
        <v>0.6</v>
      </c>
      <c r="X1108" s="55">
        <v>0.13500000000000001</v>
      </c>
      <c r="Y1108" s="55">
        <f t="shared" si="102"/>
        <v>0.42</v>
      </c>
      <c r="Z1108" s="55">
        <f t="shared" si="103"/>
        <v>6.7500000000000004E-2</v>
      </c>
      <c r="AA1108" s="55">
        <v>0.5</v>
      </c>
      <c r="AB1108" s="56">
        <v>2.36261343175037E-2</v>
      </c>
      <c r="AC1108">
        <f t="shared" si="104"/>
        <v>59</v>
      </c>
      <c r="AD1108">
        <f t="shared" si="105"/>
        <v>0</v>
      </c>
      <c r="AE1108">
        <f t="shared" si="106"/>
        <v>0</v>
      </c>
      <c r="AF1108">
        <f>'TP Factors'!$D$7</f>
        <v>1.0291758621024898</v>
      </c>
      <c r="AG1108">
        <f t="shared" si="107"/>
        <v>0</v>
      </c>
    </row>
    <row r="1109" spans="1:33">
      <c r="A1109" s="51" t="s">
        <v>246</v>
      </c>
      <c r="B1109" s="51">
        <v>10</v>
      </c>
      <c r="C1109" s="51" t="s">
        <v>247</v>
      </c>
      <c r="D1109" s="52">
        <v>37.82</v>
      </c>
      <c r="E1109" s="51" t="s">
        <v>248</v>
      </c>
      <c r="F1109" s="51">
        <v>1234</v>
      </c>
      <c r="G1109" s="53">
        <v>45</v>
      </c>
      <c r="H1109" s="51" t="s">
        <v>249</v>
      </c>
      <c r="I1109" s="51" t="s">
        <v>250</v>
      </c>
      <c r="J1109" s="51">
        <v>161</v>
      </c>
      <c r="K1109" s="54">
        <v>80.498304414700002</v>
      </c>
      <c r="L1109" s="54">
        <v>304.53701778200002</v>
      </c>
      <c r="M1109" s="52">
        <v>0.14000000000000001</v>
      </c>
      <c r="N1109" s="52">
        <v>0.04</v>
      </c>
      <c r="O1109" s="51">
        <v>64405</v>
      </c>
      <c r="P1109" s="51">
        <v>62568</v>
      </c>
      <c r="Q1109" s="55">
        <v>64405</v>
      </c>
      <c r="R1109" s="55">
        <v>8140</v>
      </c>
      <c r="S1109" s="51" t="s">
        <v>258</v>
      </c>
      <c r="T1109" s="51" t="s">
        <v>301</v>
      </c>
      <c r="U1109" s="55">
        <v>48.29</v>
      </c>
      <c r="V1109" s="55">
        <v>0</v>
      </c>
      <c r="W1109" s="55">
        <v>1.2</v>
      </c>
      <c r="X1109" s="55">
        <v>0.48</v>
      </c>
      <c r="Y1109" s="55">
        <f t="shared" si="102"/>
        <v>0.84</v>
      </c>
      <c r="Z1109" s="55">
        <f t="shared" si="103"/>
        <v>0.24</v>
      </c>
      <c r="AA1109" s="55">
        <v>0.70299999999999996</v>
      </c>
      <c r="AB1109" s="56">
        <v>7.52524349326706E-2</v>
      </c>
      <c r="AC1109">
        <f t="shared" si="104"/>
        <v>263</v>
      </c>
      <c r="AD1109">
        <f t="shared" si="105"/>
        <v>0</v>
      </c>
      <c r="AE1109">
        <f t="shared" si="106"/>
        <v>0.1</v>
      </c>
      <c r="AF1109">
        <f>'TP Factors'!$D$7</f>
        <v>1.0291758621024898</v>
      </c>
      <c r="AG1109">
        <f t="shared" si="107"/>
        <v>0.1</v>
      </c>
    </row>
    <row r="1110" spans="1:33">
      <c r="A1110" s="51" t="s">
        <v>246</v>
      </c>
      <c r="B1110" s="51">
        <v>10</v>
      </c>
      <c r="C1110" s="51" t="s">
        <v>247</v>
      </c>
      <c r="D1110" s="52">
        <v>37.82</v>
      </c>
      <c r="E1110" s="51" t="s">
        <v>248</v>
      </c>
      <c r="F1110" s="51">
        <v>1234</v>
      </c>
      <c r="G1110" s="53">
        <v>105</v>
      </c>
      <c r="H1110" s="51" t="s">
        <v>249</v>
      </c>
      <c r="I1110" s="51" t="s">
        <v>250</v>
      </c>
      <c r="J1110" s="51">
        <v>62</v>
      </c>
      <c r="K1110" s="54">
        <v>56.331201309000001</v>
      </c>
      <c r="L1110" s="54">
        <v>93.494777348699998</v>
      </c>
      <c r="M1110" s="52">
        <v>0.08</v>
      </c>
      <c r="N1110" s="52">
        <v>0.02</v>
      </c>
      <c r="O1110" s="51">
        <v>64415</v>
      </c>
      <c r="P1110" s="51">
        <v>62578</v>
      </c>
      <c r="Q1110" s="55">
        <v>64415</v>
      </c>
      <c r="R1110" s="55">
        <v>1400</v>
      </c>
      <c r="S1110" s="51" t="s">
        <v>253</v>
      </c>
      <c r="T1110" s="51" t="s">
        <v>317</v>
      </c>
      <c r="U1110" s="55">
        <v>48.29</v>
      </c>
      <c r="V1110" s="55">
        <v>0</v>
      </c>
      <c r="W1110" s="55">
        <v>1.93</v>
      </c>
      <c r="X1110" s="55">
        <v>0.497</v>
      </c>
      <c r="Y1110" s="55">
        <f t="shared" si="102"/>
        <v>1.351</v>
      </c>
      <c r="Z1110" s="55">
        <f t="shared" si="103"/>
        <v>0.2485</v>
      </c>
      <c r="AA1110" s="55">
        <v>0.88800000000000001</v>
      </c>
      <c r="AB1110" s="56">
        <v>2.3102970210879301E-2</v>
      </c>
      <c r="AC1110">
        <f t="shared" si="104"/>
        <v>102</v>
      </c>
      <c r="AD1110">
        <f t="shared" si="105"/>
        <v>0</v>
      </c>
      <c r="AE1110">
        <f t="shared" si="106"/>
        <v>0.1</v>
      </c>
      <c r="AF1110">
        <f>'TP Factors'!$D$7</f>
        <v>1.0291758621024898</v>
      </c>
      <c r="AG1110">
        <f t="shared" si="107"/>
        <v>0.1</v>
      </c>
    </row>
    <row r="1111" spans="1:33">
      <c r="A1111" s="51" t="s">
        <v>246</v>
      </c>
      <c r="B1111" s="51">
        <v>10</v>
      </c>
      <c r="C1111" s="51" t="s">
        <v>247</v>
      </c>
      <c r="D1111" s="52">
        <v>37.82</v>
      </c>
      <c r="E1111" s="51" t="s">
        <v>248</v>
      </c>
      <c r="F1111" s="51">
        <v>1234</v>
      </c>
      <c r="G1111" s="53">
        <v>105</v>
      </c>
      <c r="H1111" s="51" t="s">
        <v>249</v>
      </c>
      <c r="I1111" s="51" t="s">
        <v>250</v>
      </c>
      <c r="J1111" s="51">
        <v>429</v>
      </c>
      <c r="K1111" s="54">
        <v>104.456352181</v>
      </c>
      <c r="L1111" s="54">
        <v>643.44280868400006</v>
      </c>
      <c r="M1111" s="52">
        <v>0.57999999999999996</v>
      </c>
      <c r="N1111" s="52">
        <v>0.11</v>
      </c>
      <c r="O1111" s="51">
        <v>64428</v>
      </c>
      <c r="P1111" s="51">
        <v>62589</v>
      </c>
      <c r="Q1111" s="55">
        <v>64428</v>
      </c>
      <c r="R1111" s="55">
        <v>1400</v>
      </c>
      <c r="S1111" s="51" t="s">
        <v>258</v>
      </c>
      <c r="T1111" s="51" t="s">
        <v>330</v>
      </c>
      <c r="U1111" s="55">
        <v>48.29</v>
      </c>
      <c r="V1111" s="55">
        <v>0</v>
      </c>
      <c r="W1111" s="55">
        <v>1.93</v>
      </c>
      <c r="X1111" s="55">
        <v>0.497</v>
      </c>
      <c r="Y1111" s="55">
        <f t="shared" si="102"/>
        <v>1.351</v>
      </c>
      <c r="Z1111" s="55">
        <f t="shared" si="103"/>
        <v>0.2485</v>
      </c>
      <c r="AA1111" s="55">
        <v>0.88700000000000001</v>
      </c>
      <c r="AB1111" s="56">
        <v>0.15899754468349001</v>
      </c>
      <c r="AC1111">
        <f t="shared" si="104"/>
        <v>700</v>
      </c>
      <c r="AD1111">
        <f t="shared" si="105"/>
        <v>2</v>
      </c>
      <c r="AE1111">
        <f t="shared" si="106"/>
        <v>0.4</v>
      </c>
      <c r="AF1111">
        <f>'TP Factors'!$D$7</f>
        <v>1.0291758621024898</v>
      </c>
      <c r="AG1111">
        <f t="shared" si="107"/>
        <v>0.4</v>
      </c>
    </row>
    <row r="1112" spans="1:33">
      <c r="A1112" s="51" t="s">
        <v>246</v>
      </c>
      <c r="B1112" s="51">
        <v>10</v>
      </c>
      <c r="C1112" s="51" t="s">
        <v>247</v>
      </c>
      <c r="D1112" s="52">
        <v>37.82</v>
      </c>
      <c r="E1112" s="51" t="s">
        <v>248</v>
      </c>
      <c r="F1112" s="51">
        <v>1234</v>
      </c>
      <c r="G1112" s="53">
        <v>102.5</v>
      </c>
      <c r="H1112" s="51" t="s">
        <v>249</v>
      </c>
      <c r="I1112" s="51" t="s">
        <v>250</v>
      </c>
      <c r="J1112" s="51">
        <v>1913</v>
      </c>
      <c r="K1112" s="54">
        <v>419.982035258</v>
      </c>
      <c r="L1112" s="54">
        <v>3674.84455772</v>
      </c>
      <c r="M1112" s="52">
        <v>2.81</v>
      </c>
      <c r="N1112" s="52">
        <v>0.49</v>
      </c>
      <c r="O1112" s="51">
        <v>64476</v>
      </c>
      <c r="P1112" s="51">
        <v>62632</v>
      </c>
      <c r="Q1112" s="55">
        <v>64476</v>
      </c>
      <c r="R1112" s="55">
        <v>1300</v>
      </c>
      <c r="S1112" s="51" t="s">
        <v>253</v>
      </c>
      <c r="T1112" s="51" t="s">
        <v>319</v>
      </c>
      <c r="U1112" s="55">
        <v>48.29</v>
      </c>
      <c r="V1112" s="55">
        <v>0</v>
      </c>
      <c r="W1112" s="55">
        <v>2.1</v>
      </c>
      <c r="X1112" s="55">
        <v>0.51600000000000001</v>
      </c>
      <c r="Y1112" s="55">
        <f t="shared" si="102"/>
        <v>1.47</v>
      </c>
      <c r="Z1112" s="55">
        <f t="shared" si="103"/>
        <v>0.25800000000000001</v>
      </c>
      <c r="AA1112" s="55">
        <v>0.69199999999999995</v>
      </c>
      <c r="AB1112" s="56">
        <v>0.47574585699704203</v>
      </c>
      <c r="AC1112">
        <f t="shared" si="104"/>
        <v>1634</v>
      </c>
      <c r="AD1112">
        <f t="shared" si="105"/>
        <v>5</v>
      </c>
      <c r="AE1112">
        <f t="shared" si="106"/>
        <v>0.9</v>
      </c>
      <c r="AF1112">
        <f>'TP Factors'!$D$7</f>
        <v>1.0291758621024898</v>
      </c>
      <c r="AG1112">
        <f t="shared" si="107"/>
        <v>0.9</v>
      </c>
    </row>
    <row r="1113" spans="1:33">
      <c r="A1113" s="51" t="s">
        <v>246</v>
      </c>
      <c r="B1113" s="51">
        <v>10</v>
      </c>
      <c r="C1113" s="51" t="s">
        <v>247</v>
      </c>
      <c r="D1113" s="52">
        <v>37.82</v>
      </c>
      <c r="E1113" s="51" t="s">
        <v>248</v>
      </c>
      <c r="F1113" s="51">
        <v>1234</v>
      </c>
      <c r="G1113" s="53">
        <v>102.5</v>
      </c>
      <c r="H1113" s="51" t="s">
        <v>249</v>
      </c>
      <c r="I1113" s="51" t="s">
        <v>250</v>
      </c>
      <c r="J1113" s="51">
        <v>119</v>
      </c>
      <c r="K1113" s="54">
        <v>69.114840646299996</v>
      </c>
      <c r="L1113" s="54">
        <v>238.35169714400001</v>
      </c>
      <c r="M1113" s="52">
        <v>0.17</v>
      </c>
      <c r="N1113" s="52">
        <v>0.03</v>
      </c>
      <c r="O1113" s="51">
        <v>64478</v>
      </c>
      <c r="P1113" s="51">
        <v>62634</v>
      </c>
      <c r="Q1113" s="55">
        <v>64478</v>
      </c>
      <c r="R1113" s="55">
        <v>1300</v>
      </c>
      <c r="S1113" s="51" t="s">
        <v>258</v>
      </c>
      <c r="T1113" s="51" t="s">
        <v>311</v>
      </c>
      <c r="U1113" s="55">
        <v>48.29</v>
      </c>
      <c r="V1113" s="55">
        <v>0</v>
      </c>
      <c r="W1113" s="55">
        <v>2.1</v>
      </c>
      <c r="X1113" s="55">
        <v>0.51600000000000001</v>
      </c>
      <c r="Y1113" s="55">
        <f t="shared" si="102"/>
        <v>1.47</v>
      </c>
      <c r="Z1113" s="55">
        <f t="shared" si="103"/>
        <v>0.25800000000000001</v>
      </c>
      <c r="AA1113" s="55">
        <v>0.66200000000000003</v>
      </c>
      <c r="AB1113" s="56">
        <v>5.8897751458139497E-2</v>
      </c>
      <c r="AC1113">
        <f t="shared" si="104"/>
        <v>194</v>
      </c>
      <c r="AD1113">
        <f t="shared" si="105"/>
        <v>1</v>
      </c>
      <c r="AE1113">
        <f t="shared" si="106"/>
        <v>0.1</v>
      </c>
      <c r="AF1113">
        <f>'TP Factors'!$D$7</f>
        <v>1.0291758621024898</v>
      </c>
      <c r="AG1113">
        <f t="shared" si="107"/>
        <v>0.1</v>
      </c>
    </row>
    <row r="1114" spans="1:33">
      <c r="A1114" s="51" t="s">
        <v>246</v>
      </c>
      <c r="B1114" s="51">
        <v>10</v>
      </c>
      <c r="C1114" s="51" t="s">
        <v>247</v>
      </c>
      <c r="D1114" s="52">
        <v>37.82</v>
      </c>
      <c r="E1114" s="51" t="s">
        <v>248</v>
      </c>
      <c r="F1114" s="51">
        <v>1234</v>
      </c>
      <c r="G1114" s="53">
        <v>102.5</v>
      </c>
      <c r="H1114" s="51" t="s">
        <v>249</v>
      </c>
      <c r="I1114" s="51" t="s">
        <v>250</v>
      </c>
      <c r="J1114" s="51">
        <v>14129</v>
      </c>
      <c r="K1114" s="54">
        <v>1016.69216155</v>
      </c>
      <c r="L1114" s="54">
        <v>28368.9886549</v>
      </c>
      <c r="M1114" s="52">
        <v>20.77</v>
      </c>
      <c r="N1114" s="52">
        <v>3.65</v>
      </c>
      <c r="O1114" s="51">
        <v>64481</v>
      </c>
      <c r="P1114" s="51">
        <v>62637</v>
      </c>
      <c r="Q1114" s="55">
        <v>64481</v>
      </c>
      <c r="R1114" s="55">
        <v>1300</v>
      </c>
      <c r="S1114" s="51" t="s">
        <v>258</v>
      </c>
      <c r="T1114" s="51" t="s">
        <v>311</v>
      </c>
      <c r="U1114" s="55">
        <v>48.29</v>
      </c>
      <c r="V1114" s="55">
        <v>0</v>
      </c>
      <c r="W1114" s="55">
        <v>2.1</v>
      </c>
      <c r="X1114" s="55">
        <v>0.51600000000000001</v>
      </c>
      <c r="Y1114" s="55">
        <f t="shared" si="102"/>
        <v>1.47</v>
      </c>
      <c r="Z1114" s="55">
        <f t="shared" si="103"/>
        <v>0.25800000000000001</v>
      </c>
      <c r="AA1114" s="55">
        <v>0.66200000000000003</v>
      </c>
      <c r="AB1114" s="56">
        <v>7.8949812543753703E-2</v>
      </c>
      <c r="AC1114">
        <f t="shared" si="104"/>
        <v>259</v>
      </c>
      <c r="AD1114">
        <f t="shared" si="105"/>
        <v>1</v>
      </c>
      <c r="AE1114">
        <f t="shared" si="106"/>
        <v>0.1</v>
      </c>
      <c r="AF1114">
        <f>'TP Factors'!$D$7</f>
        <v>1.0291758621024898</v>
      </c>
      <c r="AG1114">
        <f t="shared" si="107"/>
        <v>0.1</v>
      </c>
    </row>
    <row r="1115" spans="1:33">
      <c r="A1115" s="51" t="s">
        <v>246</v>
      </c>
      <c r="B1115" s="51">
        <v>10</v>
      </c>
      <c r="C1115" s="51" t="s">
        <v>247</v>
      </c>
      <c r="D1115" s="52">
        <v>37.82</v>
      </c>
      <c r="E1115" s="51" t="s">
        <v>248</v>
      </c>
      <c r="F1115" s="51">
        <v>1234</v>
      </c>
      <c r="G1115" s="53">
        <v>45</v>
      </c>
      <c r="H1115" s="51" t="s">
        <v>249</v>
      </c>
      <c r="I1115" s="51" t="s">
        <v>250</v>
      </c>
      <c r="J1115" s="51">
        <v>11</v>
      </c>
      <c r="K1115" s="54">
        <v>21.4427235054</v>
      </c>
      <c r="L1115" s="54">
        <v>18.279753373599998</v>
      </c>
      <c r="M1115" s="52">
        <v>0.01</v>
      </c>
      <c r="N1115" s="52">
        <v>0</v>
      </c>
      <c r="O1115" s="51">
        <v>64491</v>
      </c>
      <c r="P1115" s="51">
        <v>62647</v>
      </c>
      <c r="Q1115" s="55">
        <v>64491</v>
      </c>
      <c r="R1115" s="55">
        <v>8140</v>
      </c>
      <c r="S1115" s="51" t="s">
        <v>253</v>
      </c>
      <c r="T1115" s="51" t="s">
        <v>295</v>
      </c>
      <c r="U1115" s="55">
        <v>48.29</v>
      </c>
      <c r="V1115" s="55">
        <v>0</v>
      </c>
      <c r="W1115" s="55">
        <v>1.2</v>
      </c>
      <c r="X1115" s="55">
        <v>0.48</v>
      </c>
      <c r="Y1115" s="55">
        <f t="shared" si="102"/>
        <v>0.84</v>
      </c>
      <c r="Z1115" s="55">
        <f t="shared" si="103"/>
        <v>0.24</v>
      </c>
      <c r="AA1115" s="55">
        <v>0.77700000000000002</v>
      </c>
      <c r="AB1115" s="56">
        <v>4.5170073629357899E-3</v>
      </c>
      <c r="AC1115">
        <f t="shared" si="104"/>
        <v>17</v>
      </c>
      <c r="AD1115">
        <f t="shared" si="105"/>
        <v>0</v>
      </c>
      <c r="AE1115">
        <f t="shared" si="106"/>
        <v>0</v>
      </c>
      <c r="AF1115">
        <f>'TP Factors'!$D$7</f>
        <v>1.0291758621024898</v>
      </c>
      <c r="AG1115">
        <f t="shared" si="107"/>
        <v>0</v>
      </c>
    </row>
    <row r="1116" spans="1:33">
      <c r="A1116" s="51" t="s">
        <v>246</v>
      </c>
      <c r="B1116" s="51">
        <v>10</v>
      </c>
      <c r="C1116" s="51" t="s">
        <v>247</v>
      </c>
      <c r="D1116" s="52">
        <v>37.82</v>
      </c>
      <c r="E1116" s="51" t="s">
        <v>248</v>
      </c>
      <c r="F1116" s="51">
        <v>1234</v>
      </c>
      <c r="G1116" s="53">
        <v>105</v>
      </c>
      <c r="H1116" s="51" t="s">
        <v>249</v>
      </c>
      <c r="I1116" s="51" t="s">
        <v>250</v>
      </c>
      <c r="J1116" s="51">
        <v>243</v>
      </c>
      <c r="K1116" s="54">
        <v>106.078942102</v>
      </c>
      <c r="L1116" s="54">
        <v>364.71721248900002</v>
      </c>
      <c r="M1116" s="52">
        <v>0.33</v>
      </c>
      <c r="N1116" s="52">
        <v>0.06</v>
      </c>
      <c r="O1116" s="51">
        <v>64511</v>
      </c>
      <c r="P1116" s="51">
        <v>62666</v>
      </c>
      <c r="Q1116" s="55">
        <v>64511</v>
      </c>
      <c r="R1116" s="55">
        <v>1400</v>
      </c>
      <c r="S1116" s="51" t="s">
        <v>258</v>
      </c>
      <c r="T1116" s="51" t="s">
        <v>330</v>
      </c>
      <c r="U1116" s="55">
        <v>48.29</v>
      </c>
      <c r="V1116" s="55">
        <v>0</v>
      </c>
      <c r="W1116" s="55">
        <v>1.93</v>
      </c>
      <c r="X1116" s="55">
        <v>0.497</v>
      </c>
      <c r="Y1116" s="55">
        <f t="shared" si="102"/>
        <v>1.351</v>
      </c>
      <c r="Z1116" s="55">
        <f t="shared" si="103"/>
        <v>0.2485</v>
      </c>
      <c r="AA1116" s="55">
        <v>0.88700000000000001</v>
      </c>
      <c r="AB1116" s="56">
        <v>9.0123225415306693E-2</v>
      </c>
      <c r="AC1116">
        <f t="shared" si="104"/>
        <v>397</v>
      </c>
      <c r="AD1116">
        <f t="shared" si="105"/>
        <v>1</v>
      </c>
      <c r="AE1116">
        <f t="shared" si="106"/>
        <v>0.2</v>
      </c>
      <c r="AF1116">
        <f>'TP Factors'!$D$7</f>
        <v>1.0291758621024898</v>
      </c>
      <c r="AG1116">
        <f t="shared" si="107"/>
        <v>0.2</v>
      </c>
    </row>
    <row r="1117" spans="1:33">
      <c r="A1117" s="51" t="s">
        <v>246</v>
      </c>
      <c r="B1117" s="51">
        <v>10</v>
      </c>
      <c r="C1117" s="51" t="s">
        <v>247</v>
      </c>
      <c r="D1117" s="52">
        <v>37.82</v>
      </c>
      <c r="E1117" s="51" t="s">
        <v>248</v>
      </c>
      <c r="F1117" s="51">
        <v>1234</v>
      </c>
      <c r="G1117" s="53">
        <v>105</v>
      </c>
      <c r="H1117" s="51" t="s">
        <v>249</v>
      </c>
      <c r="I1117" s="51" t="s">
        <v>250</v>
      </c>
      <c r="J1117" s="51">
        <v>40</v>
      </c>
      <c r="K1117" s="54">
        <v>32.773557692099999</v>
      </c>
      <c r="L1117" s="54">
        <v>59.812469475999997</v>
      </c>
      <c r="M1117" s="52">
        <v>0.05</v>
      </c>
      <c r="N1117" s="52">
        <v>0.01</v>
      </c>
      <c r="O1117" s="51">
        <v>64525</v>
      </c>
      <c r="P1117" s="51">
        <v>62680</v>
      </c>
      <c r="Q1117" s="55">
        <v>64525</v>
      </c>
      <c r="R1117" s="55">
        <v>1400</v>
      </c>
      <c r="S1117" s="51" t="s">
        <v>258</v>
      </c>
      <c r="T1117" s="51" t="s">
        <v>330</v>
      </c>
      <c r="U1117" s="55">
        <v>48.29</v>
      </c>
      <c r="V1117" s="55">
        <v>0</v>
      </c>
      <c r="W1117" s="55">
        <v>1.93</v>
      </c>
      <c r="X1117" s="55">
        <v>0.497</v>
      </c>
      <c r="Y1117" s="55">
        <f t="shared" ref="Y1117:Y1180" si="108">W1117*0.7</f>
        <v>1.351</v>
      </c>
      <c r="Z1117" s="55">
        <f t="shared" ref="Z1117:Z1180" si="109">X1117*0.5</f>
        <v>0.2485</v>
      </c>
      <c r="AA1117" s="55">
        <v>0.88700000000000001</v>
      </c>
      <c r="AB1117" s="56">
        <v>1.4779923967373499E-2</v>
      </c>
      <c r="AC1117">
        <f t="shared" si="104"/>
        <v>65</v>
      </c>
      <c r="AD1117">
        <f t="shared" si="105"/>
        <v>0</v>
      </c>
      <c r="AE1117">
        <f t="shared" si="106"/>
        <v>0</v>
      </c>
      <c r="AF1117">
        <f>'TP Factors'!$D$7</f>
        <v>1.0291758621024898</v>
      </c>
      <c r="AG1117">
        <f t="shared" si="107"/>
        <v>0</v>
      </c>
    </row>
    <row r="1118" spans="1:33">
      <c r="A1118" s="51" t="s">
        <v>246</v>
      </c>
      <c r="B1118" s="51">
        <v>10</v>
      </c>
      <c r="C1118" s="51" t="s">
        <v>247</v>
      </c>
      <c r="D1118" s="52">
        <v>37.82</v>
      </c>
      <c r="E1118" s="51" t="s">
        <v>248</v>
      </c>
      <c r="F1118" s="51">
        <v>1234</v>
      </c>
      <c r="G1118" s="53">
        <v>0</v>
      </c>
      <c r="H1118" s="51" t="s">
        <v>249</v>
      </c>
      <c r="I1118" s="51" t="s">
        <v>250</v>
      </c>
      <c r="J1118" s="51">
        <v>1201</v>
      </c>
      <c r="K1118" s="54">
        <v>247.47221651800001</v>
      </c>
      <c r="L1118" s="54">
        <v>3191.6551247799998</v>
      </c>
      <c r="M1118" s="52">
        <v>0.5</v>
      </c>
      <c r="N1118" s="52">
        <v>0.08</v>
      </c>
      <c r="O1118" s="51">
        <v>64574</v>
      </c>
      <c r="P1118" s="51">
        <v>62729</v>
      </c>
      <c r="Q1118" s="55">
        <v>64574</v>
      </c>
      <c r="R1118" s="55">
        <v>5300</v>
      </c>
      <c r="S1118" s="51" t="s">
        <v>258</v>
      </c>
      <c r="T1118" s="51" t="s">
        <v>291</v>
      </c>
      <c r="U1118" s="55">
        <v>48.29</v>
      </c>
      <c r="V1118" s="55">
        <v>0</v>
      </c>
      <c r="W1118" s="55">
        <v>0.6</v>
      </c>
      <c r="X1118" s="55">
        <v>0.13500000000000001</v>
      </c>
      <c r="Y1118" s="55">
        <f t="shared" si="108"/>
        <v>0.42</v>
      </c>
      <c r="Z1118" s="55">
        <f t="shared" si="109"/>
        <v>6.7500000000000004E-2</v>
      </c>
      <c r="AA1118" s="55">
        <v>0.5</v>
      </c>
      <c r="AB1118" s="56">
        <v>0.78867200243098001</v>
      </c>
      <c r="AC1118">
        <f t="shared" si="104"/>
        <v>1957</v>
      </c>
      <c r="AD1118">
        <f t="shared" si="105"/>
        <v>2</v>
      </c>
      <c r="AE1118">
        <f t="shared" si="106"/>
        <v>0.3</v>
      </c>
      <c r="AF1118">
        <f>'TP Factors'!$D$7</f>
        <v>1.0291758621024898</v>
      </c>
      <c r="AG1118">
        <f t="shared" si="107"/>
        <v>0.3</v>
      </c>
    </row>
    <row r="1119" spans="1:33">
      <c r="A1119" s="51" t="s">
        <v>246</v>
      </c>
      <c r="B1119" s="51">
        <v>10</v>
      </c>
      <c r="C1119" s="51" t="s">
        <v>247</v>
      </c>
      <c r="D1119" s="52">
        <v>37.82</v>
      </c>
      <c r="E1119" s="51" t="s">
        <v>248</v>
      </c>
      <c r="F1119" s="51">
        <v>1234</v>
      </c>
      <c r="G1119" s="53">
        <v>105</v>
      </c>
      <c r="H1119" s="51" t="s">
        <v>249</v>
      </c>
      <c r="I1119" s="51" t="s">
        <v>250</v>
      </c>
      <c r="J1119" s="51">
        <v>54</v>
      </c>
      <c r="K1119" s="54">
        <v>50.029766629900003</v>
      </c>
      <c r="L1119" s="54">
        <v>81.302984065000004</v>
      </c>
      <c r="M1119" s="52">
        <v>7.0000000000000007E-2</v>
      </c>
      <c r="N1119" s="52">
        <v>0.01</v>
      </c>
      <c r="O1119" s="51">
        <v>64575</v>
      </c>
      <c r="P1119" s="51">
        <v>62730</v>
      </c>
      <c r="Q1119" s="55">
        <v>64575</v>
      </c>
      <c r="R1119" s="55">
        <v>1400</v>
      </c>
      <c r="S1119" s="51" t="s">
        <v>258</v>
      </c>
      <c r="T1119" s="51" t="s">
        <v>330</v>
      </c>
      <c r="U1119" s="55">
        <v>48.29</v>
      </c>
      <c r="V1119" s="55">
        <v>0</v>
      </c>
      <c r="W1119" s="55">
        <v>1.93</v>
      </c>
      <c r="X1119" s="55">
        <v>0.497</v>
      </c>
      <c r="Y1119" s="55">
        <f t="shared" si="108"/>
        <v>1.351</v>
      </c>
      <c r="Z1119" s="55">
        <f t="shared" si="109"/>
        <v>0.2485</v>
      </c>
      <c r="AA1119" s="55">
        <v>0.88700000000000001</v>
      </c>
      <c r="AB1119" s="56">
        <v>2.00903245259609E-2</v>
      </c>
      <c r="AC1119">
        <f t="shared" si="104"/>
        <v>88</v>
      </c>
      <c r="AD1119">
        <f t="shared" si="105"/>
        <v>0</v>
      </c>
      <c r="AE1119">
        <f t="shared" si="106"/>
        <v>0</v>
      </c>
      <c r="AF1119">
        <f>'TP Factors'!$D$7</f>
        <v>1.0291758621024898</v>
      </c>
      <c r="AG1119">
        <f t="shared" si="107"/>
        <v>0</v>
      </c>
    </row>
    <row r="1120" spans="1:33">
      <c r="A1120" s="51" t="s">
        <v>246</v>
      </c>
      <c r="B1120" s="51">
        <v>10</v>
      </c>
      <c r="C1120" s="51" t="s">
        <v>247</v>
      </c>
      <c r="D1120" s="52">
        <v>37.82</v>
      </c>
      <c r="E1120" s="51" t="s">
        <v>248</v>
      </c>
      <c r="F1120" s="51">
        <v>1234</v>
      </c>
      <c r="G1120" s="53">
        <v>105</v>
      </c>
      <c r="H1120" s="51" t="s">
        <v>249</v>
      </c>
      <c r="I1120" s="51" t="s">
        <v>250</v>
      </c>
      <c r="J1120" s="51">
        <v>1734</v>
      </c>
      <c r="K1120" s="54">
        <v>457.05465565200001</v>
      </c>
      <c r="L1120" s="54">
        <v>2560.5095606499999</v>
      </c>
      <c r="M1120" s="52">
        <v>2.34</v>
      </c>
      <c r="N1120" s="52">
        <v>0.43</v>
      </c>
      <c r="O1120" s="51">
        <v>64591</v>
      </c>
      <c r="P1120" s="51">
        <v>62745</v>
      </c>
      <c r="Q1120" s="55">
        <v>64591</v>
      </c>
      <c r="R1120" s="55">
        <v>1400</v>
      </c>
      <c r="S1120" s="51" t="s">
        <v>251</v>
      </c>
      <c r="T1120" s="51" t="s">
        <v>333</v>
      </c>
      <c r="U1120" s="55">
        <v>48.29</v>
      </c>
      <c r="V1120" s="55">
        <v>0</v>
      </c>
      <c r="W1120" s="55">
        <v>1.93</v>
      </c>
      <c r="X1120" s="55">
        <v>0.497</v>
      </c>
      <c r="Y1120" s="55">
        <f t="shared" si="108"/>
        <v>1.351</v>
      </c>
      <c r="Z1120" s="55">
        <f t="shared" si="109"/>
        <v>0.2485</v>
      </c>
      <c r="AA1120" s="55">
        <v>0.9</v>
      </c>
      <c r="AB1120" s="56">
        <v>0.63260972180691399</v>
      </c>
      <c r="AC1120">
        <f t="shared" si="104"/>
        <v>2826</v>
      </c>
      <c r="AD1120">
        <f t="shared" si="105"/>
        <v>8</v>
      </c>
      <c r="AE1120">
        <f t="shared" si="106"/>
        <v>1.5</v>
      </c>
      <c r="AF1120">
        <f>'TP Factors'!$D$7</f>
        <v>1.0291758621024898</v>
      </c>
      <c r="AG1120">
        <f t="shared" si="107"/>
        <v>1.5</v>
      </c>
    </row>
    <row r="1121" spans="1:33">
      <c r="A1121" s="51" t="s">
        <v>246</v>
      </c>
      <c r="B1121" s="51">
        <v>10</v>
      </c>
      <c r="C1121" s="51" t="s">
        <v>247</v>
      </c>
      <c r="D1121" s="52">
        <v>37.82</v>
      </c>
      <c r="E1121" s="51" t="s">
        <v>248</v>
      </c>
      <c r="F1121" s="51">
        <v>1234</v>
      </c>
      <c r="G1121" s="53">
        <v>0</v>
      </c>
      <c r="H1121" s="51" t="s">
        <v>249</v>
      </c>
      <c r="I1121" s="51" t="s">
        <v>250</v>
      </c>
      <c r="J1121" s="51">
        <v>280</v>
      </c>
      <c r="K1121" s="54">
        <v>183.21387302700001</v>
      </c>
      <c r="L1121" s="54">
        <v>743.16729699400003</v>
      </c>
      <c r="M1121" s="52">
        <v>0.12</v>
      </c>
      <c r="N1121" s="52">
        <v>0.02</v>
      </c>
      <c r="O1121" s="51">
        <v>64598</v>
      </c>
      <c r="P1121" s="51">
        <v>62751</v>
      </c>
      <c r="Q1121" s="55">
        <v>64598</v>
      </c>
      <c r="R1121" s="55">
        <v>5300</v>
      </c>
      <c r="S1121" s="51" t="s">
        <v>251</v>
      </c>
      <c r="T1121" s="51" t="s">
        <v>323</v>
      </c>
      <c r="U1121" s="55">
        <v>48.29</v>
      </c>
      <c r="V1121" s="55">
        <v>0</v>
      </c>
      <c r="W1121" s="55">
        <v>0.6</v>
      </c>
      <c r="X1121" s="55">
        <v>0.13500000000000001</v>
      </c>
      <c r="Y1121" s="55">
        <f t="shared" si="108"/>
        <v>0.42</v>
      </c>
      <c r="Z1121" s="55">
        <f t="shared" si="109"/>
        <v>6.7500000000000004E-2</v>
      </c>
      <c r="AA1121" s="55">
        <v>0.5</v>
      </c>
      <c r="AB1121" s="56">
        <v>0.18363990384747</v>
      </c>
      <c r="AC1121">
        <f t="shared" si="104"/>
        <v>456</v>
      </c>
      <c r="AD1121">
        <f t="shared" si="105"/>
        <v>0</v>
      </c>
      <c r="AE1121">
        <f t="shared" si="106"/>
        <v>0.1</v>
      </c>
      <c r="AF1121">
        <f>'TP Factors'!$D$7</f>
        <v>1.0291758621024898</v>
      </c>
      <c r="AG1121">
        <f t="shared" si="107"/>
        <v>0.1</v>
      </c>
    </row>
    <row r="1122" spans="1:33">
      <c r="A1122" s="51" t="s">
        <v>246</v>
      </c>
      <c r="B1122" s="51">
        <v>10</v>
      </c>
      <c r="C1122" s="51" t="s">
        <v>247</v>
      </c>
      <c r="D1122" s="52">
        <v>37.82</v>
      </c>
      <c r="E1122" s="51" t="s">
        <v>248</v>
      </c>
      <c r="F1122" s="51">
        <v>1234</v>
      </c>
      <c r="G1122" s="53">
        <v>105</v>
      </c>
      <c r="H1122" s="51" t="s">
        <v>249</v>
      </c>
      <c r="I1122" s="51" t="s">
        <v>250</v>
      </c>
      <c r="J1122" s="51">
        <v>11180</v>
      </c>
      <c r="K1122" s="54">
        <v>765.14265870199995</v>
      </c>
      <c r="L1122" s="54">
        <v>16753.358133599999</v>
      </c>
      <c r="M1122" s="52">
        <v>15.1</v>
      </c>
      <c r="N1122" s="52">
        <v>2.78</v>
      </c>
      <c r="O1122" s="51">
        <v>64599</v>
      </c>
      <c r="P1122" s="51">
        <v>62752</v>
      </c>
      <c r="Q1122" s="55">
        <v>64599</v>
      </c>
      <c r="R1122" s="55">
        <v>1400</v>
      </c>
      <c r="S1122" s="51" t="s">
        <v>258</v>
      </c>
      <c r="T1122" s="51" t="s">
        <v>330</v>
      </c>
      <c r="U1122" s="55">
        <v>48.29</v>
      </c>
      <c r="V1122" s="55">
        <v>0</v>
      </c>
      <c r="W1122" s="55">
        <v>1.93</v>
      </c>
      <c r="X1122" s="55">
        <v>0.497</v>
      </c>
      <c r="Y1122" s="55">
        <f t="shared" si="108"/>
        <v>1.351</v>
      </c>
      <c r="Z1122" s="55">
        <f t="shared" si="109"/>
        <v>0.2485</v>
      </c>
      <c r="AA1122" s="55">
        <v>0.88700000000000001</v>
      </c>
      <c r="AB1122" s="56">
        <v>4.0884253142876501</v>
      </c>
      <c r="AC1122">
        <f t="shared" si="104"/>
        <v>18001</v>
      </c>
      <c r="AD1122">
        <f t="shared" si="105"/>
        <v>54</v>
      </c>
      <c r="AE1122">
        <f t="shared" si="106"/>
        <v>9.9</v>
      </c>
      <c r="AF1122">
        <f>'TP Factors'!$D$7</f>
        <v>1.0291758621024898</v>
      </c>
      <c r="AG1122">
        <f t="shared" si="107"/>
        <v>10.199999999999999</v>
      </c>
    </row>
    <row r="1123" spans="1:33">
      <c r="A1123" s="51" t="s">
        <v>246</v>
      </c>
      <c r="B1123" s="51">
        <v>10</v>
      </c>
      <c r="C1123" s="51" t="s">
        <v>247</v>
      </c>
      <c r="D1123" s="52">
        <v>37.82</v>
      </c>
      <c r="E1123" s="51" t="s">
        <v>248</v>
      </c>
      <c r="F1123" s="51">
        <v>1234</v>
      </c>
      <c r="G1123" s="53">
        <v>0</v>
      </c>
      <c r="H1123" s="51" t="s">
        <v>249</v>
      </c>
      <c r="I1123" s="51" t="s">
        <v>250</v>
      </c>
      <c r="J1123" s="51">
        <v>671</v>
      </c>
      <c r="K1123" s="54">
        <v>170.36042767800001</v>
      </c>
      <c r="L1123" s="54">
        <v>1783.5970467499999</v>
      </c>
      <c r="M1123" s="52">
        <v>0.28000000000000003</v>
      </c>
      <c r="N1123" s="52">
        <v>0.05</v>
      </c>
      <c r="O1123" s="51">
        <v>64675</v>
      </c>
      <c r="P1123" s="51">
        <v>62826</v>
      </c>
      <c r="Q1123" s="55">
        <v>64675</v>
      </c>
      <c r="R1123" s="55">
        <v>5300</v>
      </c>
      <c r="S1123" s="51" t="s">
        <v>258</v>
      </c>
      <c r="T1123" s="51" t="s">
        <v>291</v>
      </c>
      <c r="U1123" s="55">
        <v>48.29</v>
      </c>
      <c r="V1123" s="55">
        <v>0</v>
      </c>
      <c r="W1123" s="55">
        <v>0.6</v>
      </c>
      <c r="X1123" s="55">
        <v>0.13500000000000001</v>
      </c>
      <c r="Y1123" s="55">
        <f t="shared" si="108"/>
        <v>0.42</v>
      </c>
      <c r="Z1123" s="55">
        <f t="shared" si="109"/>
        <v>6.7500000000000004E-2</v>
      </c>
      <c r="AA1123" s="55">
        <v>0.5</v>
      </c>
      <c r="AB1123" s="56">
        <v>0.440734665670593</v>
      </c>
      <c r="AC1123">
        <f t="shared" si="104"/>
        <v>1094</v>
      </c>
      <c r="AD1123">
        <f t="shared" si="105"/>
        <v>1</v>
      </c>
      <c r="AE1123">
        <f t="shared" si="106"/>
        <v>0.2</v>
      </c>
      <c r="AF1123">
        <f>'TP Factors'!$D$7</f>
        <v>1.0291758621024898</v>
      </c>
      <c r="AG1123">
        <f t="shared" si="107"/>
        <v>0.2</v>
      </c>
    </row>
    <row r="1124" spans="1:33">
      <c r="A1124" s="51" t="s">
        <v>246</v>
      </c>
      <c r="B1124" s="51">
        <v>10</v>
      </c>
      <c r="C1124" s="51" t="s">
        <v>247</v>
      </c>
      <c r="D1124" s="52">
        <v>37.82</v>
      </c>
      <c r="E1124" s="51" t="s">
        <v>248</v>
      </c>
      <c r="F1124" s="51">
        <v>1234</v>
      </c>
      <c r="G1124" s="53">
        <v>0</v>
      </c>
      <c r="H1124" s="51" t="s">
        <v>249</v>
      </c>
      <c r="I1124" s="51" t="s">
        <v>250</v>
      </c>
      <c r="J1124" s="51">
        <v>145</v>
      </c>
      <c r="K1124" s="54">
        <v>105.133471755</v>
      </c>
      <c r="L1124" s="54">
        <v>384.92121534699999</v>
      </c>
      <c r="M1124" s="52">
        <v>0.06</v>
      </c>
      <c r="N1124" s="52">
        <v>0.01</v>
      </c>
      <c r="O1124" s="51">
        <v>64676</v>
      </c>
      <c r="P1124" s="51">
        <v>62827</v>
      </c>
      <c r="Q1124" s="55">
        <v>64676</v>
      </c>
      <c r="R1124" s="55">
        <v>5300</v>
      </c>
      <c r="S1124" s="51" t="s">
        <v>251</v>
      </c>
      <c r="T1124" s="51" t="s">
        <v>323</v>
      </c>
      <c r="U1124" s="55">
        <v>48.29</v>
      </c>
      <c r="V1124" s="55">
        <v>0</v>
      </c>
      <c r="W1124" s="55">
        <v>0.6</v>
      </c>
      <c r="X1124" s="55">
        <v>0.13500000000000001</v>
      </c>
      <c r="Y1124" s="55">
        <f t="shared" si="108"/>
        <v>0.42</v>
      </c>
      <c r="Z1124" s="55">
        <f t="shared" si="109"/>
        <v>6.7500000000000004E-2</v>
      </c>
      <c r="AA1124" s="55">
        <v>0.5</v>
      </c>
      <c r="AB1124" s="56">
        <v>9.5115723296985005E-2</v>
      </c>
      <c r="AC1124">
        <f t="shared" si="104"/>
        <v>236</v>
      </c>
      <c r="AD1124">
        <f t="shared" si="105"/>
        <v>0</v>
      </c>
      <c r="AE1124">
        <f t="shared" si="106"/>
        <v>0</v>
      </c>
      <c r="AF1124">
        <f>'TP Factors'!$D$7</f>
        <v>1.0291758621024898</v>
      </c>
      <c r="AG1124">
        <f t="shared" si="107"/>
        <v>0</v>
      </c>
    </row>
    <row r="1125" spans="1:33">
      <c r="A1125" s="51" t="s">
        <v>246</v>
      </c>
      <c r="B1125" s="51">
        <v>10</v>
      </c>
      <c r="C1125" s="51" t="s">
        <v>247</v>
      </c>
      <c r="D1125" s="52">
        <v>37.82</v>
      </c>
      <c r="E1125" s="51" t="s">
        <v>248</v>
      </c>
      <c r="F1125" s="51">
        <v>1234</v>
      </c>
      <c r="G1125" s="53">
        <v>102.5</v>
      </c>
      <c r="H1125" s="51" t="s">
        <v>249</v>
      </c>
      <c r="I1125" s="51" t="s">
        <v>250</v>
      </c>
      <c r="J1125" s="51">
        <v>110</v>
      </c>
      <c r="K1125" s="54">
        <v>60.778131992699997</v>
      </c>
      <c r="L1125" s="54">
        <v>220.637206483</v>
      </c>
      <c r="M1125" s="52">
        <v>0.16</v>
      </c>
      <c r="N1125" s="52">
        <v>0.03</v>
      </c>
      <c r="O1125" s="51">
        <v>64858</v>
      </c>
      <c r="P1125" s="51">
        <v>62992</v>
      </c>
      <c r="Q1125" s="55">
        <v>64858</v>
      </c>
      <c r="R1125" s="55">
        <v>1300</v>
      </c>
      <c r="S1125" s="51" t="s">
        <v>258</v>
      </c>
      <c r="T1125" s="51" t="s">
        <v>311</v>
      </c>
      <c r="U1125" s="55">
        <v>48.29</v>
      </c>
      <c r="V1125" s="55">
        <v>0</v>
      </c>
      <c r="W1125" s="55">
        <v>2.1</v>
      </c>
      <c r="X1125" s="55">
        <v>0.51600000000000001</v>
      </c>
      <c r="Y1125" s="55">
        <f t="shared" si="108"/>
        <v>1.47</v>
      </c>
      <c r="Z1125" s="55">
        <f t="shared" si="109"/>
        <v>0.25800000000000001</v>
      </c>
      <c r="AA1125" s="55">
        <v>0.66200000000000003</v>
      </c>
      <c r="AB1125" s="56">
        <v>5.4520422979308002E-2</v>
      </c>
      <c r="AC1125">
        <f t="shared" si="104"/>
        <v>179</v>
      </c>
      <c r="AD1125">
        <f t="shared" si="105"/>
        <v>1</v>
      </c>
      <c r="AE1125">
        <f t="shared" si="106"/>
        <v>0.1</v>
      </c>
      <c r="AF1125">
        <f>'TP Factors'!$D$7</f>
        <v>1.0291758621024898</v>
      </c>
      <c r="AG1125">
        <f t="shared" si="107"/>
        <v>0.1</v>
      </c>
    </row>
    <row r="1126" spans="1:33">
      <c r="A1126" s="51" t="s">
        <v>246</v>
      </c>
      <c r="B1126" s="51">
        <v>10</v>
      </c>
      <c r="C1126" s="51" t="s">
        <v>247</v>
      </c>
      <c r="D1126" s="52">
        <v>37.82</v>
      </c>
      <c r="E1126" s="51" t="s">
        <v>248</v>
      </c>
      <c r="F1126" s="51">
        <v>1234</v>
      </c>
      <c r="G1126" s="53">
        <v>102.5</v>
      </c>
      <c r="H1126" s="51" t="s">
        <v>249</v>
      </c>
      <c r="I1126" s="51" t="s">
        <v>250</v>
      </c>
      <c r="J1126" s="51">
        <v>421</v>
      </c>
      <c r="K1126" s="54">
        <v>281.55463790699997</v>
      </c>
      <c r="L1126" s="54">
        <v>808.26489094500005</v>
      </c>
      <c r="M1126" s="52">
        <v>0.62</v>
      </c>
      <c r="N1126" s="52">
        <v>0.11</v>
      </c>
      <c r="O1126" s="51">
        <v>64859</v>
      </c>
      <c r="P1126" s="51">
        <v>62993</v>
      </c>
      <c r="Q1126" s="55">
        <v>64859</v>
      </c>
      <c r="R1126" s="55">
        <v>1300</v>
      </c>
      <c r="S1126" s="51" t="s">
        <v>253</v>
      </c>
      <c r="T1126" s="51" t="s">
        <v>319</v>
      </c>
      <c r="U1126" s="55">
        <v>48.29</v>
      </c>
      <c r="V1126" s="55">
        <v>0</v>
      </c>
      <c r="W1126" s="55">
        <v>2.1</v>
      </c>
      <c r="X1126" s="55">
        <v>0.51600000000000001</v>
      </c>
      <c r="Y1126" s="55">
        <f t="shared" si="108"/>
        <v>1.47</v>
      </c>
      <c r="Z1126" s="55">
        <f t="shared" si="109"/>
        <v>0.25800000000000001</v>
      </c>
      <c r="AA1126" s="55">
        <v>0.69199999999999995</v>
      </c>
      <c r="AB1126" s="56">
        <v>0.199725805232532</v>
      </c>
      <c r="AC1126">
        <f t="shared" si="104"/>
        <v>686</v>
      </c>
      <c r="AD1126">
        <f t="shared" si="105"/>
        <v>2</v>
      </c>
      <c r="AE1126">
        <f t="shared" si="106"/>
        <v>0.4</v>
      </c>
      <c r="AF1126">
        <f>'TP Factors'!$D$7</f>
        <v>1.0291758621024898</v>
      </c>
      <c r="AG1126">
        <f t="shared" si="107"/>
        <v>0.4</v>
      </c>
    </row>
    <row r="1127" spans="1:33">
      <c r="A1127" s="51" t="s">
        <v>246</v>
      </c>
      <c r="B1127" s="51">
        <v>10</v>
      </c>
      <c r="C1127" s="51" t="s">
        <v>247</v>
      </c>
      <c r="D1127" s="52">
        <v>37.82</v>
      </c>
      <c r="E1127" s="51" t="s">
        <v>248</v>
      </c>
      <c r="F1127" s="51">
        <v>1234</v>
      </c>
      <c r="G1127" s="53">
        <v>102.5</v>
      </c>
      <c r="H1127" s="51" t="s">
        <v>249</v>
      </c>
      <c r="I1127" s="51" t="s">
        <v>250</v>
      </c>
      <c r="J1127" s="51">
        <v>2578</v>
      </c>
      <c r="K1127" s="54">
        <v>612.15935408200005</v>
      </c>
      <c r="L1127" s="54">
        <v>5176.0153176900003</v>
      </c>
      <c r="M1127" s="52">
        <v>3.79</v>
      </c>
      <c r="N1127" s="52">
        <v>0.67</v>
      </c>
      <c r="O1127" s="51">
        <v>64860</v>
      </c>
      <c r="P1127" s="51">
        <v>62994</v>
      </c>
      <c r="Q1127" s="55">
        <v>64860</v>
      </c>
      <c r="R1127" s="55">
        <v>1300</v>
      </c>
      <c r="S1127" s="51" t="s">
        <v>258</v>
      </c>
      <c r="T1127" s="51" t="s">
        <v>311</v>
      </c>
      <c r="U1127" s="55">
        <v>48.29</v>
      </c>
      <c r="V1127" s="55">
        <v>0</v>
      </c>
      <c r="W1127" s="55">
        <v>2.1</v>
      </c>
      <c r="X1127" s="55">
        <v>0.51600000000000001</v>
      </c>
      <c r="Y1127" s="55">
        <f t="shared" si="108"/>
        <v>1.47</v>
      </c>
      <c r="Z1127" s="55">
        <f t="shared" si="109"/>
        <v>0.25800000000000001</v>
      </c>
      <c r="AA1127" s="55">
        <v>0.66200000000000003</v>
      </c>
      <c r="AB1127" s="56">
        <v>1.27901612336518</v>
      </c>
      <c r="AC1127">
        <f t="shared" si="104"/>
        <v>4203</v>
      </c>
      <c r="AD1127">
        <f t="shared" si="105"/>
        <v>14</v>
      </c>
      <c r="AE1127">
        <f t="shared" si="106"/>
        <v>2.4</v>
      </c>
      <c r="AF1127">
        <f>'TP Factors'!$D$7</f>
        <v>1.0291758621024898</v>
      </c>
      <c r="AG1127">
        <f t="shared" si="107"/>
        <v>2.5</v>
      </c>
    </row>
    <row r="1128" spans="1:33">
      <c r="A1128" s="51" t="s">
        <v>246</v>
      </c>
      <c r="B1128" s="51">
        <v>10</v>
      </c>
      <c r="C1128" s="51" t="s">
        <v>247</v>
      </c>
      <c r="D1128" s="52">
        <v>37.82</v>
      </c>
      <c r="E1128" s="51" t="s">
        <v>248</v>
      </c>
      <c r="F1128" s="51">
        <v>1234</v>
      </c>
      <c r="G1128" s="53">
        <v>45</v>
      </c>
      <c r="H1128" s="51" t="s">
        <v>249</v>
      </c>
      <c r="I1128" s="51" t="s">
        <v>250</v>
      </c>
      <c r="J1128" s="51">
        <v>590</v>
      </c>
      <c r="K1128" s="54">
        <v>250.23277744399999</v>
      </c>
      <c r="L1128" s="54">
        <v>1115.2882510500001</v>
      </c>
      <c r="M1128" s="52">
        <v>0.5</v>
      </c>
      <c r="N1128" s="52">
        <v>0.14000000000000001</v>
      </c>
      <c r="O1128" s="51">
        <v>64906</v>
      </c>
      <c r="P1128" s="51">
        <v>63038</v>
      </c>
      <c r="Q1128" s="55">
        <v>64906</v>
      </c>
      <c r="R1128" s="55">
        <v>8140</v>
      </c>
      <c r="S1128" s="51" t="s">
        <v>258</v>
      </c>
      <c r="T1128" s="51" t="s">
        <v>301</v>
      </c>
      <c r="U1128" s="55">
        <v>48.29</v>
      </c>
      <c r="V1128" s="55">
        <v>0</v>
      </c>
      <c r="W1128" s="55">
        <v>1.2</v>
      </c>
      <c r="X1128" s="55">
        <v>0.48</v>
      </c>
      <c r="Y1128" s="55">
        <f t="shared" si="108"/>
        <v>0.84</v>
      </c>
      <c r="Z1128" s="55">
        <f t="shared" si="109"/>
        <v>0.24</v>
      </c>
      <c r="AA1128" s="55">
        <v>0.70299999999999996</v>
      </c>
      <c r="AB1128" s="56">
        <v>0.275592626360747</v>
      </c>
      <c r="AC1128">
        <f t="shared" si="104"/>
        <v>962</v>
      </c>
      <c r="AD1128">
        <f t="shared" si="105"/>
        <v>2</v>
      </c>
      <c r="AE1128">
        <f t="shared" si="106"/>
        <v>0.5</v>
      </c>
      <c r="AF1128">
        <f>'TP Factors'!$D$7</f>
        <v>1.0291758621024898</v>
      </c>
      <c r="AG1128">
        <f t="shared" si="107"/>
        <v>0.5</v>
      </c>
    </row>
    <row r="1129" spans="1:33">
      <c r="A1129" s="51" t="s">
        <v>246</v>
      </c>
      <c r="B1129" s="51">
        <v>10</v>
      </c>
      <c r="C1129" s="51" t="s">
        <v>247</v>
      </c>
      <c r="D1129" s="52">
        <v>37.82</v>
      </c>
      <c r="E1129" s="51" t="s">
        <v>248</v>
      </c>
      <c r="F1129" s="51">
        <v>1234</v>
      </c>
      <c r="G1129" s="53">
        <v>45</v>
      </c>
      <c r="H1129" s="51" t="s">
        <v>249</v>
      </c>
      <c r="I1129" s="51" t="s">
        <v>250</v>
      </c>
      <c r="J1129" s="51">
        <v>0</v>
      </c>
      <c r="K1129" s="54">
        <v>4.63669290163</v>
      </c>
      <c r="L1129" s="54">
        <v>0.76695064487499998</v>
      </c>
      <c r="M1129" s="52">
        <v>0</v>
      </c>
      <c r="N1129" s="52">
        <v>0</v>
      </c>
      <c r="O1129" s="51">
        <v>64907</v>
      </c>
      <c r="P1129" s="51">
        <v>63039</v>
      </c>
      <c r="Q1129" s="55">
        <v>64907</v>
      </c>
      <c r="R1129" s="55">
        <v>8140</v>
      </c>
      <c r="S1129" s="51" t="s">
        <v>253</v>
      </c>
      <c r="T1129" s="51" t="s">
        <v>295</v>
      </c>
      <c r="U1129" s="55">
        <v>48.29</v>
      </c>
      <c r="V1129" s="55">
        <v>0</v>
      </c>
      <c r="W1129" s="55">
        <v>1.2</v>
      </c>
      <c r="X1129" s="55">
        <v>0.48</v>
      </c>
      <c r="Y1129" s="55">
        <f t="shared" si="108"/>
        <v>0.84</v>
      </c>
      <c r="Z1129" s="55">
        <f t="shared" si="109"/>
        <v>0.24</v>
      </c>
      <c r="AA1129" s="55">
        <v>0.77700000000000002</v>
      </c>
      <c r="AB1129" s="56">
        <v>1.895168735148E-4</v>
      </c>
      <c r="AC1129">
        <f t="shared" si="104"/>
        <v>1</v>
      </c>
      <c r="AD1129">
        <f t="shared" si="105"/>
        <v>0</v>
      </c>
      <c r="AE1129">
        <f t="shared" si="106"/>
        <v>0</v>
      </c>
      <c r="AF1129">
        <f>'TP Factors'!$D$7</f>
        <v>1.0291758621024898</v>
      </c>
      <c r="AG1129">
        <f t="shared" si="107"/>
        <v>0</v>
      </c>
    </row>
    <row r="1130" spans="1:33">
      <c r="A1130" s="51" t="s">
        <v>246</v>
      </c>
      <c r="B1130" s="51">
        <v>10</v>
      </c>
      <c r="C1130" s="51" t="s">
        <v>247</v>
      </c>
      <c r="D1130" s="52">
        <v>37.82</v>
      </c>
      <c r="E1130" s="51" t="s">
        <v>248</v>
      </c>
      <c r="F1130" s="51">
        <v>1234</v>
      </c>
      <c r="G1130" s="53">
        <v>102.5</v>
      </c>
      <c r="H1130" s="51" t="s">
        <v>249</v>
      </c>
      <c r="I1130" s="51" t="s">
        <v>250</v>
      </c>
      <c r="J1130" s="51">
        <v>155</v>
      </c>
      <c r="K1130" s="54">
        <v>99.766734081199999</v>
      </c>
      <c r="L1130" s="54">
        <v>280.64912407700001</v>
      </c>
      <c r="M1130" s="52">
        <v>0.23</v>
      </c>
      <c r="N1130" s="52">
        <v>0.04</v>
      </c>
      <c r="O1130" s="51">
        <v>64936</v>
      </c>
      <c r="P1130" s="51">
        <v>63067</v>
      </c>
      <c r="Q1130" s="55">
        <v>64936</v>
      </c>
      <c r="R1130" s="55">
        <v>1300</v>
      </c>
      <c r="S1130" s="51" t="s">
        <v>251</v>
      </c>
      <c r="T1130" s="51" t="s">
        <v>315</v>
      </c>
      <c r="U1130" s="55">
        <v>48.29</v>
      </c>
      <c r="V1130" s="55">
        <v>0</v>
      </c>
      <c r="W1130" s="55">
        <v>2.1</v>
      </c>
      <c r="X1130" s="55">
        <v>0.51600000000000001</v>
      </c>
      <c r="Y1130" s="55">
        <f t="shared" si="108"/>
        <v>1.47</v>
      </c>
      <c r="Z1130" s="55">
        <f t="shared" si="109"/>
        <v>0.25800000000000001</v>
      </c>
      <c r="AA1130" s="55">
        <v>0.73299999999999998</v>
      </c>
      <c r="AB1130" s="56">
        <v>6.9349631471774004E-2</v>
      </c>
      <c r="AC1130">
        <f t="shared" si="104"/>
        <v>252</v>
      </c>
      <c r="AD1130">
        <f t="shared" si="105"/>
        <v>1</v>
      </c>
      <c r="AE1130">
        <f t="shared" si="106"/>
        <v>0.1</v>
      </c>
      <c r="AF1130">
        <f>'TP Factors'!$D$7</f>
        <v>1.0291758621024898</v>
      </c>
      <c r="AG1130">
        <f t="shared" si="107"/>
        <v>0.1</v>
      </c>
    </row>
    <row r="1131" spans="1:33">
      <c r="A1131" s="51" t="s">
        <v>246</v>
      </c>
      <c r="B1131" s="51">
        <v>10</v>
      </c>
      <c r="C1131" s="51" t="s">
        <v>247</v>
      </c>
      <c r="D1131" s="52">
        <v>37.82</v>
      </c>
      <c r="E1131" s="51" t="s">
        <v>248</v>
      </c>
      <c r="F1131" s="51">
        <v>1234</v>
      </c>
      <c r="G1131" s="53">
        <v>0</v>
      </c>
      <c r="H1131" s="51" t="s">
        <v>249</v>
      </c>
      <c r="I1131" s="51" t="s">
        <v>250</v>
      </c>
      <c r="J1131" s="51">
        <v>292</v>
      </c>
      <c r="K1131" s="54">
        <v>141.77827509400001</v>
      </c>
      <c r="L1131" s="54">
        <v>776.303850238</v>
      </c>
      <c r="M1131" s="52">
        <v>0.12</v>
      </c>
      <c r="N1131" s="52">
        <v>0.02</v>
      </c>
      <c r="O1131" s="51">
        <v>64952</v>
      </c>
      <c r="P1131" s="51">
        <v>63082</v>
      </c>
      <c r="Q1131" s="55">
        <v>64952</v>
      </c>
      <c r="R1131" s="55">
        <v>5300</v>
      </c>
      <c r="S1131" s="51" t="s">
        <v>256</v>
      </c>
      <c r="T1131" s="51" t="s">
        <v>294</v>
      </c>
      <c r="U1131" s="55">
        <v>48.29</v>
      </c>
      <c r="V1131" s="55">
        <v>0</v>
      </c>
      <c r="W1131" s="55">
        <v>0.6</v>
      </c>
      <c r="X1131" s="55">
        <v>0.13500000000000001</v>
      </c>
      <c r="Y1131" s="55">
        <f t="shared" si="108"/>
        <v>0.42</v>
      </c>
      <c r="Z1131" s="55">
        <f t="shared" si="109"/>
        <v>6.7500000000000004E-2</v>
      </c>
      <c r="AA1131" s="55">
        <v>0.5</v>
      </c>
      <c r="AB1131" s="56">
        <v>0.191828091718411</v>
      </c>
      <c r="AC1131">
        <f t="shared" si="104"/>
        <v>476</v>
      </c>
      <c r="AD1131">
        <f t="shared" si="105"/>
        <v>0</v>
      </c>
      <c r="AE1131">
        <f t="shared" si="106"/>
        <v>0.1</v>
      </c>
      <c r="AF1131">
        <f>'TP Factors'!$D$7</f>
        <v>1.0291758621024898</v>
      </c>
      <c r="AG1131">
        <f t="shared" si="107"/>
        <v>0.1</v>
      </c>
    </row>
    <row r="1132" spans="1:33">
      <c r="A1132" s="51" t="s">
        <v>246</v>
      </c>
      <c r="B1132" s="51">
        <v>10</v>
      </c>
      <c r="C1132" s="51" t="s">
        <v>247</v>
      </c>
      <c r="D1132" s="52">
        <v>37.82</v>
      </c>
      <c r="E1132" s="51" t="s">
        <v>248</v>
      </c>
      <c r="F1132" s="51">
        <v>1234</v>
      </c>
      <c r="G1132" s="53">
        <v>0</v>
      </c>
      <c r="H1132" s="51" t="s">
        <v>249</v>
      </c>
      <c r="I1132" s="51" t="s">
        <v>250</v>
      </c>
      <c r="J1132" s="51">
        <v>6</v>
      </c>
      <c r="K1132" s="54">
        <v>28.530658085300001</v>
      </c>
      <c r="L1132" s="54">
        <v>15.9141637945</v>
      </c>
      <c r="M1132" s="52">
        <v>0</v>
      </c>
      <c r="N1132" s="52">
        <v>0</v>
      </c>
      <c r="O1132" s="51">
        <v>64953</v>
      </c>
      <c r="P1132" s="51">
        <v>63083</v>
      </c>
      <c r="Q1132" s="55">
        <v>64953</v>
      </c>
      <c r="R1132" s="55">
        <v>5300</v>
      </c>
      <c r="S1132" s="51" t="s">
        <v>258</v>
      </c>
      <c r="T1132" s="51" t="s">
        <v>291</v>
      </c>
      <c r="U1132" s="55">
        <v>48.29</v>
      </c>
      <c r="V1132" s="55">
        <v>0</v>
      </c>
      <c r="W1132" s="55">
        <v>0.6</v>
      </c>
      <c r="X1132" s="55">
        <v>0.13500000000000001</v>
      </c>
      <c r="Y1132" s="55">
        <f t="shared" si="108"/>
        <v>0.42</v>
      </c>
      <c r="Z1132" s="55">
        <f t="shared" si="109"/>
        <v>6.7500000000000004E-2</v>
      </c>
      <c r="AA1132" s="55">
        <v>0.5</v>
      </c>
      <c r="AB1132" s="56">
        <v>3.9324597827096099E-3</v>
      </c>
      <c r="AC1132">
        <f t="shared" si="104"/>
        <v>10</v>
      </c>
      <c r="AD1132">
        <f t="shared" si="105"/>
        <v>0</v>
      </c>
      <c r="AE1132">
        <f t="shared" si="106"/>
        <v>0</v>
      </c>
      <c r="AF1132">
        <f>'TP Factors'!$D$7</f>
        <v>1.0291758621024898</v>
      </c>
      <c r="AG1132">
        <f t="shared" si="107"/>
        <v>0</v>
      </c>
    </row>
    <row r="1133" spans="1:33">
      <c r="A1133" s="51" t="s">
        <v>246</v>
      </c>
      <c r="B1133" s="51">
        <v>10</v>
      </c>
      <c r="C1133" s="51" t="s">
        <v>247</v>
      </c>
      <c r="D1133" s="52">
        <v>37.82</v>
      </c>
      <c r="E1133" s="51" t="s">
        <v>248</v>
      </c>
      <c r="F1133" s="51">
        <v>1234</v>
      </c>
      <c r="G1133" s="53">
        <v>102.5</v>
      </c>
      <c r="H1133" s="51" t="s">
        <v>249</v>
      </c>
      <c r="I1133" s="51" t="s">
        <v>250</v>
      </c>
      <c r="J1133" s="51">
        <v>19787</v>
      </c>
      <c r="K1133" s="54">
        <v>1109.7597722999999</v>
      </c>
      <c r="L1133" s="54">
        <v>39729.160783799998</v>
      </c>
      <c r="M1133" s="52">
        <v>29.09</v>
      </c>
      <c r="N1133" s="52">
        <v>5.1100000000000003</v>
      </c>
      <c r="O1133" s="51">
        <v>64970</v>
      </c>
      <c r="P1133" s="51">
        <v>63100</v>
      </c>
      <c r="Q1133" s="55">
        <v>64970</v>
      </c>
      <c r="R1133" s="55">
        <v>1300</v>
      </c>
      <c r="S1133" s="51" t="s">
        <v>258</v>
      </c>
      <c r="T1133" s="51" t="s">
        <v>311</v>
      </c>
      <c r="U1133" s="55">
        <v>48.29</v>
      </c>
      <c r="V1133" s="55">
        <v>0</v>
      </c>
      <c r="W1133" s="55">
        <v>2.1</v>
      </c>
      <c r="X1133" s="55">
        <v>0.51600000000000001</v>
      </c>
      <c r="Y1133" s="55">
        <f t="shared" si="108"/>
        <v>1.47</v>
      </c>
      <c r="Z1133" s="55">
        <f t="shared" si="109"/>
        <v>0.25800000000000001</v>
      </c>
      <c r="AA1133" s="55">
        <v>0.66200000000000003</v>
      </c>
      <c r="AB1133" s="56">
        <v>9.8172501616191301</v>
      </c>
      <c r="AC1133">
        <f t="shared" si="104"/>
        <v>32259</v>
      </c>
      <c r="AD1133">
        <f t="shared" si="105"/>
        <v>105</v>
      </c>
      <c r="AE1133">
        <f t="shared" si="106"/>
        <v>18.399999999999999</v>
      </c>
      <c r="AF1133">
        <f>'TP Factors'!$D$7</f>
        <v>1.0291758621024898</v>
      </c>
      <c r="AG1133">
        <f t="shared" si="107"/>
        <v>18.899999999999999</v>
      </c>
    </row>
    <row r="1134" spans="1:33">
      <c r="A1134" s="51" t="s">
        <v>246</v>
      </c>
      <c r="B1134" s="51">
        <v>10</v>
      </c>
      <c r="C1134" s="51" t="s">
        <v>247</v>
      </c>
      <c r="D1134" s="52">
        <v>37.82</v>
      </c>
      <c r="E1134" s="51" t="s">
        <v>248</v>
      </c>
      <c r="F1134" s="51">
        <v>1234</v>
      </c>
      <c r="G1134" s="53">
        <v>102.5</v>
      </c>
      <c r="H1134" s="51" t="s">
        <v>249</v>
      </c>
      <c r="I1134" s="51" t="s">
        <v>250</v>
      </c>
      <c r="J1134" s="51">
        <v>5702</v>
      </c>
      <c r="K1134" s="54">
        <v>575.86352351899995</v>
      </c>
      <c r="L1134" s="54">
        <v>11448.9861428</v>
      </c>
      <c r="M1134" s="52">
        <v>8.3800000000000008</v>
      </c>
      <c r="N1134" s="52">
        <v>1.47</v>
      </c>
      <c r="O1134" s="51">
        <v>64972</v>
      </c>
      <c r="P1134" s="51">
        <v>63102</v>
      </c>
      <c r="Q1134" s="55">
        <v>64972</v>
      </c>
      <c r="R1134" s="55">
        <v>1300</v>
      </c>
      <c r="S1134" s="51" t="s">
        <v>258</v>
      </c>
      <c r="T1134" s="51" t="s">
        <v>311</v>
      </c>
      <c r="U1134" s="55">
        <v>48.29</v>
      </c>
      <c r="V1134" s="55">
        <v>0</v>
      </c>
      <c r="W1134" s="55">
        <v>2.1</v>
      </c>
      <c r="X1134" s="55">
        <v>0.51600000000000001</v>
      </c>
      <c r="Y1134" s="55">
        <f t="shared" si="108"/>
        <v>1.47</v>
      </c>
      <c r="Z1134" s="55">
        <f t="shared" si="109"/>
        <v>0.25800000000000001</v>
      </c>
      <c r="AA1134" s="55">
        <v>0.66200000000000003</v>
      </c>
      <c r="AB1134" s="56">
        <v>2.8290947718544901</v>
      </c>
      <c r="AC1134">
        <f t="shared" si="104"/>
        <v>9296</v>
      </c>
      <c r="AD1134">
        <f t="shared" si="105"/>
        <v>30</v>
      </c>
      <c r="AE1134">
        <f t="shared" si="106"/>
        <v>5.3</v>
      </c>
      <c r="AF1134">
        <f>'TP Factors'!$D$7</f>
        <v>1.0291758621024898</v>
      </c>
      <c r="AG1134">
        <f t="shared" si="107"/>
        <v>5.5</v>
      </c>
    </row>
    <row r="1135" spans="1:33">
      <c r="A1135" s="51" t="s">
        <v>246</v>
      </c>
      <c r="B1135" s="51">
        <v>10</v>
      </c>
      <c r="C1135" s="51" t="s">
        <v>247</v>
      </c>
      <c r="D1135" s="52">
        <v>37.82</v>
      </c>
      <c r="E1135" s="51" t="s">
        <v>248</v>
      </c>
      <c r="F1135" s="51">
        <v>1234</v>
      </c>
      <c r="G1135" s="53">
        <v>11.1</v>
      </c>
      <c r="H1135" s="51" t="s">
        <v>249</v>
      </c>
      <c r="I1135" s="51" t="s">
        <v>250</v>
      </c>
      <c r="J1135" s="51">
        <v>68</v>
      </c>
      <c r="K1135" s="54">
        <v>89.596222774200001</v>
      </c>
      <c r="L1135" s="54">
        <v>405.47047158499998</v>
      </c>
      <c r="M1135" s="52">
        <v>0.08</v>
      </c>
      <c r="N1135" s="52">
        <v>0.01</v>
      </c>
      <c r="O1135" s="51">
        <v>64985</v>
      </c>
      <c r="P1135" s="51">
        <v>63115</v>
      </c>
      <c r="Q1135" s="55">
        <v>64985</v>
      </c>
      <c r="R1135" s="55">
        <v>1820</v>
      </c>
      <c r="S1135" s="51" t="s">
        <v>258</v>
      </c>
      <c r="T1135" s="51" t="s">
        <v>348</v>
      </c>
      <c r="U1135" s="55">
        <v>48.29</v>
      </c>
      <c r="V1135" s="55">
        <v>0</v>
      </c>
      <c r="W1135" s="55">
        <v>1.78</v>
      </c>
      <c r="X1135" s="55">
        <v>0.38</v>
      </c>
      <c r="Y1135" s="55">
        <f t="shared" si="108"/>
        <v>1.246</v>
      </c>
      <c r="Z1135" s="55">
        <f t="shared" si="109"/>
        <v>0.19</v>
      </c>
      <c r="AA1135" s="55">
        <v>0.222</v>
      </c>
      <c r="AB1135" s="56">
        <v>0.10019353479141301</v>
      </c>
      <c r="AC1135">
        <f t="shared" si="104"/>
        <v>110</v>
      </c>
      <c r="AD1135">
        <f t="shared" si="105"/>
        <v>0</v>
      </c>
      <c r="AE1135">
        <f t="shared" si="106"/>
        <v>0</v>
      </c>
      <c r="AF1135">
        <f>'TP Factors'!$D$7</f>
        <v>1.0291758621024898</v>
      </c>
      <c r="AG1135">
        <f t="shared" si="107"/>
        <v>0</v>
      </c>
    </row>
    <row r="1136" spans="1:33">
      <c r="A1136" s="51" t="s">
        <v>246</v>
      </c>
      <c r="B1136" s="51">
        <v>10</v>
      </c>
      <c r="C1136" s="51" t="s">
        <v>247</v>
      </c>
      <c r="D1136" s="52">
        <v>37.82</v>
      </c>
      <c r="E1136" s="51" t="s">
        <v>248</v>
      </c>
      <c r="F1136" s="51">
        <v>1234</v>
      </c>
      <c r="G1136" s="53">
        <v>11.1</v>
      </c>
      <c r="H1136" s="51" t="s">
        <v>249</v>
      </c>
      <c r="I1136" s="51" t="s">
        <v>250</v>
      </c>
      <c r="J1136" s="51">
        <v>17</v>
      </c>
      <c r="K1136" s="54">
        <v>41.565253326200001</v>
      </c>
      <c r="L1136" s="54">
        <v>74.104003115400005</v>
      </c>
      <c r="M1136" s="52">
        <v>0.02</v>
      </c>
      <c r="N1136" s="52">
        <v>0</v>
      </c>
      <c r="O1136" s="51">
        <v>64989</v>
      </c>
      <c r="P1136" s="51">
        <v>63119</v>
      </c>
      <c r="Q1136" s="55">
        <v>64989</v>
      </c>
      <c r="R1136" s="55">
        <v>1820</v>
      </c>
      <c r="S1136" s="51" t="s">
        <v>251</v>
      </c>
      <c r="T1136" s="51" t="s">
        <v>350</v>
      </c>
      <c r="U1136" s="55">
        <v>48.29</v>
      </c>
      <c r="V1136" s="55">
        <v>0</v>
      </c>
      <c r="W1136" s="55">
        <v>1.78</v>
      </c>
      <c r="X1136" s="55">
        <v>0.38</v>
      </c>
      <c r="Y1136" s="55">
        <f t="shared" si="108"/>
        <v>1.246</v>
      </c>
      <c r="Z1136" s="55">
        <f t="shared" si="109"/>
        <v>0.19</v>
      </c>
      <c r="AA1136" s="55">
        <v>0.29799999999999999</v>
      </c>
      <c r="AB1136" s="56">
        <v>1.8311424712820899E-2</v>
      </c>
      <c r="AC1136">
        <f t="shared" si="104"/>
        <v>27</v>
      </c>
      <c r="AD1136">
        <f t="shared" si="105"/>
        <v>0</v>
      </c>
      <c r="AE1136">
        <f t="shared" si="106"/>
        <v>0</v>
      </c>
      <c r="AF1136">
        <f>'TP Factors'!$D$7</f>
        <v>1.0291758621024898</v>
      </c>
      <c r="AG1136">
        <f t="shared" si="107"/>
        <v>0</v>
      </c>
    </row>
    <row r="1137" spans="1:33">
      <c r="A1137" s="51" t="s">
        <v>246</v>
      </c>
      <c r="B1137" s="51">
        <v>10</v>
      </c>
      <c r="C1137" s="51" t="s">
        <v>247</v>
      </c>
      <c r="D1137" s="52">
        <v>37.82</v>
      </c>
      <c r="E1137" s="51" t="s">
        <v>248</v>
      </c>
      <c r="F1137" s="51">
        <v>1234</v>
      </c>
      <c r="G1137" s="53">
        <v>105</v>
      </c>
      <c r="H1137" s="51" t="s">
        <v>249</v>
      </c>
      <c r="I1137" s="51" t="s">
        <v>250</v>
      </c>
      <c r="J1137" s="51">
        <v>154</v>
      </c>
      <c r="K1137" s="54">
        <v>74.677850065499996</v>
      </c>
      <c r="L1137" s="54">
        <v>230.15762753800001</v>
      </c>
      <c r="M1137" s="52">
        <v>0.21</v>
      </c>
      <c r="N1137" s="52">
        <v>0.04</v>
      </c>
      <c r="O1137" s="51">
        <v>65065</v>
      </c>
      <c r="P1137" s="51">
        <v>63190</v>
      </c>
      <c r="Q1137" s="55">
        <v>65065</v>
      </c>
      <c r="R1137" s="55">
        <v>1400</v>
      </c>
      <c r="S1137" s="51" t="s">
        <v>258</v>
      </c>
      <c r="T1137" s="51" t="s">
        <v>330</v>
      </c>
      <c r="U1137" s="55">
        <v>48.29</v>
      </c>
      <c r="V1137" s="55">
        <v>0</v>
      </c>
      <c r="W1137" s="55">
        <v>1.93</v>
      </c>
      <c r="X1137" s="55">
        <v>0.497</v>
      </c>
      <c r="Y1137" s="55">
        <f t="shared" si="108"/>
        <v>1.351</v>
      </c>
      <c r="Z1137" s="55">
        <f t="shared" si="109"/>
        <v>0.2485</v>
      </c>
      <c r="AA1137" s="55">
        <v>0.88700000000000001</v>
      </c>
      <c r="AB1137" s="56">
        <v>5.6872960865480597E-2</v>
      </c>
      <c r="AC1137">
        <f t="shared" si="104"/>
        <v>250</v>
      </c>
      <c r="AD1137">
        <f t="shared" si="105"/>
        <v>1</v>
      </c>
      <c r="AE1137">
        <f t="shared" si="106"/>
        <v>0.1</v>
      </c>
      <c r="AF1137">
        <f>'TP Factors'!$D$7</f>
        <v>1.0291758621024898</v>
      </c>
      <c r="AG1137">
        <f t="shared" si="107"/>
        <v>0.1</v>
      </c>
    </row>
    <row r="1138" spans="1:33">
      <c r="A1138" s="51" t="s">
        <v>246</v>
      </c>
      <c r="B1138" s="51">
        <v>10</v>
      </c>
      <c r="C1138" s="51" t="s">
        <v>247</v>
      </c>
      <c r="D1138" s="52">
        <v>37.82</v>
      </c>
      <c r="E1138" s="51" t="s">
        <v>248</v>
      </c>
      <c r="F1138" s="51">
        <v>1234</v>
      </c>
      <c r="G1138" s="53">
        <v>105</v>
      </c>
      <c r="H1138" s="51" t="s">
        <v>249</v>
      </c>
      <c r="I1138" s="51" t="s">
        <v>250</v>
      </c>
      <c r="J1138" s="51">
        <v>90</v>
      </c>
      <c r="K1138" s="54">
        <v>56.156595532300003</v>
      </c>
      <c r="L1138" s="54">
        <v>134.56340855299999</v>
      </c>
      <c r="M1138" s="52">
        <v>0.12</v>
      </c>
      <c r="N1138" s="52">
        <v>0.02</v>
      </c>
      <c r="O1138" s="51">
        <v>65073</v>
      </c>
      <c r="P1138" s="51">
        <v>63197</v>
      </c>
      <c r="Q1138" s="55">
        <v>65073</v>
      </c>
      <c r="R1138" s="55">
        <v>1400</v>
      </c>
      <c r="S1138" s="51" t="s">
        <v>258</v>
      </c>
      <c r="T1138" s="51" t="s">
        <v>330</v>
      </c>
      <c r="U1138" s="55">
        <v>48.29</v>
      </c>
      <c r="V1138" s="55">
        <v>0</v>
      </c>
      <c r="W1138" s="55">
        <v>1.93</v>
      </c>
      <c r="X1138" s="55">
        <v>0.497</v>
      </c>
      <c r="Y1138" s="55">
        <f t="shared" si="108"/>
        <v>1.351</v>
      </c>
      <c r="Z1138" s="55">
        <f t="shared" si="109"/>
        <v>0.2485</v>
      </c>
      <c r="AA1138" s="55">
        <v>0.88700000000000001</v>
      </c>
      <c r="AB1138" s="56">
        <v>3.3251209391830003E-2</v>
      </c>
      <c r="AC1138">
        <f t="shared" si="104"/>
        <v>146</v>
      </c>
      <c r="AD1138">
        <f t="shared" si="105"/>
        <v>0</v>
      </c>
      <c r="AE1138">
        <f t="shared" si="106"/>
        <v>0.1</v>
      </c>
      <c r="AF1138">
        <f>'TP Factors'!$D$7</f>
        <v>1.0291758621024898</v>
      </c>
      <c r="AG1138">
        <f t="shared" si="107"/>
        <v>0.1</v>
      </c>
    </row>
    <row r="1139" spans="1:33">
      <c r="A1139" s="51" t="s">
        <v>246</v>
      </c>
      <c r="B1139" s="51">
        <v>10</v>
      </c>
      <c r="C1139" s="51" t="s">
        <v>247</v>
      </c>
      <c r="D1139" s="52">
        <v>37.82</v>
      </c>
      <c r="E1139" s="51" t="s">
        <v>248</v>
      </c>
      <c r="F1139" s="51">
        <v>1234</v>
      </c>
      <c r="G1139" s="53">
        <v>102.5</v>
      </c>
      <c r="H1139" s="51" t="s">
        <v>249</v>
      </c>
      <c r="I1139" s="51" t="s">
        <v>250</v>
      </c>
      <c r="J1139" s="51">
        <v>129888</v>
      </c>
      <c r="K1139" s="54">
        <v>4827.8385028800003</v>
      </c>
      <c r="L1139" s="54">
        <v>260790.74267499999</v>
      </c>
      <c r="M1139" s="52">
        <v>190.94</v>
      </c>
      <c r="N1139" s="52">
        <v>33.51</v>
      </c>
      <c r="O1139" s="51">
        <v>65084</v>
      </c>
      <c r="P1139" s="51">
        <v>63207</v>
      </c>
      <c r="Q1139" s="55">
        <v>65084</v>
      </c>
      <c r="R1139" s="55">
        <v>1300</v>
      </c>
      <c r="S1139" s="51" t="s">
        <v>258</v>
      </c>
      <c r="T1139" s="51" t="s">
        <v>311</v>
      </c>
      <c r="U1139" s="55">
        <v>48.29</v>
      </c>
      <c r="V1139" s="55">
        <v>0</v>
      </c>
      <c r="W1139" s="55">
        <v>2.1</v>
      </c>
      <c r="X1139" s="55">
        <v>0.51600000000000001</v>
      </c>
      <c r="Y1139" s="55">
        <f t="shared" si="108"/>
        <v>1.47</v>
      </c>
      <c r="Z1139" s="55">
        <f t="shared" si="109"/>
        <v>0.25800000000000001</v>
      </c>
      <c r="AA1139" s="55">
        <v>0.66200000000000003</v>
      </c>
      <c r="AB1139" s="56">
        <v>64.442538180699998</v>
      </c>
      <c r="AC1139">
        <f t="shared" si="104"/>
        <v>211757</v>
      </c>
      <c r="AD1139">
        <f t="shared" si="105"/>
        <v>686</v>
      </c>
      <c r="AE1139">
        <f t="shared" si="106"/>
        <v>120.5</v>
      </c>
      <c r="AF1139">
        <f>'TP Factors'!$D$7</f>
        <v>1.0291758621024898</v>
      </c>
      <c r="AG1139">
        <f t="shared" si="107"/>
        <v>124</v>
      </c>
    </row>
    <row r="1140" spans="1:33">
      <c r="A1140" s="51" t="s">
        <v>246</v>
      </c>
      <c r="B1140" s="51">
        <v>10</v>
      </c>
      <c r="C1140" s="51" t="s">
        <v>247</v>
      </c>
      <c r="D1140" s="52">
        <v>37.82</v>
      </c>
      <c r="E1140" s="51" t="s">
        <v>248</v>
      </c>
      <c r="F1140" s="51">
        <v>1234</v>
      </c>
      <c r="G1140" s="53">
        <v>0</v>
      </c>
      <c r="H1140" s="51" t="s">
        <v>249</v>
      </c>
      <c r="I1140" s="51" t="s">
        <v>250</v>
      </c>
      <c r="J1140" s="51">
        <v>162</v>
      </c>
      <c r="K1140" s="54">
        <v>104.300109546</v>
      </c>
      <c r="L1140" s="54">
        <v>430.170172949</v>
      </c>
      <c r="M1140" s="52">
        <v>7.0000000000000007E-2</v>
      </c>
      <c r="N1140" s="52">
        <v>0.01</v>
      </c>
      <c r="O1140" s="51">
        <v>65100</v>
      </c>
      <c r="P1140" s="51">
        <v>63222</v>
      </c>
      <c r="Q1140" s="55">
        <v>65100</v>
      </c>
      <c r="R1140" s="55">
        <v>5300</v>
      </c>
      <c r="S1140" s="51" t="s">
        <v>251</v>
      </c>
      <c r="T1140" s="51" t="s">
        <v>323</v>
      </c>
      <c r="U1140" s="55">
        <v>48.29</v>
      </c>
      <c r="V1140" s="55">
        <v>0</v>
      </c>
      <c r="W1140" s="55">
        <v>0.6</v>
      </c>
      <c r="X1140" s="55">
        <v>0.13500000000000001</v>
      </c>
      <c r="Y1140" s="55">
        <f t="shared" si="108"/>
        <v>0.42</v>
      </c>
      <c r="Z1140" s="55">
        <f t="shared" si="109"/>
        <v>6.7500000000000004E-2</v>
      </c>
      <c r="AA1140" s="55">
        <v>0.5</v>
      </c>
      <c r="AB1140" s="56">
        <v>0.106296939487196</v>
      </c>
      <c r="AC1140">
        <f t="shared" si="104"/>
        <v>264</v>
      </c>
      <c r="AD1140">
        <f t="shared" si="105"/>
        <v>0</v>
      </c>
      <c r="AE1140">
        <f t="shared" si="106"/>
        <v>0</v>
      </c>
      <c r="AF1140">
        <f>'TP Factors'!$D$7</f>
        <v>1.0291758621024898</v>
      </c>
      <c r="AG1140">
        <f t="shared" si="107"/>
        <v>0</v>
      </c>
    </row>
    <row r="1141" spans="1:33">
      <c r="A1141" s="51" t="s">
        <v>246</v>
      </c>
      <c r="B1141" s="51">
        <v>10</v>
      </c>
      <c r="C1141" s="51" t="s">
        <v>247</v>
      </c>
      <c r="D1141" s="52">
        <v>37.82</v>
      </c>
      <c r="E1141" s="51" t="s">
        <v>248</v>
      </c>
      <c r="F1141" s="51">
        <v>1234</v>
      </c>
      <c r="G1141" s="53">
        <v>0</v>
      </c>
      <c r="H1141" s="51" t="s">
        <v>249</v>
      </c>
      <c r="I1141" s="51" t="s">
        <v>250</v>
      </c>
      <c r="J1141" s="51">
        <v>4194</v>
      </c>
      <c r="K1141" s="54">
        <v>741.49025172699999</v>
      </c>
      <c r="L1141" s="54">
        <v>11148.991137700001</v>
      </c>
      <c r="M1141" s="52">
        <v>1.76</v>
      </c>
      <c r="N1141" s="52">
        <v>0.28000000000000003</v>
      </c>
      <c r="O1141" s="51">
        <v>65101</v>
      </c>
      <c r="P1141" s="51">
        <v>63223</v>
      </c>
      <c r="Q1141" s="55">
        <v>65101</v>
      </c>
      <c r="R1141" s="55">
        <v>5300</v>
      </c>
      <c r="S1141" s="51" t="s">
        <v>258</v>
      </c>
      <c r="T1141" s="51" t="s">
        <v>291</v>
      </c>
      <c r="U1141" s="55">
        <v>48.29</v>
      </c>
      <c r="V1141" s="55">
        <v>0</v>
      </c>
      <c r="W1141" s="55">
        <v>0.6</v>
      </c>
      <c r="X1141" s="55">
        <v>0.13500000000000001</v>
      </c>
      <c r="Y1141" s="55">
        <f t="shared" si="108"/>
        <v>0.42</v>
      </c>
      <c r="Z1141" s="55">
        <f t="shared" si="109"/>
        <v>6.7500000000000004E-2</v>
      </c>
      <c r="AA1141" s="55">
        <v>0.5</v>
      </c>
      <c r="AB1141" s="56">
        <v>2.7549646880955101</v>
      </c>
      <c r="AC1141">
        <f t="shared" si="104"/>
        <v>6837</v>
      </c>
      <c r="AD1141">
        <f t="shared" si="105"/>
        <v>6</v>
      </c>
      <c r="AE1141">
        <f t="shared" si="106"/>
        <v>1</v>
      </c>
      <c r="AF1141">
        <f>'TP Factors'!$D$7</f>
        <v>1.0291758621024898</v>
      </c>
      <c r="AG1141">
        <f t="shared" si="107"/>
        <v>1</v>
      </c>
    </row>
    <row r="1142" spans="1:33">
      <c r="A1142" s="51" t="s">
        <v>246</v>
      </c>
      <c r="B1142" s="51">
        <v>10</v>
      </c>
      <c r="C1142" s="51" t="s">
        <v>247</v>
      </c>
      <c r="D1142" s="52">
        <v>37.82</v>
      </c>
      <c r="E1142" s="51" t="s">
        <v>248</v>
      </c>
      <c r="F1142" s="51">
        <v>1234</v>
      </c>
      <c r="G1142" s="53">
        <v>105</v>
      </c>
      <c r="H1142" s="51" t="s">
        <v>249</v>
      </c>
      <c r="I1142" s="51" t="s">
        <v>250</v>
      </c>
      <c r="J1142" s="51">
        <v>21</v>
      </c>
      <c r="K1142" s="54">
        <v>137.72471166899999</v>
      </c>
      <c r="L1142" s="54">
        <v>31.4724866868</v>
      </c>
      <c r="M1142" s="52">
        <v>0.03</v>
      </c>
      <c r="N1142" s="52">
        <v>0.01</v>
      </c>
      <c r="O1142" s="51">
        <v>65104</v>
      </c>
      <c r="P1142" s="51">
        <v>63225</v>
      </c>
      <c r="Q1142" s="55">
        <v>65104</v>
      </c>
      <c r="R1142" s="55">
        <v>1400</v>
      </c>
      <c r="S1142" s="51" t="s">
        <v>258</v>
      </c>
      <c r="T1142" s="51" t="s">
        <v>330</v>
      </c>
      <c r="U1142" s="55">
        <v>48.29</v>
      </c>
      <c r="V1142" s="55">
        <v>0</v>
      </c>
      <c r="W1142" s="55">
        <v>1.93</v>
      </c>
      <c r="X1142" s="55">
        <v>0.497</v>
      </c>
      <c r="Y1142" s="55">
        <f t="shared" si="108"/>
        <v>1.351</v>
      </c>
      <c r="Z1142" s="55">
        <f t="shared" si="109"/>
        <v>0.2485</v>
      </c>
      <c r="AA1142" s="55">
        <v>0.88700000000000001</v>
      </c>
      <c r="AB1142" s="56">
        <v>7.77698970663512E-3</v>
      </c>
      <c r="AC1142">
        <f t="shared" si="104"/>
        <v>34</v>
      </c>
      <c r="AD1142">
        <f t="shared" si="105"/>
        <v>0</v>
      </c>
      <c r="AE1142">
        <f t="shared" si="106"/>
        <v>0</v>
      </c>
      <c r="AF1142">
        <f>'TP Factors'!$D$7</f>
        <v>1.0291758621024898</v>
      </c>
      <c r="AG1142">
        <f t="shared" si="107"/>
        <v>0</v>
      </c>
    </row>
    <row r="1143" spans="1:33">
      <c r="A1143" s="51" t="s">
        <v>246</v>
      </c>
      <c r="B1143" s="51">
        <v>10</v>
      </c>
      <c r="C1143" s="51" t="s">
        <v>247</v>
      </c>
      <c r="D1143" s="52">
        <v>37.82</v>
      </c>
      <c r="E1143" s="51" t="s">
        <v>248</v>
      </c>
      <c r="F1143" s="51">
        <v>1234</v>
      </c>
      <c r="G1143" s="53">
        <v>45</v>
      </c>
      <c r="H1143" s="51" t="s">
        <v>249</v>
      </c>
      <c r="I1143" s="51" t="s">
        <v>250</v>
      </c>
      <c r="J1143" s="51">
        <v>70</v>
      </c>
      <c r="K1143" s="54">
        <v>46.106578714199998</v>
      </c>
      <c r="L1143" s="54">
        <v>109.283131309</v>
      </c>
      <c r="M1143" s="52">
        <v>0.06</v>
      </c>
      <c r="N1143" s="52">
        <v>0.02</v>
      </c>
      <c r="O1143" s="51">
        <v>65105</v>
      </c>
      <c r="P1143" s="51">
        <v>63226</v>
      </c>
      <c r="Q1143" s="55">
        <v>65105</v>
      </c>
      <c r="R1143" s="55">
        <v>8140</v>
      </c>
      <c r="S1143" s="51" t="s">
        <v>251</v>
      </c>
      <c r="T1143" s="51" t="s">
        <v>332</v>
      </c>
      <c r="U1143" s="55">
        <v>48.29</v>
      </c>
      <c r="V1143" s="55">
        <v>0</v>
      </c>
      <c r="W1143" s="55">
        <v>1.2</v>
      </c>
      <c r="X1143" s="55">
        <v>0.48</v>
      </c>
      <c r="Y1143" s="55">
        <f t="shared" si="108"/>
        <v>0.84</v>
      </c>
      <c r="Z1143" s="55">
        <f t="shared" si="109"/>
        <v>0.24</v>
      </c>
      <c r="AA1143" s="55">
        <v>0.85</v>
      </c>
      <c r="AB1143" s="56">
        <v>2.7004341828821402E-2</v>
      </c>
      <c r="AC1143">
        <f t="shared" si="104"/>
        <v>114</v>
      </c>
      <c r="AD1143">
        <f t="shared" si="105"/>
        <v>0</v>
      </c>
      <c r="AE1143">
        <f t="shared" si="106"/>
        <v>0.1</v>
      </c>
      <c r="AF1143">
        <f>'TP Factors'!$D$7</f>
        <v>1.0291758621024898</v>
      </c>
      <c r="AG1143">
        <f t="shared" si="107"/>
        <v>0.1</v>
      </c>
    </row>
    <row r="1144" spans="1:33">
      <c r="A1144" s="51" t="s">
        <v>246</v>
      </c>
      <c r="B1144" s="51">
        <v>10</v>
      </c>
      <c r="C1144" s="51" t="s">
        <v>247</v>
      </c>
      <c r="D1144" s="52">
        <v>37.82</v>
      </c>
      <c r="E1144" s="51" t="s">
        <v>248</v>
      </c>
      <c r="F1144" s="51">
        <v>1234</v>
      </c>
      <c r="G1144" s="53">
        <v>105</v>
      </c>
      <c r="H1144" s="51" t="s">
        <v>249</v>
      </c>
      <c r="I1144" s="51" t="s">
        <v>250</v>
      </c>
      <c r="J1144" s="51">
        <v>181</v>
      </c>
      <c r="K1144" s="54">
        <v>80.691518282600001</v>
      </c>
      <c r="L1144" s="54">
        <v>271.60900659800001</v>
      </c>
      <c r="M1144" s="52">
        <v>0.24</v>
      </c>
      <c r="N1144" s="52">
        <v>0.04</v>
      </c>
      <c r="O1144" s="51">
        <v>65123</v>
      </c>
      <c r="P1144" s="51">
        <v>63242</v>
      </c>
      <c r="Q1144" s="55">
        <v>65123</v>
      </c>
      <c r="R1144" s="55">
        <v>1400</v>
      </c>
      <c r="S1144" s="51" t="s">
        <v>258</v>
      </c>
      <c r="T1144" s="51" t="s">
        <v>330</v>
      </c>
      <c r="U1144" s="55">
        <v>48.29</v>
      </c>
      <c r="V1144" s="55">
        <v>0</v>
      </c>
      <c r="W1144" s="55">
        <v>1.93</v>
      </c>
      <c r="X1144" s="55">
        <v>0.497</v>
      </c>
      <c r="Y1144" s="55">
        <f t="shared" si="108"/>
        <v>1.351</v>
      </c>
      <c r="Z1144" s="55">
        <f t="shared" si="109"/>
        <v>0.2485</v>
      </c>
      <c r="AA1144" s="55">
        <v>0.88700000000000001</v>
      </c>
      <c r="AB1144" s="56">
        <v>6.7115778714414598E-2</v>
      </c>
      <c r="AC1144">
        <f t="shared" si="104"/>
        <v>295</v>
      </c>
      <c r="AD1144">
        <f t="shared" si="105"/>
        <v>1</v>
      </c>
      <c r="AE1144">
        <f t="shared" si="106"/>
        <v>0.2</v>
      </c>
      <c r="AF1144">
        <f>'TP Factors'!$D$7</f>
        <v>1.0291758621024898</v>
      </c>
      <c r="AG1144">
        <f t="shared" si="107"/>
        <v>0.2</v>
      </c>
    </row>
    <row r="1145" spans="1:33">
      <c r="A1145" s="51" t="s">
        <v>246</v>
      </c>
      <c r="B1145" s="51">
        <v>10</v>
      </c>
      <c r="C1145" s="51" t="s">
        <v>247</v>
      </c>
      <c r="D1145" s="52">
        <v>37.82</v>
      </c>
      <c r="E1145" s="51" t="s">
        <v>248</v>
      </c>
      <c r="F1145" s="51">
        <v>1234</v>
      </c>
      <c r="G1145" s="53">
        <v>98</v>
      </c>
      <c r="H1145" s="51" t="s">
        <v>249</v>
      </c>
      <c r="I1145" s="51" t="s">
        <v>250</v>
      </c>
      <c r="J1145" s="51">
        <v>1646</v>
      </c>
      <c r="K1145" s="54">
        <v>249.156325469</v>
      </c>
      <c r="L1145" s="54">
        <v>2782.5238082199999</v>
      </c>
      <c r="M1145" s="52">
        <v>2.0699999999999998</v>
      </c>
      <c r="N1145" s="52">
        <v>0.39</v>
      </c>
      <c r="O1145" s="51">
        <v>65133</v>
      </c>
      <c r="P1145" s="51">
        <v>63252</v>
      </c>
      <c r="Q1145" s="55">
        <v>65133</v>
      </c>
      <c r="R1145" s="55">
        <v>1700</v>
      </c>
      <c r="S1145" s="51" t="s">
        <v>253</v>
      </c>
      <c r="T1145" s="51" t="s">
        <v>322</v>
      </c>
      <c r="U1145" s="55">
        <v>48.29</v>
      </c>
      <c r="V1145" s="55">
        <v>0</v>
      </c>
      <c r="W1145" s="55">
        <v>1.8</v>
      </c>
      <c r="X1145" s="55">
        <v>0.47799999999999998</v>
      </c>
      <c r="Y1145" s="55">
        <f t="shared" si="108"/>
        <v>1.26</v>
      </c>
      <c r="Z1145" s="55">
        <f t="shared" si="109"/>
        <v>0.23899999999999999</v>
      </c>
      <c r="AA1145" s="55">
        <v>0.78600000000000003</v>
      </c>
      <c r="AB1145" s="56">
        <v>0.68757385678513105</v>
      </c>
      <c r="AC1145">
        <f t="shared" si="104"/>
        <v>2683</v>
      </c>
      <c r="AD1145">
        <f t="shared" si="105"/>
        <v>7</v>
      </c>
      <c r="AE1145">
        <f t="shared" si="106"/>
        <v>1.4</v>
      </c>
      <c r="AF1145">
        <f>'TP Factors'!$D$7</f>
        <v>1.0291758621024898</v>
      </c>
      <c r="AG1145">
        <f t="shared" si="107"/>
        <v>1.4</v>
      </c>
    </row>
    <row r="1146" spans="1:33">
      <c r="A1146" s="51" t="s">
        <v>246</v>
      </c>
      <c r="B1146" s="51">
        <v>10</v>
      </c>
      <c r="C1146" s="51" t="s">
        <v>247</v>
      </c>
      <c r="D1146" s="52">
        <v>37.82</v>
      </c>
      <c r="E1146" s="51" t="s">
        <v>248</v>
      </c>
      <c r="F1146" s="51">
        <v>1234</v>
      </c>
      <c r="G1146" s="53">
        <v>0</v>
      </c>
      <c r="H1146" s="51" t="s">
        <v>249</v>
      </c>
      <c r="I1146" s="51" t="s">
        <v>250</v>
      </c>
      <c r="J1146" s="51">
        <v>128</v>
      </c>
      <c r="K1146" s="54">
        <v>102.944857275</v>
      </c>
      <c r="L1146" s="54">
        <v>339.758442221</v>
      </c>
      <c r="M1146" s="52">
        <v>0.05</v>
      </c>
      <c r="N1146" s="52">
        <v>0.01</v>
      </c>
      <c r="O1146" s="51">
        <v>65146</v>
      </c>
      <c r="P1146" s="51">
        <v>63264</v>
      </c>
      <c r="Q1146" s="55">
        <v>65146</v>
      </c>
      <c r="R1146" s="55">
        <v>5300</v>
      </c>
      <c r="S1146" s="51" t="s">
        <v>258</v>
      </c>
      <c r="T1146" s="51" t="s">
        <v>291</v>
      </c>
      <c r="U1146" s="55">
        <v>48.29</v>
      </c>
      <c r="V1146" s="55">
        <v>0</v>
      </c>
      <c r="W1146" s="55">
        <v>0.6</v>
      </c>
      <c r="X1146" s="55">
        <v>0.13500000000000001</v>
      </c>
      <c r="Y1146" s="55">
        <f t="shared" si="108"/>
        <v>0.42</v>
      </c>
      <c r="Z1146" s="55">
        <f t="shared" si="109"/>
        <v>6.7500000000000004E-2</v>
      </c>
      <c r="AA1146" s="55">
        <v>0.5</v>
      </c>
      <c r="AB1146" s="56">
        <v>8.3955803650397301E-2</v>
      </c>
      <c r="AC1146">
        <f t="shared" si="104"/>
        <v>208</v>
      </c>
      <c r="AD1146">
        <f t="shared" si="105"/>
        <v>0</v>
      </c>
      <c r="AE1146">
        <f t="shared" si="106"/>
        <v>0</v>
      </c>
      <c r="AF1146">
        <f>'TP Factors'!$D$7</f>
        <v>1.0291758621024898</v>
      </c>
      <c r="AG1146">
        <f t="shared" si="107"/>
        <v>0</v>
      </c>
    </row>
    <row r="1147" spans="1:33">
      <c r="A1147" s="51" t="s">
        <v>246</v>
      </c>
      <c r="B1147" s="51">
        <v>10</v>
      </c>
      <c r="C1147" s="51" t="s">
        <v>247</v>
      </c>
      <c r="D1147" s="52">
        <v>37.82</v>
      </c>
      <c r="E1147" s="51" t="s">
        <v>248</v>
      </c>
      <c r="F1147" s="51">
        <v>1234</v>
      </c>
      <c r="G1147" s="53">
        <v>105</v>
      </c>
      <c r="H1147" s="51" t="s">
        <v>249</v>
      </c>
      <c r="I1147" s="51" t="s">
        <v>250</v>
      </c>
      <c r="J1147" s="51">
        <v>398</v>
      </c>
      <c r="K1147" s="54">
        <v>125.29532199000001</v>
      </c>
      <c r="L1147" s="54">
        <v>597.154491119</v>
      </c>
      <c r="M1147" s="52">
        <v>0.54</v>
      </c>
      <c r="N1147" s="52">
        <v>0.1</v>
      </c>
      <c r="O1147" s="51">
        <v>65182</v>
      </c>
      <c r="P1147" s="51">
        <v>63296</v>
      </c>
      <c r="Q1147" s="55">
        <v>65182</v>
      </c>
      <c r="R1147" s="55">
        <v>1400</v>
      </c>
      <c r="S1147" s="51" t="s">
        <v>258</v>
      </c>
      <c r="T1147" s="51" t="s">
        <v>330</v>
      </c>
      <c r="U1147" s="55">
        <v>48.29</v>
      </c>
      <c r="V1147" s="55">
        <v>0</v>
      </c>
      <c r="W1147" s="55">
        <v>1.93</v>
      </c>
      <c r="X1147" s="55">
        <v>0.497</v>
      </c>
      <c r="Y1147" s="55">
        <f t="shared" si="108"/>
        <v>1.351</v>
      </c>
      <c r="Z1147" s="55">
        <f t="shared" si="109"/>
        <v>0.2485</v>
      </c>
      <c r="AA1147" s="55">
        <v>0.88700000000000001</v>
      </c>
      <c r="AB1147" s="56">
        <v>0.14755949808829</v>
      </c>
      <c r="AC1147">
        <f t="shared" si="104"/>
        <v>650</v>
      </c>
      <c r="AD1147">
        <f t="shared" si="105"/>
        <v>2</v>
      </c>
      <c r="AE1147">
        <f t="shared" si="106"/>
        <v>0.4</v>
      </c>
      <c r="AF1147">
        <f>'TP Factors'!$D$7</f>
        <v>1.0291758621024898</v>
      </c>
      <c r="AG1147">
        <f t="shared" si="107"/>
        <v>0.4</v>
      </c>
    </row>
    <row r="1148" spans="1:33">
      <c r="A1148" s="51" t="s">
        <v>246</v>
      </c>
      <c r="B1148" s="51">
        <v>10</v>
      </c>
      <c r="C1148" s="51" t="s">
        <v>247</v>
      </c>
      <c r="D1148" s="52">
        <v>37.82</v>
      </c>
      <c r="E1148" s="51" t="s">
        <v>248</v>
      </c>
      <c r="F1148" s="51">
        <v>1234</v>
      </c>
      <c r="G1148" s="53">
        <v>0</v>
      </c>
      <c r="H1148" s="51" t="s">
        <v>249</v>
      </c>
      <c r="I1148" s="51" t="s">
        <v>250</v>
      </c>
      <c r="J1148" s="51">
        <v>156</v>
      </c>
      <c r="K1148" s="54">
        <v>81.267673623600004</v>
      </c>
      <c r="L1148" s="54">
        <v>414.47761635799998</v>
      </c>
      <c r="M1148" s="52">
        <v>7.0000000000000007E-2</v>
      </c>
      <c r="N1148" s="52">
        <v>0.01</v>
      </c>
      <c r="O1148" s="51">
        <v>65200</v>
      </c>
      <c r="P1148" s="51">
        <v>63310</v>
      </c>
      <c r="Q1148" s="55">
        <v>65200</v>
      </c>
      <c r="R1148" s="55">
        <v>5300</v>
      </c>
      <c r="S1148" s="51" t="s">
        <v>258</v>
      </c>
      <c r="T1148" s="51" t="s">
        <v>291</v>
      </c>
      <c r="U1148" s="55">
        <v>48.29</v>
      </c>
      <c r="V1148" s="55">
        <v>0</v>
      </c>
      <c r="W1148" s="55">
        <v>0.6</v>
      </c>
      <c r="X1148" s="55">
        <v>0.13500000000000001</v>
      </c>
      <c r="Y1148" s="55">
        <f t="shared" si="108"/>
        <v>0.42</v>
      </c>
      <c r="Z1148" s="55">
        <f t="shared" si="109"/>
        <v>6.7500000000000004E-2</v>
      </c>
      <c r="AA1148" s="55">
        <v>0.5</v>
      </c>
      <c r="AB1148" s="56">
        <v>0.102419239823618</v>
      </c>
      <c r="AC1148">
        <f t="shared" si="104"/>
        <v>254</v>
      </c>
      <c r="AD1148">
        <f t="shared" si="105"/>
        <v>0</v>
      </c>
      <c r="AE1148">
        <f t="shared" si="106"/>
        <v>0</v>
      </c>
      <c r="AF1148">
        <f>'TP Factors'!$D$7</f>
        <v>1.0291758621024898</v>
      </c>
      <c r="AG1148">
        <f t="shared" si="107"/>
        <v>0</v>
      </c>
    </row>
    <row r="1149" spans="1:33">
      <c r="A1149" s="51" t="s">
        <v>246</v>
      </c>
      <c r="B1149" s="51">
        <v>10</v>
      </c>
      <c r="C1149" s="51" t="s">
        <v>247</v>
      </c>
      <c r="D1149" s="52">
        <v>37.82</v>
      </c>
      <c r="E1149" s="51" t="s">
        <v>248</v>
      </c>
      <c r="F1149" s="51">
        <v>1234</v>
      </c>
      <c r="G1149" s="53">
        <v>105</v>
      </c>
      <c r="H1149" s="51" t="s">
        <v>249</v>
      </c>
      <c r="I1149" s="51" t="s">
        <v>250</v>
      </c>
      <c r="J1149" s="51">
        <v>652</v>
      </c>
      <c r="K1149" s="54">
        <v>122.230105986</v>
      </c>
      <c r="L1149" s="54">
        <v>976.79352578800001</v>
      </c>
      <c r="M1149" s="52">
        <v>0.88</v>
      </c>
      <c r="N1149" s="52">
        <v>0.16</v>
      </c>
      <c r="O1149" s="51">
        <v>65211</v>
      </c>
      <c r="P1149" s="51">
        <v>63321</v>
      </c>
      <c r="Q1149" s="55">
        <v>65211</v>
      </c>
      <c r="R1149" s="55">
        <v>1400</v>
      </c>
      <c r="S1149" s="51" t="s">
        <v>258</v>
      </c>
      <c r="T1149" s="51" t="s">
        <v>330</v>
      </c>
      <c r="U1149" s="55">
        <v>48.29</v>
      </c>
      <c r="V1149" s="55">
        <v>0</v>
      </c>
      <c r="W1149" s="55">
        <v>1.93</v>
      </c>
      <c r="X1149" s="55">
        <v>0.497</v>
      </c>
      <c r="Y1149" s="55">
        <f t="shared" si="108"/>
        <v>1.351</v>
      </c>
      <c r="Z1149" s="55">
        <f t="shared" si="109"/>
        <v>0.2485</v>
      </c>
      <c r="AA1149" s="55">
        <v>0.88700000000000001</v>
      </c>
      <c r="AB1149" s="56">
        <v>0.24136997132351001</v>
      </c>
      <c r="AC1149">
        <f t="shared" si="104"/>
        <v>1063</v>
      </c>
      <c r="AD1149">
        <f t="shared" si="105"/>
        <v>3</v>
      </c>
      <c r="AE1149">
        <f t="shared" si="106"/>
        <v>0.6</v>
      </c>
      <c r="AF1149">
        <f>'TP Factors'!$D$7</f>
        <v>1.0291758621024898</v>
      </c>
      <c r="AG1149">
        <f t="shared" si="107"/>
        <v>0.6</v>
      </c>
    </row>
    <row r="1150" spans="1:33">
      <c r="A1150" s="51" t="s">
        <v>246</v>
      </c>
      <c r="B1150" s="51">
        <v>10</v>
      </c>
      <c r="C1150" s="51" t="s">
        <v>247</v>
      </c>
      <c r="D1150" s="52">
        <v>37.82</v>
      </c>
      <c r="E1150" s="51" t="s">
        <v>248</v>
      </c>
      <c r="F1150" s="51">
        <v>1234</v>
      </c>
      <c r="G1150" s="53">
        <v>98</v>
      </c>
      <c r="H1150" s="51" t="s">
        <v>249</v>
      </c>
      <c r="I1150" s="51" t="s">
        <v>250</v>
      </c>
      <c r="J1150" s="51">
        <v>2730</v>
      </c>
      <c r="K1150" s="54">
        <v>375.05251662900002</v>
      </c>
      <c r="L1150" s="54">
        <v>4896.3680239900004</v>
      </c>
      <c r="M1150" s="52">
        <v>3.44</v>
      </c>
      <c r="N1150" s="52">
        <v>0.65</v>
      </c>
      <c r="O1150" s="51">
        <v>65275</v>
      </c>
      <c r="P1150" s="51">
        <v>63379</v>
      </c>
      <c r="Q1150" s="55">
        <v>65275</v>
      </c>
      <c r="R1150" s="55">
        <v>1700</v>
      </c>
      <c r="S1150" s="51" t="s">
        <v>258</v>
      </c>
      <c r="T1150" s="51" t="s">
        <v>307</v>
      </c>
      <c r="U1150" s="55">
        <v>48.29</v>
      </c>
      <c r="V1150" s="55">
        <v>0</v>
      </c>
      <c r="W1150" s="55">
        <v>1.8</v>
      </c>
      <c r="X1150" s="55">
        <v>0.47799999999999998</v>
      </c>
      <c r="Y1150" s="55">
        <f t="shared" si="108"/>
        <v>1.26</v>
      </c>
      <c r="Z1150" s="55">
        <f t="shared" si="109"/>
        <v>0.23899999999999999</v>
      </c>
      <c r="AA1150" s="55">
        <v>0.74099999999999999</v>
      </c>
      <c r="AB1150" s="56">
        <v>1.2099140487093401</v>
      </c>
      <c r="AC1150">
        <f t="shared" si="104"/>
        <v>4450</v>
      </c>
      <c r="AD1150">
        <f t="shared" si="105"/>
        <v>12</v>
      </c>
      <c r="AE1150">
        <f t="shared" si="106"/>
        <v>2.2999999999999998</v>
      </c>
      <c r="AF1150">
        <f>'TP Factors'!$D$7</f>
        <v>1.0291758621024898</v>
      </c>
      <c r="AG1150">
        <f t="shared" si="107"/>
        <v>2.4</v>
      </c>
    </row>
    <row r="1151" spans="1:33">
      <c r="A1151" s="51" t="s">
        <v>246</v>
      </c>
      <c r="B1151" s="51">
        <v>10</v>
      </c>
      <c r="C1151" s="51" t="s">
        <v>247</v>
      </c>
      <c r="D1151" s="52">
        <v>37.82</v>
      </c>
      <c r="E1151" s="51" t="s">
        <v>248</v>
      </c>
      <c r="F1151" s="51">
        <v>1234</v>
      </c>
      <c r="G1151" s="53">
        <v>98</v>
      </c>
      <c r="H1151" s="51" t="s">
        <v>249</v>
      </c>
      <c r="I1151" s="51" t="s">
        <v>250</v>
      </c>
      <c r="J1151" s="51">
        <v>1616</v>
      </c>
      <c r="K1151" s="54">
        <v>249.29198925200001</v>
      </c>
      <c r="L1151" s="54">
        <v>2733.64282908</v>
      </c>
      <c r="M1151" s="52">
        <v>2.04</v>
      </c>
      <c r="N1151" s="52">
        <v>0.39</v>
      </c>
      <c r="O1151" s="51">
        <v>65276</v>
      </c>
      <c r="P1151" s="51">
        <v>63380</v>
      </c>
      <c r="Q1151" s="55">
        <v>65276</v>
      </c>
      <c r="R1151" s="55">
        <v>1700</v>
      </c>
      <c r="S1151" s="51" t="s">
        <v>253</v>
      </c>
      <c r="T1151" s="51" t="s">
        <v>322</v>
      </c>
      <c r="U1151" s="55">
        <v>48.29</v>
      </c>
      <c r="V1151" s="55">
        <v>0</v>
      </c>
      <c r="W1151" s="55">
        <v>1.8</v>
      </c>
      <c r="X1151" s="55">
        <v>0.47799999999999998</v>
      </c>
      <c r="Y1151" s="55">
        <f t="shared" si="108"/>
        <v>1.26</v>
      </c>
      <c r="Z1151" s="55">
        <f t="shared" si="109"/>
        <v>0.23899999999999999</v>
      </c>
      <c r="AA1151" s="55">
        <v>0.78600000000000003</v>
      </c>
      <c r="AB1151" s="56">
        <v>0.67549515210612499</v>
      </c>
      <c r="AC1151">
        <f t="shared" si="104"/>
        <v>2635</v>
      </c>
      <c r="AD1151">
        <f t="shared" si="105"/>
        <v>7</v>
      </c>
      <c r="AE1151">
        <f t="shared" si="106"/>
        <v>1.4</v>
      </c>
      <c r="AF1151">
        <f>'TP Factors'!$D$7</f>
        <v>1.0291758621024898</v>
      </c>
      <c r="AG1151">
        <f t="shared" si="107"/>
        <v>1.4</v>
      </c>
    </row>
    <row r="1152" spans="1:33">
      <c r="A1152" s="51" t="s">
        <v>246</v>
      </c>
      <c r="B1152" s="51">
        <v>10</v>
      </c>
      <c r="C1152" s="51" t="s">
        <v>247</v>
      </c>
      <c r="D1152" s="52">
        <v>37.82</v>
      </c>
      <c r="E1152" s="51" t="s">
        <v>248</v>
      </c>
      <c r="F1152" s="51">
        <v>1234</v>
      </c>
      <c r="G1152" s="53">
        <v>105</v>
      </c>
      <c r="H1152" s="51" t="s">
        <v>249</v>
      </c>
      <c r="I1152" s="51" t="s">
        <v>250</v>
      </c>
      <c r="J1152" s="51">
        <v>247</v>
      </c>
      <c r="K1152" s="54">
        <v>139.964384752</v>
      </c>
      <c r="L1152" s="54">
        <v>369.633543433</v>
      </c>
      <c r="M1152" s="52">
        <v>0.33</v>
      </c>
      <c r="N1152" s="52">
        <v>0.06</v>
      </c>
      <c r="O1152" s="51">
        <v>65278</v>
      </c>
      <c r="P1152" s="51">
        <v>63382</v>
      </c>
      <c r="Q1152" s="55">
        <v>65278</v>
      </c>
      <c r="R1152" s="55">
        <v>1400</v>
      </c>
      <c r="S1152" s="51" t="s">
        <v>258</v>
      </c>
      <c r="T1152" s="51" t="s">
        <v>330</v>
      </c>
      <c r="U1152" s="55">
        <v>48.29</v>
      </c>
      <c r="V1152" s="55">
        <v>0</v>
      </c>
      <c r="W1152" s="55">
        <v>1.93</v>
      </c>
      <c r="X1152" s="55">
        <v>0.497</v>
      </c>
      <c r="Y1152" s="55">
        <f t="shared" si="108"/>
        <v>1.351</v>
      </c>
      <c r="Z1152" s="55">
        <f t="shared" si="109"/>
        <v>0.2485</v>
      </c>
      <c r="AA1152" s="55">
        <v>0.88700000000000001</v>
      </c>
      <c r="AB1152" s="56">
        <v>9.1338072402672901E-2</v>
      </c>
      <c r="AC1152">
        <f t="shared" si="104"/>
        <v>402</v>
      </c>
      <c r="AD1152">
        <f t="shared" si="105"/>
        <v>1</v>
      </c>
      <c r="AE1152">
        <f t="shared" si="106"/>
        <v>0.2</v>
      </c>
      <c r="AF1152">
        <f>'TP Factors'!$D$7</f>
        <v>1.0291758621024898</v>
      </c>
      <c r="AG1152">
        <f t="shared" si="107"/>
        <v>0.2</v>
      </c>
    </row>
    <row r="1153" spans="1:33">
      <c r="A1153" s="51" t="s">
        <v>246</v>
      </c>
      <c r="B1153" s="51">
        <v>10</v>
      </c>
      <c r="C1153" s="51" t="s">
        <v>247</v>
      </c>
      <c r="D1153" s="52">
        <v>37.82</v>
      </c>
      <c r="E1153" s="51" t="s">
        <v>248</v>
      </c>
      <c r="F1153" s="51">
        <v>1234</v>
      </c>
      <c r="G1153" s="53">
        <v>105</v>
      </c>
      <c r="H1153" s="51" t="s">
        <v>249</v>
      </c>
      <c r="I1153" s="51" t="s">
        <v>250</v>
      </c>
      <c r="J1153" s="51">
        <v>74</v>
      </c>
      <c r="K1153" s="54">
        <v>52.6514118196</v>
      </c>
      <c r="L1153" s="54">
        <v>110.166828307</v>
      </c>
      <c r="M1153" s="52">
        <v>0.1</v>
      </c>
      <c r="N1153" s="52">
        <v>0.02</v>
      </c>
      <c r="O1153" s="51">
        <v>65279</v>
      </c>
      <c r="P1153" s="51">
        <v>63383</v>
      </c>
      <c r="Q1153" s="55">
        <v>65279</v>
      </c>
      <c r="R1153" s="55">
        <v>1400</v>
      </c>
      <c r="S1153" s="51" t="s">
        <v>258</v>
      </c>
      <c r="T1153" s="51" t="s">
        <v>330</v>
      </c>
      <c r="U1153" s="55">
        <v>48.29</v>
      </c>
      <c r="V1153" s="55">
        <v>0</v>
      </c>
      <c r="W1153" s="55">
        <v>1.93</v>
      </c>
      <c r="X1153" s="55">
        <v>0.497</v>
      </c>
      <c r="Y1153" s="55">
        <f t="shared" si="108"/>
        <v>1.351</v>
      </c>
      <c r="Z1153" s="55">
        <f t="shared" si="109"/>
        <v>0.2485</v>
      </c>
      <c r="AA1153" s="55">
        <v>0.88700000000000001</v>
      </c>
      <c r="AB1153" s="56">
        <v>2.7222707245219899E-2</v>
      </c>
      <c r="AC1153">
        <f t="shared" si="104"/>
        <v>120</v>
      </c>
      <c r="AD1153">
        <f t="shared" si="105"/>
        <v>0</v>
      </c>
      <c r="AE1153">
        <f t="shared" si="106"/>
        <v>0.1</v>
      </c>
      <c r="AF1153">
        <f>'TP Factors'!$D$7</f>
        <v>1.0291758621024898</v>
      </c>
      <c r="AG1153">
        <f t="shared" si="107"/>
        <v>0.1</v>
      </c>
    </row>
    <row r="1154" spans="1:33">
      <c r="A1154" s="51" t="s">
        <v>246</v>
      </c>
      <c r="B1154" s="51">
        <v>10</v>
      </c>
      <c r="C1154" s="51" t="s">
        <v>247</v>
      </c>
      <c r="D1154" s="52">
        <v>37.82</v>
      </c>
      <c r="E1154" s="51" t="s">
        <v>248</v>
      </c>
      <c r="F1154" s="51">
        <v>1234</v>
      </c>
      <c r="G1154" s="53">
        <v>0</v>
      </c>
      <c r="H1154" s="51" t="s">
        <v>249</v>
      </c>
      <c r="I1154" s="51" t="s">
        <v>250</v>
      </c>
      <c r="J1154" s="51">
        <v>63</v>
      </c>
      <c r="K1154" s="54">
        <v>73.474078600400006</v>
      </c>
      <c r="L1154" s="54">
        <v>167.00004014699999</v>
      </c>
      <c r="M1154" s="52">
        <v>0.03</v>
      </c>
      <c r="N1154" s="52">
        <v>0</v>
      </c>
      <c r="O1154" s="51">
        <v>65290</v>
      </c>
      <c r="P1154" s="51">
        <v>63394</v>
      </c>
      <c r="Q1154" s="55">
        <v>65290</v>
      </c>
      <c r="R1154" s="55">
        <v>5300</v>
      </c>
      <c r="S1154" s="51" t="s">
        <v>258</v>
      </c>
      <c r="T1154" s="51" t="s">
        <v>291</v>
      </c>
      <c r="U1154" s="55">
        <v>48.29</v>
      </c>
      <c r="V1154" s="55">
        <v>0</v>
      </c>
      <c r="W1154" s="55">
        <v>0.6</v>
      </c>
      <c r="X1154" s="55">
        <v>0.13500000000000001</v>
      </c>
      <c r="Y1154" s="55">
        <f t="shared" si="108"/>
        <v>0.42</v>
      </c>
      <c r="Z1154" s="55">
        <f t="shared" si="109"/>
        <v>6.7500000000000004E-2</v>
      </c>
      <c r="AA1154" s="55">
        <v>0.5</v>
      </c>
      <c r="AB1154" s="56">
        <v>4.1266443560610003E-2</v>
      </c>
      <c r="AC1154">
        <f t="shared" si="104"/>
        <v>102</v>
      </c>
      <c r="AD1154">
        <f t="shared" si="105"/>
        <v>0</v>
      </c>
      <c r="AE1154">
        <f t="shared" si="106"/>
        <v>0</v>
      </c>
      <c r="AF1154">
        <f>'TP Factors'!$D$7</f>
        <v>1.0291758621024898</v>
      </c>
      <c r="AG1154">
        <f t="shared" si="107"/>
        <v>0</v>
      </c>
    </row>
    <row r="1155" spans="1:33">
      <c r="A1155" s="51" t="s">
        <v>246</v>
      </c>
      <c r="B1155" s="51">
        <v>10</v>
      </c>
      <c r="C1155" s="51" t="s">
        <v>247</v>
      </c>
      <c r="D1155" s="52">
        <v>37.82</v>
      </c>
      <c r="E1155" s="51" t="s">
        <v>248</v>
      </c>
      <c r="F1155" s="51">
        <v>1234</v>
      </c>
      <c r="G1155" s="53">
        <v>0</v>
      </c>
      <c r="H1155" s="51" t="s">
        <v>249</v>
      </c>
      <c r="I1155" s="51" t="s">
        <v>250</v>
      </c>
      <c r="J1155" s="51">
        <v>45</v>
      </c>
      <c r="K1155" s="54">
        <v>76.812142266699993</v>
      </c>
      <c r="L1155" s="54">
        <v>120.249816572</v>
      </c>
      <c r="M1155" s="52">
        <v>0.02</v>
      </c>
      <c r="N1155" s="52">
        <v>0</v>
      </c>
      <c r="O1155" s="51">
        <v>65311</v>
      </c>
      <c r="P1155" s="51">
        <v>63411</v>
      </c>
      <c r="Q1155" s="55">
        <v>65311</v>
      </c>
      <c r="R1155" s="55">
        <v>5300</v>
      </c>
      <c r="S1155" s="51" t="s">
        <v>256</v>
      </c>
      <c r="T1155" s="51" t="s">
        <v>294</v>
      </c>
      <c r="U1155" s="55">
        <v>48.29</v>
      </c>
      <c r="V1155" s="55">
        <v>0</v>
      </c>
      <c r="W1155" s="55">
        <v>0.6</v>
      </c>
      <c r="X1155" s="55">
        <v>0.13500000000000001</v>
      </c>
      <c r="Y1155" s="55">
        <f t="shared" si="108"/>
        <v>0.42</v>
      </c>
      <c r="Z1155" s="55">
        <f t="shared" si="109"/>
        <v>6.7500000000000004E-2</v>
      </c>
      <c r="AA1155" s="55">
        <v>0.5</v>
      </c>
      <c r="AB1155" s="56">
        <v>2.97142579367035E-2</v>
      </c>
      <c r="AC1155">
        <f t="shared" ref="AC1155:AC1218" si="110">ROUND(AB1155*AA1155*U1155*102.79,0)</f>
        <v>74</v>
      </c>
      <c r="AD1155">
        <f t="shared" ref="AD1155:AD1218" si="111">ROUND(Y1155*AC1155*0.002205,0)</f>
        <v>0</v>
      </c>
      <c r="AE1155">
        <f t="shared" ref="AE1155:AE1218" si="112">ROUND(Z1155*AC1155*0.002205,1)</f>
        <v>0</v>
      </c>
      <c r="AF1155">
        <f>'TP Factors'!$D$7</f>
        <v>1.0291758621024898</v>
      </c>
      <c r="AG1155">
        <f t="shared" ref="AG1155:AG1218" si="113">ROUND(AE1155*AF1155,1)</f>
        <v>0</v>
      </c>
    </row>
    <row r="1156" spans="1:33">
      <c r="A1156" s="51" t="s">
        <v>246</v>
      </c>
      <c r="B1156" s="51">
        <v>10</v>
      </c>
      <c r="C1156" s="51" t="s">
        <v>247</v>
      </c>
      <c r="D1156" s="52">
        <v>37.82</v>
      </c>
      <c r="E1156" s="51" t="s">
        <v>248</v>
      </c>
      <c r="F1156" s="51">
        <v>1234</v>
      </c>
      <c r="G1156" s="53">
        <v>0</v>
      </c>
      <c r="H1156" s="51" t="s">
        <v>249</v>
      </c>
      <c r="I1156" s="51" t="s">
        <v>250</v>
      </c>
      <c r="J1156" s="51">
        <v>104</v>
      </c>
      <c r="K1156" s="54">
        <v>151.251179337</v>
      </c>
      <c r="L1156" s="54">
        <v>276.20321086199999</v>
      </c>
      <c r="M1156" s="52">
        <v>0.04</v>
      </c>
      <c r="N1156" s="52">
        <v>0.01</v>
      </c>
      <c r="O1156" s="51">
        <v>65378</v>
      </c>
      <c r="P1156" s="51">
        <v>63474</v>
      </c>
      <c r="Q1156" s="55">
        <v>65378</v>
      </c>
      <c r="R1156" s="55">
        <v>5300</v>
      </c>
      <c r="S1156" s="51" t="s">
        <v>258</v>
      </c>
      <c r="T1156" s="51" t="s">
        <v>291</v>
      </c>
      <c r="U1156" s="55">
        <v>48.29</v>
      </c>
      <c r="V1156" s="55">
        <v>0</v>
      </c>
      <c r="W1156" s="55">
        <v>0.6</v>
      </c>
      <c r="X1156" s="55">
        <v>0.13500000000000001</v>
      </c>
      <c r="Y1156" s="55">
        <f t="shared" si="108"/>
        <v>0.42</v>
      </c>
      <c r="Z1156" s="55">
        <f t="shared" si="109"/>
        <v>6.7500000000000004E-2</v>
      </c>
      <c r="AA1156" s="55">
        <v>0.5</v>
      </c>
      <c r="AB1156" s="56">
        <v>6.8251026773472903E-2</v>
      </c>
      <c r="AC1156">
        <f t="shared" si="110"/>
        <v>169</v>
      </c>
      <c r="AD1156">
        <f t="shared" si="111"/>
        <v>0</v>
      </c>
      <c r="AE1156">
        <f t="shared" si="112"/>
        <v>0</v>
      </c>
      <c r="AF1156">
        <f>'TP Factors'!$D$7</f>
        <v>1.0291758621024898</v>
      </c>
      <c r="AG1156">
        <f t="shared" si="113"/>
        <v>0</v>
      </c>
    </row>
    <row r="1157" spans="1:33">
      <c r="A1157" s="51" t="s">
        <v>246</v>
      </c>
      <c r="B1157" s="51">
        <v>10</v>
      </c>
      <c r="C1157" s="51" t="s">
        <v>247</v>
      </c>
      <c r="D1157" s="52">
        <v>37.82</v>
      </c>
      <c r="E1157" s="51" t="s">
        <v>248</v>
      </c>
      <c r="F1157" s="51">
        <v>1234</v>
      </c>
      <c r="G1157" s="53">
        <v>0</v>
      </c>
      <c r="H1157" s="51" t="s">
        <v>249</v>
      </c>
      <c r="I1157" s="51" t="s">
        <v>250</v>
      </c>
      <c r="J1157" s="51">
        <v>19</v>
      </c>
      <c r="K1157" s="54">
        <v>48.5077934754</v>
      </c>
      <c r="L1157" s="54">
        <v>50.869801102399997</v>
      </c>
      <c r="M1157" s="52">
        <v>0.01</v>
      </c>
      <c r="N1157" s="52">
        <v>0</v>
      </c>
      <c r="O1157" s="51">
        <v>65388</v>
      </c>
      <c r="P1157" s="51">
        <v>63484</v>
      </c>
      <c r="Q1157" s="55">
        <v>65388</v>
      </c>
      <c r="R1157" s="55">
        <v>5300</v>
      </c>
      <c r="S1157" s="51" t="s">
        <v>256</v>
      </c>
      <c r="T1157" s="51" t="s">
        <v>294</v>
      </c>
      <c r="U1157" s="55">
        <v>48.29</v>
      </c>
      <c r="V1157" s="55">
        <v>0</v>
      </c>
      <c r="W1157" s="55">
        <v>0.6</v>
      </c>
      <c r="X1157" s="55">
        <v>0.13500000000000001</v>
      </c>
      <c r="Y1157" s="55">
        <f t="shared" si="108"/>
        <v>0.42</v>
      </c>
      <c r="Z1157" s="55">
        <f t="shared" si="109"/>
        <v>6.7500000000000004E-2</v>
      </c>
      <c r="AA1157" s="55">
        <v>0.5</v>
      </c>
      <c r="AB1157" s="56">
        <v>1.25701513182434E-2</v>
      </c>
      <c r="AC1157">
        <f t="shared" si="110"/>
        <v>31</v>
      </c>
      <c r="AD1157">
        <f t="shared" si="111"/>
        <v>0</v>
      </c>
      <c r="AE1157">
        <f t="shared" si="112"/>
        <v>0</v>
      </c>
      <c r="AF1157">
        <f>'TP Factors'!$D$7</f>
        <v>1.0291758621024898</v>
      </c>
      <c r="AG1157">
        <f t="shared" si="113"/>
        <v>0</v>
      </c>
    </row>
    <row r="1158" spans="1:33">
      <c r="A1158" s="51" t="s">
        <v>246</v>
      </c>
      <c r="B1158" s="51">
        <v>10</v>
      </c>
      <c r="C1158" s="51" t="s">
        <v>247</v>
      </c>
      <c r="D1158" s="52">
        <v>37.82</v>
      </c>
      <c r="E1158" s="51" t="s">
        <v>248</v>
      </c>
      <c r="F1158" s="51">
        <v>1234</v>
      </c>
      <c r="G1158" s="53">
        <v>0</v>
      </c>
      <c r="H1158" s="51" t="s">
        <v>249</v>
      </c>
      <c r="I1158" s="51" t="s">
        <v>250</v>
      </c>
      <c r="J1158" s="51">
        <v>19</v>
      </c>
      <c r="K1158" s="54">
        <v>44.142042586800002</v>
      </c>
      <c r="L1158" s="54">
        <v>49.463598016399999</v>
      </c>
      <c r="M1158" s="52">
        <v>0.01</v>
      </c>
      <c r="N1158" s="52">
        <v>0</v>
      </c>
      <c r="O1158" s="51">
        <v>65408</v>
      </c>
      <c r="P1158" s="51">
        <v>63504</v>
      </c>
      <c r="Q1158" s="55">
        <v>65408</v>
      </c>
      <c r="R1158" s="55">
        <v>5300</v>
      </c>
      <c r="S1158" s="51" t="s">
        <v>258</v>
      </c>
      <c r="T1158" s="51" t="s">
        <v>291</v>
      </c>
      <c r="U1158" s="55">
        <v>48.29</v>
      </c>
      <c r="V1158" s="55">
        <v>0</v>
      </c>
      <c r="W1158" s="55">
        <v>0.6</v>
      </c>
      <c r="X1158" s="55">
        <v>0.13500000000000001</v>
      </c>
      <c r="Y1158" s="55">
        <f t="shared" si="108"/>
        <v>0.42</v>
      </c>
      <c r="Z1158" s="55">
        <f t="shared" si="109"/>
        <v>6.7500000000000004E-2</v>
      </c>
      <c r="AA1158" s="55">
        <v>0.5</v>
      </c>
      <c r="AB1158" s="56">
        <v>1.2222672360720201E-2</v>
      </c>
      <c r="AC1158">
        <f t="shared" si="110"/>
        <v>30</v>
      </c>
      <c r="AD1158">
        <f t="shared" si="111"/>
        <v>0</v>
      </c>
      <c r="AE1158">
        <f t="shared" si="112"/>
        <v>0</v>
      </c>
      <c r="AF1158">
        <f>'TP Factors'!$D$7</f>
        <v>1.0291758621024898</v>
      </c>
      <c r="AG1158">
        <f t="shared" si="113"/>
        <v>0</v>
      </c>
    </row>
    <row r="1159" spans="1:33">
      <c r="A1159" s="51" t="s">
        <v>246</v>
      </c>
      <c r="B1159" s="51">
        <v>10</v>
      </c>
      <c r="C1159" s="51" t="s">
        <v>247</v>
      </c>
      <c r="D1159" s="52">
        <v>37.82</v>
      </c>
      <c r="E1159" s="51" t="s">
        <v>248</v>
      </c>
      <c r="F1159" s="51">
        <v>1234</v>
      </c>
      <c r="G1159" s="53">
        <v>0</v>
      </c>
      <c r="H1159" s="51" t="s">
        <v>249</v>
      </c>
      <c r="I1159" s="51" t="s">
        <v>250</v>
      </c>
      <c r="J1159" s="51">
        <v>2709</v>
      </c>
      <c r="K1159" s="54">
        <v>494.25975466900002</v>
      </c>
      <c r="L1159" s="54">
        <v>7200.7116481399999</v>
      </c>
      <c r="M1159" s="52">
        <v>1.1399999999999999</v>
      </c>
      <c r="N1159" s="52">
        <v>0.18</v>
      </c>
      <c r="O1159" s="51">
        <v>65409</v>
      </c>
      <c r="P1159" s="51">
        <v>63505</v>
      </c>
      <c r="Q1159" s="55">
        <v>65409</v>
      </c>
      <c r="R1159" s="55">
        <v>5300</v>
      </c>
      <c r="S1159" s="51" t="s">
        <v>258</v>
      </c>
      <c r="T1159" s="51" t="s">
        <v>291</v>
      </c>
      <c r="U1159" s="55">
        <v>48.29</v>
      </c>
      <c r="V1159" s="55">
        <v>0</v>
      </c>
      <c r="W1159" s="55">
        <v>0.6</v>
      </c>
      <c r="X1159" s="55">
        <v>0.13500000000000001</v>
      </c>
      <c r="Y1159" s="55">
        <f t="shared" si="108"/>
        <v>0.42</v>
      </c>
      <c r="Z1159" s="55">
        <f t="shared" si="109"/>
        <v>6.7500000000000004E-2</v>
      </c>
      <c r="AA1159" s="55">
        <v>0.5</v>
      </c>
      <c r="AB1159" s="56">
        <v>1.7793274813102</v>
      </c>
      <c r="AC1159">
        <f t="shared" si="110"/>
        <v>4416</v>
      </c>
      <c r="AD1159">
        <f t="shared" si="111"/>
        <v>4</v>
      </c>
      <c r="AE1159">
        <f t="shared" si="112"/>
        <v>0.7</v>
      </c>
      <c r="AF1159">
        <f>'TP Factors'!$D$7</f>
        <v>1.0291758621024898</v>
      </c>
      <c r="AG1159">
        <f t="shared" si="113"/>
        <v>0.7</v>
      </c>
    </row>
    <row r="1160" spans="1:33">
      <c r="A1160" s="51" t="s">
        <v>246</v>
      </c>
      <c r="B1160" s="51">
        <v>10</v>
      </c>
      <c r="C1160" s="51" t="s">
        <v>247</v>
      </c>
      <c r="D1160" s="52">
        <v>37.82</v>
      </c>
      <c r="E1160" s="51" t="s">
        <v>248</v>
      </c>
      <c r="F1160" s="51">
        <v>1234</v>
      </c>
      <c r="G1160" s="53">
        <v>98</v>
      </c>
      <c r="H1160" s="51" t="s">
        <v>249</v>
      </c>
      <c r="I1160" s="51" t="s">
        <v>250</v>
      </c>
      <c r="J1160" s="51">
        <v>1877</v>
      </c>
      <c r="K1160" s="54">
        <v>242.848250882</v>
      </c>
      <c r="L1160" s="54">
        <v>3367.4564432299999</v>
      </c>
      <c r="M1160" s="52">
        <v>2.37</v>
      </c>
      <c r="N1160" s="52">
        <v>0.45</v>
      </c>
      <c r="O1160" s="51">
        <v>65451</v>
      </c>
      <c r="P1160" s="51">
        <v>63543</v>
      </c>
      <c r="Q1160" s="55">
        <v>65451</v>
      </c>
      <c r="R1160" s="55">
        <v>1700</v>
      </c>
      <c r="S1160" s="51" t="s">
        <v>258</v>
      </c>
      <c r="T1160" s="51" t="s">
        <v>307</v>
      </c>
      <c r="U1160" s="55">
        <v>48.29</v>
      </c>
      <c r="V1160" s="55">
        <v>0</v>
      </c>
      <c r="W1160" s="55">
        <v>1.8</v>
      </c>
      <c r="X1160" s="55">
        <v>0.47799999999999998</v>
      </c>
      <c r="Y1160" s="55">
        <f t="shared" si="108"/>
        <v>1.26</v>
      </c>
      <c r="Z1160" s="55">
        <f t="shared" si="109"/>
        <v>0.23899999999999999</v>
      </c>
      <c r="AA1160" s="55">
        <v>0.74099999999999999</v>
      </c>
      <c r="AB1160" s="56">
        <v>0.83211328055519695</v>
      </c>
      <c r="AC1160">
        <f t="shared" si="110"/>
        <v>3061</v>
      </c>
      <c r="AD1160">
        <f t="shared" si="111"/>
        <v>9</v>
      </c>
      <c r="AE1160">
        <f t="shared" si="112"/>
        <v>1.6</v>
      </c>
      <c r="AF1160">
        <f>'TP Factors'!$D$7</f>
        <v>1.0291758621024898</v>
      </c>
      <c r="AG1160">
        <f t="shared" si="113"/>
        <v>1.6</v>
      </c>
    </row>
    <row r="1161" spans="1:33">
      <c r="A1161" s="51" t="s">
        <v>246</v>
      </c>
      <c r="B1161" s="51">
        <v>10</v>
      </c>
      <c r="C1161" s="51" t="s">
        <v>247</v>
      </c>
      <c r="D1161" s="52">
        <v>37.82</v>
      </c>
      <c r="E1161" s="51" t="s">
        <v>248</v>
      </c>
      <c r="F1161" s="51">
        <v>1234</v>
      </c>
      <c r="G1161" s="53">
        <v>45</v>
      </c>
      <c r="H1161" s="51" t="s">
        <v>249</v>
      </c>
      <c r="I1161" s="51" t="s">
        <v>250</v>
      </c>
      <c r="J1161" s="51">
        <v>185</v>
      </c>
      <c r="K1161" s="54">
        <v>138.32640765100001</v>
      </c>
      <c r="L1161" s="54">
        <v>349.81941901699997</v>
      </c>
      <c r="M1161" s="52">
        <v>0.16</v>
      </c>
      <c r="N1161" s="52">
        <v>0.04</v>
      </c>
      <c r="O1161" s="51">
        <v>65452</v>
      </c>
      <c r="P1161" s="51">
        <v>63544</v>
      </c>
      <c r="Q1161" s="55">
        <v>65452</v>
      </c>
      <c r="R1161" s="55">
        <v>8140</v>
      </c>
      <c r="S1161" s="51" t="s">
        <v>258</v>
      </c>
      <c r="T1161" s="51" t="s">
        <v>301</v>
      </c>
      <c r="U1161" s="55">
        <v>48.29</v>
      </c>
      <c r="V1161" s="55">
        <v>0</v>
      </c>
      <c r="W1161" s="55">
        <v>1.2</v>
      </c>
      <c r="X1161" s="55">
        <v>0.48</v>
      </c>
      <c r="Y1161" s="55">
        <f t="shared" si="108"/>
        <v>0.84</v>
      </c>
      <c r="Z1161" s="55">
        <f t="shared" si="109"/>
        <v>0.24</v>
      </c>
      <c r="AA1161" s="55">
        <v>0.70299999999999996</v>
      </c>
      <c r="AB1161" s="56">
        <v>8.6441915221547205E-2</v>
      </c>
      <c r="AC1161">
        <f t="shared" si="110"/>
        <v>302</v>
      </c>
      <c r="AD1161">
        <f t="shared" si="111"/>
        <v>1</v>
      </c>
      <c r="AE1161">
        <f t="shared" si="112"/>
        <v>0.2</v>
      </c>
      <c r="AF1161">
        <f>'TP Factors'!$D$7</f>
        <v>1.0291758621024898</v>
      </c>
      <c r="AG1161">
        <f t="shared" si="113"/>
        <v>0.2</v>
      </c>
    </row>
    <row r="1162" spans="1:33">
      <c r="A1162" s="51" t="s">
        <v>246</v>
      </c>
      <c r="B1162" s="51">
        <v>10</v>
      </c>
      <c r="C1162" s="51" t="s">
        <v>247</v>
      </c>
      <c r="D1162" s="52">
        <v>37.82</v>
      </c>
      <c r="E1162" s="51" t="s">
        <v>248</v>
      </c>
      <c r="F1162" s="51">
        <v>1234</v>
      </c>
      <c r="G1162" s="53">
        <v>0</v>
      </c>
      <c r="H1162" s="51" t="s">
        <v>249</v>
      </c>
      <c r="I1162" s="51" t="s">
        <v>250</v>
      </c>
      <c r="J1162" s="51">
        <v>10</v>
      </c>
      <c r="K1162" s="54">
        <v>31.260739368599999</v>
      </c>
      <c r="L1162" s="54">
        <v>27.969694433499999</v>
      </c>
      <c r="M1162" s="52">
        <v>0</v>
      </c>
      <c r="N1162" s="52">
        <v>0</v>
      </c>
      <c r="O1162" s="51">
        <v>65462</v>
      </c>
      <c r="P1162" s="51">
        <v>63554</v>
      </c>
      <c r="Q1162" s="55">
        <v>65462</v>
      </c>
      <c r="R1162" s="55">
        <v>5300</v>
      </c>
      <c r="S1162" s="51" t="s">
        <v>258</v>
      </c>
      <c r="T1162" s="51" t="s">
        <v>291</v>
      </c>
      <c r="U1162" s="55">
        <v>48.29</v>
      </c>
      <c r="V1162" s="55">
        <v>0</v>
      </c>
      <c r="W1162" s="55">
        <v>0.6</v>
      </c>
      <c r="X1162" s="55">
        <v>0.13500000000000001</v>
      </c>
      <c r="Y1162" s="55">
        <f t="shared" si="108"/>
        <v>0.42</v>
      </c>
      <c r="Z1162" s="55">
        <f t="shared" si="109"/>
        <v>6.7500000000000004E-2</v>
      </c>
      <c r="AA1162" s="55">
        <v>0.5</v>
      </c>
      <c r="AB1162" s="56">
        <v>6.9114343723939804E-3</v>
      </c>
      <c r="AC1162">
        <f t="shared" si="110"/>
        <v>17</v>
      </c>
      <c r="AD1162">
        <f t="shared" si="111"/>
        <v>0</v>
      </c>
      <c r="AE1162">
        <f t="shared" si="112"/>
        <v>0</v>
      </c>
      <c r="AF1162">
        <f>'TP Factors'!$D$7</f>
        <v>1.0291758621024898</v>
      </c>
      <c r="AG1162">
        <f t="shared" si="113"/>
        <v>0</v>
      </c>
    </row>
    <row r="1163" spans="1:33">
      <c r="A1163" s="51" t="s">
        <v>246</v>
      </c>
      <c r="B1163" s="51">
        <v>10</v>
      </c>
      <c r="C1163" s="51" t="s">
        <v>247</v>
      </c>
      <c r="D1163" s="52">
        <v>37.82</v>
      </c>
      <c r="E1163" s="51" t="s">
        <v>248</v>
      </c>
      <c r="F1163" s="51">
        <v>1234</v>
      </c>
      <c r="G1163" s="53">
        <v>0</v>
      </c>
      <c r="H1163" s="51" t="s">
        <v>249</v>
      </c>
      <c r="I1163" s="51" t="s">
        <v>250</v>
      </c>
      <c r="J1163" s="51">
        <v>43</v>
      </c>
      <c r="K1163" s="54">
        <v>52.965522049500002</v>
      </c>
      <c r="L1163" s="54">
        <v>113.73561984200001</v>
      </c>
      <c r="M1163" s="52">
        <v>0.02</v>
      </c>
      <c r="N1163" s="52">
        <v>0</v>
      </c>
      <c r="O1163" s="51">
        <v>65463</v>
      </c>
      <c r="P1163" s="51">
        <v>63555</v>
      </c>
      <c r="Q1163" s="55">
        <v>65463</v>
      </c>
      <c r="R1163" s="55">
        <v>5300</v>
      </c>
      <c r="S1163" s="51" t="s">
        <v>256</v>
      </c>
      <c r="T1163" s="51" t="s">
        <v>294</v>
      </c>
      <c r="U1163" s="55">
        <v>48.29</v>
      </c>
      <c r="V1163" s="55">
        <v>0</v>
      </c>
      <c r="W1163" s="55">
        <v>0.6</v>
      </c>
      <c r="X1163" s="55">
        <v>0.13500000000000001</v>
      </c>
      <c r="Y1163" s="55">
        <f t="shared" si="108"/>
        <v>0.42</v>
      </c>
      <c r="Z1163" s="55">
        <f t="shared" si="109"/>
        <v>6.7500000000000004E-2</v>
      </c>
      <c r="AA1163" s="55">
        <v>0.5</v>
      </c>
      <c r="AB1163" s="56">
        <v>2.8104571307452E-2</v>
      </c>
      <c r="AC1163">
        <f t="shared" si="110"/>
        <v>70</v>
      </c>
      <c r="AD1163">
        <f t="shared" si="111"/>
        <v>0</v>
      </c>
      <c r="AE1163">
        <f t="shared" si="112"/>
        <v>0</v>
      </c>
      <c r="AF1163">
        <f>'TP Factors'!$D$7</f>
        <v>1.0291758621024898</v>
      </c>
      <c r="AG1163">
        <f t="shared" si="113"/>
        <v>0</v>
      </c>
    </row>
    <row r="1164" spans="1:33">
      <c r="A1164" s="51" t="s">
        <v>246</v>
      </c>
      <c r="B1164" s="51">
        <v>10</v>
      </c>
      <c r="C1164" s="51" t="s">
        <v>247</v>
      </c>
      <c r="D1164" s="52">
        <v>37.82</v>
      </c>
      <c r="E1164" s="51" t="s">
        <v>248</v>
      </c>
      <c r="F1164" s="51">
        <v>1234</v>
      </c>
      <c r="G1164" s="53">
        <v>102.5</v>
      </c>
      <c r="H1164" s="51" t="s">
        <v>249</v>
      </c>
      <c r="I1164" s="51" t="s">
        <v>250</v>
      </c>
      <c r="J1164" s="51">
        <v>0</v>
      </c>
      <c r="K1164" s="54">
        <v>5.9270937565799997</v>
      </c>
      <c r="L1164" s="54">
        <v>0.97504989800800002</v>
      </c>
      <c r="M1164" s="52">
        <v>0</v>
      </c>
      <c r="N1164" s="52">
        <v>0</v>
      </c>
      <c r="O1164" s="51">
        <v>65470</v>
      </c>
      <c r="P1164" s="51">
        <v>63562</v>
      </c>
      <c r="Q1164" s="55">
        <v>65470</v>
      </c>
      <c r="R1164" s="55">
        <v>1300</v>
      </c>
      <c r="S1164" s="51" t="s">
        <v>258</v>
      </c>
      <c r="T1164" s="51" t="s">
        <v>311</v>
      </c>
      <c r="U1164" s="55">
        <v>48.29</v>
      </c>
      <c r="V1164" s="55">
        <v>0</v>
      </c>
      <c r="W1164" s="55">
        <v>2.1</v>
      </c>
      <c r="X1164" s="55">
        <v>0.51600000000000001</v>
      </c>
      <c r="Y1164" s="55">
        <f t="shared" si="108"/>
        <v>1.47</v>
      </c>
      <c r="Z1164" s="55">
        <f t="shared" si="109"/>
        <v>0.25800000000000001</v>
      </c>
      <c r="AA1164" s="55">
        <v>0.66200000000000003</v>
      </c>
      <c r="AB1164" s="56">
        <v>2.4093911315254001E-4</v>
      </c>
      <c r="AC1164">
        <f t="shared" si="110"/>
        <v>1</v>
      </c>
      <c r="AD1164">
        <f t="shared" si="111"/>
        <v>0</v>
      </c>
      <c r="AE1164">
        <f t="shared" si="112"/>
        <v>0</v>
      </c>
      <c r="AF1164">
        <f>'TP Factors'!$D$7</f>
        <v>1.0291758621024898</v>
      </c>
      <c r="AG1164">
        <f t="shared" si="113"/>
        <v>0</v>
      </c>
    </row>
    <row r="1165" spans="1:33">
      <c r="A1165" s="51" t="s">
        <v>246</v>
      </c>
      <c r="B1165" s="51">
        <v>10</v>
      </c>
      <c r="C1165" s="51" t="s">
        <v>247</v>
      </c>
      <c r="D1165" s="52">
        <v>37.82</v>
      </c>
      <c r="E1165" s="51" t="s">
        <v>248</v>
      </c>
      <c r="F1165" s="51">
        <v>1234</v>
      </c>
      <c r="G1165" s="53">
        <v>98</v>
      </c>
      <c r="H1165" s="51" t="s">
        <v>249</v>
      </c>
      <c r="I1165" s="51" t="s">
        <v>250</v>
      </c>
      <c r="J1165" s="51">
        <v>1859</v>
      </c>
      <c r="K1165" s="54">
        <v>231.83035297399999</v>
      </c>
      <c r="L1165" s="54">
        <v>3333.9888896100001</v>
      </c>
      <c r="M1165" s="52">
        <v>2.34</v>
      </c>
      <c r="N1165" s="52">
        <v>0.44</v>
      </c>
      <c r="O1165" s="51">
        <v>65471</v>
      </c>
      <c r="P1165" s="51">
        <v>63563</v>
      </c>
      <c r="Q1165" s="55">
        <v>65471</v>
      </c>
      <c r="R1165" s="55">
        <v>1700</v>
      </c>
      <c r="S1165" s="51" t="s">
        <v>258</v>
      </c>
      <c r="T1165" s="51" t="s">
        <v>307</v>
      </c>
      <c r="U1165" s="55">
        <v>48.29</v>
      </c>
      <c r="V1165" s="55">
        <v>0</v>
      </c>
      <c r="W1165" s="55">
        <v>1.8</v>
      </c>
      <c r="X1165" s="55">
        <v>0.47799999999999998</v>
      </c>
      <c r="Y1165" s="55">
        <f t="shared" si="108"/>
        <v>1.26</v>
      </c>
      <c r="Z1165" s="55">
        <f t="shared" si="109"/>
        <v>0.23899999999999999</v>
      </c>
      <c r="AA1165" s="55">
        <v>0.74099999999999999</v>
      </c>
      <c r="AB1165" s="56">
        <v>0.82384330093961899</v>
      </c>
      <c r="AC1165">
        <f t="shared" si="110"/>
        <v>3030</v>
      </c>
      <c r="AD1165">
        <f t="shared" si="111"/>
        <v>8</v>
      </c>
      <c r="AE1165">
        <f t="shared" si="112"/>
        <v>1.6</v>
      </c>
      <c r="AF1165">
        <f>'TP Factors'!$D$7</f>
        <v>1.0291758621024898</v>
      </c>
      <c r="AG1165">
        <f t="shared" si="113"/>
        <v>1.6</v>
      </c>
    </row>
    <row r="1166" spans="1:33">
      <c r="A1166" s="51" t="s">
        <v>246</v>
      </c>
      <c r="B1166" s="51">
        <v>10</v>
      </c>
      <c r="C1166" s="51" t="s">
        <v>247</v>
      </c>
      <c r="D1166" s="52">
        <v>37.82</v>
      </c>
      <c r="E1166" s="51" t="s">
        <v>248</v>
      </c>
      <c r="F1166" s="51">
        <v>1234</v>
      </c>
      <c r="G1166" s="53">
        <v>0</v>
      </c>
      <c r="H1166" s="51" t="s">
        <v>249</v>
      </c>
      <c r="I1166" s="51" t="s">
        <v>250</v>
      </c>
      <c r="J1166" s="51">
        <v>86</v>
      </c>
      <c r="K1166" s="54">
        <v>89.136343170399996</v>
      </c>
      <c r="L1166" s="54">
        <v>227.974425139</v>
      </c>
      <c r="M1166" s="52">
        <v>0.04</v>
      </c>
      <c r="N1166" s="52">
        <v>0.01</v>
      </c>
      <c r="O1166" s="51">
        <v>65509</v>
      </c>
      <c r="P1166" s="51">
        <v>63598</v>
      </c>
      <c r="Q1166" s="55">
        <v>65509</v>
      </c>
      <c r="R1166" s="55">
        <v>5300</v>
      </c>
      <c r="S1166" s="51" t="s">
        <v>258</v>
      </c>
      <c r="T1166" s="51" t="s">
        <v>291</v>
      </c>
      <c r="U1166" s="55">
        <v>48.29</v>
      </c>
      <c r="V1166" s="55">
        <v>0</v>
      </c>
      <c r="W1166" s="55">
        <v>0.6</v>
      </c>
      <c r="X1166" s="55">
        <v>0.13500000000000001</v>
      </c>
      <c r="Y1166" s="55">
        <f t="shared" si="108"/>
        <v>0.42</v>
      </c>
      <c r="Z1166" s="55">
        <f t="shared" si="109"/>
        <v>6.7500000000000004E-2</v>
      </c>
      <c r="AA1166" s="55">
        <v>0.5</v>
      </c>
      <c r="AB1166" s="56">
        <v>5.6333481953945698E-2</v>
      </c>
      <c r="AC1166">
        <f t="shared" si="110"/>
        <v>140</v>
      </c>
      <c r="AD1166">
        <f t="shared" si="111"/>
        <v>0</v>
      </c>
      <c r="AE1166">
        <f t="shared" si="112"/>
        <v>0</v>
      </c>
      <c r="AF1166">
        <f>'TP Factors'!$D$7</f>
        <v>1.0291758621024898</v>
      </c>
      <c r="AG1166">
        <f t="shared" si="113"/>
        <v>0</v>
      </c>
    </row>
    <row r="1167" spans="1:33">
      <c r="A1167" s="51" t="s">
        <v>246</v>
      </c>
      <c r="B1167" s="51">
        <v>10</v>
      </c>
      <c r="C1167" s="51" t="s">
        <v>247</v>
      </c>
      <c r="D1167" s="52">
        <v>37.82</v>
      </c>
      <c r="E1167" s="51" t="s">
        <v>248</v>
      </c>
      <c r="F1167" s="51">
        <v>1234</v>
      </c>
      <c r="G1167" s="53">
        <v>0</v>
      </c>
      <c r="H1167" s="51" t="s">
        <v>249</v>
      </c>
      <c r="I1167" s="51" t="s">
        <v>250</v>
      </c>
      <c r="J1167" s="51">
        <v>160</v>
      </c>
      <c r="K1167" s="54">
        <v>104.573306569</v>
      </c>
      <c r="L1167" s="54">
        <v>426.11150359999999</v>
      </c>
      <c r="M1167" s="52">
        <v>7.0000000000000007E-2</v>
      </c>
      <c r="N1167" s="52">
        <v>0.01</v>
      </c>
      <c r="O1167" s="51">
        <v>65515</v>
      </c>
      <c r="P1167" s="51">
        <v>63603</v>
      </c>
      <c r="Q1167" s="55">
        <v>65515</v>
      </c>
      <c r="R1167" s="55">
        <v>5300</v>
      </c>
      <c r="S1167" s="51" t="s">
        <v>256</v>
      </c>
      <c r="T1167" s="51" t="s">
        <v>294</v>
      </c>
      <c r="U1167" s="55">
        <v>48.29</v>
      </c>
      <c r="V1167" s="55">
        <v>0</v>
      </c>
      <c r="W1167" s="55">
        <v>0.6</v>
      </c>
      <c r="X1167" s="55">
        <v>0.13500000000000001</v>
      </c>
      <c r="Y1167" s="55">
        <f t="shared" si="108"/>
        <v>0.42</v>
      </c>
      <c r="Z1167" s="55">
        <f t="shared" si="109"/>
        <v>6.7500000000000004E-2</v>
      </c>
      <c r="AA1167" s="55">
        <v>0.5</v>
      </c>
      <c r="AB1167" s="56">
        <v>0.10529402446036699</v>
      </c>
      <c r="AC1167">
        <f t="shared" si="110"/>
        <v>261</v>
      </c>
      <c r="AD1167">
        <f t="shared" si="111"/>
        <v>0</v>
      </c>
      <c r="AE1167">
        <f t="shared" si="112"/>
        <v>0</v>
      </c>
      <c r="AF1167">
        <f>'TP Factors'!$D$7</f>
        <v>1.0291758621024898</v>
      </c>
      <c r="AG1167">
        <f t="shared" si="113"/>
        <v>0</v>
      </c>
    </row>
    <row r="1168" spans="1:33">
      <c r="A1168" s="51" t="s">
        <v>246</v>
      </c>
      <c r="B1168" s="51">
        <v>10</v>
      </c>
      <c r="C1168" s="51" t="s">
        <v>247</v>
      </c>
      <c r="D1168" s="52">
        <v>37.82</v>
      </c>
      <c r="E1168" s="51" t="s">
        <v>248</v>
      </c>
      <c r="F1168" s="51">
        <v>1234</v>
      </c>
      <c r="G1168" s="53">
        <v>0</v>
      </c>
      <c r="H1168" s="51" t="s">
        <v>249</v>
      </c>
      <c r="I1168" s="51" t="s">
        <v>250</v>
      </c>
      <c r="J1168" s="51">
        <v>5</v>
      </c>
      <c r="K1168" s="54">
        <v>18.3071919767</v>
      </c>
      <c r="L1168" s="54">
        <v>13.7139637074</v>
      </c>
      <c r="M1168" s="52">
        <v>0</v>
      </c>
      <c r="N1168" s="52">
        <v>0</v>
      </c>
      <c r="O1168" s="51">
        <v>65517</v>
      </c>
      <c r="P1168" s="51">
        <v>63605</v>
      </c>
      <c r="Q1168" s="55">
        <v>65517</v>
      </c>
      <c r="R1168" s="55">
        <v>5300</v>
      </c>
      <c r="S1168" s="51" t="s">
        <v>256</v>
      </c>
      <c r="T1168" s="51" t="s">
        <v>294</v>
      </c>
      <c r="U1168" s="55">
        <v>48.29</v>
      </c>
      <c r="V1168" s="55">
        <v>0</v>
      </c>
      <c r="W1168" s="55">
        <v>0.6</v>
      </c>
      <c r="X1168" s="55">
        <v>0.13500000000000001</v>
      </c>
      <c r="Y1168" s="55">
        <f t="shared" si="108"/>
        <v>0.42</v>
      </c>
      <c r="Z1168" s="55">
        <f t="shared" si="109"/>
        <v>6.7500000000000004E-2</v>
      </c>
      <c r="AA1168" s="55">
        <v>0.5</v>
      </c>
      <c r="AB1168" s="56">
        <v>3.38878067830567E-3</v>
      </c>
      <c r="AC1168">
        <f t="shared" si="110"/>
        <v>8</v>
      </c>
      <c r="AD1168">
        <f t="shared" si="111"/>
        <v>0</v>
      </c>
      <c r="AE1168">
        <f t="shared" si="112"/>
        <v>0</v>
      </c>
      <c r="AF1168">
        <f>'TP Factors'!$D$7</f>
        <v>1.0291758621024898</v>
      </c>
      <c r="AG1168">
        <f t="shared" si="113"/>
        <v>0</v>
      </c>
    </row>
    <row r="1169" spans="1:33">
      <c r="A1169" s="51" t="s">
        <v>246</v>
      </c>
      <c r="B1169" s="51">
        <v>10</v>
      </c>
      <c r="C1169" s="51" t="s">
        <v>247</v>
      </c>
      <c r="D1169" s="52">
        <v>37.82</v>
      </c>
      <c r="E1169" s="51" t="s">
        <v>248</v>
      </c>
      <c r="F1169" s="51">
        <v>1234</v>
      </c>
      <c r="G1169" s="53">
        <v>0</v>
      </c>
      <c r="H1169" s="51" t="s">
        <v>249</v>
      </c>
      <c r="I1169" s="51" t="s">
        <v>250</v>
      </c>
      <c r="J1169" s="51">
        <v>42</v>
      </c>
      <c r="K1169" s="54">
        <v>83.417371629200005</v>
      </c>
      <c r="L1169" s="54">
        <v>112.171067667</v>
      </c>
      <c r="M1169" s="52">
        <v>0.02</v>
      </c>
      <c r="N1169" s="52">
        <v>0</v>
      </c>
      <c r="O1169" s="51">
        <v>65533</v>
      </c>
      <c r="P1169" s="51">
        <v>63619</v>
      </c>
      <c r="Q1169" s="55">
        <v>65533</v>
      </c>
      <c r="R1169" s="55">
        <v>5300</v>
      </c>
      <c r="S1169" s="51" t="s">
        <v>256</v>
      </c>
      <c r="T1169" s="51" t="s">
        <v>294</v>
      </c>
      <c r="U1169" s="55">
        <v>48.29</v>
      </c>
      <c r="V1169" s="55">
        <v>0</v>
      </c>
      <c r="W1169" s="55">
        <v>0.6</v>
      </c>
      <c r="X1169" s="55">
        <v>0.13500000000000001</v>
      </c>
      <c r="Y1169" s="55">
        <f t="shared" si="108"/>
        <v>0.42</v>
      </c>
      <c r="Z1169" s="55">
        <f t="shared" si="109"/>
        <v>6.7500000000000004E-2</v>
      </c>
      <c r="AA1169" s="55">
        <v>0.5</v>
      </c>
      <c r="AB1169" s="56">
        <v>2.7717963592322301E-2</v>
      </c>
      <c r="AC1169">
        <f t="shared" si="110"/>
        <v>69</v>
      </c>
      <c r="AD1169">
        <f t="shared" si="111"/>
        <v>0</v>
      </c>
      <c r="AE1169">
        <f t="shared" si="112"/>
        <v>0</v>
      </c>
      <c r="AF1169">
        <f>'TP Factors'!$D$7</f>
        <v>1.0291758621024898</v>
      </c>
      <c r="AG1169">
        <f t="shared" si="113"/>
        <v>0</v>
      </c>
    </row>
    <row r="1170" spans="1:33">
      <c r="A1170" s="51" t="s">
        <v>246</v>
      </c>
      <c r="B1170" s="51">
        <v>10</v>
      </c>
      <c r="C1170" s="51" t="s">
        <v>247</v>
      </c>
      <c r="D1170" s="52">
        <v>37.82</v>
      </c>
      <c r="E1170" s="51" t="s">
        <v>248</v>
      </c>
      <c r="F1170" s="51">
        <v>1234</v>
      </c>
      <c r="G1170" s="53">
        <v>102.5</v>
      </c>
      <c r="H1170" s="51" t="s">
        <v>249</v>
      </c>
      <c r="I1170" s="51" t="s">
        <v>250</v>
      </c>
      <c r="J1170" s="51">
        <v>1</v>
      </c>
      <c r="K1170" s="54">
        <v>7.5064717746799996</v>
      </c>
      <c r="L1170" s="54">
        <v>1.6817553976499999</v>
      </c>
      <c r="M1170" s="52">
        <v>0</v>
      </c>
      <c r="N1170" s="52">
        <v>0</v>
      </c>
      <c r="O1170" s="51">
        <v>65543</v>
      </c>
      <c r="P1170" s="51">
        <v>63629</v>
      </c>
      <c r="Q1170" s="55">
        <v>65543</v>
      </c>
      <c r="R1170" s="55">
        <v>1300</v>
      </c>
      <c r="S1170" s="51" t="s">
        <v>251</v>
      </c>
      <c r="T1170" s="51" t="s">
        <v>315</v>
      </c>
      <c r="U1170" s="55">
        <v>48.29</v>
      </c>
      <c r="V1170" s="55">
        <v>0</v>
      </c>
      <c r="W1170" s="55">
        <v>2.1</v>
      </c>
      <c r="X1170" s="55">
        <v>0.51600000000000001</v>
      </c>
      <c r="Y1170" s="55">
        <f t="shared" si="108"/>
        <v>1.47</v>
      </c>
      <c r="Z1170" s="55">
        <f t="shared" si="109"/>
        <v>0.25800000000000001</v>
      </c>
      <c r="AA1170" s="55">
        <v>0.73299999999999998</v>
      </c>
      <c r="AB1170" s="56">
        <v>4.1556914642665999E-4</v>
      </c>
      <c r="AC1170">
        <f t="shared" si="110"/>
        <v>2</v>
      </c>
      <c r="AD1170">
        <f t="shared" si="111"/>
        <v>0</v>
      </c>
      <c r="AE1170">
        <f t="shared" si="112"/>
        <v>0</v>
      </c>
      <c r="AF1170">
        <f>'TP Factors'!$D$7</f>
        <v>1.0291758621024898</v>
      </c>
      <c r="AG1170">
        <f t="shared" si="113"/>
        <v>0</v>
      </c>
    </row>
    <row r="1171" spans="1:33">
      <c r="A1171" s="51" t="s">
        <v>246</v>
      </c>
      <c r="B1171" s="51">
        <v>10</v>
      </c>
      <c r="C1171" s="51" t="s">
        <v>247</v>
      </c>
      <c r="D1171" s="52">
        <v>37.82</v>
      </c>
      <c r="E1171" s="51" t="s">
        <v>248</v>
      </c>
      <c r="F1171" s="51">
        <v>1234</v>
      </c>
      <c r="G1171" s="53">
        <v>102.5</v>
      </c>
      <c r="H1171" s="51" t="s">
        <v>249</v>
      </c>
      <c r="I1171" s="51" t="s">
        <v>250</v>
      </c>
      <c r="J1171" s="51">
        <v>50</v>
      </c>
      <c r="K1171" s="54">
        <v>64.7272863325</v>
      </c>
      <c r="L1171" s="54">
        <v>90.964672175399997</v>
      </c>
      <c r="M1171" s="52">
        <v>7.0000000000000007E-2</v>
      </c>
      <c r="N1171" s="52">
        <v>0.01</v>
      </c>
      <c r="O1171" s="51">
        <v>65544</v>
      </c>
      <c r="P1171" s="51">
        <v>63630</v>
      </c>
      <c r="Q1171" s="55">
        <v>65544</v>
      </c>
      <c r="R1171" s="55">
        <v>1300</v>
      </c>
      <c r="S1171" s="51" t="s">
        <v>251</v>
      </c>
      <c r="T1171" s="51" t="s">
        <v>315</v>
      </c>
      <c r="U1171" s="55">
        <v>48.29</v>
      </c>
      <c r="V1171" s="55">
        <v>0</v>
      </c>
      <c r="W1171" s="55">
        <v>2.1</v>
      </c>
      <c r="X1171" s="55">
        <v>0.51600000000000001</v>
      </c>
      <c r="Y1171" s="55">
        <f t="shared" si="108"/>
        <v>1.47</v>
      </c>
      <c r="Z1171" s="55">
        <f t="shared" si="109"/>
        <v>0.25800000000000001</v>
      </c>
      <c r="AA1171" s="55">
        <v>0.73299999999999998</v>
      </c>
      <c r="AB1171" s="56">
        <v>2.2477770109479801E-2</v>
      </c>
      <c r="AC1171">
        <f t="shared" si="110"/>
        <v>82</v>
      </c>
      <c r="AD1171">
        <f t="shared" si="111"/>
        <v>0</v>
      </c>
      <c r="AE1171">
        <f t="shared" si="112"/>
        <v>0</v>
      </c>
      <c r="AF1171">
        <f>'TP Factors'!$D$7</f>
        <v>1.0291758621024898</v>
      </c>
      <c r="AG1171">
        <f t="shared" si="113"/>
        <v>0</v>
      </c>
    </row>
    <row r="1172" spans="1:33">
      <c r="A1172" s="51" t="s">
        <v>246</v>
      </c>
      <c r="B1172" s="51">
        <v>10</v>
      </c>
      <c r="C1172" s="51" t="s">
        <v>247</v>
      </c>
      <c r="D1172" s="52">
        <v>37.82</v>
      </c>
      <c r="E1172" s="51" t="s">
        <v>248</v>
      </c>
      <c r="F1172" s="51">
        <v>1234</v>
      </c>
      <c r="G1172" s="53">
        <v>102.5</v>
      </c>
      <c r="H1172" s="51" t="s">
        <v>249</v>
      </c>
      <c r="I1172" s="51" t="s">
        <v>250</v>
      </c>
      <c r="J1172" s="51">
        <v>12</v>
      </c>
      <c r="K1172" s="54">
        <v>37.373943909399998</v>
      </c>
      <c r="L1172" s="54">
        <v>21.664087800600001</v>
      </c>
      <c r="M1172" s="52">
        <v>0.02</v>
      </c>
      <c r="N1172" s="52">
        <v>0</v>
      </c>
      <c r="O1172" s="51">
        <v>65567</v>
      </c>
      <c r="P1172" s="51">
        <v>63652</v>
      </c>
      <c r="Q1172" s="55">
        <v>65567</v>
      </c>
      <c r="R1172" s="55">
        <v>1300</v>
      </c>
      <c r="S1172" s="51" t="s">
        <v>251</v>
      </c>
      <c r="T1172" s="51" t="s">
        <v>315</v>
      </c>
      <c r="U1172" s="55">
        <v>48.29</v>
      </c>
      <c r="V1172" s="55">
        <v>0</v>
      </c>
      <c r="W1172" s="55">
        <v>2.1</v>
      </c>
      <c r="X1172" s="55">
        <v>0.51600000000000001</v>
      </c>
      <c r="Y1172" s="55">
        <f t="shared" si="108"/>
        <v>1.47</v>
      </c>
      <c r="Z1172" s="55">
        <f t="shared" si="109"/>
        <v>0.25800000000000001</v>
      </c>
      <c r="AA1172" s="55">
        <v>0.73299999999999998</v>
      </c>
      <c r="AB1172" s="56">
        <v>5.3532912657626398E-3</v>
      </c>
      <c r="AC1172">
        <f t="shared" si="110"/>
        <v>19</v>
      </c>
      <c r="AD1172">
        <f t="shared" si="111"/>
        <v>0</v>
      </c>
      <c r="AE1172">
        <f t="shared" si="112"/>
        <v>0</v>
      </c>
      <c r="AF1172">
        <f>'TP Factors'!$D$7</f>
        <v>1.0291758621024898</v>
      </c>
      <c r="AG1172">
        <f t="shared" si="113"/>
        <v>0</v>
      </c>
    </row>
    <row r="1173" spans="1:33">
      <c r="A1173" s="51" t="s">
        <v>246</v>
      </c>
      <c r="B1173" s="51">
        <v>10</v>
      </c>
      <c r="C1173" s="51" t="s">
        <v>247</v>
      </c>
      <c r="D1173" s="52">
        <v>37.82</v>
      </c>
      <c r="E1173" s="51" t="s">
        <v>248</v>
      </c>
      <c r="F1173" s="51">
        <v>1234</v>
      </c>
      <c r="G1173" s="53">
        <v>45</v>
      </c>
      <c r="H1173" s="51" t="s">
        <v>249</v>
      </c>
      <c r="I1173" s="51" t="s">
        <v>250</v>
      </c>
      <c r="J1173" s="51">
        <v>180</v>
      </c>
      <c r="K1173" s="54">
        <v>137.95758403900001</v>
      </c>
      <c r="L1173" s="54">
        <v>341.37319674700001</v>
      </c>
      <c r="M1173" s="52">
        <v>0.15</v>
      </c>
      <c r="N1173" s="52">
        <v>0.04</v>
      </c>
      <c r="O1173" s="51">
        <v>65582</v>
      </c>
      <c r="P1173" s="51">
        <v>63667</v>
      </c>
      <c r="Q1173" s="55">
        <v>65582</v>
      </c>
      <c r="R1173" s="55">
        <v>8140</v>
      </c>
      <c r="S1173" s="51" t="s">
        <v>258</v>
      </c>
      <c r="T1173" s="51" t="s">
        <v>301</v>
      </c>
      <c r="U1173" s="55">
        <v>48.29</v>
      </c>
      <c r="V1173" s="55">
        <v>0</v>
      </c>
      <c r="W1173" s="55">
        <v>1.2</v>
      </c>
      <c r="X1173" s="55">
        <v>0.48</v>
      </c>
      <c r="Y1173" s="55">
        <f t="shared" si="108"/>
        <v>0.84</v>
      </c>
      <c r="Z1173" s="55">
        <f t="shared" si="109"/>
        <v>0.24</v>
      </c>
      <c r="AA1173" s="55">
        <v>0.70299999999999996</v>
      </c>
      <c r="AB1173" s="56">
        <v>8.4354816591989998E-2</v>
      </c>
      <c r="AC1173">
        <f t="shared" si="110"/>
        <v>294</v>
      </c>
      <c r="AD1173">
        <f t="shared" si="111"/>
        <v>1</v>
      </c>
      <c r="AE1173">
        <f t="shared" si="112"/>
        <v>0.2</v>
      </c>
      <c r="AF1173">
        <f>'TP Factors'!$D$7</f>
        <v>1.0291758621024898</v>
      </c>
      <c r="AG1173">
        <f t="shared" si="113"/>
        <v>0.2</v>
      </c>
    </row>
    <row r="1174" spans="1:33">
      <c r="A1174" s="51" t="s">
        <v>246</v>
      </c>
      <c r="B1174" s="51">
        <v>10</v>
      </c>
      <c r="C1174" s="51" t="s">
        <v>247</v>
      </c>
      <c r="D1174" s="52">
        <v>37.82</v>
      </c>
      <c r="E1174" s="51" t="s">
        <v>248</v>
      </c>
      <c r="F1174" s="51">
        <v>1234</v>
      </c>
      <c r="G1174" s="53">
        <v>0</v>
      </c>
      <c r="H1174" s="51" t="s">
        <v>249</v>
      </c>
      <c r="I1174" s="51" t="s">
        <v>250</v>
      </c>
      <c r="J1174" s="51">
        <v>1</v>
      </c>
      <c r="K1174" s="54">
        <v>9.3931208473200005</v>
      </c>
      <c r="L1174" s="54">
        <v>3.8302337844699998</v>
      </c>
      <c r="M1174" s="52">
        <v>0</v>
      </c>
      <c r="N1174" s="52">
        <v>0</v>
      </c>
      <c r="O1174" s="51">
        <v>65584</v>
      </c>
      <c r="P1174" s="51">
        <v>63669</v>
      </c>
      <c r="Q1174" s="55">
        <v>65584</v>
      </c>
      <c r="R1174" s="55">
        <v>5300</v>
      </c>
      <c r="S1174" s="51" t="s">
        <v>256</v>
      </c>
      <c r="T1174" s="51" t="s">
        <v>294</v>
      </c>
      <c r="U1174" s="55">
        <v>48.29</v>
      </c>
      <c r="V1174" s="55">
        <v>0</v>
      </c>
      <c r="W1174" s="55">
        <v>0.6</v>
      </c>
      <c r="X1174" s="55">
        <v>0.13500000000000001</v>
      </c>
      <c r="Y1174" s="55">
        <f t="shared" si="108"/>
        <v>0.42</v>
      </c>
      <c r="Z1174" s="55">
        <f t="shared" si="109"/>
        <v>6.7500000000000004E-2</v>
      </c>
      <c r="AA1174" s="55">
        <v>0.5</v>
      </c>
      <c r="AB1174" s="56">
        <v>9.4646759564648005E-4</v>
      </c>
      <c r="AC1174">
        <f t="shared" si="110"/>
        <v>2</v>
      </c>
      <c r="AD1174">
        <f t="shared" si="111"/>
        <v>0</v>
      </c>
      <c r="AE1174">
        <f t="shared" si="112"/>
        <v>0</v>
      </c>
      <c r="AF1174">
        <f>'TP Factors'!$D$7</f>
        <v>1.0291758621024898</v>
      </c>
      <c r="AG1174">
        <f t="shared" si="113"/>
        <v>0</v>
      </c>
    </row>
    <row r="1175" spans="1:33">
      <c r="A1175" s="51" t="s">
        <v>246</v>
      </c>
      <c r="B1175" s="51">
        <v>10</v>
      </c>
      <c r="C1175" s="51" t="s">
        <v>247</v>
      </c>
      <c r="D1175" s="52">
        <v>37.82</v>
      </c>
      <c r="E1175" s="51" t="s">
        <v>248</v>
      </c>
      <c r="F1175" s="51">
        <v>1234</v>
      </c>
      <c r="G1175" s="53">
        <v>0</v>
      </c>
      <c r="H1175" s="51" t="s">
        <v>249</v>
      </c>
      <c r="I1175" s="51" t="s">
        <v>250</v>
      </c>
      <c r="J1175" s="51">
        <v>38</v>
      </c>
      <c r="K1175" s="54">
        <v>63.315457722399998</v>
      </c>
      <c r="L1175" s="54">
        <v>101.711168864</v>
      </c>
      <c r="M1175" s="52">
        <v>0.02</v>
      </c>
      <c r="N1175" s="52">
        <v>0</v>
      </c>
      <c r="O1175" s="51">
        <v>65586</v>
      </c>
      <c r="P1175" s="51">
        <v>63671</v>
      </c>
      <c r="Q1175" s="55">
        <v>65586</v>
      </c>
      <c r="R1175" s="55">
        <v>5300</v>
      </c>
      <c r="S1175" s="51" t="s">
        <v>256</v>
      </c>
      <c r="T1175" s="51" t="s">
        <v>294</v>
      </c>
      <c r="U1175" s="55">
        <v>48.29</v>
      </c>
      <c r="V1175" s="55">
        <v>0</v>
      </c>
      <c r="W1175" s="55">
        <v>0.6</v>
      </c>
      <c r="X1175" s="55">
        <v>0.13500000000000001</v>
      </c>
      <c r="Y1175" s="55">
        <f t="shared" si="108"/>
        <v>0.42</v>
      </c>
      <c r="Z1175" s="55">
        <f t="shared" si="109"/>
        <v>6.7500000000000004E-2</v>
      </c>
      <c r="AA1175" s="55">
        <v>0.5</v>
      </c>
      <c r="AB1175" s="56">
        <v>2.5133276664833899E-2</v>
      </c>
      <c r="AC1175">
        <f t="shared" si="110"/>
        <v>62</v>
      </c>
      <c r="AD1175">
        <f t="shared" si="111"/>
        <v>0</v>
      </c>
      <c r="AE1175">
        <f t="shared" si="112"/>
        <v>0</v>
      </c>
      <c r="AF1175">
        <f>'TP Factors'!$D$7</f>
        <v>1.0291758621024898</v>
      </c>
      <c r="AG1175">
        <f t="shared" si="113"/>
        <v>0</v>
      </c>
    </row>
    <row r="1176" spans="1:33">
      <c r="A1176" s="51" t="s">
        <v>246</v>
      </c>
      <c r="B1176" s="51">
        <v>10</v>
      </c>
      <c r="C1176" s="51" t="s">
        <v>247</v>
      </c>
      <c r="D1176" s="52">
        <v>37.82</v>
      </c>
      <c r="E1176" s="51" t="s">
        <v>248</v>
      </c>
      <c r="F1176" s="51">
        <v>1234</v>
      </c>
      <c r="G1176" s="53">
        <v>102.5</v>
      </c>
      <c r="H1176" s="51" t="s">
        <v>249</v>
      </c>
      <c r="I1176" s="51" t="s">
        <v>250</v>
      </c>
      <c r="J1176" s="51">
        <v>337</v>
      </c>
      <c r="K1176" s="54">
        <v>180.49000454500001</v>
      </c>
      <c r="L1176" s="54">
        <v>610.35323276300005</v>
      </c>
      <c r="M1176" s="52">
        <v>0.5</v>
      </c>
      <c r="N1176" s="52">
        <v>0.09</v>
      </c>
      <c r="O1176" s="51">
        <v>65587</v>
      </c>
      <c r="P1176" s="51">
        <v>63672</v>
      </c>
      <c r="Q1176" s="55">
        <v>65587</v>
      </c>
      <c r="R1176" s="55">
        <v>1300</v>
      </c>
      <c r="S1176" s="51" t="s">
        <v>251</v>
      </c>
      <c r="T1176" s="51" t="s">
        <v>315</v>
      </c>
      <c r="U1176" s="55">
        <v>48.29</v>
      </c>
      <c r="V1176" s="55">
        <v>0</v>
      </c>
      <c r="W1176" s="55">
        <v>2.1</v>
      </c>
      <c r="X1176" s="55">
        <v>0.51600000000000001</v>
      </c>
      <c r="Y1176" s="55">
        <f t="shared" si="108"/>
        <v>1.47</v>
      </c>
      <c r="Z1176" s="55">
        <f t="shared" si="109"/>
        <v>0.25800000000000001</v>
      </c>
      <c r="AA1176" s="55">
        <v>0.73299999999999998</v>
      </c>
      <c r="AB1176" s="56">
        <v>0.150820965130988</v>
      </c>
      <c r="AC1176">
        <f t="shared" si="110"/>
        <v>549</v>
      </c>
      <c r="AD1176">
        <f t="shared" si="111"/>
        <v>2</v>
      </c>
      <c r="AE1176">
        <f t="shared" si="112"/>
        <v>0.3</v>
      </c>
      <c r="AF1176">
        <f>'TP Factors'!$D$7</f>
        <v>1.0291758621024898</v>
      </c>
      <c r="AG1176">
        <f t="shared" si="113"/>
        <v>0.3</v>
      </c>
    </row>
    <row r="1177" spans="1:33">
      <c r="A1177" s="51" t="s">
        <v>246</v>
      </c>
      <c r="B1177" s="51">
        <v>10</v>
      </c>
      <c r="C1177" s="51" t="s">
        <v>247</v>
      </c>
      <c r="D1177" s="52">
        <v>37.82</v>
      </c>
      <c r="E1177" s="51" t="s">
        <v>248</v>
      </c>
      <c r="F1177" s="51">
        <v>1234</v>
      </c>
      <c r="G1177" s="53">
        <v>29</v>
      </c>
      <c r="H1177" s="51" t="s">
        <v>249</v>
      </c>
      <c r="I1177" s="51" t="s">
        <v>250</v>
      </c>
      <c r="J1177" s="51">
        <v>558</v>
      </c>
      <c r="K1177" s="54">
        <v>242.37228979099999</v>
      </c>
      <c r="L1177" s="54">
        <v>2437.6023424700002</v>
      </c>
      <c r="M1177" s="52">
        <v>0.87</v>
      </c>
      <c r="N1177" s="52">
        <v>0.09</v>
      </c>
      <c r="O1177" s="51">
        <v>65594</v>
      </c>
      <c r="P1177" s="51">
        <v>63679</v>
      </c>
      <c r="Q1177" s="55">
        <v>65594</v>
      </c>
      <c r="R1177" s="55">
        <v>1200</v>
      </c>
      <c r="S1177" s="51" t="s">
        <v>258</v>
      </c>
      <c r="T1177" s="51" t="s">
        <v>259</v>
      </c>
      <c r="U1177" s="55">
        <v>48.29</v>
      </c>
      <c r="V1177" s="55">
        <v>0</v>
      </c>
      <c r="W1177" s="55">
        <v>2.23</v>
      </c>
      <c r="X1177" s="55">
        <v>0.316</v>
      </c>
      <c r="Y1177" s="55">
        <f t="shared" si="108"/>
        <v>1.5609999999999999</v>
      </c>
      <c r="Z1177" s="55">
        <f t="shared" si="109"/>
        <v>0.158</v>
      </c>
      <c r="AA1177" s="55">
        <v>0.30399999999999999</v>
      </c>
      <c r="AB1177" s="56">
        <v>3.4334549384672099E-2</v>
      </c>
      <c r="AC1177">
        <f t="shared" si="110"/>
        <v>52</v>
      </c>
      <c r="AD1177">
        <f t="shared" si="111"/>
        <v>0</v>
      </c>
      <c r="AE1177">
        <f t="shared" si="112"/>
        <v>0</v>
      </c>
      <c r="AF1177">
        <f>'TP Factors'!$D$7</f>
        <v>1.0291758621024898</v>
      </c>
      <c r="AG1177">
        <f t="shared" si="113"/>
        <v>0</v>
      </c>
    </row>
    <row r="1178" spans="1:33">
      <c r="A1178" s="51" t="s">
        <v>246</v>
      </c>
      <c r="B1178" s="51">
        <v>10</v>
      </c>
      <c r="C1178" s="51" t="s">
        <v>247</v>
      </c>
      <c r="D1178" s="52">
        <v>37.82</v>
      </c>
      <c r="E1178" s="51" t="s">
        <v>248</v>
      </c>
      <c r="F1178" s="51">
        <v>1234</v>
      </c>
      <c r="G1178" s="53">
        <v>45</v>
      </c>
      <c r="H1178" s="51" t="s">
        <v>249</v>
      </c>
      <c r="I1178" s="51" t="s">
        <v>250</v>
      </c>
      <c r="J1178" s="51">
        <v>412</v>
      </c>
      <c r="K1178" s="54">
        <v>344.32946575400001</v>
      </c>
      <c r="L1178" s="54">
        <v>778.40834667800004</v>
      </c>
      <c r="M1178" s="52">
        <v>0.35</v>
      </c>
      <c r="N1178" s="52">
        <v>0.1</v>
      </c>
      <c r="O1178" s="51">
        <v>65601</v>
      </c>
      <c r="P1178" s="51">
        <v>63684</v>
      </c>
      <c r="Q1178" s="55">
        <v>65601</v>
      </c>
      <c r="R1178" s="55">
        <v>8140</v>
      </c>
      <c r="S1178" s="51" t="s">
        <v>258</v>
      </c>
      <c r="T1178" s="51" t="s">
        <v>301</v>
      </c>
      <c r="U1178" s="55">
        <v>48.29</v>
      </c>
      <c r="V1178" s="55">
        <v>0</v>
      </c>
      <c r="W1178" s="55">
        <v>1.2</v>
      </c>
      <c r="X1178" s="55">
        <v>0.48</v>
      </c>
      <c r="Y1178" s="55">
        <f t="shared" si="108"/>
        <v>0.84</v>
      </c>
      <c r="Z1178" s="55">
        <f t="shared" si="109"/>
        <v>0.24</v>
      </c>
      <c r="AA1178" s="55">
        <v>0.70299999999999996</v>
      </c>
      <c r="AB1178" s="56">
        <v>0.192348122060952</v>
      </c>
      <c r="AC1178">
        <f t="shared" si="110"/>
        <v>671</v>
      </c>
      <c r="AD1178">
        <f t="shared" si="111"/>
        <v>1</v>
      </c>
      <c r="AE1178">
        <f t="shared" si="112"/>
        <v>0.4</v>
      </c>
      <c r="AF1178">
        <f>'TP Factors'!$D$7</f>
        <v>1.0291758621024898</v>
      </c>
      <c r="AG1178">
        <f t="shared" si="113"/>
        <v>0.4</v>
      </c>
    </row>
    <row r="1179" spans="1:33">
      <c r="A1179" s="51" t="s">
        <v>246</v>
      </c>
      <c r="B1179" s="51">
        <v>10</v>
      </c>
      <c r="C1179" s="51" t="s">
        <v>247</v>
      </c>
      <c r="D1179" s="52">
        <v>37.82</v>
      </c>
      <c r="E1179" s="51" t="s">
        <v>248</v>
      </c>
      <c r="F1179" s="51">
        <v>1234</v>
      </c>
      <c r="G1179" s="53">
        <v>0</v>
      </c>
      <c r="H1179" s="51" t="s">
        <v>249</v>
      </c>
      <c r="I1179" s="51" t="s">
        <v>250</v>
      </c>
      <c r="J1179" s="51">
        <v>128</v>
      </c>
      <c r="K1179" s="54">
        <v>82.485340811100002</v>
      </c>
      <c r="L1179" s="54">
        <v>339.24436233199998</v>
      </c>
      <c r="M1179" s="52">
        <v>0.05</v>
      </c>
      <c r="N1179" s="52">
        <v>0.01</v>
      </c>
      <c r="O1179" s="51">
        <v>65611</v>
      </c>
      <c r="P1179" s="51">
        <v>63693</v>
      </c>
      <c r="Q1179" s="55">
        <v>65611</v>
      </c>
      <c r="R1179" s="55">
        <v>5300</v>
      </c>
      <c r="S1179" s="51" t="s">
        <v>256</v>
      </c>
      <c r="T1179" s="51" t="s">
        <v>294</v>
      </c>
      <c r="U1179" s="55">
        <v>48.29</v>
      </c>
      <c r="V1179" s="55">
        <v>0</v>
      </c>
      <c r="W1179" s="55">
        <v>0.6</v>
      </c>
      <c r="X1179" s="55">
        <v>0.13500000000000001</v>
      </c>
      <c r="Y1179" s="55">
        <f t="shared" si="108"/>
        <v>0.42</v>
      </c>
      <c r="Z1179" s="55">
        <f t="shared" si="109"/>
        <v>6.7500000000000004E-2</v>
      </c>
      <c r="AA1179" s="55">
        <v>0.5</v>
      </c>
      <c r="AB1179" s="56">
        <v>8.38287722522921E-2</v>
      </c>
      <c r="AC1179">
        <f t="shared" si="110"/>
        <v>208</v>
      </c>
      <c r="AD1179">
        <f t="shared" si="111"/>
        <v>0</v>
      </c>
      <c r="AE1179">
        <f t="shared" si="112"/>
        <v>0</v>
      </c>
      <c r="AF1179">
        <f>'TP Factors'!$D$7</f>
        <v>1.0291758621024898</v>
      </c>
      <c r="AG1179">
        <f t="shared" si="113"/>
        <v>0</v>
      </c>
    </row>
    <row r="1180" spans="1:33">
      <c r="A1180" s="51" t="s">
        <v>246</v>
      </c>
      <c r="B1180" s="51">
        <v>10</v>
      </c>
      <c r="C1180" s="51" t="s">
        <v>247</v>
      </c>
      <c r="D1180" s="52">
        <v>37.82</v>
      </c>
      <c r="E1180" s="51" t="s">
        <v>248</v>
      </c>
      <c r="F1180" s="51">
        <v>1234</v>
      </c>
      <c r="G1180" s="53">
        <v>0</v>
      </c>
      <c r="H1180" s="51" t="s">
        <v>249</v>
      </c>
      <c r="I1180" s="51" t="s">
        <v>250</v>
      </c>
      <c r="J1180" s="51">
        <v>88</v>
      </c>
      <c r="K1180" s="54">
        <v>82.919734862499993</v>
      </c>
      <c r="L1180" s="54">
        <v>235.26495929999999</v>
      </c>
      <c r="M1180" s="52">
        <v>0.04</v>
      </c>
      <c r="N1180" s="52">
        <v>0.01</v>
      </c>
      <c r="O1180" s="51">
        <v>65613</v>
      </c>
      <c r="P1180" s="51">
        <v>63695</v>
      </c>
      <c r="Q1180" s="55">
        <v>65613</v>
      </c>
      <c r="R1180" s="55">
        <v>5300</v>
      </c>
      <c r="S1180" s="51" t="s">
        <v>258</v>
      </c>
      <c r="T1180" s="51" t="s">
        <v>291</v>
      </c>
      <c r="U1180" s="55">
        <v>48.29</v>
      </c>
      <c r="V1180" s="55">
        <v>0</v>
      </c>
      <c r="W1180" s="55">
        <v>0.6</v>
      </c>
      <c r="X1180" s="55">
        <v>0.13500000000000001</v>
      </c>
      <c r="Y1180" s="55">
        <f t="shared" si="108"/>
        <v>0.42</v>
      </c>
      <c r="Z1180" s="55">
        <f t="shared" si="109"/>
        <v>6.7500000000000004E-2</v>
      </c>
      <c r="AA1180" s="55">
        <v>0.5</v>
      </c>
      <c r="AB1180" s="56">
        <v>5.8135004974191003E-2</v>
      </c>
      <c r="AC1180">
        <f t="shared" si="110"/>
        <v>144</v>
      </c>
      <c r="AD1180">
        <f t="shared" si="111"/>
        <v>0</v>
      </c>
      <c r="AE1180">
        <f t="shared" si="112"/>
        <v>0</v>
      </c>
      <c r="AF1180">
        <f>'TP Factors'!$D$7</f>
        <v>1.0291758621024898</v>
      </c>
      <c r="AG1180">
        <f t="shared" si="113"/>
        <v>0</v>
      </c>
    </row>
    <row r="1181" spans="1:33">
      <c r="A1181" s="51" t="s">
        <v>246</v>
      </c>
      <c r="B1181" s="51">
        <v>10</v>
      </c>
      <c r="C1181" s="51" t="s">
        <v>247</v>
      </c>
      <c r="D1181" s="52">
        <v>37.82</v>
      </c>
      <c r="E1181" s="51" t="s">
        <v>248</v>
      </c>
      <c r="F1181" s="51">
        <v>1234</v>
      </c>
      <c r="G1181" s="53">
        <v>0</v>
      </c>
      <c r="H1181" s="51" t="s">
        <v>249</v>
      </c>
      <c r="I1181" s="51" t="s">
        <v>250</v>
      </c>
      <c r="J1181" s="51">
        <v>17</v>
      </c>
      <c r="K1181" s="54">
        <v>57.203728632599997</v>
      </c>
      <c r="L1181" s="54">
        <v>46.233170557299999</v>
      </c>
      <c r="M1181" s="52">
        <v>0.01</v>
      </c>
      <c r="N1181" s="52">
        <v>0</v>
      </c>
      <c r="O1181" s="51">
        <v>65615</v>
      </c>
      <c r="P1181" s="51">
        <v>63697</v>
      </c>
      <c r="Q1181" s="55">
        <v>65615</v>
      </c>
      <c r="R1181" s="55">
        <v>5300</v>
      </c>
      <c r="S1181" s="51" t="s">
        <v>256</v>
      </c>
      <c r="T1181" s="51" t="s">
        <v>294</v>
      </c>
      <c r="U1181" s="55">
        <v>48.29</v>
      </c>
      <c r="V1181" s="55">
        <v>0</v>
      </c>
      <c r="W1181" s="55">
        <v>0.6</v>
      </c>
      <c r="X1181" s="55">
        <v>0.13500000000000001</v>
      </c>
      <c r="Y1181" s="55">
        <f t="shared" ref="Y1181:Y1244" si="114">W1181*0.7</f>
        <v>0.42</v>
      </c>
      <c r="Z1181" s="55">
        <f t="shared" ref="Z1181:Z1244" si="115">X1181*0.5</f>
        <v>6.7500000000000004E-2</v>
      </c>
      <c r="AA1181" s="55">
        <v>0.5</v>
      </c>
      <c r="AB1181" s="56">
        <v>1.14244195551485E-2</v>
      </c>
      <c r="AC1181">
        <f t="shared" si="110"/>
        <v>28</v>
      </c>
      <c r="AD1181">
        <f t="shared" si="111"/>
        <v>0</v>
      </c>
      <c r="AE1181">
        <f t="shared" si="112"/>
        <v>0</v>
      </c>
      <c r="AF1181">
        <f>'TP Factors'!$D$7</f>
        <v>1.0291758621024898</v>
      </c>
      <c r="AG1181">
        <f t="shared" si="113"/>
        <v>0</v>
      </c>
    </row>
    <row r="1182" spans="1:33">
      <c r="A1182" s="51" t="s">
        <v>246</v>
      </c>
      <c r="B1182" s="51">
        <v>10</v>
      </c>
      <c r="C1182" s="51" t="s">
        <v>247</v>
      </c>
      <c r="D1182" s="52">
        <v>37.82</v>
      </c>
      <c r="E1182" s="51" t="s">
        <v>248</v>
      </c>
      <c r="F1182" s="51">
        <v>1234</v>
      </c>
      <c r="G1182" s="53">
        <v>98</v>
      </c>
      <c r="H1182" s="51" t="s">
        <v>249</v>
      </c>
      <c r="I1182" s="51" t="s">
        <v>250</v>
      </c>
      <c r="J1182" s="51">
        <v>4086</v>
      </c>
      <c r="K1182" s="54">
        <v>380.68193501899998</v>
      </c>
      <c r="L1182" s="54">
        <v>7329.7408920400003</v>
      </c>
      <c r="M1182" s="52">
        <v>5.15</v>
      </c>
      <c r="N1182" s="52">
        <v>0.98</v>
      </c>
      <c r="O1182" s="51">
        <v>65620</v>
      </c>
      <c r="P1182" s="51">
        <v>63702</v>
      </c>
      <c r="Q1182" s="55">
        <v>65620</v>
      </c>
      <c r="R1182" s="55">
        <v>1700</v>
      </c>
      <c r="S1182" s="51" t="s">
        <v>258</v>
      </c>
      <c r="T1182" s="51" t="s">
        <v>307</v>
      </c>
      <c r="U1182" s="55">
        <v>48.29</v>
      </c>
      <c r="V1182" s="55">
        <v>0</v>
      </c>
      <c r="W1182" s="55">
        <v>1.8</v>
      </c>
      <c r="X1182" s="55">
        <v>0.47799999999999998</v>
      </c>
      <c r="Y1182" s="55">
        <f t="shared" si="114"/>
        <v>1.26</v>
      </c>
      <c r="Z1182" s="55">
        <f t="shared" si="115"/>
        <v>0.23899999999999999</v>
      </c>
      <c r="AA1182" s="55">
        <v>0.74099999999999999</v>
      </c>
      <c r="AB1182" s="56">
        <v>1.81121117428789</v>
      </c>
      <c r="AC1182">
        <f t="shared" si="110"/>
        <v>6662</v>
      </c>
      <c r="AD1182">
        <f t="shared" si="111"/>
        <v>19</v>
      </c>
      <c r="AE1182">
        <f t="shared" si="112"/>
        <v>3.5</v>
      </c>
      <c r="AF1182">
        <f>'TP Factors'!$D$7</f>
        <v>1.0291758621024898</v>
      </c>
      <c r="AG1182">
        <f t="shared" si="113"/>
        <v>3.6</v>
      </c>
    </row>
    <row r="1183" spans="1:33">
      <c r="A1183" s="51" t="s">
        <v>246</v>
      </c>
      <c r="B1183" s="51">
        <v>10</v>
      </c>
      <c r="C1183" s="51" t="s">
        <v>247</v>
      </c>
      <c r="D1183" s="52">
        <v>37.82</v>
      </c>
      <c r="E1183" s="51" t="s">
        <v>248</v>
      </c>
      <c r="F1183" s="51">
        <v>1234</v>
      </c>
      <c r="G1183" s="53">
        <v>98</v>
      </c>
      <c r="H1183" s="51" t="s">
        <v>249</v>
      </c>
      <c r="I1183" s="51" t="s">
        <v>250</v>
      </c>
      <c r="J1183" s="51">
        <v>0</v>
      </c>
      <c r="K1183" s="54">
        <v>11.234746857599999</v>
      </c>
      <c r="L1183" s="54">
        <v>0.52021591736700001</v>
      </c>
      <c r="M1183" s="52">
        <v>0</v>
      </c>
      <c r="N1183" s="52">
        <v>0</v>
      </c>
      <c r="O1183" s="51">
        <v>65621</v>
      </c>
      <c r="P1183" s="51">
        <v>63703</v>
      </c>
      <c r="Q1183" s="55">
        <v>65621</v>
      </c>
      <c r="R1183" s="55">
        <v>1700</v>
      </c>
      <c r="S1183" s="51" t="s">
        <v>251</v>
      </c>
      <c r="T1183" s="51" t="s">
        <v>351</v>
      </c>
      <c r="U1183" s="55">
        <v>48.29</v>
      </c>
      <c r="V1183" s="55">
        <v>0</v>
      </c>
      <c r="W1183" s="55">
        <v>1.8</v>
      </c>
      <c r="X1183" s="55">
        <v>0.47799999999999998</v>
      </c>
      <c r="Y1183" s="55">
        <f t="shared" si="114"/>
        <v>1.26</v>
      </c>
      <c r="Z1183" s="55">
        <f t="shared" si="115"/>
        <v>0.23899999999999999</v>
      </c>
      <c r="AA1183" s="55">
        <v>0.85599999999999998</v>
      </c>
      <c r="AB1183" s="56">
        <v>1.2854763881052999E-4</v>
      </c>
      <c r="AC1183">
        <f t="shared" si="110"/>
        <v>1</v>
      </c>
      <c r="AD1183">
        <f t="shared" si="111"/>
        <v>0</v>
      </c>
      <c r="AE1183">
        <f t="shared" si="112"/>
        <v>0</v>
      </c>
      <c r="AF1183">
        <f>'TP Factors'!$D$7</f>
        <v>1.0291758621024898</v>
      </c>
      <c r="AG1183">
        <f t="shared" si="113"/>
        <v>0</v>
      </c>
    </row>
    <row r="1184" spans="1:33">
      <c r="A1184" s="51" t="s">
        <v>246</v>
      </c>
      <c r="B1184" s="51">
        <v>10</v>
      </c>
      <c r="C1184" s="51" t="s">
        <v>247</v>
      </c>
      <c r="D1184" s="52">
        <v>37.82</v>
      </c>
      <c r="E1184" s="51" t="s">
        <v>248</v>
      </c>
      <c r="F1184" s="51">
        <v>1234</v>
      </c>
      <c r="G1184" s="53">
        <v>45</v>
      </c>
      <c r="H1184" s="51" t="s">
        <v>249</v>
      </c>
      <c r="I1184" s="51" t="s">
        <v>250</v>
      </c>
      <c r="J1184" s="51">
        <v>13</v>
      </c>
      <c r="K1184" s="54">
        <v>104.501183617</v>
      </c>
      <c r="L1184" s="54">
        <v>23.898321919299999</v>
      </c>
      <c r="M1184" s="52">
        <v>0.01</v>
      </c>
      <c r="N1184" s="52">
        <v>0</v>
      </c>
      <c r="O1184" s="51">
        <v>65622</v>
      </c>
      <c r="P1184" s="51">
        <v>63704</v>
      </c>
      <c r="Q1184" s="55">
        <v>65622</v>
      </c>
      <c r="R1184" s="55">
        <v>8140</v>
      </c>
      <c r="S1184" s="51" t="s">
        <v>258</v>
      </c>
      <c r="T1184" s="51" t="s">
        <v>301</v>
      </c>
      <c r="U1184" s="55">
        <v>48.29</v>
      </c>
      <c r="V1184" s="55">
        <v>0</v>
      </c>
      <c r="W1184" s="55">
        <v>1.2</v>
      </c>
      <c r="X1184" s="55">
        <v>0.48</v>
      </c>
      <c r="Y1184" s="55">
        <f t="shared" si="114"/>
        <v>0.84</v>
      </c>
      <c r="Z1184" s="55">
        <f t="shared" si="115"/>
        <v>0.24</v>
      </c>
      <c r="AA1184" s="55">
        <v>0.70299999999999996</v>
      </c>
      <c r="AB1184" s="56">
        <v>5.9053803377146497E-3</v>
      </c>
      <c r="AC1184">
        <f t="shared" si="110"/>
        <v>21</v>
      </c>
      <c r="AD1184">
        <f t="shared" si="111"/>
        <v>0</v>
      </c>
      <c r="AE1184">
        <f t="shared" si="112"/>
        <v>0</v>
      </c>
      <c r="AF1184">
        <f>'TP Factors'!$D$7</f>
        <v>1.0291758621024898</v>
      </c>
      <c r="AG1184">
        <f t="shared" si="113"/>
        <v>0</v>
      </c>
    </row>
    <row r="1185" spans="1:33">
      <c r="A1185" s="51" t="s">
        <v>246</v>
      </c>
      <c r="B1185" s="51">
        <v>10</v>
      </c>
      <c r="C1185" s="51" t="s">
        <v>247</v>
      </c>
      <c r="D1185" s="52">
        <v>37.82</v>
      </c>
      <c r="E1185" s="51" t="s">
        <v>248</v>
      </c>
      <c r="F1185" s="51">
        <v>1234</v>
      </c>
      <c r="G1185" s="53">
        <v>102.5</v>
      </c>
      <c r="H1185" s="51" t="s">
        <v>249</v>
      </c>
      <c r="I1185" s="51" t="s">
        <v>250</v>
      </c>
      <c r="J1185" s="51">
        <v>6809</v>
      </c>
      <c r="K1185" s="54">
        <v>711.51497613699996</v>
      </c>
      <c r="L1185" s="54">
        <v>13077.819372100001</v>
      </c>
      <c r="M1185" s="52">
        <v>10.01</v>
      </c>
      <c r="N1185" s="52">
        <v>1.76</v>
      </c>
      <c r="O1185" s="51">
        <v>65643</v>
      </c>
      <c r="P1185" s="51">
        <v>63725</v>
      </c>
      <c r="Q1185" s="55">
        <v>65643</v>
      </c>
      <c r="R1185" s="55">
        <v>1300</v>
      </c>
      <c r="S1185" s="51" t="s">
        <v>253</v>
      </c>
      <c r="T1185" s="51" t="s">
        <v>319</v>
      </c>
      <c r="U1185" s="55">
        <v>48.29</v>
      </c>
      <c r="V1185" s="55">
        <v>0</v>
      </c>
      <c r="W1185" s="55">
        <v>2.1</v>
      </c>
      <c r="X1185" s="55">
        <v>0.51600000000000001</v>
      </c>
      <c r="Y1185" s="55">
        <f t="shared" si="114"/>
        <v>1.47</v>
      </c>
      <c r="Z1185" s="55">
        <f t="shared" si="115"/>
        <v>0.25800000000000001</v>
      </c>
      <c r="AA1185" s="55">
        <v>0.69199999999999995</v>
      </c>
      <c r="AB1185" s="56">
        <v>3.2315866183110198</v>
      </c>
      <c r="AC1185">
        <f t="shared" si="110"/>
        <v>11100</v>
      </c>
      <c r="AD1185">
        <f t="shared" si="111"/>
        <v>36</v>
      </c>
      <c r="AE1185">
        <f t="shared" si="112"/>
        <v>6.3</v>
      </c>
      <c r="AF1185">
        <f>'TP Factors'!$D$7</f>
        <v>1.0291758621024898</v>
      </c>
      <c r="AG1185">
        <f t="shared" si="113"/>
        <v>6.5</v>
      </c>
    </row>
    <row r="1186" spans="1:33">
      <c r="A1186" s="51" t="s">
        <v>246</v>
      </c>
      <c r="B1186" s="51">
        <v>10</v>
      </c>
      <c r="C1186" s="51" t="s">
        <v>247</v>
      </c>
      <c r="D1186" s="52">
        <v>37.82</v>
      </c>
      <c r="E1186" s="51" t="s">
        <v>248</v>
      </c>
      <c r="F1186" s="51">
        <v>1234</v>
      </c>
      <c r="G1186" s="53">
        <v>102.5</v>
      </c>
      <c r="H1186" s="51" t="s">
        <v>249</v>
      </c>
      <c r="I1186" s="51" t="s">
        <v>250</v>
      </c>
      <c r="J1186" s="51">
        <v>109</v>
      </c>
      <c r="K1186" s="54">
        <v>78.700244255000001</v>
      </c>
      <c r="L1186" s="54">
        <v>197.93551705600001</v>
      </c>
      <c r="M1186" s="52">
        <v>0.16</v>
      </c>
      <c r="N1186" s="52">
        <v>0.03</v>
      </c>
      <c r="O1186" s="51">
        <v>65731</v>
      </c>
      <c r="P1186" s="51">
        <v>63809</v>
      </c>
      <c r="Q1186" s="55">
        <v>65731</v>
      </c>
      <c r="R1186" s="55">
        <v>1300</v>
      </c>
      <c r="S1186" s="51" t="s">
        <v>251</v>
      </c>
      <c r="T1186" s="51" t="s">
        <v>315</v>
      </c>
      <c r="U1186" s="55">
        <v>48.29</v>
      </c>
      <c r="V1186" s="55">
        <v>0</v>
      </c>
      <c r="W1186" s="55">
        <v>2.1</v>
      </c>
      <c r="X1186" s="55">
        <v>0.51600000000000001</v>
      </c>
      <c r="Y1186" s="55">
        <f t="shared" si="114"/>
        <v>1.47</v>
      </c>
      <c r="Z1186" s="55">
        <f t="shared" si="115"/>
        <v>0.25800000000000001</v>
      </c>
      <c r="AA1186" s="55">
        <v>0.73299999999999998</v>
      </c>
      <c r="AB1186" s="56">
        <v>4.8910735803373399E-2</v>
      </c>
      <c r="AC1186">
        <f t="shared" si="110"/>
        <v>178</v>
      </c>
      <c r="AD1186">
        <f t="shared" si="111"/>
        <v>1</v>
      </c>
      <c r="AE1186">
        <f t="shared" si="112"/>
        <v>0.1</v>
      </c>
      <c r="AF1186">
        <f>'TP Factors'!$D$7</f>
        <v>1.0291758621024898</v>
      </c>
      <c r="AG1186">
        <f t="shared" si="113"/>
        <v>0.1</v>
      </c>
    </row>
    <row r="1187" spans="1:33">
      <c r="A1187" s="51" t="s">
        <v>246</v>
      </c>
      <c r="B1187" s="51">
        <v>10</v>
      </c>
      <c r="C1187" s="51" t="s">
        <v>247</v>
      </c>
      <c r="D1187" s="52">
        <v>37.82</v>
      </c>
      <c r="E1187" s="51" t="s">
        <v>248</v>
      </c>
      <c r="F1187" s="51">
        <v>1234</v>
      </c>
      <c r="G1187" s="53">
        <v>13</v>
      </c>
      <c r="H1187" s="51" t="s">
        <v>249</v>
      </c>
      <c r="I1187" s="51" t="s">
        <v>250</v>
      </c>
      <c r="J1187" s="51">
        <v>162</v>
      </c>
      <c r="K1187" s="54">
        <v>195.076959622</v>
      </c>
      <c r="L1187" s="54">
        <v>750.73363533400004</v>
      </c>
      <c r="M1187" s="52">
        <v>0.21</v>
      </c>
      <c r="N1187" s="52">
        <v>0.02</v>
      </c>
      <c r="O1187" s="51">
        <v>65786</v>
      </c>
      <c r="P1187" s="51">
        <v>63863</v>
      </c>
      <c r="Q1187" s="55">
        <v>65786</v>
      </c>
      <c r="R1187" s="55">
        <v>1100</v>
      </c>
      <c r="S1187" s="51" t="s">
        <v>253</v>
      </c>
      <c r="T1187" s="51" t="s">
        <v>277</v>
      </c>
      <c r="U1187" s="55">
        <v>48.29</v>
      </c>
      <c r="V1187" s="55">
        <v>0</v>
      </c>
      <c r="W1187" s="55">
        <v>1.85</v>
      </c>
      <c r="X1187" s="55">
        <v>0.22</v>
      </c>
      <c r="Y1187" s="55">
        <f t="shared" si="114"/>
        <v>1.2949999999999999</v>
      </c>
      <c r="Z1187" s="55">
        <f t="shared" si="115"/>
        <v>0.11</v>
      </c>
      <c r="AA1187" s="55">
        <v>0.28599999999999998</v>
      </c>
      <c r="AB1187" s="56">
        <v>2.21746599821246E-2</v>
      </c>
      <c r="AC1187">
        <f t="shared" si="110"/>
        <v>31</v>
      </c>
      <c r="AD1187">
        <f t="shared" si="111"/>
        <v>0</v>
      </c>
      <c r="AE1187">
        <f t="shared" si="112"/>
        <v>0</v>
      </c>
      <c r="AF1187">
        <f>'TP Factors'!$D$7</f>
        <v>1.0291758621024898</v>
      </c>
      <c r="AG1187">
        <f t="shared" si="113"/>
        <v>0</v>
      </c>
    </row>
    <row r="1188" spans="1:33">
      <c r="A1188" s="51" t="s">
        <v>246</v>
      </c>
      <c r="B1188" s="51">
        <v>10</v>
      </c>
      <c r="C1188" s="51" t="s">
        <v>247</v>
      </c>
      <c r="D1188" s="52">
        <v>37.82</v>
      </c>
      <c r="E1188" s="51" t="s">
        <v>248</v>
      </c>
      <c r="F1188" s="51">
        <v>1234</v>
      </c>
      <c r="G1188" s="53">
        <v>0</v>
      </c>
      <c r="H1188" s="51" t="s">
        <v>249</v>
      </c>
      <c r="I1188" s="51" t="s">
        <v>250</v>
      </c>
      <c r="J1188" s="51">
        <v>86</v>
      </c>
      <c r="K1188" s="54">
        <v>73.432460768599995</v>
      </c>
      <c r="L1188" s="54">
        <v>229.501406688</v>
      </c>
      <c r="M1188" s="52">
        <v>0.04</v>
      </c>
      <c r="N1188" s="52">
        <v>0.01</v>
      </c>
      <c r="O1188" s="51">
        <v>65824</v>
      </c>
      <c r="P1188" s="51">
        <v>63900</v>
      </c>
      <c r="Q1188" s="55">
        <v>65824</v>
      </c>
      <c r="R1188" s="55">
        <v>5300</v>
      </c>
      <c r="S1188" s="51" t="s">
        <v>258</v>
      </c>
      <c r="T1188" s="51" t="s">
        <v>291</v>
      </c>
      <c r="U1188" s="55">
        <v>48.29</v>
      </c>
      <c r="V1188" s="55">
        <v>0</v>
      </c>
      <c r="W1188" s="55">
        <v>0.6</v>
      </c>
      <c r="X1188" s="55">
        <v>0.13500000000000001</v>
      </c>
      <c r="Y1188" s="55">
        <f t="shared" si="114"/>
        <v>0.42</v>
      </c>
      <c r="Z1188" s="55">
        <f t="shared" si="115"/>
        <v>6.7500000000000004E-2</v>
      </c>
      <c r="AA1188" s="55">
        <v>0.5</v>
      </c>
      <c r="AB1188" s="56">
        <v>5.67108057929483E-2</v>
      </c>
      <c r="AC1188">
        <f t="shared" si="110"/>
        <v>141</v>
      </c>
      <c r="AD1188">
        <f t="shared" si="111"/>
        <v>0</v>
      </c>
      <c r="AE1188">
        <f t="shared" si="112"/>
        <v>0</v>
      </c>
      <c r="AF1188">
        <f>'TP Factors'!$D$7</f>
        <v>1.0291758621024898</v>
      </c>
      <c r="AG1188">
        <f t="shared" si="113"/>
        <v>0</v>
      </c>
    </row>
    <row r="1189" spans="1:33">
      <c r="A1189" s="51" t="s">
        <v>246</v>
      </c>
      <c r="B1189" s="51">
        <v>10</v>
      </c>
      <c r="C1189" s="51" t="s">
        <v>247</v>
      </c>
      <c r="D1189" s="52">
        <v>37.82</v>
      </c>
      <c r="E1189" s="51" t="s">
        <v>248</v>
      </c>
      <c r="F1189" s="51">
        <v>1234</v>
      </c>
      <c r="G1189" s="53">
        <v>0</v>
      </c>
      <c r="H1189" s="51" t="s">
        <v>249</v>
      </c>
      <c r="I1189" s="51" t="s">
        <v>250</v>
      </c>
      <c r="J1189" s="51">
        <v>413</v>
      </c>
      <c r="K1189" s="54">
        <v>206.98131868499999</v>
      </c>
      <c r="L1189" s="54">
        <v>1098.3114401</v>
      </c>
      <c r="M1189" s="52">
        <v>0.17</v>
      </c>
      <c r="N1189" s="52">
        <v>0.03</v>
      </c>
      <c r="O1189" s="51">
        <v>65848</v>
      </c>
      <c r="P1189" s="51">
        <v>63922</v>
      </c>
      <c r="Q1189" s="55">
        <v>65848</v>
      </c>
      <c r="R1189" s="55">
        <v>5300</v>
      </c>
      <c r="S1189" s="51" t="s">
        <v>258</v>
      </c>
      <c r="T1189" s="51" t="s">
        <v>291</v>
      </c>
      <c r="U1189" s="55">
        <v>48.29</v>
      </c>
      <c r="V1189" s="55">
        <v>0</v>
      </c>
      <c r="W1189" s="55">
        <v>0.6</v>
      </c>
      <c r="X1189" s="55">
        <v>0.13500000000000001</v>
      </c>
      <c r="Y1189" s="55">
        <f t="shared" si="114"/>
        <v>0.42</v>
      </c>
      <c r="Z1189" s="55">
        <f t="shared" si="115"/>
        <v>6.7500000000000004E-2</v>
      </c>
      <c r="AA1189" s="55">
        <v>0.5</v>
      </c>
      <c r="AB1189" s="56">
        <v>0.27139758178566398</v>
      </c>
      <c r="AC1189">
        <f t="shared" si="110"/>
        <v>674</v>
      </c>
      <c r="AD1189">
        <f t="shared" si="111"/>
        <v>1</v>
      </c>
      <c r="AE1189">
        <f t="shared" si="112"/>
        <v>0.1</v>
      </c>
      <c r="AF1189">
        <f>'TP Factors'!$D$7</f>
        <v>1.0291758621024898</v>
      </c>
      <c r="AG1189">
        <f t="shared" si="113"/>
        <v>0.1</v>
      </c>
    </row>
    <row r="1190" spans="1:33">
      <c r="A1190" s="51" t="s">
        <v>246</v>
      </c>
      <c r="B1190" s="51">
        <v>10</v>
      </c>
      <c r="C1190" s="51" t="s">
        <v>247</v>
      </c>
      <c r="D1190" s="52">
        <v>37.82</v>
      </c>
      <c r="E1190" s="51" t="s">
        <v>248</v>
      </c>
      <c r="F1190" s="51">
        <v>1234</v>
      </c>
      <c r="G1190" s="53">
        <v>102.5</v>
      </c>
      <c r="H1190" s="51" t="s">
        <v>249</v>
      </c>
      <c r="I1190" s="51" t="s">
        <v>250</v>
      </c>
      <c r="J1190" s="51">
        <v>1838</v>
      </c>
      <c r="K1190" s="54">
        <v>255.61205887200001</v>
      </c>
      <c r="L1190" s="54">
        <v>3333.5689764399999</v>
      </c>
      <c r="M1190" s="52">
        <v>2.7</v>
      </c>
      <c r="N1190" s="52">
        <v>0.47</v>
      </c>
      <c r="O1190" s="51">
        <v>65855</v>
      </c>
      <c r="P1190" s="51">
        <v>63929</v>
      </c>
      <c r="Q1190" s="55">
        <v>65855</v>
      </c>
      <c r="R1190" s="55">
        <v>1300</v>
      </c>
      <c r="S1190" s="51" t="s">
        <v>251</v>
      </c>
      <c r="T1190" s="51" t="s">
        <v>315</v>
      </c>
      <c r="U1190" s="55">
        <v>48.29</v>
      </c>
      <c r="V1190" s="55">
        <v>0</v>
      </c>
      <c r="W1190" s="55">
        <v>2.1</v>
      </c>
      <c r="X1190" s="55">
        <v>0.51600000000000001</v>
      </c>
      <c r="Y1190" s="55">
        <f t="shared" si="114"/>
        <v>1.47</v>
      </c>
      <c r="Z1190" s="55">
        <f t="shared" si="115"/>
        <v>0.25800000000000001</v>
      </c>
      <c r="AA1190" s="55">
        <v>0.73299999999999998</v>
      </c>
      <c r="AB1190" s="56">
        <v>0.82373953862716498</v>
      </c>
      <c r="AC1190">
        <f t="shared" si="110"/>
        <v>2997</v>
      </c>
      <c r="AD1190">
        <f t="shared" si="111"/>
        <v>10</v>
      </c>
      <c r="AE1190">
        <f t="shared" si="112"/>
        <v>1.7</v>
      </c>
      <c r="AF1190">
        <f>'TP Factors'!$D$7</f>
        <v>1.0291758621024898</v>
      </c>
      <c r="AG1190">
        <f t="shared" si="113"/>
        <v>1.7</v>
      </c>
    </row>
    <row r="1191" spans="1:33">
      <c r="A1191" s="51" t="s">
        <v>246</v>
      </c>
      <c r="B1191" s="51">
        <v>10</v>
      </c>
      <c r="C1191" s="51" t="s">
        <v>247</v>
      </c>
      <c r="D1191" s="52">
        <v>37.82</v>
      </c>
      <c r="E1191" s="51" t="s">
        <v>248</v>
      </c>
      <c r="F1191" s="51">
        <v>1234</v>
      </c>
      <c r="G1191" s="53">
        <v>0</v>
      </c>
      <c r="H1191" s="51" t="s">
        <v>249</v>
      </c>
      <c r="I1191" s="51" t="s">
        <v>250</v>
      </c>
      <c r="J1191" s="51">
        <v>264</v>
      </c>
      <c r="K1191" s="54">
        <v>188.398487037</v>
      </c>
      <c r="L1191" s="54">
        <v>700.40360978700005</v>
      </c>
      <c r="M1191" s="52">
        <v>0.11</v>
      </c>
      <c r="N1191" s="52">
        <v>0.02</v>
      </c>
      <c r="O1191" s="51">
        <v>65910</v>
      </c>
      <c r="P1191" s="51">
        <v>63981</v>
      </c>
      <c r="Q1191" s="55">
        <v>65910</v>
      </c>
      <c r="R1191" s="55">
        <v>5300</v>
      </c>
      <c r="S1191" s="51" t="s">
        <v>256</v>
      </c>
      <c r="T1191" s="51" t="s">
        <v>294</v>
      </c>
      <c r="U1191" s="55">
        <v>48.29</v>
      </c>
      <c r="V1191" s="55">
        <v>0</v>
      </c>
      <c r="W1191" s="55">
        <v>0.6</v>
      </c>
      <c r="X1191" s="55">
        <v>0.13500000000000001</v>
      </c>
      <c r="Y1191" s="55">
        <f t="shared" si="114"/>
        <v>0.42</v>
      </c>
      <c r="Z1191" s="55">
        <f t="shared" si="115"/>
        <v>6.7500000000000004E-2</v>
      </c>
      <c r="AA1191" s="55">
        <v>0.5</v>
      </c>
      <c r="AB1191" s="56">
        <v>0.17307280882516801</v>
      </c>
      <c r="AC1191">
        <f t="shared" si="110"/>
        <v>430</v>
      </c>
      <c r="AD1191">
        <f t="shared" si="111"/>
        <v>0</v>
      </c>
      <c r="AE1191">
        <f t="shared" si="112"/>
        <v>0.1</v>
      </c>
      <c r="AF1191">
        <f>'TP Factors'!$D$7</f>
        <v>1.0291758621024898</v>
      </c>
      <c r="AG1191">
        <f t="shared" si="113"/>
        <v>0.1</v>
      </c>
    </row>
    <row r="1192" spans="1:33">
      <c r="A1192" s="51" t="s">
        <v>246</v>
      </c>
      <c r="B1192" s="51">
        <v>10</v>
      </c>
      <c r="C1192" s="51" t="s">
        <v>247</v>
      </c>
      <c r="D1192" s="52">
        <v>37.82</v>
      </c>
      <c r="E1192" s="51" t="s">
        <v>248</v>
      </c>
      <c r="F1192" s="51">
        <v>1234</v>
      </c>
      <c r="G1192" s="53">
        <v>0</v>
      </c>
      <c r="H1192" s="51" t="s">
        <v>249</v>
      </c>
      <c r="I1192" s="51" t="s">
        <v>250</v>
      </c>
      <c r="J1192" s="51">
        <v>179</v>
      </c>
      <c r="K1192" s="54">
        <v>116.60091480299999</v>
      </c>
      <c r="L1192" s="54">
        <v>476.02302289400001</v>
      </c>
      <c r="M1192" s="52">
        <v>0.08</v>
      </c>
      <c r="N1192" s="52">
        <v>0.01</v>
      </c>
      <c r="O1192" s="51">
        <v>65912</v>
      </c>
      <c r="P1192" s="51">
        <v>63983</v>
      </c>
      <c r="Q1192" s="55">
        <v>65912</v>
      </c>
      <c r="R1192" s="55">
        <v>5300</v>
      </c>
      <c r="S1192" s="51" t="s">
        <v>256</v>
      </c>
      <c r="T1192" s="51" t="s">
        <v>294</v>
      </c>
      <c r="U1192" s="55">
        <v>48.29</v>
      </c>
      <c r="V1192" s="55">
        <v>0</v>
      </c>
      <c r="W1192" s="55">
        <v>0.6</v>
      </c>
      <c r="X1192" s="55">
        <v>0.13500000000000001</v>
      </c>
      <c r="Y1192" s="55">
        <f t="shared" si="114"/>
        <v>0.42</v>
      </c>
      <c r="Z1192" s="55">
        <f t="shared" si="115"/>
        <v>6.7500000000000004E-2</v>
      </c>
      <c r="AA1192" s="55">
        <v>0.5</v>
      </c>
      <c r="AB1192" s="56">
        <v>0.117627380123487</v>
      </c>
      <c r="AC1192">
        <f t="shared" si="110"/>
        <v>292</v>
      </c>
      <c r="AD1192">
        <f t="shared" si="111"/>
        <v>0</v>
      </c>
      <c r="AE1192">
        <f t="shared" si="112"/>
        <v>0</v>
      </c>
      <c r="AF1192">
        <f>'TP Factors'!$D$7</f>
        <v>1.0291758621024898</v>
      </c>
      <c r="AG1192">
        <f t="shared" si="113"/>
        <v>0</v>
      </c>
    </row>
    <row r="1193" spans="1:33">
      <c r="A1193" s="51" t="s">
        <v>246</v>
      </c>
      <c r="B1193" s="51">
        <v>10</v>
      </c>
      <c r="C1193" s="51" t="s">
        <v>247</v>
      </c>
      <c r="D1193" s="52">
        <v>37.82</v>
      </c>
      <c r="E1193" s="51" t="s">
        <v>248</v>
      </c>
      <c r="F1193" s="51">
        <v>1234</v>
      </c>
      <c r="G1193" s="53">
        <v>102.5</v>
      </c>
      <c r="H1193" s="51" t="s">
        <v>249</v>
      </c>
      <c r="I1193" s="51" t="s">
        <v>250</v>
      </c>
      <c r="J1193" s="51">
        <v>120</v>
      </c>
      <c r="K1193" s="54">
        <v>74.575845818199994</v>
      </c>
      <c r="L1193" s="54">
        <v>217.63927716800001</v>
      </c>
      <c r="M1193" s="52">
        <v>0.18</v>
      </c>
      <c r="N1193" s="52">
        <v>0.03</v>
      </c>
      <c r="O1193" s="51">
        <v>65918</v>
      </c>
      <c r="P1193" s="51">
        <v>63989</v>
      </c>
      <c r="Q1193" s="55">
        <v>65918</v>
      </c>
      <c r="R1193" s="55">
        <v>1300</v>
      </c>
      <c r="S1193" s="51" t="s">
        <v>251</v>
      </c>
      <c r="T1193" s="51" t="s">
        <v>315</v>
      </c>
      <c r="U1193" s="55">
        <v>48.29</v>
      </c>
      <c r="V1193" s="55">
        <v>0</v>
      </c>
      <c r="W1193" s="55">
        <v>2.1</v>
      </c>
      <c r="X1193" s="55">
        <v>0.51600000000000001</v>
      </c>
      <c r="Y1193" s="55">
        <f t="shared" si="114"/>
        <v>1.47</v>
      </c>
      <c r="Z1193" s="55">
        <f t="shared" si="115"/>
        <v>0.25800000000000001</v>
      </c>
      <c r="AA1193" s="55">
        <v>0.73299999999999998</v>
      </c>
      <c r="AB1193" s="56">
        <v>5.3779621484029497E-2</v>
      </c>
      <c r="AC1193">
        <f t="shared" si="110"/>
        <v>196</v>
      </c>
      <c r="AD1193">
        <f t="shared" si="111"/>
        <v>1</v>
      </c>
      <c r="AE1193">
        <f t="shared" si="112"/>
        <v>0.1</v>
      </c>
      <c r="AF1193">
        <f>'TP Factors'!$D$7</f>
        <v>1.0291758621024898</v>
      </c>
      <c r="AG1193">
        <f t="shared" si="113"/>
        <v>0.1</v>
      </c>
    </row>
    <row r="1194" spans="1:33">
      <c r="A1194" s="51" t="s">
        <v>246</v>
      </c>
      <c r="B1194" s="51">
        <v>10</v>
      </c>
      <c r="C1194" s="51" t="s">
        <v>247</v>
      </c>
      <c r="D1194" s="52">
        <v>37.82</v>
      </c>
      <c r="E1194" s="51" t="s">
        <v>248</v>
      </c>
      <c r="F1194" s="51">
        <v>1234</v>
      </c>
      <c r="G1194" s="53">
        <v>98</v>
      </c>
      <c r="H1194" s="51" t="s">
        <v>249</v>
      </c>
      <c r="I1194" s="51" t="s">
        <v>250</v>
      </c>
      <c r="J1194" s="51">
        <v>9125</v>
      </c>
      <c r="K1194" s="54">
        <v>544.23670403599999</v>
      </c>
      <c r="L1194" s="54">
        <v>16367.163363899999</v>
      </c>
      <c r="M1194" s="52">
        <v>11.5</v>
      </c>
      <c r="N1194" s="52">
        <v>2.1800000000000002</v>
      </c>
      <c r="O1194" s="51">
        <v>65920</v>
      </c>
      <c r="P1194" s="51">
        <v>63991</v>
      </c>
      <c r="Q1194" s="55">
        <v>65920</v>
      </c>
      <c r="R1194" s="55">
        <v>1700</v>
      </c>
      <c r="S1194" s="51" t="s">
        <v>258</v>
      </c>
      <c r="T1194" s="51" t="s">
        <v>307</v>
      </c>
      <c r="U1194" s="55">
        <v>48.29</v>
      </c>
      <c r="V1194" s="55">
        <v>0</v>
      </c>
      <c r="W1194" s="55">
        <v>1.8</v>
      </c>
      <c r="X1194" s="55">
        <v>0.47799999999999998</v>
      </c>
      <c r="Y1194" s="55">
        <f t="shared" si="114"/>
        <v>1.26</v>
      </c>
      <c r="Z1194" s="55">
        <f t="shared" si="115"/>
        <v>0.23899999999999999</v>
      </c>
      <c r="AA1194" s="55">
        <v>0.74099999999999999</v>
      </c>
      <c r="AB1194" s="56">
        <v>4.0443979689121798</v>
      </c>
      <c r="AC1194">
        <f t="shared" si="110"/>
        <v>14876</v>
      </c>
      <c r="AD1194">
        <f t="shared" si="111"/>
        <v>41</v>
      </c>
      <c r="AE1194">
        <f t="shared" si="112"/>
        <v>7.8</v>
      </c>
      <c r="AF1194">
        <f>'TP Factors'!$D$7</f>
        <v>1.0291758621024898</v>
      </c>
      <c r="AG1194">
        <f t="shared" si="113"/>
        <v>8</v>
      </c>
    </row>
    <row r="1195" spans="1:33">
      <c r="A1195" s="51" t="s">
        <v>246</v>
      </c>
      <c r="B1195" s="51">
        <v>10</v>
      </c>
      <c r="C1195" s="51" t="s">
        <v>247</v>
      </c>
      <c r="D1195" s="52">
        <v>37.82</v>
      </c>
      <c r="E1195" s="51" t="s">
        <v>248</v>
      </c>
      <c r="F1195" s="51">
        <v>1234</v>
      </c>
      <c r="G1195" s="53">
        <v>102.5</v>
      </c>
      <c r="H1195" s="51" t="s">
        <v>249</v>
      </c>
      <c r="I1195" s="51" t="s">
        <v>250</v>
      </c>
      <c r="J1195" s="51">
        <v>85</v>
      </c>
      <c r="K1195" s="54">
        <v>65.7204264696</v>
      </c>
      <c r="L1195" s="54">
        <v>154.036827155</v>
      </c>
      <c r="M1195" s="52">
        <v>0.12</v>
      </c>
      <c r="N1195" s="52">
        <v>0.02</v>
      </c>
      <c r="O1195" s="51">
        <v>65928</v>
      </c>
      <c r="P1195" s="51">
        <v>63999</v>
      </c>
      <c r="Q1195" s="55">
        <v>65928</v>
      </c>
      <c r="R1195" s="55">
        <v>1300</v>
      </c>
      <c r="S1195" s="51" t="s">
        <v>251</v>
      </c>
      <c r="T1195" s="51" t="s">
        <v>315</v>
      </c>
      <c r="U1195" s="55">
        <v>48.29</v>
      </c>
      <c r="V1195" s="55">
        <v>0</v>
      </c>
      <c r="W1195" s="55">
        <v>2.1</v>
      </c>
      <c r="X1195" s="55">
        <v>0.51600000000000001</v>
      </c>
      <c r="Y1195" s="55">
        <f t="shared" si="114"/>
        <v>1.47</v>
      </c>
      <c r="Z1195" s="55">
        <f t="shared" si="115"/>
        <v>0.25800000000000001</v>
      </c>
      <c r="AA1195" s="55">
        <v>0.73299999999999998</v>
      </c>
      <c r="AB1195" s="56">
        <v>3.8063176684419997E-2</v>
      </c>
      <c r="AC1195">
        <f t="shared" si="110"/>
        <v>138</v>
      </c>
      <c r="AD1195">
        <f t="shared" si="111"/>
        <v>0</v>
      </c>
      <c r="AE1195">
        <f t="shared" si="112"/>
        <v>0.1</v>
      </c>
      <c r="AF1195">
        <f>'TP Factors'!$D$7</f>
        <v>1.0291758621024898</v>
      </c>
      <c r="AG1195">
        <f t="shared" si="113"/>
        <v>0.1</v>
      </c>
    </row>
    <row r="1196" spans="1:33">
      <c r="A1196" s="51" t="s">
        <v>246</v>
      </c>
      <c r="B1196" s="51">
        <v>10</v>
      </c>
      <c r="C1196" s="51" t="s">
        <v>247</v>
      </c>
      <c r="D1196" s="52">
        <v>37.82</v>
      </c>
      <c r="E1196" s="51" t="s">
        <v>248</v>
      </c>
      <c r="F1196" s="51">
        <v>1234</v>
      </c>
      <c r="G1196" s="53">
        <v>0</v>
      </c>
      <c r="H1196" s="51" t="s">
        <v>249</v>
      </c>
      <c r="I1196" s="51" t="s">
        <v>250</v>
      </c>
      <c r="J1196" s="51">
        <v>146</v>
      </c>
      <c r="K1196" s="54">
        <v>98.725746736000005</v>
      </c>
      <c r="L1196" s="54">
        <v>386.64125712399999</v>
      </c>
      <c r="M1196" s="52">
        <v>0.06</v>
      </c>
      <c r="N1196" s="52">
        <v>0.01</v>
      </c>
      <c r="O1196" s="51">
        <v>65952</v>
      </c>
      <c r="P1196" s="51">
        <v>64021</v>
      </c>
      <c r="Q1196" s="55">
        <v>65952</v>
      </c>
      <c r="R1196" s="55">
        <v>5300</v>
      </c>
      <c r="S1196" s="51" t="s">
        <v>256</v>
      </c>
      <c r="T1196" s="51" t="s">
        <v>294</v>
      </c>
      <c r="U1196" s="55">
        <v>48.29</v>
      </c>
      <c r="V1196" s="55">
        <v>0</v>
      </c>
      <c r="W1196" s="55">
        <v>0.6</v>
      </c>
      <c r="X1196" s="55">
        <v>0.13500000000000001</v>
      </c>
      <c r="Y1196" s="55">
        <f t="shared" si="114"/>
        <v>0.42</v>
      </c>
      <c r="Z1196" s="55">
        <f t="shared" si="115"/>
        <v>6.7500000000000004E-2</v>
      </c>
      <c r="AA1196" s="55">
        <v>0.5</v>
      </c>
      <c r="AB1196" s="56">
        <v>9.5540753159898406E-2</v>
      </c>
      <c r="AC1196">
        <f t="shared" si="110"/>
        <v>237</v>
      </c>
      <c r="AD1196">
        <f t="shared" si="111"/>
        <v>0</v>
      </c>
      <c r="AE1196">
        <f t="shared" si="112"/>
        <v>0</v>
      </c>
      <c r="AF1196">
        <f>'TP Factors'!$D$7</f>
        <v>1.0291758621024898</v>
      </c>
      <c r="AG1196">
        <f t="shared" si="113"/>
        <v>0</v>
      </c>
    </row>
    <row r="1197" spans="1:33">
      <c r="A1197" s="51" t="s">
        <v>246</v>
      </c>
      <c r="B1197" s="51">
        <v>10</v>
      </c>
      <c r="C1197" s="51" t="s">
        <v>247</v>
      </c>
      <c r="D1197" s="52">
        <v>37.82</v>
      </c>
      <c r="E1197" s="51" t="s">
        <v>248</v>
      </c>
      <c r="F1197" s="51">
        <v>1234</v>
      </c>
      <c r="G1197" s="53">
        <v>0</v>
      </c>
      <c r="H1197" s="51" t="s">
        <v>249</v>
      </c>
      <c r="I1197" s="51" t="s">
        <v>250</v>
      </c>
      <c r="J1197" s="51">
        <v>6</v>
      </c>
      <c r="K1197" s="54">
        <v>20.1834153595</v>
      </c>
      <c r="L1197" s="54">
        <v>14.717028747900001</v>
      </c>
      <c r="M1197" s="52">
        <v>0</v>
      </c>
      <c r="N1197" s="52">
        <v>0</v>
      </c>
      <c r="O1197" s="51">
        <v>65962</v>
      </c>
      <c r="P1197" s="51">
        <v>64029</v>
      </c>
      <c r="Q1197" s="55">
        <v>65962</v>
      </c>
      <c r="R1197" s="55">
        <v>5300</v>
      </c>
      <c r="S1197" s="51" t="s">
        <v>258</v>
      </c>
      <c r="T1197" s="51" t="s">
        <v>291</v>
      </c>
      <c r="U1197" s="55">
        <v>48.29</v>
      </c>
      <c r="V1197" s="55">
        <v>0</v>
      </c>
      <c r="W1197" s="55">
        <v>0.6</v>
      </c>
      <c r="X1197" s="55">
        <v>0.13500000000000001</v>
      </c>
      <c r="Y1197" s="55">
        <f t="shared" si="114"/>
        <v>0.42</v>
      </c>
      <c r="Z1197" s="55">
        <f t="shared" si="115"/>
        <v>6.7500000000000004E-2</v>
      </c>
      <c r="AA1197" s="55">
        <v>0.5</v>
      </c>
      <c r="AB1197" s="56">
        <v>3.6366424557595502E-3</v>
      </c>
      <c r="AC1197">
        <f t="shared" si="110"/>
        <v>9</v>
      </c>
      <c r="AD1197">
        <f t="shared" si="111"/>
        <v>0</v>
      </c>
      <c r="AE1197">
        <f t="shared" si="112"/>
        <v>0</v>
      </c>
      <c r="AF1197">
        <f>'TP Factors'!$D$7</f>
        <v>1.0291758621024898</v>
      </c>
      <c r="AG1197">
        <f t="shared" si="113"/>
        <v>0</v>
      </c>
    </row>
    <row r="1198" spans="1:33">
      <c r="A1198" s="51" t="s">
        <v>246</v>
      </c>
      <c r="B1198" s="51">
        <v>10</v>
      </c>
      <c r="C1198" s="51" t="s">
        <v>247</v>
      </c>
      <c r="D1198" s="52">
        <v>37.82</v>
      </c>
      <c r="E1198" s="51" t="s">
        <v>248</v>
      </c>
      <c r="F1198" s="51">
        <v>1234</v>
      </c>
      <c r="G1198" s="53">
        <v>45</v>
      </c>
      <c r="H1198" s="51" t="s">
        <v>249</v>
      </c>
      <c r="I1198" s="51" t="s">
        <v>250</v>
      </c>
      <c r="J1198" s="51">
        <v>951</v>
      </c>
      <c r="K1198" s="54">
        <v>274.30670270500002</v>
      </c>
      <c r="L1198" s="54">
        <v>1487.38232627</v>
      </c>
      <c r="M1198" s="52">
        <v>0.8</v>
      </c>
      <c r="N1198" s="52">
        <v>0.23</v>
      </c>
      <c r="O1198" s="51">
        <v>66003</v>
      </c>
      <c r="P1198" s="51">
        <v>64066</v>
      </c>
      <c r="Q1198" s="55">
        <v>66003</v>
      </c>
      <c r="R1198" s="55">
        <v>8140</v>
      </c>
      <c r="S1198" s="51" t="s">
        <v>251</v>
      </c>
      <c r="T1198" s="51" t="s">
        <v>332</v>
      </c>
      <c r="U1198" s="55">
        <v>48.29</v>
      </c>
      <c r="V1198" s="55">
        <v>0</v>
      </c>
      <c r="W1198" s="55">
        <v>1.2</v>
      </c>
      <c r="X1198" s="55">
        <v>0.48</v>
      </c>
      <c r="Y1198" s="55">
        <f t="shared" si="114"/>
        <v>0.84</v>
      </c>
      <c r="Z1198" s="55">
        <f t="shared" si="115"/>
        <v>0.24</v>
      </c>
      <c r="AA1198" s="55">
        <v>0.85</v>
      </c>
      <c r="AB1198" s="56">
        <v>0.36753870696786001</v>
      </c>
      <c r="AC1198">
        <f t="shared" si="110"/>
        <v>1551</v>
      </c>
      <c r="AD1198">
        <f t="shared" si="111"/>
        <v>3</v>
      </c>
      <c r="AE1198">
        <f t="shared" si="112"/>
        <v>0.8</v>
      </c>
      <c r="AF1198">
        <f>'TP Factors'!$D$7</f>
        <v>1.0291758621024898</v>
      </c>
      <c r="AG1198">
        <f t="shared" si="113"/>
        <v>0.8</v>
      </c>
    </row>
    <row r="1199" spans="1:33">
      <c r="A1199" s="51" t="s">
        <v>246</v>
      </c>
      <c r="B1199" s="51">
        <v>10</v>
      </c>
      <c r="C1199" s="51" t="s">
        <v>247</v>
      </c>
      <c r="D1199" s="52">
        <v>37.82</v>
      </c>
      <c r="E1199" s="51" t="s">
        <v>248</v>
      </c>
      <c r="F1199" s="51">
        <v>1234</v>
      </c>
      <c r="G1199" s="53">
        <v>98</v>
      </c>
      <c r="H1199" s="51" t="s">
        <v>249</v>
      </c>
      <c r="I1199" s="51" t="s">
        <v>250</v>
      </c>
      <c r="J1199" s="51">
        <v>2493</v>
      </c>
      <c r="K1199" s="54">
        <v>272.33570365899999</v>
      </c>
      <c r="L1199" s="54">
        <v>3871.52620892</v>
      </c>
      <c r="M1199" s="52">
        <v>3.14</v>
      </c>
      <c r="N1199" s="52">
        <v>0.6</v>
      </c>
      <c r="O1199" s="51">
        <v>66004</v>
      </c>
      <c r="P1199" s="51">
        <v>64067</v>
      </c>
      <c r="Q1199" s="55">
        <v>66004</v>
      </c>
      <c r="R1199" s="55">
        <v>1700</v>
      </c>
      <c r="S1199" s="51" t="s">
        <v>251</v>
      </c>
      <c r="T1199" s="51" t="s">
        <v>351</v>
      </c>
      <c r="U1199" s="55">
        <v>48.29</v>
      </c>
      <c r="V1199" s="55">
        <v>0</v>
      </c>
      <c r="W1199" s="55">
        <v>1.8</v>
      </c>
      <c r="X1199" s="55">
        <v>0.47799999999999998</v>
      </c>
      <c r="Y1199" s="55">
        <f t="shared" si="114"/>
        <v>1.26</v>
      </c>
      <c r="Z1199" s="55">
        <f t="shared" si="115"/>
        <v>0.23899999999999999</v>
      </c>
      <c r="AA1199" s="55">
        <v>0.85599999999999998</v>
      </c>
      <c r="AB1199" s="56">
        <v>0.95667113403959203</v>
      </c>
      <c r="AC1199">
        <f t="shared" si="110"/>
        <v>4065</v>
      </c>
      <c r="AD1199">
        <f t="shared" si="111"/>
        <v>11</v>
      </c>
      <c r="AE1199">
        <f t="shared" si="112"/>
        <v>2.1</v>
      </c>
      <c r="AF1199">
        <f>'TP Factors'!$D$7</f>
        <v>1.0291758621024898</v>
      </c>
      <c r="AG1199">
        <f t="shared" si="113"/>
        <v>2.2000000000000002</v>
      </c>
    </row>
    <row r="1200" spans="1:33">
      <c r="A1200" s="51" t="s">
        <v>246</v>
      </c>
      <c r="B1200" s="51">
        <v>10</v>
      </c>
      <c r="C1200" s="51" t="s">
        <v>247</v>
      </c>
      <c r="D1200" s="52">
        <v>37.82</v>
      </c>
      <c r="E1200" s="51" t="s">
        <v>248</v>
      </c>
      <c r="F1200" s="51">
        <v>1234</v>
      </c>
      <c r="G1200" s="53">
        <v>102.5</v>
      </c>
      <c r="H1200" s="51" t="s">
        <v>249</v>
      </c>
      <c r="I1200" s="51" t="s">
        <v>250</v>
      </c>
      <c r="J1200" s="51">
        <v>851</v>
      </c>
      <c r="K1200" s="54">
        <v>394.60459807000001</v>
      </c>
      <c r="L1200" s="54">
        <v>1707.86850052</v>
      </c>
      <c r="M1200" s="52">
        <v>1.25</v>
      </c>
      <c r="N1200" s="52">
        <v>0.22</v>
      </c>
      <c r="O1200" s="51">
        <v>66018</v>
      </c>
      <c r="P1200" s="51">
        <v>64080</v>
      </c>
      <c r="Q1200" s="55">
        <v>66018</v>
      </c>
      <c r="R1200" s="55">
        <v>1300</v>
      </c>
      <c r="S1200" s="51" t="s">
        <v>258</v>
      </c>
      <c r="T1200" s="51" t="s">
        <v>311</v>
      </c>
      <c r="U1200" s="55">
        <v>48.29</v>
      </c>
      <c r="V1200" s="55">
        <v>0</v>
      </c>
      <c r="W1200" s="55">
        <v>2.1</v>
      </c>
      <c r="X1200" s="55">
        <v>0.51600000000000001</v>
      </c>
      <c r="Y1200" s="55">
        <f t="shared" si="114"/>
        <v>1.47</v>
      </c>
      <c r="Z1200" s="55">
        <f t="shared" si="115"/>
        <v>0.25800000000000001</v>
      </c>
      <c r="AA1200" s="55">
        <v>0.66200000000000003</v>
      </c>
      <c r="AB1200" s="56">
        <v>0.422021809228323</v>
      </c>
      <c r="AC1200">
        <f t="shared" si="110"/>
        <v>1387</v>
      </c>
      <c r="AD1200">
        <f t="shared" si="111"/>
        <v>4</v>
      </c>
      <c r="AE1200">
        <f t="shared" si="112"/>
        <v>0.8</v>
      </c>
      <c r="AF1200">
        <f>'TP Factors'!$D$7</f>
        <v>1.0291758621024898</v>
      </c>
      <c r="AG1200">
        <f t="shared" si="113"/>
        <v>0.8</v>
      </c>
    </row>
    <row r="1201" spans="1:33">
      <c r="A1201" s="51" t="s">
        <v>246</v>
      </c>
      <c r="B1201" s="51">
        <v>10</v>
      </c>
      <c r="C1201" s="51" t="s">
        <v>247</v>
      </c>
      <c r="D1201" s="52">
        <v>37.82</v>
      </c>
      <c r="E1201" s="51" t="s">
        <v>248</v>
      </c>
      <c r="F1201" s="51">
        <v>1234</v>
      </c>
      <c r="G1201" s="53">
        <v>11.1</v>
      </c>
      <c r="H1201" s="51" t="s">
        <v>249</v>
      </c>
      <c r="I1201" s="51" t="s">
        <v>250</v>
      </c>
      <c r="J1201" s="51">
        <v>62</v>
      </c>
      <c r="K1201" s="54">
        <v>132.65968913</v>
      </c>
      <c r="L1201" s="54">
        <v>453.10238194300001</v>
      </c>
      <c r="M1201" s="52">
        <v>7.0000000000000007E-2</v>
      </c>
      <c r="N1201" s="52">
        <v>0</v>
      </c>
      <c r="O1201" s="51">
        <v>66019</v>
      </c>
      <c r="P1201" s="51">
        <v>64081</v>
      </c>
      <c r="Q1201" s="55">
        <v>66019</v>
      </c>
      <c r="R1201" s="55">
        <v>1860</v>
      </c>
      <c r="S1201" s="51" t="s">
        <v>253</v>
      </c>
      <c r="T1201" s="51" t="s">
        <v>360</v>
      </c>
      <c r="U1201" s="55">
        <v>48.29</v>
      </c>
      <c r="V1201" s="55">
        <v>0</v>
      </c>
      <c r="W1201" s="55">
        <v>1.58</v>
      </c>
      <c r="X1201" s="55">
        <v>0.1</v>
      </c>
      <c r="Y1201" s="55">
        <f t="shared" si="114"/>
        <v>1.1059999999999999</v>
      </c>
      <c r="Z1201" s="55">
        <f t="shared" si="115"/>
        <v>0.05</v>
      </c>
      <c r="AA1201" s="55">
        <v>0.182</v>
      </c>
      <c r="AB1201" s="56">
        <v>0.111963589077151</v>
      </c>
      <c r="AC1201">
        <f t="shared" si="110"/>
        <v>101</v>
      </c>
      <c r="AD1201">
        <f t="shared" si="111"/>
        <v>0</v>
      </c>
      <c r="AE1201">
        <f t="shared" si="112"/>
        <v>0</v>
      </c>
      <c r="AF1201">
        <f>'TP Factors'!$D$7</f>
        <v>1.0291758621024898</v>
      </c>
      <c r="AG1201">
        <f t="shared" si="113"/>
        <v>0</v>
      </c>
    </row>
    <row r="1202" spans="1:33">
      <c r="A1202" s="51" t="s">
        <v>246</v>
      </c>
      <c r="B1202" s="51">
        <v>10</v>
      </c>
      <c r="C1202" s="51" t="s">
        <v>247</v>
      </c>
      <c r="D1202" s="52">
        <v>37.82</v>
      </c>
      <c r="E1202" s="51" t="s">
        <v>248</v>
      </c>
      <c r="F1202" s="51">
        <v>1234</v>
      </c>
      <c r="G1202" s="53">
        <v>29</v>
      </c>
      <c r="H1202" s="51" t="s">
        <v>249</v>
      </c>
      <c r="I1202" s="51" t="s">
        <v>250</v>
      </c>
      <c r="J1202" s="51">
        <v>2369</v>
      </c>
      <c r="K1202" s="54">
        <v>970.32834323600002</v>
      </c>
      <c r="L1202" s="54">
        <v>10356.7810016</v>
      </c>
      <c r="M1202" s="52">
        <v>3.7</v>
      </c>
      <c r="N1202" s="52">
        <v>0.37</v>
      </c>
      <c r="O1202" s="51">
        <v>66020</v>
      </c>
      <c r="P1202" s="51">
        <v>64082</v>
      </c>
      <c r="Q1202" s="55">
        <v>66020</v>
      </c>
      <c r="R1202" s="55">
        <v>1200</v>
      </c>
      <c r="S1202" s="51" t="s">
        <v>258</v>
      </c>
      <c r="T1202" s="51" t="s">
        <v>259</v>
      </c>
      <c r="U1202" s="55">
        <v>48.29</v>
      </c>
      <c r="V1202" s="55">
        <v>0</v>
      </c>
      <c r="W1202" s="55">
        <v>2.23</v>
      </c>
      <c r="X1202" s="55">
        <v>0.316</v>
      </c>
      <c r="Y1202" s="55">
        <f t="shared" si="114"/>
        <v>1.5609999999999999</v>
      </c>
      <c r="Z1202" s="55">
        <f t="shared" si="115"/>
        <v>0.158</v>
      </c>
      <c r="AA1202" s="55">
        <v>0.30399999999999999</v>
      </c>
      <c r="AB1202" s="56">
        <v>2.55920608345739</v>
      </c>
      <c r="AC1202">
        <f t="shared" si="110"/>
        <v>3862</v>
      </c>
      <c r="AD1202">
        <f t="shared" si="111"/>
        <v>13</v>
      </c>
      <c r="AE1202">
        <f t="shared" si="112"/>
        <v>1.3</v>
      </c>
      <c r="AF1202">
        <f>'TP Factors'!$D$7</f>
        <v>1.0291758621024898</v>
      </c>
      <c r="AG1202">
        <f t="shared" si="113"/>
        <v>1.3</v>
      </c>
    </row>
    <row r="1203" spans="1:33">
      <c r="A1203" s="51" t="s">
        <v>246</v>
      </c>
      <c r="B1203" s="51">
        <v>10</v>
      </c>
      <c r="C1203" s="51" t="s">
        <v>247</v>
      </c>
      <c r="D1203" s="52">
        <v>37.82</v>
      </c>
      <c r="E1203" s="51" t="s">
        <v>248</v>
      </c>
      <c r="F1203" s="51">
        <v>1234</v>
      </c>
      <c r="G1203" s="53">
        <v>29</v>
      </c>
      <c r="H1203" s="51" t="s">
        <v>249</v>
      </c>
      <c r="I1203" s="51" t="s">
        <v>250</v>
      </c>
      <c r="J1203" s="51">
        <v>334</v>
      </c>
      <c r="K1203" s="54">
        <v>157.317788495</v>
      </c>
      <c r="L1203" s="54">
        <v>1460.1465957099999</v>
      </c>
      <c r="M1203" s="52">
        <v>0.52</v>
      </c>
      <c r="N1203" s="52">
        <v>0.05</v>
      </c>
      <c r="O1203" s="51">
        <v>66039</v>
      </c>
      <c r="P1203" s="51">
        <v>64099</v>
      </c>
      <c r="Q1203" s="55">
        <v>66039</v>
      </c>
      <c r="R1203" s="55">
        <v>1200</v>
      </c>
      <c r="S1203" s="51" t="s">
        <v>258</v>
      </c>
      <c r="T1203" s="51" t="s">
        <v>259</v>
      </c>
      <c r="U1203" s="55">
        <v>48.29</v>
      </c>
      <c r="V1203" s="55">
        <v>0</v>
      </c>
      <c r="W1203" s="55">
        <v>2.23</v>
      </c>
      <c r="X1203" s="55">
        <v>0.316</v>
      </c>
      <c r="Y1203" s="55">
        <f t="shared" si="114"/>
        <v>1.5609999999999999</v>
      </c>
      <c r="Z1203" s="55">
        <f t="shared" si="115"/>
        <v>0.158</v>
      </c>
      <c r="AA1203" s="55">
        <v>0.30399999999999999</v>
      </c>
      <c r="AB1203" s="56">
        <v>0.36080863831957</v>
      </c>
      <c r="AC1203">
        <f t="shared" si="110"/>
        <v>544</v>
      </c>
      <c r="AD1203">
        <f t="shared" si="111"/>
        <v>2</v>
      </c>
      <c r="AE1203">
        <f t="shared" si="112"/>
        <v>0.2</v>
      </c>
      <c r="AF1203">
        <f>'TP Factors'!$D$7</f>
        <v>1.0291758621024898</v>
      </c>
      <c r="AG1203">
        <f t="shared" si="113"/>
        <v>0.2</v>
      </c>
    </row>
    <row r="1204" spans="1:33">
      <c r="A1204" s="51" t="s">
        <v>246</v>
      </c>
      <c r="B1204" s="51">
        <v>10</v>
      </c>
      <c r="C1204" s="51" t="s">
        <v>247</v>
      </c>
      <c r="D1204" s="52">
        <v>37.82</v>
      </c>
      <c r="E1204" s="51" t="s">
        <v>248</v>
      </c>
      <c r="F1204" s="51">
        <v>1234</v>
      </c>
      <c r="G1204" s="53">
        <v>29</v>
      </c>
      <c r="H1204" s="51" t="s">
        <v>249</v>
      </c>
      <c r="I1204" s="51" t="s">
        <v>250</v>
      </c>
      <c r="J1204" s="51">
        <v>1565</v>
      </c>
      <c r="K1204" s="54">
        <v>351.83331974100003</v>
      </c>
      <c r="L1204" s="54">
        <v>4399.0579889299997</v>
      </c>
      <c r="M1204" s="52">
        <v>2.44</v>
      </c>
      <c r="N1204" s="52">
        <v>0.25</v>
      </c>
      <c r="O1204" s="51">
        <v>66040</v>
      </c>
      <c r="P1204" s="51">
        <v>64100</v>
      </c>
      <c r="Q1204" s="55">
        <v>66040</v>
      </c>
      <c r="R1204" s="55">
        <v>1200</v>
      </c>
      <c r="S1204" s="51" t="s">
        <v>251</v>
      </c>
      <c r="T1204" s="51" t="s">
        <v>255</v>
      </c>
      <c r="U1204" s="55">
        <v>48.29</v>
      </c>
      <c r="V1204" s="55">
        <v>0</v>
      </c>
      <c r="W1204" s="55">
        <v>2.23</v>
      </c>
      <c r="X1204" s="55">
        <v>0.316</v>
      </c>
      <c r="Y1204" s="55">
        <f t="shared" si="114"/>
        <v>1.5609999999999999</v>
      </c>
      <c r="Z1204" s="55">
        <f t="shared" si="115"/>
        <v>0.158</v>
      </c>
      <c r="AA1204" s="55">
        <v>0.47299999999999998</v>
      </c>
      <c r="AB1204" s="56">
        <v>1.0870265544278299</v>
      </c>
      <c r="AC1204">
        <f t="shared" si="110"/>
        <v>2552</v>
      </c>
      <c r="AD1204">
        <f t="shared" si="111"/>
        <v>9</v>
      </c>
      <c r="AE1204">
        <f t="shared" si="112"/>
        <v>0.9</v>
      </c>
      <c r="AF1204">
        <f>'TP Factors'!$D$7</f>
        <v>1.0291758621024898</v>
      </c>
      <c r="AG1204">
        <f t="shared" si="113"/>
        <v>0.9</v>
      </c>
    </row>
    <row r="1205" spans="1:33">
      <c r="A1205" s="51" t="s">
        <v>246</v>
      </c>
      <c r="B1205" s="51">
        <v>10</v>
      </c>
      <c r="C1205" s="51" t="s">
        <v>247</v>
      </c>
      <c r="D1205" s="52">
        <v>37.82</v>
      </c>
      <c r="E1205" s="51" t="s">
        <v>248</v>
      </c>
      <c r="F1205" s="51">
        <v>1234</v>
      </c>
      <c r="G1205" s="53">
        <v>102.5</v>
      </c>
      <c r="H1205" s="51" t="s">
        <v>249</v>
      </c>
      <c r="I1205" s="51" t="s">
        <v>250</v>
      </c>
      <c r="J1205" s="51">
        <v>1179</v>
      </c>
      <c r="K1205" s="54">
        <v>203.058573518</v>
      </c>
      <c r="L1205" s="54">
        <v>2138.01773736</v>
      </c>
      <c r="M1205" s="52">
        <v>1.73</v>
      </c>
      <c r="N1205" s="52">
        <v>0.3</v>
      </c>
      <c r="O1205" s="51">
        <v>66041</v>
      </c>
      <c r="P1205" s="51">
        <v>64101</v>
      </c>
      <c r="Q1205" s="55">
        <v>66041</v>
      </c>
      <c r="R1205" s="55">
        <v>1300</v>
      </c>
      <c r="S1205" s="51" t="s">
        <v>251</v>
      </c>
      <c r="T1205" s="51" t="s">
        <v>315</v>
      </c>
      <c r="U1205" s="55">
        <v>48.29</v>
      </c>
      <c r="V1205" s="55">
        <v>0</v>
      </c>
      <c r="W1205" s="55">
        <v>2.1</v>
      </c>
      <c r="X1205" s="55">
        <v>0.51600000000000001</v>
      </c>
      <c r="Y1205" s="55">
        <f t="shared" si="114"/>
        <v>1.47</v>
      </c>
      <c r="Z1205" s="55">
        <f t="shared" si="115"/>
        <v>0.25800000000000001</v>
      </c>
      <c r="AA1205" s="55">
        <v>0.73299999999999998</v>
      </c>
      <c r="AB1205" s="56">
        <v>0.52831357534798296</v>
      </c>
      <c r="AC1205">
        <f t="shared" si="110"/>
        <v>1922</v>
      </c>
      <c r="AD1205">
        <f t="shared" si="111"/>
        <v>6</v>
      </c>
      <c r="AE1205">
        <f t="shared" si="112"/>
        <v>1.1000000000000001</v>
      </c>
      <c r="AF1205">
        <f>'TP Factors'!$D$7</f>
        <v>1.0291758621024898</v>
      </c>
      <c r="AG1205">
        <f t="shared" si="113"/>
        <v>1.1000000000000001</v>
      </c>
    </row>
    <row r="1206" spans="1:33">
      <c r="A1206" s="51" t="s">
        <v>246</v>
      </c>
      <c r="B1206" s="51">
        <v>10</v>
      </c>
      <c r="C1206" s="51" t="s">
        <v>247</v>
      </c>
      <c r="D1206" s="52">
        <v>37.82</v>
      </c>
      <c r="E1206" s="51" t="s">
        <v>248</v>
      </c>
      <c r="F1206" s="51">
        <v>1234</v>
      </c>
      <c r="G1206" s="53">
        <v>0</v>
      </c>
      <c r="H1206" s="51" t="s">
        <v>249</v>
      </c>
      <c r="I1206" s="51" t="s">
        <v>250</v>
      </c>
      <c r="J1206" s="51">
        <v>9</v>
      </c>
      <c r="K1206" s="54">
        <v>27.485586971699998</v>
      </c>
      <c r="L1206" s="54">
        <v>23.184613514999999</v>
      </c>
      <c r="M1206" s="52">
        <v>0</v>
      </c>
      <c r="N1206" s="52">
        <v>0</v>
      </c>
      <c r="O1206" s="51">
        <v>66052</v>
      </c>
      <c r="P1206" s="51">
        <v>64110</v>
      </c>
      <c r="Q1206" s="55">
        <v>66052</v>
      </c>
      <c r="R1206" s="55">
        <v>5300</v>
      </c>
      <c r="S1206" s="51" t="s">
        <v>258</v>
      </c>
      <c r="T1206" s="51" t="s">
        <v>291</v>
      </c>
      <c r="U1206" s="55">
        <v>48.29</v>
      </c>
      <c r="V1206" s="55">
        <v>0</v>
      </c>
      <c r="W1206" s="55">
        <v>0.6</v>
      </c>
      <c r="X1206" s="55">
        <v>0.13500000000000001</v>
      </c>
      <c r="Y1206" s="55">
        <f t="shared" si="114"/>
        <v>0.42</v>
      </c>
      <c r="Z1206" s="55">
        <f t="shared" si="115"/>
        <v>6.7500000000000004E-2</v>
      </c>
      <c r="AA1206" s="55">
        <v>0.5</v>
      </c>
      <c r="AB1206" s="56">
        <v>5.7290198522348601E-3</v>
      </c>
      <c r="AC1206">
        <f t="shared" si="110"/>
        <v>14</v>
      </c>
      <c r="AD1206">
        <f t="shared" si="111"/>
        <v>0</v>
      </c>
      <c r="AE1206">
        <f t="shared" si="112"/>
        <v>0</v>
      </c>
      <c r="AF1206">
        <f>'TP Factors'!$D$7</f>
        <v>1.0291758621024898</v>
      </c>
      <c r="AG1206">
        <f t="shared" si="113"/>
        <v>0</v>
      </c>
    </row>
    <row r="1207" spans="1:33">
      <c r="A1207" s="51" t="s">
        <v>246</v>
      </c>
      <c r="B1207" s="51">
        <v>10</v>
      </c>
      <c r="C1207" s="51" t="s">
        <v>247</v>
      </c>
      <c r="D1207" s="52">
        <v>37.82</v>
      </c>
      <c r="E1207" s="51" t="s">
        <v>248</v>
      </c>
      <c r="F1207" s="51">
        <v>1234</v>
      </c>
      <c r="G1207" s="53">
        <v>0</v>
      </c>
      <c r="H1207" s="51" t="s">
        <v>249</v>
      </c>
      <c r="I1207" s="51" t="s">
        <v>250</v>
      </c>
      <c r="J1207" s="51">
        <v>1</v>
      </c>
      <c r="K1207" s="54">
        <v>8.6894694915000006</v>
      </c>
      <c r="L1207" s="54">
        <v>2.4307547976200001</v>
      </c>
      <c r="M1207" s="52">
        <v>0</v>
      </c>
      <c r="N1207" s="52">
        <v>0</v>
      </c>
      <c r="O1207" s="51">
        <v>66053</v>
      </c>
      <c r="P1207" s="51">
        <v>64111</v>
      </c>
      <c r="Q1207" s="55">
        <v>66053</v>
      </c>
      <c r="R1207" s="55">
        <v>5300</v>
      </c>
      <c r="S1207" s="51" t="s">
        <v>261</v>
      </c>
      <c r="T1207" s="51" t="s">
        <v>287</v>
      </c>
      <c r="U1207" s="55">
        <v>48.29</v>
      </c>
      <c r="V1207" s="55">
        <v>0</v>
      </c>
      <c r="W1207" s="55">
        <v>0.6</v>
      </c>
      <c r="X1207" s="55">
        <v>0.13500000000000001</v>
      </c>
      <c r="Y1207" s="55">
        <f t="shared" si="114"/>
        <v>0.42</v>
      </c>
      <c r="Z1207" s="55">
        <f t="shared" si="115"/>
        <v>6.7500000000000004E-2</v>
      </c>
      <c r="AA1207" s="55">
        <v>0.5</v>
      </c>
      <c r="AB1207" s="56">
        <v>6.0065019001010996E-4</v>
      </c>
      <c r="AC1207">
        <f t="shared" si="110"/>
        <v>1</v>
      </c>
      <c r="AD1207">
        <f t="shared" si="111"/>
        <v>0</v>
      </c>
      <c r="AE1207">
        <f t="shared" si="112"/>
        <v>0</v>
      </c>
      <c r="AF1207">
        <f>'TP Factors'!$D$7</f>
        <v>1.0291758621024898</v>
      </c>
      <c r="AG1207">
        <f t="shared" si="113"/>
        <v>0</v>
      </c>
    </row>
    <row r="1208" spans="1:33">
      <c r="A1208" s="51" t="s">
        <v>246</v>
      </c>
      <c r="B1208" s="51">
        <v>10</v>
      </c>
      <c r="C1208" s="51" t="s">
        <v>247</v>
      </c>
      <c r="D1208" s="52">
        <v>37.82</v>
      </c>
      <c r="E1208" s="51" t="s">
        <v>248</v>
      </c>
      <c r="F1208" s="51">
        <v>1234</v>
      </c>
      <c r="G1208" s="53">
        <v>102.5</v>
      </c>
      <c r="H1208" s="51" t="s">
        <v>249</v>
      </c>
      <c r="I1208" s="51" t="s">
        <v>250</v>
      </c>
      <c r="J1208" s="51">
        <v>573</v>
      </c>
      <c r="K1208" s="54">
        <v>304.93560634800002</v>
      </c>
      <c r="L1208" s="54">
        <v>1149.55150847</v>
      </c>
      <c r="M1208" s="52">
        <v>0.84</v>
      </c>
      <c r="N1208" s="52">
        <v>0.15</v>
      </c>
      <c r="O1208" s="51">
        <v>66156</v>
      </c>
      <c r="P1208" s="51">
        <v>64211</v>
      </c>
      <c r="Q1208" s="55">
        <v>66156</v>
      </c>
      <c r="R1208" s="55">
        <v>1300</v>
      </c>
      <c r="S1208" s="51" t="s">
        <v>258</v>
      </c>
      <c r="T1208" s="51" t="s">
        <v>311</v>
      </c>
      <c r="U1208" s="55">
        <v>48.29</v>
      </c>
      <c r="V1208" s="55">
        <v>0</v>
      </c>
      <c r="W1208" s="55">
        <v>2.1</v>
      </c>
      <c r="X1208" s="55">
        <v>0.51600000000000001</v>
      </c>
      <c r="Y1208" s="55">
        <f t="shared" si="114"/>
        <v>1.47</v>
      </c>
      <c r="Z1208" s="55">
        <f t="shared" si="115"/>
        <v>0.25800000000000001</v>
      </c>
      <c r="AA1208" s="55">
        <v>0.66200000000000003</v>
      </c>
      <c r="AB1208" s="56">
        <v>0.284059227784552</v>
      </c>
      <c r="AC1208">
        <f t="shared" si="110"/>
        <v>933</v>
      </c>
      <c r="AD1208">
        <f t="shared" si="111"/>
        <v>3</v>
      </c>
      <c r="AE1208">
        <f t="shared" si="112"/>
        <v>0.5</v>
      </c>
      <c r="AF1208">
        <f>'TP Factors'!$D$7</f>
        <v>1.0291758621024898</v>
      </c>
      <c r="AG1208">
        <f t="shared" si="113"/>
        <v>0.5</v>
      </c>
    </row>
    <row r="1209" spans="1:33">
      <c r="A1209" s="51" t="s">
        <v>246</v>
      </c>
      <c r="B1209" s="51">
        <v>10</v>
      </c>
      <c r="C1209" s="51" t="s">
        <v>247</v>
      </c>
      <c r="D1209" s="52">
        <v>37.82</v>
      </c>
      <c r="E1209" s="51" t="s">
        <v>248</v>
      </c>
      <c r="F1209" s="51">
        <v>1234</v>
      </c>
      <c r="G1209" s="53">
        <v>29</v>
      </c>
      <c r="H1209" s="51" t="s">
        <v>249</v>
      </c>
      <c r="I1209" s="51" t="s">
        <v>250</v>
      </c>
      <c r="J1209" s="51">
        <v>376</v>
      </c>
      <c r="K1209" s="54">
        <v>490.64546354599997</v>
      </c>
      <c r="L1209" s="54">
        <v>1645.45585811</v>
      </c>
      <c r="M1209" s="52">
        <v>0.59</v>
      </c>
      <c r="N1209" s="52">
        <v>0.06</v>
      </c>
      <c r="O1209" s="51">
        <v>66159</v>
      </c>
      <c r="P1209" s="51">
        <v>64214</v>
      </c>
      <c r="Q1209" s="55">
        <v>66159</v>
      </c>
      <c r="R1209" s="55">
        <v>1200</v>
      </c>
      <c r="S1209" s="51" t="s">
        <v>258</v>
      </c>
      <c r="T1209" s="51" t="s">
        <v>259</v>
      </c>
      <c r="U1209" s="55">
        <v>48.29</v>
      </c>
      <c r="V1209" s="55">
        <v>0</v>
      </c>
      <c r="W1209" s="55">
        <v>2.23</v>
      </c>
      <c r="X1209" s="55">
        <v>0.316</v>
      </c>
      <c r="Y1209" s="55">
        <f t="shared" si="114"/>
        <v>1.5609999999999999</v>
      </c>
      <c r="Z1209" s="55">
        <f t="shared" si="115"/>
        <v>0.158</v>
      </c>
      <c r="AA1209" s="55">
        <v>0.30399999999999999</v>
      </c>
      <c r="AB1209" s="56">
        <v>0.40659937107502597</v>
      </c>
      <c r="AC1209">
        <f t="shared" si="110"/>
        <v>614</v>
      </c>
      <c r="AD1209">
        <f t="shared" si="111"/>
        <v>2</v>
      </c>
      <c r="AE1209">
        <f t="shared" si="112"/>
        <v>0.2</v>
      </c>
      <c r="AF1209">
        <f>'TP Factors'!$D$7</f>
        <v>1.0291758621024898</v>
      </c>
      <c r="AG1209">
        <f t="shared" si="113"/>
        <v>0.2</v>
      </c>
    </row>
    <row r="1210" spans="1:33">
      <c r="A1210" s="51" t="s">
        <v>246</v>
      </c>
      <c r="B1210" s="51">
        <v>10</v>
      </c>
      <c r="C1210" s="51" t="s">
        <v>247</v>
      </c>
      <c r="D1210" s="52">
        <v>37.82</v>
      </c>
      <c r="E1210" s="51" t="s">
        <v>248</v>
      </c>
      <c r="F1210" s="51">
        <v>1234</v>
      </c>
      <c r="G1210" s="53">
        <v>102.5</v>
      </c>
      <c r="H1210" s="51" t="s">
        <v>249</v>
      </c>
      <c r="I1210" s="51" t="s">
        <v>250</v>
      </c>
      <c r="J1210" s="51">
        <v>119</v>
      </c>
      <c r="K1210" s="54">
        <v>84.578910082600004</v>
      </c>
      <c r="L1210" s="54">
        <v>229.220345065</v>
      </c>
      <c r="M1210" s="52">
        <v>0.17</v>
      </c>
      <c r="N1210" s="52">
        <v>0.03</v>
      </c>
      <c r="O1210" s="51">
        <v>66161</v>
      </c>
      <c r="P1210" s="51">
        <v>64216</v>
      </c>
      <c r="Q1210" s="55">
        <v>66161</v>
      </c>
      <c r="R1210" s="55">
        <v>1300</v>
      </c>
      <c r="S1210" s="51" t="s">
        <v>253</v>
      </c>
      <c r="T1210" s="51" t="s">
        <v>319</v>
      </c>
      <c r="U1210" s="55">
        <v>48.29</v>
      </c>
      <c r="V1210" s="55">
        <v>0</v>
      </c>
      <c r="W1210" s="55">
        <v>2.1</v>
      </c>
      <c r="X1210" s="55">
        <v>0.51600000000000001</v>
      </c>
      <c r="Y1210" s="55">
        <f t="shared" si="114"/>
        <v>1.47</v>
      </c>
      <c r="Z1210" s="55">
        <f t="shared" si="115"/>
        <v>0.25800000000000001</v>
      </c>
      <c r="AA1210" s="55">
        <v>0.69199999999999995</v>
      </c>
      <c r="AB1210" s="56">
        <v>5.66413542371378E-2</v>
      </c>
      <c r="AC1210">
        <f t="shared" si="110"/>
        <v>195</v>
      </c>
      <c r="AD1210">
        <f t="shared" si="111"/>
        <v>1</v>
      </c>
      <c r="AE1210">
        <f t="shared" si="112"/>
        <v>0.1</v>
      </c>
      <c r="AF1210">
        <f>'TP Factors'!$D$7</f>
        <v>1.0291758621024898</v>
      </c>
      <c r="AG1210">
        <f t="shared" si="113"/>
        <v>0.1</v>
      </c>
    </row>
    <row r="1211" spans="1:33">
      <c r="A1211" s="51" t="s">
        <v>246</v>
      </c>
      <c r="B1211" s="51">
        <v>10</v>
      </c>
      <c r="C1211" s="51" t="s">
        <v>247</v>
      </c>
      <c r="D1211" s="52">
        <v>37.82</v>
      </c>
      <c r="E1211" s="51" t="s">
        <v>248</v>
      </c>
      <c r="F1211" s="51">
        <v>1234</v>
      </c>
      <c r="G1211" s="53">
        <v>102.5</v>
      </c>
      <c r="H1211" s="51" t="s">
        <v>249</v>
      </c>
      <c r="I1211" s="51" t="s">
        <v>250</v>
      </c>
      <c r="J1211" s="51">
        <v>96</v>
      </c>
      <c r="K1211" s="54">
        <v>73.808932613400003</v>
      </c>
      <c r="L1211" s="54">
        <v>202.40424418999999</v>
      </c>
      <c r="M1211" s="52">
        <v>0.14000000000000001</v>
      </c>
      <c r="N1211" s="52">
        <v>0.02</v>
      </c>
      <c r="O1211" s="51">
        <v>66163</v>
      </c>
      <c r="P1211" s="51">
        <v>64218</v>
      </c>
      <c r="Q1211" s="55">
        <v>66163</v>
      </c>
      <c r="R1211" s="55">
        <v>1300</v>
      </c>
      <c r="S1211" s="51" t="s">
        <v>261</v>
      </c>
      <c r="T1211" s="51" t="s">
        <v>302</v>
      </c>
      <c r="U1211" s="55">
        <v>48.29</v>
      </c>
      <c r="V1211" s="55">
        <v>0</v>
      </c>
      <c r="W1211" s="55">
        <v>2.1</v>
      </c>
      <c r="X1211" s="55">
        <v>0.51600000000000001</v>
      </c>
      <c r="Y1211" s="55">
        <f t="shared" si="114"/>
        <v>1.47</v>
      </c>
      <c r="Z1211" s="55">
        <f t="shared" si="115"/>
        <v>0.25800000000000001</v>
      </c>
      <c r="AA1211" s="55">
        <v>0.63100000000000001</v>
      </c>
      <c r="AB1211" s="56">
        <v>5.0014977903697098E-2</v>
      </c>
      <c r="AC1211">
        <f t="shared" si="110"/>
        <v>157</v>
      </c>
      <c r="AD1211">
        <f t="shared" si="111"/>
        <v>1</v>
      </c>
      <c r="AE1211">
        <f t="shared" si="112"/>
        <v>0.1</v>
      </c>
      <c r="AF1211">
        <f>'TP Factors'!$D$7</f>
        <v>1.0291758621024898</v>
      </c>
      <c r="AG1211">
        <f t="shared" si="113"/>
        <v>0.1</v>
      </c>
    </row>
    <row r="1212" spans="1:33">
      <c r="A1212" s="51" t="s">
        <v>246</v>
      </c>
      <c r="B1212" s="51">
        <v>10</v>
      </c>
      <c r="C1212" s="51" t="s">
        <v>247</v>
      </c>
      <c r="D1212" s="52">
        <v>37.82</v>
      </c>
      <c r="E1212" s="51" t="s">
        <v>248</v>
      </c>
      <c r="F1212" s="51">
        <v>1234</v>
      </c>
      <c r="G1212" s="53">
        <v>102.5</v>
      </c>
      <c r="H1212" s="51" t="s">
        <v>249</v>
      </c>
      <c r="I1212" s="51" t="s">
        <v>250</v>
      </c>
      <c r="J1212" s="51">
        <v>352</v>
      </c>
      <c r="K1212" s="54">
        <v>247.75548990300001</v>
      </c>
      <c r="L1212" s="54">
        <v>742.38123654499998</v>
      </c>
      <c r="M1212" s="52">
        <v>0.52</v>
      </c>
      <c r="N1212" s="52">
        <v>0.09</v>
      </c>
      <c r="O1212" s="51">
        <v>66167</v>
      </c>
      <c r="P1212" s="51">
        <v>64222</v>
      </c>
      <c r="Q1212" s="55">
        <v>66167</v>
      </c>
      <c r="R1212" s="55">
        <v>1300</v>
      </c>
      <c r="S1212" s="51" t="s">
        <v>261</v>
      </c>
      <c r="T1212" s="51" t="s">
        <v>302</v>
      </c>
      <c r="U1212" s="55">
        <v>48.29</v>
      </c>
      <c r="V1212" s="55">
        <v>0</v>
      </c>
      <c r="W1212" s="55">
        <v>2.1</v>
      </c>
      <c r="X1212" s="55">
        <v>0.51600000000000001</v>
      </c>
      <c r="Y1212" s="55">
        <f t="shared" si="114"/>
        <v>1.47</v>
      </c>
      <c r="Z1212" s="55">
        <f t="shared" si="115"/>
        <v>0.25800000000000001</v>
      </c>
      <c r="AA1212" s="55">
        <v>0.63100000000000001</v>
      </c>
      <c r="AB1212" s="56">
        <v>0.18344566485757099</v>
      </c>
      <c r="AC1212">
        <f t="shared" si="110"/>
        <v>575</v>
      </c>
      <c r="AD1212">
        <f t="shared" si="111"/>
        <v>2</v>
      </c>
      <c r="AE1212">
        <f t="shared" si="112"/>
        <v>0.3</v>
      </c>
      <c r="AF1212">
        <f>'TP Factors'!$D$7</f>
        <v>1.0291758621024898</v>
      </c>
      <c r="AG1212">
        <f t="shared" si="113"/>
        <v>0.3</v>
      </c>
    </row>
    <row r="1213" spans="1:33">
      <c r="A1213" s="51" t="s">
        <v>246</v>
      </c>
      <c r="B1213" s="51">
        <v>10</v>
      </c>
      <c r="C1213" s="51" t="s">
        <v>247</v>
      </c>
      <c r="D1213" s="52">
        <v>37.82</v>
      </c>
      <c r="E1213" s="51" t="s">
        <v>248</v>
      </c>
      <c r="F1213" s="51">
        <v>1234</v>
      </c>
      <c r="G1213" s="53">
        <v>29</v>
      </c>
      <c r="H1213" s="51" t="s">
        <v>249</v>
      </c>
      <c r="I1213" s="51" t="s">
        <v>250</v>
      </c>
      <c r="J1213" s="51">
        <v>471</v>
      </c>
      <c r="K1213" s="54">
        <v>190.29705905899999</v>
      </c>
      <c r="L1213" s="54">
        <v>1610.7915021599999</v>
      </c>
      <c r="M1213" s="52">
        <v>0.74</v>
      </c>
      <c r="N1213" s="52">
        <v>7.0000000000000007E-2</v>
      </c>
      <c r="O1213" s="51">
        <v>66168</v>
      </c>
      <c r="P1213" s="51">
        <v>64223</v>
      </c>
      <c r="Q1213" s="55">
        <v>66168</v>
      </c>
      <c r="R1213" s="55">
        <v>1200</v>
      </c>
      <c r="S1213" s="51" t="s">
        <v>253</v>
      </c>
      <c r="T1213" s="51" t="s">
        <v>254</v>
      </c>
      <c r="U1213" s="55">
        <v>48.29</v>
      </c>
      <c r="V1213" s="55">
        <v>0</v>
      </c>
      <c r="W1213" s="55">
        <v>2.23</v>
      </c>
      <c r="X1213" s="55">
        <v>0.316</v>
      </c>
      <c r="Y1213" s="55">
        <f t="shared" si="114"/>
        <v>1.5609999999999999</v>
      </c>
      <c r="Z1213" s="55">
        <f t="shared" si="115"/>
        <v>0.158</v>
      </c>
      <c r="AA1213" s="55">
        <v>0.38900000000000001</v>
      </c>
      <c r="AB1213" s="56">
        <v>0.39803365647838701</v>
      </c>
      <c r="AC1213">
        <f t="shared" si="110"/>
        <v>769</v>
      </c>
      <c r="AD1213">
        <f t="shared" si="111"/>
        <v>3</v>
      </c>
      <c r="AE1213">
        <f t="shared" si="112"/>
        <v>0.3</v>
      </c>
      <c r="AF1213">
        <f>'TP Factors'!$D$7</f>
        <v>1.0291758621024898</v>
      </c>
      <c r="AG1213">
        <f t="shared" si="113"/>
        <v>0.3</v>
      </c>
    </row>
    <row r="1214" spans="1:33">
      <c r="A1214" s="51" t="s">
        <v>246</v>
      </c>
      <c r="B1214" s="51">
        <v>10</v>
      </c>
      <c r="C1214" s="51" t="s">
        <v>247</v>
      </c>
      <c r="D1214" s="52">
        <v>37.82</v>
      </c>
      <c r="E1214" s="51" t="s">
        <v>248</v>
      </c>
      <c r="F1214" s="51">
        <v>1234</v>
      </c>
      <c r="G1214" s="53">
        <v>102.5</v>
      </c>
      <c r="H1214" s="51" t="s">
        <v>249</v>
      </c>
      <c r="I1214" s="51" t="s">
        <v>250</v>
      </c>
      <c r="J1214" s="51">
        <v>374</v>
      </c>
      <c r="K1214" s="54">
        <v>176.85534030100001</v>
      </c>
      <c r="L1214" s="54">
        <v>718.07726733899995</v>
      </c>
      <c r="M1214" s="52">
        <v>0.55000000000000004</v>
      </c>
      <c r="N1214" s="52">
        <v>0.1</v>
      </c>
      <c r="O1214" s="51">
        <v>66169</v>
      </c>
      <c r="P1214" s="51">
        <v>64224</v>
      </c>
      <c r="Q1214" s="55">
        <v>66169</v>
      </c>
      <c r="R1214" s="55">
        <v>1300</v>
      </c>
      <c r="S1214" s="51" t="s">
        <v>253</v>
      </c>
      <c r="T1214" s="51" t="s">
        <v>319</v>
      </c>
      <c r="U1214" s="55">
        <v>48.29</v>
      </c>
      <c r="V1214" s="55">
        <v>0</v>
      </c>
      <c r="W1214" s="55">
        <v>2.1</v>
      </c>
      <c r="X1214" s="55">
        <v>0.51600000000000001</v>
      </c>
      <c r="Y1214" s="55">
        <f t="shared" si="114"/>
        <v>1.47</v>
      </c>
      <c r="Z1214" s="55">
        <f t="shared" si="115"/>
        <v>0.25800000000000001</v>
      </c>
      <c r="AA1214" s="55">
        <v>0.69199999999999995</v>
      </c>
      <c r="AB1214" s="56">
        <v>0.17744004730412199</v>
      </c>
      <c r="AC1214">
        <f t="shared" si="110"/>
        <v>609</v>
      </c>
      <c r="AD1214">
        <f t="shared" si="111"/>
        <v>2</v>
      </c>
      <c r="AE1214">
        <f t="shared" si="112"/>
        <v>0.3</v>
      </c>
      <c r="AF1214">
        <f>'TP Factors'!$D$7</f>
        <v>1.0291758621024898</v>
      </c>
      <c r="AG1214">
        <f t="shared" si="113"/>
        <v>0.3</v>
      </c>
    </row>
    <row r="1215" spans="1:33">
      <c r="A1215" s="51" t="s">
        <v>246</v>
      </c>
      <c r="B1215" s="51">
        <v>10</v>
      </c>
      <c r="C1215" s="51" t="s">
        <v>247</v>
      </c>
      <c r="D1215" s="52">
        <v>37.82</v>
      </c>
      <c r="E1215" s="51" t="s">
        <v>248</v>
      </c>
      <c r="F1215" s="51">
        <v>1234</v>
      </c>
      <c r="G1215" s="53">
        <v>29</v>
      </c>
      <c r="H1215" s="51" t="s">
        <v>249</v>
      </c>
      <c r="I1215" s="51" t="s">
        <v>250</v>
      </c>
      <c r="J1215" s="51">
        <v>511</v>
      </c>
      <c r="K1215" s="54">
        <v>235.64331258600001</v>
      </c>
      <c r="L1215" s="54">
        <v>2234.5839523</v>
      </c>
      <c r="M1215" s="52">
        <v>0.8</v>
      </c>
      <c r="N1215" s="52">
        <v>0.08</v>
      </c>
      <c r="O1215" s="51">
        <v>66201</v>
      </c>
      <c r="P1215" s="51">
        <v>64255</v>
      </c>
      <c r="Q1215" s="55">
        <v>66201</v>
      </c>
      <c r="R1215" s="55">
        <v>1200</v>
      </c>
      <c r="S1215" s="51" t="s">
        <v>258</v>
      </c>
      <c r="T1215" s="51" t="s">
        <v>259</v>
      </c>
      <c r="U1215" s="55">
        <v>48.29</v>
      </c>
      <c r="V1215" s="55">
        <v>0</v>
      </c>
      <c r="W1215" s="55">
        <v>2.23</v>
      </c>
      <c r="X1215" s="55">
        <v>0.316</v>
      </c>
      <c r="Y1215" s="55">
        <f t="shared" si="114"/>
        <v>1.5609999999999999</v>
      </c>
      <c r="Z1215" s="55">
        <f t="shared" si="115"/>
        <v>0.158</v>
      </c>
      <c r="AA1215" s="55">
        <v>0.30399999999999999</v>
      </c>
      <c r="AB1215" s="56">
        <v>0.55217551123862896</v>
      </c>
      <c r="AC1215">
        <f t="shared" si="110"/>
        <v>833</v>
      </c>
      <c r="AD1215">
        <f t="shared" si="111"/>
        <v>3</v>
      </c>
      <c r="AE1215">
        <f t="shared" si="112"/>
        <v>0.3</v>
      </c>
      <c r="AF1215">
        <f>'TP Factors'!$D$7</f>
        <v>1.0291758621024898</v>
      </c>
      <c r="AG1215">
        <f t="shared" si="113"/>
        <v>0.3</v>
      </c>
    </row>
    <row r="1216" spans="1:33">
      <c r="A1216" s="51" t="s">
        <v>246</v>
      </c>
      <c r="B1216" s="51">
        <v>10</v>
      </c>
      <c r="C1216" s="51" t="s">
        <v>247</v>
      </c>
      <c r="D1216" s="52">
        <v>37.82</v>
      </c>
      <c r="E1216" s="51" t="s">
        <v>248</v>
      </c>
      <c r="F1216" s="51">
        <v>1234</v>
      </c>
      <c r="G1216" s="53">
        <v>102.5</v>
      </c>
      <c r="H1216" s="51" t="s">
        <v>249</v>
      </c>
      <c r="I1216" s="51" t="s">
        <v>250</v>
      </c>
      <c r="J1216" s="51">
        <v>148</v>
      </c>
      <c r="K1216" s="54">
        <v>78.674613803599996</v>
      </c>
      <c r="L1216" s="54">
        <v>297.95591039300001</v>
      </c>
      <c r="M1216" s="52">
        <v>0.22</v>
      </c>
      <c r="N1216" s="52">
        <v>0.04</v>
      </c>
      <c r="O1216" s="51">
        <v>66224</v>
      </c>
      <c r="P1216" s="51">
        <v>64276</v>
      </c>
      <c r="Q1216" s="55">
        <v>66224</v>
      </c>
      <c r="R1216" s="55">
        <v>1300</v>
      </c>
      <c r="S1216" s="51" t="s">
        <v>258</v>
      </c>
      <c r="T1216" s="51" t="s">
        <v>311</v>
      </c>
      <c r="U1216" s="55">
        <v>48.29</v>
      </c>
      <c r="V1216" s="55">
        <v>0</v>
      </c>
      <c r="W1216" s="55">
        <v>2.1</v>
      </c>
      <c r="X1216" s="55">
        <v>0.51600000000000001</v>
      </c>
      <c r="Y1216" s="55">
        <f t="shared" si="114"/>
        <v>1.47</v>
      </c>
      <c r="Z1216" s="55">
        <f t="shared" si="115"/>
        <v>0.25800000000000001</v>
      </c>
      <c r="AA1216" s="55">
        <v>0.66200000000000003</v>
      </c>
      <c r="AB1216" s="56">
        <v>7.3626214398831796E-2</v>
      </c>
      <c r="AC1216">
        <f t="shared" si="110"/>
        <v>242</v>
      </c>
      <c r="AD1216">
        <f t="shared" si="111"/>
        <v>1</v>
      </c>
      <c r="AE1216">
        <f t="shared" si="112"/>
        <v>0.1</v>
      </c>
      <c r="AF1216">
        <f>'TP Factors'!$D$7</f>
        <v>1.0291758621024898</v>
      </c>
      <c r="AG1216">
        <f t="shared" si="113"/>
        <v>0.1</v>
      </c>
    </row>
    <row r="1217" spans="1:33">
      <c r="A1217" s="51" t="s">
        <v>246</v>
      </c>
      <c r="B1217" s="51">
        <v>10</v>
      </c>
      <c r="C1217" s="51" t="s">
        <v>247</v>
      </c>
      <c r="D1217" s="52">
        <v>37.82</v>
      </c>
      <c r="E1217" s="51" t="s">
        <v>248</v>
      </c>
      <c r="F1217" s="51">
        <v>1234</v>
      </c>
      <c r="G1217" s="53">
        <v>102.5</v>
      </c>
      <c r="H1217" s="51" t="s">
        <v>249</v>
      </c>
      <c r="I1217" s="51" t="s">
        <v>250</v>
      </c>
      <c r="J1217" s="51">
        <v>3</v>
      </c>
      <c r="K1217" s="54">
        <v>12.7127764127</v>
      </c>
      <c r="L1217" s="54">
        <v>6.4604542760000001</v>
      </c>
      <c r="M1217" s="52">
        <v>0</v>
      </c>
      <c r="N1217" s="52">
        <v>0</v>
      </c>
      <c r="O1217" s="51">
        <v>66233</v>
      </c>
      <c r="P1217" s="51">
        <v>64284</v>
      </c>
      <c r="Q1217" s="55">
        <v>66233</v>
      </c>
      <c r="R1217" s="55">
        <v>1300</v>
      </c>
      <c r="S1217" s="51" t="s">
        <v>258</v>
      </c>
      <c r="T1217" s="51" t="s">
        <v>311</v>
      </c>
      <c r="U1217" s="55">
        <v>48.29</v>
      </c>
      <c r="V1217" s="55">
        <v>0</v>
      </c>
      <c r="W1217" s="55">
        <v>2.1</v>
      </c>
      <c r="X1217" s="55">
        <v>0.51600000000000001</v>
      </c>
      <c r="Y1217" s="55">
        <f t="shared" si="114"/>
        <v>1.47</v>
      </c>
      <c r="Z1217" s="55">
        <f t="shared" si="115"/>
        <v>0.25800000000000001</v>
      </c>
      <c r="AA1217" s="55">
        <v>0.66200000000000003</v>
      </c>
      <c r="AB1217" s="56">
        <v>1.5964066330497199E-3</v>
      </c>
      <c r="AC1217">
        <f t="shared" si="110"/>
        <v>5</v>
      </c>
      <c r="AD1217">
        <f t="shared" si="111"/>
        <v>0</v>
      </c>
      <c r="AE1217">
        <f t="shared" si="112"/>
        <v>0</v>
      </c>
      <c r="AF1217">
        <f>'TP Factors'!$D$7</f>
        <v>1.0291758621024898</v>
      </c>
      <c r="AG1217">
        <f t="shared" si="113"/>
        <v>0</v>
      </c>
    </row>
    <row r="1218" spans="1:33">
      <c r="A1218" s="51" t="s">
        <v>246</v>
      </c>
      <c r="B1218" s="51">
        <v>10</v>
      </c>
      <c r="C1218" s="51" t="s">
        <v>247</v>
      </c>
      <c r="D1218" s="52">
        <v>37.82</v>
      </c>
      <c r="E1218" s="51" t="s">
        <v>248</v>
      </c>
      <c r="F1218" s="51">
        <v>1234</v>
      </c>
      <c r="G1218" s="53">
        <v>102.5</v>
      </c>
      <c r="H1218" s="51" t="s">
        <v>249</v>
      </c>
      <c r="I1218" s="51" t="s">
        <v>250</v>
      </c>
      <c r="J1218" s="51">
        <v>15</v>
      </c>
      <c r="K1218" s="54">
        <v>57.784260776700002</v>
      </c>
      <c r="L1218" s="54">
        <v>28.337101026300001</v>
      </c>
      <c r="M1218" s="52">
        <v>0.02</v>
      </c>
      <c r="N1218" s="52">
        <v>0</v>
      </c>
      <c r="O1218" s="51">
        <v>66236</v>
      </c>
      <c r="P1218" s="51">
        <v>64287</v>
      </c>
      <c r="Q1218" s="55">
        <v>66236</v>
      </c>
      <c r="R1218" s="55">
        <v>1300</v>
      </c>
      <c r="S1218" s="51" t="s">
        <v>253</v>
      </c>
      <c r="T1218" s="51" t="s">
        <v>319</v>
      </c>
      <c r="U1218" s="55">
        <v>48.29</v>
      </c>
      <c r="V1218" s="55">
        <v>0</v>
      </c>
      <c r="W1218" s="55">
        <v>2.1</v>
      </c>
      <c r="X1218" s="55">
        <v>0.51600000000000001</v>
      </c>
      <c r="Y1218" s="55">
        <f t="shared" si="114"/>
        <v>1.47</v>
      </c>
      <c r="Z1218" s="55">
        <f t="shared" si="115"/>
        <v>0.25800000000000001</v>
      </c>
      <c r="AA1218" s="55">
        <v>0.69199999999999995</v>
      </c>
      <c r="AB1218" s="56">
        <v>7.0022221492234502E-3</v>
      </c>
      <c r="AC1218">
        <f t="shared" si="110"/>
        <v>24</v>
      </c>
      <c r="AD1218">
        <f t="shared" si="111"/>
        <v>0</v>
      </c>
      <c r="AE1218">
        <f t="shared" si="112"/>
        <v>0</v>
      </c>
      <c r="AF1218">
        <f>'TP Factors'!$D$7</f>
        <v>1.0291758621024898</v>
      </c>
      <c r="AG1218">
        <f t="shared" si="113"/>
        <v>0</v>
      </c>
    </row>
    <row r="1219" spans="1:33">
      <c r="A1219" s="51" t="s">
        <v>246</v>
      </c>
      <c r="B1219" s="51">
        <v>10</v>
      </c>
      <c r="C1219" s="51" t="s">
        <v>247</v>
      </c>
      <c r="D1219" s="52">
        <v>37.82</v>
      </c>
      <c r="E1219" s="51" t="s">
        <v>248</v>
      </c>
      <c r="F1219" s="51">
        <v>1234</v>
      </c>
      <c r="G1219" s="53">
        <v>102.5</v>
      </c>
      <c r="H1219" s="51" t="s">
        <v>249</v>
      </c>
      <c r="I1219" s="51" t="s">
        <v>250</v>
      </c>
      <c r="J1219" s="51">
        <v>486</v>
      </c>
      <c r="K1219" s="54">
        <v>222.487954135</v>
      </c>
      <c r="L1219" s="54">
        <v>975.48524272700001</v>
      </c>
      <c r="M1219" s="52">
        <v>0.71</v>
      </c>
      <c r="N1219" s="52">
        <v>0.13</v>
      </c>
      <c r="O1219" s="51">
        <v>66237</v>
      </c>
      <c r="P1219" s="51">
        <v>64288</v>
      </c>
      <c r="Q1219" s="55">
        <v>66237</v>
      </c>
      <c r="R1219" s="55">
        <v>1300</v>
      </c>
      <c r="S1219" s="51" t="s">
        <v>258</v>
      </c>
      <c r="T1219" s="51" t="s">
        <v>311</v>
      </c>
      <c r="U1219" s="55">
        <v>48.29</v>
      </c>
      <c r="V1219" s="55">
        <v>0</v>
      </c>
      <c r="W1219" s="55">
        <v>2.1</v>
      </c>
      <c r="X1219" s="55">
        <v>0.51600000000000001</v>
      </c>
      <c r="Y1219" s="55">
        <f t="shared" si="114"/>
        <v>1.47</v>
      </c>
      <c r="Z1219" s="55">
        <f t="shared" si="115"/>
        <v>0.25800000000000001</v>
      </c>
      <c r="AA1219" s="55">
        <v>0.66200000000000003</v>
      </c>
      <c r="AB1219" s="56">
        <v>0.241046688823703</v>
      </c>
      <c r="AC1219">
        <f t="shared" ref="AC1219:AC1282" si="116">ROUND(AB1219*AA1219*U1219*102.79,0)</f>
        <v>792</v>
      </c>
      <c r="AD1219">
        <f t="shared" ref="AD1219:AD1282" si="117">ROUND(Y1219*AC1219*0.002205,0)</f>
        <v>3</v>
      </c>
      <c r="AE1219">
        <f t="shared" ref="AE1219:AE1282" si="118">ROUND(Z1219*AC1219*0.002205,1)</f>
        <v>0.5</v>
      </c>
      <c r="AF1219">
        <f>'TP Factors'!$D$7</f>
        <v>1.0291758621024898</v>
      </c>
      <c r="AG1219">
        <f t="shared" ref="AG1219:AG1282" si="119">ROUND(AE1219*AF1219,1)</f>
        <v>0.5</v>
      </c>
    </row>
    <row r="1220" spans="1:33">
      <c r="A1220" s="51" t="s">
        <v>246</v>
      </c>
      <c r="B1220" s="51">
        <v>10</v>
      </c>
      <c r="C1220" s="51" t="s">
        <v>247</v>
      </c>
      <c r="D1220" s="52">
        <v>37.82</v>
      </c>
      <c r="E1220" s="51" t="s">
        <v>248</v>
      </c>
      <c r="F1220" s="51">
        <v>1234</v>
      </c>
      <c r="G1220" s="53">
        <v>29</v>
      </c>
      <c r="H1220" s="51" t="s">
        <v>249</v>
      </c>
      <c r="I1220" s="51" t="s">
        <v>250</v>
      </c>
      <c r="J1220" s="51">
        <v>514</v>
      </c>
      <c r="K1220" s="54">
        <v>250.62665607</v>
      </c>
      <c r="L1220" s="54">
        <v>2245.6317403100002</v>
      </c>
      <c r="M1220" s="52">
        <v>0.8</v>
      </c>
      <c r="N1220" s="52">
        <v>0.08</v>
      </c>
      <c r="O1220" s="51">
        <v>66239</v>
      </c>
      <c r="P1220" s="51">
        <v>64290</v>
      </c>
      <c r="Q1220" s="55">
        <v>66239</v>
      </c>
      <c r="R1220" s="55">
        <v>1200</v>
      </c>
      <c r="S1220" s="51" t="s">
        <v>258</v>
      </c>
      <c r="T1220" s="51" t="s">
        <v>259</v>
      </c>
      <c r="U1220" s="55">
        <v>48.29</v>
      </c>
      <c r="V1220" s="55">
        <v>0</v>
      </c>
      <c r="W1220" s="55">
        <v>2.23</v>
      </c>
      <c r="X1220" s="55">
        <v>0.316</v>
      </c>
      <c r="Y1220" s="55">
        <f t="shared" si="114"/>
        <v>1.5609999999999999</v>
      </c>
      <c r="Z1220" s="55">
        <f t="shared" si="115"/>
        <v>0.158</v>
      </c>
      <c r="AA1220" s="55">
        <v>0.30399999999999999</v>
      </c>
      <c r="AB1220" s="56">
        <v>0.55490546820658204</v>
      </c>
      <c r="AC1220">
        <f t="shared" si="116"/>
        <v>837</v>
      </c>
      <c r="AD1220">
        <f t="shared" si="117"/>
        <v>3</v>
      </c>
      <c r="AE1220">
        <f t="shared" si="118"/>
        <v>0.3</v>
      </c>
      <c r="AF1220">
        <f>'TP Factors'!$D$7</f>
        <v>1.0291758621024898</v>
      </c>
      <c r="AG1220">
        <f t="shared" si="119"/>
        <v>0.3</v>
      </c>
    </row>
    <row r="1221" spans="1:33">
      <c r="A1221" s="51" t="s">
        <v>246</v>
      </c>
      <c r="B1221" s="51">
        <v>10</v>
      </c>
      <c r="C1221" s="51" t="s">
        <v>247</v>
      </c>
      <c r="D1221" s="52">
        <v>37.82</v>
      </c>
      <c r="E1221" s="51" t="s">
        <v>248</v>
      </c>
      <c r="F1221" s="51">
        <v>1234</v>
      </c>
      <c r="G1221" s="53">
        <v>102.5</v>
      </c>
      <c r="H1221" s="51" t="s">
        <v>249</v>
      </c>
      <c r="I1221" s="51" t="s">
        <v>250</v>
      </c>
      <c r="J1221" s="51">
        <v>675</v>
      </c>
      <c r="K1221" s="54">
        <v>328.61752539100002</v>
      </c>
      <c r="L1221" s="54">
        <v>1354.52951766</v>
      </c>
      <c r="M1221" s="52">
        <v>0.99</v>
      </c>
      <c r="N1221" s="52">
        <v>0.17</v>
      </c>
      <c r="O1221" s="51">
        <v>66250</v>
      </c>
      <c r="P1221" s="51">
        <v>64300</v>
      </c>
      <c r="Q1221" s="55">
        <v>66250</v>
      </c>
      <c r="R1221" s="55">
        <v>1300</v>
      </c>
      <c r="S1221" s="51" t="s">
        <v>258</v>
      </c>
      <c r="T1221" s="51" t="s">
        <v>311</v>
      </c>
      <c r="U1221" s="55">
        <v>48.29</v>
      </c>
      <c r="V1221" s="55">
        <v>0</v>
      </c>
      <c r="W1221" s="55">
        <v>2.1</v>
      </c>
      <c r="X1221" s="55">
        <v>0.51600000000000001</v>
      </c>
      <c r="Y1221" s="55">
        <f t="shared" si="114"/>
        <v>1.47</v>
      </c>
      <c r="Z1221" s="55">
        <f t="shared" si="115"/>
        <v>0.25800000000000001</v>
      </c>
      <c r="AA1221" s="55">
        <v>0.66200000000000003</v>
      </c>
      <c r="AB1221" s="56">
        <v>0.33471019435195798</v>
      </c>
      <c r="AC1221">
        <f t="shared" si="116"/>
        <v>1100</v>
      </c>
      <c r="AD1221">
        <f t="shared" si="117"/>
        <v>4</v>
      </c>
      <c r="AE1221">
        <f t="shared" si="118"/>
        <v>0.6</v>
      </c>
      <c r="AF1221">
        <f>'TP Factors'!$D$7</f>
        <v>1.0291758621024898</v>
      </c>
      <c r="AG1221">
        <f t="shared" si="119"/>
        <v>0.6</v>
      </c>
    </row>
    <row r="1222" spans="1:33">
      <c r="A1222" s="51" t="s">
        <v>246</v>
      </c>
      <c r="B1222" s="51">
        <v>10</v>
      </c>
      <c r="C1222" s="51" t="s">
        <v>247</v>
      </c>
      <c r="D1222" s="52">
        <v>37.82</v>
      </c>
      <c r="E1222" s="51" t="s">
        <v>248</v>
      </c>
      <c r="F1222" s="51">
        <v>1234</v>
      </c>
      <c r="G1222" s="53">
        <v>102.5</v>
      </c>
      <c r="H1222" s="51" t="s">
        <v>249</v>
      </c>
      <c r="I1222" s="51" t="s">
        <v>250</v>
      </c>
      <c r="J1222" s="51">
        <v>32</v>
      </c>
      <c r="K1222" s="54">
        <v>39.389573662899998</v>
      </c>
      <c r="L1222" s="54">
        <v>65.117017758000003</v>
      </c>
      <c r="M1222" s="52">
        <v>0.05</v>
      </c>
      <c r="N1222" s="52">
        <v>0.01</v>
      </c>
      <c r="O1222" s="51">
        <v>66258</v>
      </c>
      <c r="P1222" s="51">
        <v>64308</v>
      </c>
      <c r="Q1222" s="55">
        <v>66258</v>
      </c>
      <c r="R1222" s="55">
        <v>1300</v>
      </c>
      <c r="S1222" s="51" t="s">
        <v>258</v>
      </c>
      <c r="T1222" s="51" t="s">
        <v>311</v>
      </c>
      <c r="U1222" s="55">
        <v>48.29</v>
      </c>
      <c r="V1222" s="55">
        <v>0</v>
      </c>
      <c r="W1222" s="55">
        <v>2.1</v>
      </c>
      <c r="X1222" s="55">
        <v>0.51600000000000001</v>
      </c>
      <c r="Y1222" s="55">
        <f t="shared" si="114"/>
        <v>1.47</v>
      </c>
      <c r="Z1222" s="55">
        <f t="shared" si="115"/>
        <v>0.25800000000000001</v>
      </c>
      <c r="AA1222" s="55">
        <v>0.66200000000000003</v>
      </c>
      <c r="AB1222" s="56">
        <v>1.6090701149680701E-2</v>
      </c>
      <c r="AC1222">
        <f t="shared" si="116"/>
        <v>53</v>
      </c>
      <c r="AD1222">
        <f t="shared" si="117"/>
        <v>0</v>
      </c>
      <c r="AE1222">
        <f t="shared" si="118"/>
        <v>0</v>
      </c>
      <c r="AF1222">
        <f>'TP Factors'!$D$7</f>
        <v>1.0291758621024898</v>
      </c>
      <c r="AG1222">
        <f t="shared" si="119"/>
        <v>0</v>
      </c>
    </row>
    <row r="1223" spans="1:33">
      <c r="A1223" s="51" t="s">
        <v>246</v>
      </c>
      <c r="B1223" s="51">
        <v>10</v>
      </c>
      <c r="C1223" s="51" t="s">
        <v>247</v>
      </c>
      <c r="D1223" s="52">
        <v>37.82</v>
      </c>
      <c r="E1223" s="51" t="s">
        <v>248</v>
      </c>
      <c r="F1223" s="51">
        <v>1234</v>
      </c>
      <c r="G1223" s="53">
        <v>102.5</v>
      </c>
      <c r="H1223" s="51" t="s">
        <v>249</v>
      </c>
      <c r="I1223" s="51" t="s">
        <v>250</v>
      </c>
      <c r="J1223" s="51">
        <v>14</v>
      </c>
      <c r="K1223" s="54">
        <v>26.123959165999999</v>
      </c>
      <c r="L1223" s="54">
        <v>27.898497434100001</v>
      </c>
      <c r="M1223" s="52">
        <v>0.02</v>
      </c>
      <c r="N1223" s="52">
        <v>0</v>
      </c>
      <c r="O1223" s="51">
        <v>66272</v>
      </c>
      <c r="P1223" s="51">
        <v>64322</v>
      </c>
      <c r="Q1223" s="55">
        <v>66272</v>
      </c>
      <c r="R1223" s="55">
        <v>1300</v>
      </c>
      <c r="S1223" s="51" t="s">
        <v>258</v>
      </c>
      <c r="T1223" s="51" t="s">
        <v>311</v>
      </c>
      <c r="U1223" s="55">
        <v>48.29</v>
      </c>
      <c r="V1223" s="55">
        <v>0</v>
      </c>
      <c r="W1223" s="55">
        <v>2.1</v>
      </c>
      <c r="X1223" s="55">
        <v>0.51600000000000001</v>
      </c>
      <c r="Y1223" s="55">
        <f t="shared" si="114"/>
        <v>1.47</v>
      </c>
      <c r="Z1223" s="55">
        <f t="shared" si="115"/>
        <v>0.25800000000000001</v>
      </c>
      <c r="AA1223" s="55">
        <v>0.66200000000000003</v>
      </c>
      <c r="AB1223" s="56">
        <v>6.8938412746633801E-3</v>
      </c>
      <c r="AC1223">
        <f t="shared" si="116"/>
        <v>23</v>
      </c>
      <c r="AD1223">
        <f t="shared" si="117"/>
        <v>0</v>
      </c>
      <c r="AE1223">
        <f t="shared" si="118"/>
        <v>0</v>
      </c>
      <c r="AF1223">
        <f>'TP Factors'!$D$7</f>
        <v>1.0291758621024898</v>
      </c>
      <c r="AG1223">
        <f t="shared" si="119"/>
        <v>0</v>
      </c>
    </row>
    <row r="1224" spans="1:33">
      <c r="A1224" s="51" t="s">
        <v>246</v>
      </c>
      <c r="B1224" s="51">
        <v>10</v>
      </c>
      <c r="C1224" s="51" t="s">
        <v>247</v>
      </c>
      <c r="D1224" s="52">
        <v>37.82</v>
      </c>
      <c r="E1224" s="51" t="s">
        <v>248</v>
      </c>
      <c r="F1224" s="51">
        <v>1234</v>
      </c>
      <c r="G1224" s="53">
        <v>11.1</v>
      </c>
      <c r="H1224" s="51" t="s">
        <v>249</v>
      </c>
      <c r="I1224" s="51" t="s">
        <v>250</v>
      </c>
      <c r="J1224" s="51">
        <v>20</v>
      </c>
      <c r="K1224" s="54">
        <v>73.015153077799994</v>
      </c>
      <c r="L1224" s="54">
        <v>142.519251639</v>
      </c>
      <c r="M1224" s="52">
        <v>0.02</v>
      </c>
      <c r="N1224" s="52">
        <v>0</v>
      </c>
      <c r="O1224" s="51">
        <v>66273</v>
      </c>
      <c r="P1224" s="51">
        <v>64323</v>
      </c>
      <c r="Q1224" s="55">
        <v>66273</v>
      </c>
      <c r="R1224" s="55">
        <v>1860</v>
      </c>
      <c r="S1224" s="51" t="s">
        <v>258</v>
      </c>
      <c r="T1224" s="51" t="s">
        <v>362</v>
      </c>
      <c r="U1224" s="55">
        <v>48.29</v>
      </c>
      <c r="V1224" s="55">
        <v>0</v>
      </c>
      <c r="W1224" s="55">
        <v>1.58</v>
      </c>
      <c r="X1224" s="55">
        <v>0.1</v>
      </c>
      <c r="Y1224" s="55">
        <f t="shared" si="114"/>
        <v>1.1059999999999999</v>
      </c>
      <c r="Z1224" s="55">
        <f t="shared" si="115"/>
        <v>0.05</v>
      </c>
      <c r="AA1224" s="55">
        <v>0.183</v>
      </c>
      <c r="AB1224" s="56">
        <v>3.5217133178681297E-2</v>
      </c>
      <c r="AC1224">
        <f t="shared" si="116"/>
        <v>32</v>
      </c>
      <c r="AD1224">
        <f t="shared" si="117"/>
        <v>0</v>
      </c>
      <c r="AE1224">
        <f t="shared" si="118"/>
        <v>0</v>
      </c>
      <c r="AF1224">
        <f>'TP Factors'!$D$7</f>
        <v>1.0291758621024898</v>
      </c>
      <c r="AG1224">
        <f t="shared" si="119"/>
        <v>0</v>
      </c>
    </row>
    <row r="1225" spans="1:33">
      <c r="A1225" s="51" t="s">
        <v>246</v>
      </c>
      <c r="B1225" s="51">
        <v>10</v>
      </c>
      <c r="C1225" s="51" t="s">
        <v>247</v>
      </c>
      <c r="D1225" s="52">
        <v>37.82</v>
      </c>
      <c r="E1225" s="51" t="s">
        <v>248</v>
      </c>
      <c r="F1225" s="51">
        <v>1234</v>
      </c>
      <c r="G1225" s="53">
        <v>102.5</v>
      </c>
      <c r="H1225" s="51" t="s">
        <v>249</v>
      </c>
      <c r="I1225" s="51" t="s">
        <v>250</v>
      </c>
      <c r="J1225" s="51">
        <v>27</v>
      </c>
      <c r="K1225" s="54">
        <v>36.974382316300002</v>
      </c>
      <c r="L1225" s="54">
        <v>54.274727216199999</v>
      </c>
      <c r="M1225" s="52">
        <v>0.04</v>
      </c>
      <c r="N1225" s="52">
        <v>0.01</v>
      </c>
      <c r="O1225" s="51">
        <v>66283</v>
      </c>
      <c r="P1225" s="51">
        <v>64332</v>
      </c>
      <c r="Q1225" s="55">
        <v>66283</v>
      </c>
      <c r="R1225" s="55">
        <v>1300</v>
      </c>
      <c r="S1225" s="51" t="s">
        <v>258</v>
      </c>
      <c r="T1225" s="51" t="s">
        <v>311</v>
      </c>
      <c r="U1225" s="55">
        <v>48.29</v>
      </c>
      <c r="V1225" s="55">
        <v>0</v>
      </c>
      <c r="W1225" s="55">
        <v>2.1</v>
      </c>
      <c r="X1225" s="55">
        <v>0.51600000000000001</v>
      </c>
      <c r="Y1225" s="55">
        <f t="shared" si="114"/>
        <v>1.47</v>
      </c>
      <c r="Z1225" s="55">
        <f t="shared" si="115"/>
        <v>0.25800000000000001</v>
      </c>
      <c r="AA1225" s="55">
        <v>0.66200000000000003</v>
      </c>
      <c r="AB1225" s="56">
        <v>1.34115235286164E-2</v>
      </c>
      <c r="AC1225">
        <f t="shared" si="116"/>
        <v>44</v>
      </c>
      <c r="AD1225">
        <f t="shared" si="117"/>
        <v>0</v>
      </c>
      <c r="AE1225">
        <f t="shared" si="118"/>
        <v>0</v>
      </c>
      <c r="AF1225">
        <f>'TP Factors'!$D$7</f>
        <v>1.0291758621024898</v>
      </c>
      <c r="AG1225">
        <f t="shared" si="119"/>
        <v>0</v>
      </c>
    </row>
    <row r="1226" spans="1:33">
      <c r="A1226" s="51" t="s">
        <v>246</v>
      </c>
      <c r="B1226" s="51">
        <v>10</v>
      </c>
      <c r="C1226" s="51" t="s">
        <v>247</v>
      </c>
      <c r="D1226" s="52">
        <v>37.82</v>
      </c>
      <c r="E1226" s="51" t="s">
        <v>248</v>
      </c>
      <c r="F1226" s="51">
        <v>1234</v>
      </c>
      <c r="G1226" s="53">
        <v>11.1</v>
      </c>
      <c r="H1226" s="51" t="s">
        <v>249</v>
      </c>
      <c r="I1226" s="51" t="s">
        <v>250</v>
      </c>
      <c r="J1226" s="51">
        <v>9</v>
      </c>
      <c r="K1226" s="54">
        <v>61.077074487300003</v>
      </c>
      <c r="L1226" s="54">
        <v>64.928392629699999</v>
      </c>
      <c r="M1226" s="52">
        <v>0.01</v>
      </c>
      <c r="N1226" s="52">
        <v>0</v>
      </c>
      <c r="O1226" s="51">
        <v>66296</v>
      </c>
      <c r="P1226" s="51">
        <v>64345</v>
      </c>
      <c r="Q1226" s="55">
        <v>66296</v>
      </c>
      <c r="R1226" s="55">
        <v>1860</v>
      </c>
      <c r="S1226" s="51" t="s">
        <v>258</v>
      </c>
      <c r="T1226" s="51" t="s">
        <v>362</v>
      </c>
      <c r="U1226" s="55">
        <v>48.29</v>
      </c>
      <c r="V1226" s="55">
        <v>0</v>
      </c>
      <c r="W1226" s="55">
        <v>1.58</v>
      </c>
      <c r="X1226" s="55">
        <v>0.1</v>
      </c>
      <c r="Y1226" s="55">
        <f t="shared" si="114"/>
        <v>1.1059999999999999</v>
      </c>
      <c r="Z1226" s="55">
        <f t="shared" si="115"/>
        <v>0.05</v>
      </c>
      <c r="AA1226" s="55">
        <v>0.183</v>
      </c>
      <c r="AB1226" s="56">
        <v>1.6044091052421199E-2</v>
      </c>
      <c r="AC1226">
        <f t="shared" si="116"/>
        <v>15</v>
      </c>
      <c r="AD1226">
        <f t="shared" si="117"/>
        <v>0</v>
      </c>
      <c r="AE1226">
        <f t="shared" si="118"/>
        <v>0</v>
      </c>
      <c r="AF1226">
        <f>'TP Factors'!$D$7</f>
        <v>1.0291758621024898</v>
      </c>
      <c r="AG1226">
        <f t="shared" si="119"/>
        <v>0</v>
      </c>
    </row>
    <row r="1227" spans="1:33">
      <c r="A1227" s="51" t="s">
        <v>246</v>
      </c>
      <c r="B1227" s="51">
        <v>10</v>
      </c>
      <c r="C1227" s="51" t="s">
        <v>247</v>
      </c>
      <c r="D1227" s="52">
        <v>37.82</v>
      </c>
      <c r="E1227" s="51" t="s">
        <v>248</v>
      </c>
      <c r="F1227" s="51">
        <v>1234</v>
      </c>
      <c r="G1227" s="53">
        <v>29</v>
      </c>
      <c r="H1227" s="51" t="s">
        <v>249</v>
      </c>
      <c r="I1227" s="51" t="s">
        <v>250</v>
      </c>
      <c r="J1227" s="51">
        <v>12</v>
      </c>
      <c r="K1227" s="54">
        <v>127.41473093800001</v>
      </c>
      <c r="L1227" s="54">
        <v>50.378425029699997</v>
      </c>
      <c r="M1227" s="52">
        <v>0.02</v>
      </c>
      <c r="N1227" s="52">
        <v>0</v>
      </c>
      <c r="O1227" s="51">
        <v>66307</v>
      </c>
      <c r="P1227" s="51">
        <v>64356</v>
      </c>
      <c r="Q1227" s="55">
        <v>66307</v>
      </c>
      <c r="R1227" s="55">
        <v>1200</v>
      </c>
      <c r="S1227" s="51" t="s">
        <v>258</v>
      </c>
      <c r="T1227" s="51" t="s">
        <v>259</v>
      </c>
      <c r="U1227" s="55">
        <v>48.29</v>
      </c>
      <c r="V1227" s="55">
        <v>0</v>
      </c>
      <c r="W1227" s="55">
        <v>2.23</v>
      </c>
      <c r="X1227" s="55">
        <v>0.316</v>
      </c>
      <c r="Y1227" s="55">
        <f t="shared" si="114"/>
        <v>1.5609999999999999</v>
      </c>
      <c r="Z1227" s="55">
        <f t="shared" si="115"/>
        <v>0.158</v>
      </c>
      <c r="AA1227" s="55">
        <v>0.30399999999999999</v>
      </c>
      <c r="AB1227" s="56">
        <v>1.24487301428072E-2</v>
      </c>
      <c r="AC1227">
        <f t="shared" si="116"/>
        <v>19</v>
      </c>
      <c r="AD1227">
        <f t="shared" si="117"/>
        <v>0</v>
      </c>
      <c r="AE1227">
        <f t="shared" si="118"/>
        <v>0</v>
      </c>
      <c r="AF1227">
        <f>'TP Factors'!$D$7</f>
        <v>1.0291758621024898</v>
      </c>
      <c r="AG1227">
        <f t="shared" si="119"/>
        <v>0</v>
      </c>
    </row>
    <row r="1228" spans="1:33">
      <c r="A1228" s="51" t="s">
        <v>246</v>
      </c>
      <c r="B1228" s="51">
        <v>10</v>
      </c>
      <c r="C1228" s="51" t="s">
        <v>247</v>
      </c>
      <c r="D1228" s="52">
        <v>37.82</v>
      </c>
      <c r="E1228" s="51" t="s">
        <v>248</v>
      </c>
      <c r="F1228" s="51">
        <v>1234</v>
      </c>
      <c r="G1228" s="53">
        <v>102.5</v>
      </c>
      <c r="H1228" s="51" t="s">
        <v>249</v>
      </c>
      <c r="I1228" s="51" t="s">
        <v>250</v>
      </c>
      <c r="J1228" s="51">
        <v>72</v>
      </c>
      <c r="K1228" s="54">
        <v>58.768530205099999</v>
      </c>
      <c r="L1228" s="54">
        <v>138.51888166800001</v>
      </c>
      <c r="M1228" s="52">
        <v>0.11</v>
      </c>
      <c r="N1228" s="52">
        <v>0.02</v>
      </c>
      <c r="O1228" s="51">
        <v>66314</v>
      </c>
      <c r="P1228" s="51">
        <v>64362</v>
      </c>
      <c r="Q1228" s="55">
        <v>66314</v>
      </c>
      <c r="R1228" s="55">
        <v>1300</v>
      </c>
      <c r="S1228" s="51" t="s">
        <v>253</v>
      </c>
      <c r="T1228" s="51" t="s">
        <v>319</v>
      </c>
      <c r="U1228" s="55">
        <v>48.29</v>
      </c>
      <c r="V1228" s="55">
        <v>0</v>
      </c>
      <c r="W1228" s="55">
        <v>2.1</v>
      </c>
      <c r="X1228" s="55">
        <v>0.51600000000000001</v>
      </c>
      <c r="Y1228" s="55">
        <f t="shared" si="114"/>
        <v>1.47</v>
      </c>
      <c r="Z1228" s="55">
        <f t="shared" si="115"/>
        <v>0.25800000000000001</v>
      </c>
      <c r="AA1228" s="55">
        <v>0.69199999999999995</v>
      </c>
      <c r="AB1228" s="56">
        <v>3.4228624181383199E-2</v>
      </c>
      <c r="AC1228">
        <f t="shared" si="116"/>
        <v>118</v>
      </c>
      <c r="AD1228">
        <f t="shared" si="117"/>
        <v>0</v>
      </c>
      <c r="AE1228">
        <f t="shared" si="118"/>
        <v>0.1</v>
      </c>
      <c r="AF1228">
        <f>'TP Factors'!$D$7</f>
        <v>1.0291758621024898</v>
      </c>
      <c r="AG1228">
        <f t="shared" si="119"/>
        <v>0.1</v>
      </c>
    </row>
    <row r="1229" spans="1:33">
      <c r="A1229" s="51" t="s">
        <v>246</v>
      </c>
      <c r="B1229" s="51">
        <v>10</v>
      </c>
      <c r="C1229" s="51" t="s">
        <v>247</v>
      </c>
      <c r="D1229" s="52">
        <v>37.82</v>
      </c>
      <c r="E1229" s="51" t="s">
        <v>248</v>
      </c>
      <c r="F1229" s="51">
        <v>1234</v>
      </c>
      <c r="G1229" s="53">
        <v>29</v>
      </c>
      <c r="H1229" s="51" t="s">
        <v>249</v>
      </c>
      <c r="I1229" s="51" t="s">
        <v>250</v>
      </c>
      <c r="J1229" s="51">
        <v>231</v>
      </c>
      <c r="K1229" s="54">
        <v>160.769216349</v>
      </c>
      <c r="L1229" s="54">
        <v>1009.64203911</v>
      </c>
      <c r="M1229" s="52">
        <v>0.36</v>
      </c>
      <c r="N1229" s="52">
        <v>0.04</v>
      </c>
      <c r="O1229" s="51">
        <v>66319</v>
      </c>
      <c r="P1229" s="51">
        <v>64367</v>
      </c>
      <c r="Q1229" s="55">
        <v>66319</v>
      </c>
      <c r="R1229" s="55">
        <v>1200</v>
      </c>
      <c r="S1229" s="51" t="s">
        <v>258</v>
      </c>
      <c r="T1229" s="51" t="s">
        <v>259</v>
      </c>
      <c r="U1229" s="55">
        <v>48.29</v>
      </c>
      <c r="V1229" s="55">
        <v>0</v>
      </c>
      <c r="W1229" s="55">
        <v>2.23</v>
      </c>
      <c r="X1229" s="55">
        <v>0.316</v>
      </c>
      <c r="Y1229" s="55">
        <f t="shared" si="114"/>
        <v>1.5609999999999999</v>
      </c>
      <c r="Z1229" s="55">
        <f t="shared" si="115"/>
        <v>0.158</v>
      </c>
      <c r="AA1229" s="55">
        <v>0.30399999999999999</v>
      </c>
      <c r="AB1229" s="56">
        <v>0.24948698324847299</v>
      </c>
      <c r="AC1229">
        <f t="shared" si="116"/>
        <v>376</v>
      </c>
      <c r="AD1229">
        <f t="shared" si="117"/>
        <v>1</v>
      </c>
      <c r="AE1229">
        <f t="shared" si="118"/>
        <v>0.1</v>
      </c>
      <c r="AF1229">
        <f>'TP Factors'!$D$7</f>
        <v>1.0291758621024898</v>
      </c>
      <c r="AG1229">
        <f t="shared" si="119"/>
        <v>0.1</v>
      </c>
    </row>
    <row r="1230" spans="1:33">
      <c r="A1230" s="51" t="s">
        <v>246</v>
      </c>
      <c r="B1230" s="51">
        <v>10</v>
      </c>
      <c r="C1230" s="51" t="s">
        <v>247</v>
      </c>
      <c r="D1230" s="52">
        <v>37.82</v>
      </c>
      <c r="E1230" s="51" t="s">
        <v>248</v>
      </c>
      <c r="F1230" s="51">
        <v>1234</v>
      </c>
      <c r="G1230" s="53">
        <v>102.5</v>
      </c>
      <c r="H1230" s="51" t="s">
        <v>249</v>
      </c>
      <c r="I1230" s="51" t="s">
        <v>250</v>
      </c>
      <c r="J1230" s="51">
        <v>493</v>
      </c>
      <c r="K1230" s="54">
        <v>135.05117756000001</v>
      </c>
      <c r="L1230" s="54">
        <v>989.87728763099994</v>
      </c>
      <c r="M1230" s="52">
        <v>0.72</v>
      </c>
      <c r="N1230" s="52">
        <v>0.13</v>
      </c>
      <c r="O1230" s="51">
        <v>66350</v>
      </c>
      <c r="P1230" s="51">
        <v>64396</v>
      </c>
      <c r="Q1230" s="55">
        <v>66350</v>
      </c>
      <c r="R1230" s="55">
        <v>1300</v>
      </c>
      <c r="S1230" s="51" t="s">
        <v>258</v>
      </c>
      <c r="T1230" s="51" t="s">
        <v>311</v>
      </c>
      <c r="U1230" s="55">
        <v>48.29</v>
      </c>
      <c r="V1230" s="55">
        <v>0</v>
      </c>
      <c r="W1230" s="55">
        <v>2.1</v>
      </c>
      <c r="X1230" s="55">
        <v>0.51600000000000001</v>
      </c>
      <c r="Y1230" s="55">
        <f t="shared" si="114"/>
        <v>1.47</v>
      </c>
      <c r="Z1230" s="55">
        <f t="shared" si="115"/>
        <v>0.25800000000000001</v>
      </c>
      <c r="AA1230" s="55">
        <v>0.66200000000000003</v>
      </c>
      <c r="AB1230" s="56">
        <v>0.244603026358338</v>
      </c>
      <c r="AC1230">
        <f t="shared" si="116"/>
        <v>804</v>
      </c>
      <c r="AD1230">
        <f t="shared" si="117"/>
        <v>3</v>
      </c>
      <c r="AE1230">
        <f t="shared" si="118"/>
        <v>0.5</v>
      </c>
      <c r="AF1230">
        <f>'TP Factors'!$D$7</f>
        <v>1.0291758621024898</v>
      </c>
      <c r="AG1230">
        <f t="shared" si="119"/>
        <v>0.5</v>
      </c>
    </row>
    <row r="1231" spans="1:33">
      <c r="A1231" s="51" t="s">
        <v>246</v>
      </c>
      <c r="B1231" s="51">
        <v>10</v>
      </c>
      <c r="C1231" s="51" t="s">
        <v>247</v>
      </c>
      <c r="D1231" s="52">
        <v>37.82</v>
      </c>
      <c r="E1231" s="51" t="s">
        <v>248</v>
      </c>
      <c r="F1231" s="51">
        <v>1234</v>
      </c>
      <c r="G1231" s="53">
        <v>102.5</v>
      </c>
      <c r="H1231" s="51" t="s">
        <v>249</v>
      </c>
      <c r="I1231" s="51" t="s">
        <v>250</v>
      </c>
      <c r="J1231" s="51">
        <v>109</v>
      </c>
      <c r="K1231" s="54">
        <v>77.246492650099995</v>
      </c>
      <c r="L1231" s="54">
        <v>219.24592996800001</v>
      </c>
      <c r="M1231" s="52">
        <v>0.16</v>
      </c>
      <c r="N1231" s="52">
        <v>0.03</v>
      </c>
      <c r="O1231" s="51">
        <v>66352</v>
      </c>
      <c r="P1231" s="51">
        <v>64398</v>
      </c>
      <c r="Q1231" s="55">
        <v>66352</v>
      </c>
      <c r="R1231" s="55">
        <v>1300</v>
      </c>
      <c r="S1231" s="51" t="s">
        <v>258</v>
      </c>
      <c r="T1231" s="51" t="s">
        <v>311</v>
      </c>
      <c r="U1231" s="55">
        <v>48.29</v>
      </c>
      <c r="V1231" s="55">
        <v>0</v>
      </c>
      <c r="W1231" s="55">
        <v>2.1</v>
      </c>
      <c r="X1231" s="55">
        <v>0.51600000000000001</v>
      </c>
      <c r="Y1231" s="55">
        <f t="shared" si="114"/>
        <v>1.47</v>
      </c>
      <c r="Z1231" s="55">
        <f t="shared" si="115"/>
        <v>0.25800000000000001</v>
      </c>
      <c r="AA1231" s="55">
        <v>0.66200000000000003</v>
      </c>
      <c r="AB1231" s="56">
        <v>5.4176632461853703E-2</v>
      </c>
      <c r="AC1231">
        <f t="shared" si="116"/>
        <v>178</v>
      </c>
      <c r="AD1231">
        <f t="shared" si="117"/>
        <v>1</v>
      </c>
      <c r="AE1231">
        <f t="shared" si="118"/>
        <v>0.1</v>
      </c>
      <c r="AF1231">
        <f>'TP Factors'!$D$7</f>
        <v>1.0291758621024898</v>
      </c>
      <c r="AG1231">
        <f t="shared" si="119"/>
        <v>0.1</v>
      </c>
    </row>
    <row r="1232" spans="1:33">
      <c r="A1232" s="51" t="s">
        <v>246</v>
      </c>
      <c r="B1232" s="51">
        <v>10</v>
      </c>
      <c r="C1232" s="51" t="s">
        <v>247</v>
      </c>
      <c r="D1232" s="52">
        <v>37.82</v>
      </c>
      <c r="E1232" s="51" t="s">
        <v>248</v>
      </c>
      <c r="F1232" s="51">
        <v>1234</v>
      </c>
      <c r="G1232" s="53">
        <v>102.5</v>
      </c>
      <c r="H1232" s="51" t="s">
        <v>249</v>
      </c>
      <c r="I1232" s="51" t="s">
        <v>250</v>
      </c>
      <c r="J1232" s="51">
        <v>70</v>
      </c>
      <c r="K1232" s="54">
        <v>51.256978813000003</v>
      </c>
      <c r="L1232" s="54">
        <v>140.03491840000001</v>
      </c>
      <c r="M1232" s="52">
        <v>0.1</v>
      </c>
      <c r="N1232" s="52">
        <v>0.02</v>
      </c>
      <c r="O1232" s="51">
        <v>66353</v>
      </c>
      <c r="P1232" s="51">
        <v>64399</v>
      </c>
      <c r="Q1232" s="55">
        <v>66353</v>
      </c>
      <c r="R1232" s="55">
        <v>1300</v>
      </c>
      <c r="S1232" s="51" t="s">
        <v>258</v>
      </c>
      <c r="T1232" s="51" t="s">
        <v>311</v>
      </c>
      <c r="U1232" s="55">
        <v>48.29</v>
      </c>
      <c r="V1232" s="55">
        <v>0</v>
      </c>
      <c r="W1232" s="55">
        <v>2.1</v>
      </c>
      <c r="X1232" s="55">
        <v>0.51600000000000001</v>
      </c>
      <c r="Y1232" s="55">
        <f t="shared" si="114"/>
        <v>1.47</v>
      </c>
      <c r="Z1232" s="55">
        <f t="shared" si="115"/>
        <v>0.25800000000000001</v>
      </c>
      <c r="AA1232" s="55">
        <v>0.66200000000000003</v>
      </c>
      <c r="AB1232" s="56">
        <v>3.4603243524788801E-2</v>
      </c>
      <c r="AC1232">
        <f t="shared" si="116"/>
        <v>114</v>
      </c>
      <c r="AD1232">
        <f t="shared" si="117"/>
        <v>0</v>
      </c>
      <c r="AE1232">
        <f t="shared" si="118"/>
        <v>0.1</v>
      </c>
      <c r="AF1232">
        <f>'TP Factors'!$D$7</f>
        <v>1.0291758621024898</v>
      </c>
      <c r="AG1232">
        <f t="shared" si="119"/>
        <v>0.1</v>
      </c>
    </row>
    <row r="1233" spans="1:33">
      <c r="A1233" s="51" t="s">
        <v>246</v>
      </c>
      <c r="B1233" s="51">
        <v>10</v>
      </c>
      <c r="C1233" s="51" t="s">
        <v>247</v>
      </c>
      <c r="D1233" s="52">
        <v>37.82</v>
      </c>
      <c r="E1233" s="51" t="s">
        <v>248</v>
      </c>
      <c r="F1233" s="51">
        <v>1234</v>
      </c>
      <c r="G1233" s="53">
        <v>102.5</v>
      </c>
      <c r="H1233" s="51" t="s">
        <v>249</v>
      </c>
      <c r="I1233" s="51" t="s">
        <v>250</v>
      </c>
      <c r="J1233" s="51">
        <v>14</v>
      </c>
      <c r="K1233" s="54">
        <v>25.585899229700001</v>
      </c>
      <c r="L1233" s="54">
        <v>25.6412678214</v>
      </c>
      <c r="M1233" s="52">
        <v>0.02</v>
      </c>
      <c r="N1233" s="52">
        <v>0</v>
      </c>
      <c r="O1233" s="51">
        <v>66357</v>
      </c>
      <c r="P1233" s="51">
        <v>64403</v>
      </c>
      <c r="Q1233" s="55">
        <v>66357</v>
      </c>
      <c r="R1233" s="55">
        <v>1300</v>
      </c>
      <c r="S1233" s="51" t="s">
        <v>251</v>
      </c>
      <c r="T1233" s="51" t="s">
        <v>315</v>
      </c>
      <c r="U1233" s="55">
        <v>48.29</v>
      </c>
      <c r="V1233" s="55">
        <v>0</v>
      </c>
      <c r="W1233" s="55">
        <v>2.1</v>
      </c>
      <c r="X1233" s="55">
        <v>0.51600000000000001</v>
      </c>
      <c r="Y1233" s="55">
        <f t="shared" si="114"/>
        <v>1.47</v>
      </c>
      <c r="Z1233" s="55">
        <f t="shared" si="115"/>
        <v>0.25800000000000001</v>
      </c>
      <c r="AA1233" s="55">
        <v>0.73299999999999998</v>
      </c>
      <c r="AB1233" s="56">
        <v>6.33606992228169E-3</v>
      </c>
      <c r="AC1233">
        <f t="shared" si="116"/>
        <v>23</v>
      </c>
      <c r="AD1233">
        <f t="shared" si="117"/>
        <v>0</v>
      </c>
      <c r="AE1233">
        <f t="shared" si="118"/>
        <v>0</v>
      </c>
      <c r="AF1233">
        <f>'TP Factors'!$D$7</f>
        <v>1.0291758621024898</v>
      </c>
      <c r="AG1233">
        <f t="shared" si="119"/>
        <v>0</v>
      </c>
    </row>
    <row r="1234" spans="1:33">
      <c r="A1234" s="51" t="s">
        <v>246</v>
      </c>
      <c r="B1234" s="51">
        <v>10</v>
      </c>
      <c r="C1234" s="51" t="s">
        <v>247</v>
      </c>
      <c r="D1234" s="52">
        <v>37.82</v>
      </c>
      <c r="E1234" s="51" t="s">
        <v>248</v>
      </c>
      <c r="F1234" s="51">
        <v>1234</v>
      </c>
      <c r="G1234" s="53">
        <v>102.5</v>
      </c>
      <c r="H1234" s="51" t="s">
        <v>249</v>
      </c>
      <c r="I1234" s="51" t="s">
        <v>250</v>
      </c>
      <c r="J1234" s="51">
        <v>847</v>
      </c>
      <c r="K1234" s="54">
        <v>160.687503241</v>
      </c>
      <c r="L1234" s="54">
        <v>1536.6213462999999</v>
      </c>
      <c r="M1234" s="52">
        <v>1.25</v>
      </c>
      <c r="N1234" s="52">
        <v>0.22</v>
      </c>
      <c r="O1234" s="51">
        <v>66387</v>
      </c>
      <c r="P1234" s="51">
        <v>64432</v>
      </c>
      <c r="Q1234" s="55">
        <v>66387</v>
      </c>
      <c r="R1234" s="55">
        <v>1300</v>
      </c>
      <c r="S1234" s="51" t="s">
        <v>251</v>
      </c>
      <c r="T1234" s="51" t="s">
        <v>315</v>
      </c>
      <c r="U1234" s="55">
        <v>48.29</v>
      </c>
      <c r="V1234" s="55">
        <v>0</v>
      </c>
      <c r="W1234" s="55">
        <v>2.1</v>
      </c>
      <c r="X1234" s="55">
        <v>0.51600000000000001</v>
      </c>
      <c r="Y1234" s="55">
        <f t="shared" si="114"/>
        <v>1.47</v>
      </c>
      <c r="Z1234" s="55">
        <f t="shared" si="115"/>
        <v>0.25800000000000001</v>
      </c>
      <c r="AA1234" s="55">
        <v>0.73299999999999998</v>
      </c>
      <c r="AB1234" s="56">
        <v>0.37970588511091002</v>
      </c>
      <c r="AC1234">
        <f t="shared" si="116"/>
        <v>1382</v>
      </c>
      <c r="AD1234">
        <f t="shared" si="117"/>
        <v>4</v>
      </c>
      <c r="AE1234">
        <f t="shared" si="118"/>
        <v>0.8</v>
      </c>
      <c r="AF1234">
        <f>'TP Factors'!$D$7</f>
        <v>1.0291758621024898</v>
      </c>
      <c r="AG1234">
        <f t="shared" si="119"/>
        <v>0.8</v>
      </c>
    </row>
    <row r="1235" spans="1:33">
      <c r="A1235" s="51" t="s">
        <v>246</v>
      </c>
      <c r="B1235" s="51">
        <v>10</v>
      </c>
      <c r="C1235" s="51" t="s">
        <v>247</v>
      </c>
      <c r="D1235" s="52">
        <v>37.82</v>
      </c>
      <c r="E1235" s="51" t="s">
        <v>248</v>
      </c>
      <c r="F1235" s="51">
        <v>1234</v>
      </c>
      <c r="G1235" s="53">
        <v>102.5</v>
      </c>
      <c r="H1235" s="51" t="s">
        <v>249</v>
      </c>
      <c r="I1235" s="51" t="s">
        <v>250</v>
      </c>
      <c r="J1235" s="51">
        <v>607</v>
      </c>
      <c r="K1235" s="54">
        <v>145.05678851100001</v>
      </c>
      <c r="L1235" s="54">
        <v>1218.2210007000001</v>
      </c>
      <c r="M1235" s="52">
        <v>0.89</v>
      </c>
      <c r="N1235" s="52">
        <v>0.16</v>
      </c>
      <c r="O1235" s="51">
        <v>66388</v>
      </c>
      <c r="P1235" s="51">
        <v>64433</v>
      </c>
      <c r="Q1235" s="55">
        <v>66388</v>
      </c>
      <c r="R1235" s="55">
        <v>1300</v>
      </c>
      <c r="S1235" s="51" t="s">
        <v>258</v>
      </c>
      <c r="T1235" s="51" t="s">
        <v>311</v>
      </c>
      <c r="U1235" s="55">
        <v>48.29</v>
      </c>
      <c r="V1235" s="55">
        <v>0</v>
      </c>
      <c r="W1235" s="55">
        <v>2.1</v>
      </c>
      <c r="X1235" s="55">
        <v>0.51600000000000001</v>
      </c>
      <c r="Y1235" s="55">
        <f t="shared" si="114"/>
        <v>1.47</v>
      </c>
      <c r="Z1235" s="55">
        <f t="shared" si="115"/>
        <v>0.25800000000000001</v>
      </c>
      <c r="AA1235" s="55">
        <v>0.66200000000000003</v>
      </c>
      <c r="AB1235" s="56">
        <v>0.30102776097374601</v>
      </c>
      <c r="AC1235">
        <f t="shared" si="116"/>
        <v>989</v>
      </c>
      <c r="AD1235">
        <f t="shared" si="117"/>
        <v>3</v>
      </c>
      <c r="AE1235">
        <f t="shared" si="118"/>
        <v>0.6</v>
      </c>
      <c r="AF1235">
        <f>'TP Factors'!$D$7</f>
        <v>1.0291758621024898</v>
      </c>
      <c r="AG1235">
        <f t="shared" si="119"/>
        <v>0.6</v>
      </c>
    </row>
    <row r="1236" spans="1:33">
      <c r="A1236" s="51" t="s">
        <v>246</v>
      </c>
      <c r="B1236" s="51">
        <v>10</v>
      </c>
      <c r="C1236" s="51" t="s">
        <v>247</v>
      </c>
      <c r="D1236" s="52">
        <v>37.82</v>
      </c>
      <c r="E1236" s="51" t="s">
        <v>248</v>
      </c>
      <c r="F1236" s="51">
        <v>1234</v>
      </c>
      <c r="G1236" s="53">
        <v>102.5</v>
      </c>
      <c r="H1236" s="51" t="s">
        <v>249</v>
      </c>
      <c r="I1236" s="51" t="s">
        <v>250</v>
      </c>
      <c r="J1236" s="51">
        <v>22372</v>
      </c>
      <c r="K1236" s="54">
        <v>1083.3319626499999</v>
      </c>
      <c r="L1236" s="54">
        <v>42970.8795484</v>
      </c>
      <c r="M1236" s="52">
        <v>32.89</v>
      </c>
      <c r="N1236" s="52">
        <v>5.77</v>
      </c>
      <c r="O1236" s="51">
        <v>66389</v>
      </c>
      <c r="P1236" s="51">
        <v>64434</v>
      </c>
      <c r="Q1236" s="55">
        <v>66389</v>
      </c>
      <c r="R1236" s="55">
        <v>1300</v>
      </c>
      <c r="S1236" s="51" t="s">
        <v>253</v>
      </c>
      <c r="T1236" s="51" t="s">
        <v>319</v>
      </c>
      <c r="U1236" s="55">
        <v>48.29</v>
      </c>
      <c r="V1236" s="55">
        <v>0</v>
      </c>
      <c r="W1236" s="55">
        <v>2.1</v>
      </c>
      <c r="X1236" s="55">
        <v>0.51600000000000001</v>
      </c>
      <c r="Y1236" s="55">
        <f t="shared" si="114"/>
        <v>1.47</v>
      </c>
      <c r="Z1236" s="55">
        <f t="shared" si="115"/>
        <v>0.25800000000000001</v>
      </c>
      <c r="AA1236" s="55">
        <v>0.69199999999999995</v>
      </c>
      <c r="AB1236" s="56">
        <v>10.6182931095</v>
      </c>
      <c r="AC1236">
        <f t="shared" si="116"/>
        <v>36473</v>
      </c>
      <c r="AD1236">
        <f t="shared" si="117"/>
        <v>118</v>
      </c>
      <c r="AE1236">
        <f t="shared" si="118"/>
        <v>20.7</v>
      </c>
      <c r="AF1236">
        <f>'TP Factors'!$D$7</f>
        <v>1.0291758621024898</v>
      </c>
      <c r="AG1236">
        <f t="shared" si="119"/>
        <v>21.3</v>
      </c>
    </row>
    <row r="1237" spans="1:33">
      <c r="A1237" s="51" t="s">
        <v>246</v>
      </c>
      <c r="B1237" s="51">
        <v>10</v>
      </c>
      <c r="C1237" s="51" t="s">
        <v>247</v>
      </c>
      <c r="D1237" s="52">
        <v>37.82</v>
      </c>
      <c r="E1237" s="51" t="s">
        <v>248</v>
      </c>
      <c r="F1237" s="51">
        <v>1234</v>
      </c>
      <c r="G1237" s="53">
        <v>102.5</v>
      </c>
      <c r="H1237" s="51" t="s">
        <v>249</v>
      </c>
      <c r="I1237" s="51" t="s">
        <v>250</v>
      </c>
      <c r="J1237" s="51">
        <v>265</v>
      </c>
      <c r="K1237" s="54">
        <v>120.300408475</v>
      </c>
      <c r="L1237" s="54">
        <v>532.462649833</v>
      </c>
      <c r="M1237" s="52">
        <v>0.39</v>
      </c>
      <c r="N1237" s="52">
        <v>7.0000000000000007E-2</v>
      </c>
      <c r="O1237" s="51">
        <v>66390</v>
      </c>
      <c r="P1237" s="51">
        <v>64435</v>
      </c>
      <c r="Q1237" s="55">
        <v>66390</v>
      </c>
      <c r="R1237" s="55">
        <v>1300</v>
      </c>
      <c r="S1237" s="51" t="s">
        <v>258</v>
      </c>
      <c r="T1237" s="51" t="s">
        <v>311</v>
      </c>
      <c r="U1237" s="55">
        <v>48.29</v>
      </c>
      <c r="V1237" s="55">
        <v>0</v>
      </c>
      <c r="W1237" s="55">
        <v>2.1</v>
      </c>
      <c r="X1237" s="55">
        <v>0.51600000000000001</v>
      </c>
      <c r="Y1237" s="55">
        <f t="shared" si="114"/>
        <v>1.47</v>
      </c>
      <c r="Z1237" s="55">
        <f t="shared" si="115"/>
        <v>0.25800000000000001</v>
      </c>
      <c r="AA1237" s="55">
        <v>0.66200000000000003</v>
      </c>
      <c r="AB1237" s="56">
        <v>0.131573859919937</v>
      </c>
      <c r="AC1237">
        <f t="shared" si="116"/>
        <v>432</v>
      </c>
      <c r="AD1237">
        <f t="shared" si="117"/>
        <v>1</v>
      </c>
      <c r="AE1237">
        <f t="shared" si="118"/>
        <v>0.2</v>
      </c>
      <c r="AF1237">
        <f>'TP Factors'!$D$7</f>
        <v>1.0291758621024898</v>
      </c>
      <c r="AG1237">
        <f t="shared" si="119"/>
        <v>0.2</v>
      </c>
    </row>
    <row r="1238" spans="1:33">
      <c r="A1238" s="51" t="s">
        <v>246</v>
      </c>
      <c r="B1238" s="51">
        <v>10</v>
      </c>
      <c r="C1238" s="51" t="s">
        <v>247</v>
      </c>
      <c r="D1238" s="52">
        <v>37.82</v>
      </c>
      <c r="E1238" s="51" t="s">
        <v>248</v>
      </c>
      <c r="F1238" s="51">
        <v>1234</v>
      </c>
      <c r="G1238" s="53">
        <v>29</v>
      </c>
      <c r="H1238" s="51" t="s">
        <v>249</v>
      </c>
      <c r="I1238" s="51" t="s">
        <v>250</v>
      </c>
      <c r="J1238" s="51">
        <v>219</v>
      </c>
      <c r="K1238" s="54">
        <v>157.24056341900001</v>
      </c>
      <c r="L1238" s="54">
        <v>956.50024932999997</v>
      </c>
      <c r="M1238" s="52">
        <v>0.34</v>
      </c>
      <c r="N1238" s="52">
        <v>0.03</v>
      </c>
      <c r="O1238" s="51">
        <v>66392</v>
      </c>
      <c r="P1238" s="51">
        <v>64437</v>
      </c>
      <c r="Q1238" s="55">
        <v>66392</v>
      </c>
      <c r="R1238" s="55">
        <v>1200</v>
      </c>
      <c r="S1238" s="51" t="s">
        <v>258</v>
      </c>
      <c r="T1238" s="51" t="s">
        <v>259</v>
      </c>
      <c r="U1238" s="55">
        <v>48.29</v>
      </c>
      <c r="V1238" s="55">
        <v>0</v>
      </c>
      <c r="W1238" s="55">
        <v>2.23</v>
      </c>
      <c r="X1238" s="55">
        <v>0.316</v>
      </c>
      <c r="Y1238" s="55">
        <f t="shared" si="114"/>
        <v>1.5609999999999999</v>
      </c>
      <c r="Z1238" s="55">
        <f t="shared" si="115"/>
        <v>0.158</v>
      </c>
      <c r="AA1238" s="55">
        <v>0.30399999999999999</v>
      </c>
      <c r="AB1238" s="56">
        <v>0.14672862719070201</v>
      </c>
      <c r="AC1238">
        <f t="shared" si="116"/>
        <v>221</v>
      </c>
      <c r="AD1238">
        <f t="shared" si="117"/>
        <v>1</v>
      </c>
      <c r="AE1238">
        <f t="shared" si="118"/>
        <v>0.1</v>
      </c>
      <c r="AF1238">
        <f>'TP Factors'!$D$7</f>
        <v>1.0291758621024898</v>
      </c>
      <c r="AG1238">
        <f t="shared" si="119"/>
        <v>0.1</v>
      </c>
    </row>
    <row r="1239" spans="1:33">
      <c r="A1239" s="51" t="s">
        <v>246</v>
      </c>
      <c r="B1239" s="51">
        <v>10</v>
      </c>
      <c r="C1239" s="51" t="s">
        <v>247</v>
      </c>
      <c r="D1239" s="52">
        <v>37.82</v>
      </c>
      <c r="E1239" s="51" t="s">
        <v>248</v>
      </c>
      <c r="F1239" s="51">
        <v>1234</v>
      </c>
      <c r="G1239" s="53">
        <v>0</v>
      </c>
      <c r="H1239" s="51" t="s">
        <v>249</v>
      </c>
      <c r="I1239" s="51" t="s">
        <v>250</v>
      </c>
      <c r="J1239" s="51">
        <v>632</v>
      </c>
      <c r="K1239" s="54">
        <v>189.69331171799999</v>
      </c>
      <c r="L1239" s="54">
        <v>1680.0768237699999</v>
      </c>
      <c r="M1239" s="52">
        <v>0.27</v>
      </c>
      <c r="N1239" s="52">
        <v>0.04</v>
      </c>
      <c r="O1239" s="51">
        <v>66413</v>
      </c>
      <c r="P1239" s="51">
        <v>64455</v>
      </c>
      <c r="Q1239" s="55">
        <v>66413</v>
      </c>
      <c r="R1239" s="55">
        <v>5300</v>
      </c>
      <c r="S1239" s="51" t="s">
        <v>251</v>
      </c>
      <c r="T1239" s="51" t="s">
        <v>323</v>
      </c>
      <c r="U1239" s="55">
        <v>48.29</v>
      </c>
      <c r="V1239" s="55">
        <v>0</v>
      </c>
      <c r="W1239" s="55">
        <v>0.6</v>
      </c>
      <c r="X1239" s="55">
        <v>0.13500000000000001</v>
      </c>
      <c r="Y1239" s="55">
        <f t="shared" si="114"/>
        <v>0.42</v>
      </c>
      <c r="Z1239" s="55">
        <f t="shared" si="115"/>
        <v>6.7500000000000004E-2</v>
      </c>
      <c r="AA1239" s="55">
        <v>0.5</v>
      </c>
      <c r="AB1239" s="56">
        <v>0.41515436382000698</v>
      </c>
      <c r="AC1239">
        <f t="shared" si="116"/>
        <v>1030</v>
      </c>
      <c r="AD1239">
        <f t="shared" si="117"/>
        <v>1</v>
      </c>
      <c r="AE1239">
        <f t="shared" si="118"/>
        <v>0.2</v>
      </c>
      <c r="AF1239">
        <f>'TP Factors'!$D$7</f>
        <v>1.0291758621024898</v>
      </c>
      <c r="AG1239">
        <f t="shared" si="119"/>
        <v>0.2</v>
      </c>
    </row>
    <row r="1240" spans="1:33">
      <c r="A1240" s="51" t="s">
        <v>246</v>
      </c>
      <c r="B1240" s="51">
        <v>10</v>
      </c>
      <c r="C1240" s="51" t="s">
        <v>247</v>
      </c>
      <c r="D1240" s="52">
        <v>37.82</v>
      </c>
      <c r="E1240" s="51" t="s">
        <v>248</v>
      </c>
      <c r="F1240" s="51">
        <v>1234</v>
      </c>
      <c r="G1240" s="53">
        <v>102.5</v>
      </c>
      <c r="H1240" s="51" t="s">
        <v>249</v>
      </c>
      <c r="I1240" s="51" t="s">
        <v>250</v>
      </c>
      <c r="J1240" s="51">
        <v>2076</v>
      </c>
      <c r="K1240" s="54">
        <v>290.73348609599998</v>
      </c>
      <c r="L1240" s="54">
        <v>3764.2442349100002</v>
      </c>
      <c r="M1240" s="52">
        <v>3.05</v>
      </c>
      <c r="N1240" s="52">
        <v>0.54</v>
      </c>
      <c r="O1240" s="51">
        <v>66415</v>
      </c>
      <c r="P1240" s="51">
        <v>64457</v>
      </c>
      <c r="Q1240" s="55">
        <v>66415</v>
      </c>
      <c r="R1240" s="55">
        <v>1300</v>
      </c>
      <c r="S1240" s="51" t="s">
        <v>251</v>
      </c>
      <c r="T1240" s="51" t="s">
        <v>315</v>
      </c>
      <c r="U1240" s="55">
        <v>48.29</v>
      </c>
      <c r="V1240" s="55">
        <v>0</v>
      </c>
      <c r="W1240" s="55">
        <v>2.1</v>
      </c>
      <c r="X1240" s="55">
        <v>0.51600000000000001</v>
      </c>
      <c r="Y1240" s="55">
        <f t="shared" si="114"/>
        <v>1.47</v>
      </c>
      <c r="Z1240" s="55">
        <f t="shared" si="115"/>
        <v>0.25800000000000001</v>
      </c>
      <c r="AA1240" s="55">
        <v>0.73299999999999998</v>
      </c>
      <c r="AB1240" s="56">
        <v>0.93016128695466205</v>
      </c>
      <c r="AC1240">
        <f t="shared" si="116"/>
        <v>3384</v>
      </c>
      <c r="AD1240">
        <f t="shared" si="117"/>
        <v>11</v>
      </c>
      <c r="AE1240">
        <f t="shared" si="118"/>
        <v>1.9</v>
      </c>
      <c r="AF1240">
        <f>'TP Factors'!$D$7</f>
        <v>1.0291758621024898</v>
      </c>
      <c r="AG1240">
        <f t="shared" si="119"/>
        <v>2</v>
      </c>
    </row>
    <row r="1241" spans="1:33">
      <c r="A1241" s="51" t="s">
        <v>246</v>
      </c>
      <c r="B1241" s="51">
        <v>10</v>
      </c>
      <c r="C1241" s="51" t="s">
        <v>247</v>
      </c>
      <c r="D1241" s="52">
        <v>37.82</v>
      </c>
      <c r="E1241" s="51" t="s">
        <v>248</v>
      </c>
      <c r="F1241" s="51">
        <v>1234</v>
      </c>
      <c r="G1241" s="53">
        <v>102.5</v>
      </c>
      <c r="H1241" s="51" t="s">
        <v>249</v>
      </c>
      <c r="I1241" s="51" t="s">
        <v>250</v>
      </c>
      <c r="J1241" s="51">
        <v>4681</v>
      </c>
      <c r="K1241" s="54">
        <v>540.293764936</v>
      </c>
      <c r="L1241" s="54">
        <v>9399.2286552799997</v>
      </c>
      <c r="M1241" s="52">
        <v>6.88</v>
      </c>
      <c r="N1241" s="52">
        <v>1.21</v>
      </c>
      <c r="O1241" s="51">
        <v>66416</v>
      </c>
      <c r="P1241" s="51">
        <v>64458</v>
      </c>
      <c r="Q1241" s="55">
        <v>66416</v>
      </c>
      <c r="R1241" s="55">
        <v>1300</v>
      </c>
      <c r="S1241" s="51" t="s">
        <v>258</v>
      </c>
      <c r="T1241" s="51" t="s">
        <v>311</v>
      </c>
      <c r="U1241" s="55">
        <v>48.29</v>
      </c>
      <c r="V1241" s="55">
        <v>0</v>
      </c>
      <c r="W1241" s="55">
        <v>2.1</v>
      </c>
      <c r="X1241" s="55">
        <v>0.51600000000000001</v>
      </c>
      <c r="Y1241" s="55">
        <f t="shared" si="114"/>
        <v>1.47</v>
      </c>
      <c r="Z1241" s="55">
        <f t="shared" si="115"/>
        <v>0.25800000000000001</v>
      </c>
      <c r="AA1241" s="55">
        <v>0.66200000000000003</v>
      </c>
      <c r="AB1241" s="56">
        <v>2.3225906919796402</v>
      </c>
      <c r="AC1241">
        <f t="shared" si="116"/>
        <v>7632</v>
      </c>
      <c r="AD1241">
        <f t="shared" si="117"/>
        <v>25</v>
      </c>
      <c r="AE1241">
        <f t="shared" si="118"/>
        <v>4.3</v>
      </c>
      <c r="AF1241">
        <f>'TP Factors'!$D$7</f>
        <v>1.0291758621024898</v>
      </c>
      <c r="AG1241">
        <f t="shared" si="119"/>
        <v>4.4000000000000004</v>
      </c>
    </row>
    <row r="1242" spans="1:33">
      <c r="A1242" s="51" t="s">
        <v>246</v>
      </c>
      <c r="B1242" s="51">
        <v>10</v>
      </c>
      <c r="C1242" s="51" t="s">
        <v>247</v>
      </c>
      <c r="D1242" s="52">
        <v>37.82</v>
      </c>
      <c r="E1242" s="51" t="s">
        <v>248</v>
      </c>
      <c r="F1242" s="51">
        <v>1234</v>
      </c>
      <c r="G1242" s="53">
        <v>102.5</v>
      </c>
      <c r="H1242" s="51" t="s">
        <v>249</v>
      </c>
      <c r="I1242" s="51" t="s">
        <v>250</v>
      </c>
      <c r="J1242" s="51">
        <v>9559</v>
      </c>
      <c r="K1242" s="54">
        <v>768.02074723700002</v>
      </c>
      <c r="L1242" s="54">
        <v>19192.0335433</v>
      </c>
      <c r="M1242" s="52">
        <v>14.05</v>
      </c>
      <c r="N1242" s="52">
        <v>2.4700000000000002</v>
      </c>
      <c r="O1242" s="51">
        <v>66417</v>
      </c>
      <c r="P1242" s="51">
        <v>64459</v>
      </c>
      <c r="Q1242" s="55">
        <v>66417</v>
      </c>
      <c r="R1242" s="55">
        <v>1300</v>
      </c>
      <c r="S1242" s="51" t="s">
        <v>258</v>
      </c>
      <c r="T1242" s="51" t="s">
        <v>311</v>
      </c>
      <c r="U1242" s="55">
        <v>48.29</v>
      </c>
      <c r="V1242" s="55">
        <v>0</v>
      </c>
      <c r="W1242" s="55">
        <v>2.1</v>
      </c>
      <c r="X1242" s="55">
        <v>0.51600000000000001</v>
      </c>
      <c r="Y1242" s="55">
        <f t="shared" si="114"/>
        <v>1.47</v>
      </c>
      <c r="Z1242" s="55">
        <f t="shared" si="115"/>
        <v>0.25800000000000001</v>
      </c>
      <c r="AA1242" s="55">
        <v>0.66200000000000003</v>
      </c>
      <c r="AB1242" s="56">
        <v>4.7424358000981801</v>
      </c>
      <c r="AC1242">
        <f t="shared" si="116"/>
        <v>15584</v>
      </c>
      <c r="AD1242">
        <f t="shared" si="117"/>
        <v>51</v>
      </c>
      <c r="AE1242">
        <f t="shared" si="118"/>
        <v>8.9</v>
      </c>
      <c r="AF1242">
        <f>'TP Factors'!$D$7</f>
        <v>1.0291758621024898</v>
      </c>
      <c r="AG1242">
        <f t="shared" si="119"/>
        <v>9.1999999999999993</v>
      </c>
    </row>
    <row r="1243" spans="1:33">
      <c r="A1243" s="51" t="s">
        <v>246</v>
      </c>
      <c r="B1243" s="51">
        <v>10</v>
      </c>
      <c r="C1243" s="51" t="s">
        <v>247</v>
      </c>
      <c r="D1243" s="52">
        <v>37.82</v>
      </c>
      <c r="E1243" s="51" t="s">
        <v>248</v>
      </c>
      <c r="F1243" s="51">
        <v>1234</v>
      </c>
      <c r="G1243" s="53">
        <v>0</v>
      </c>
      <c r="H1243" s="51" t="s">
        <v>249</v>
      </c>
      <c r="I1243" s="51" t="s">
        <v>250</v>
      </c>
      <c r="J1243" s="51">
        <v>319</v>
      </c>
      <c r="K1243" s="54">
        <v>144.027178545</v>
      </c>
      <c r="L1243" s="54">
        <v>846.98708694799996</v>
      </c>
      <c r="M1243" s="52">
        <v>0.13</v>
      </c>
      <c r="N1243" s="52">
        <v>0.02</v>
      </c>
      <c r="O1243" s="51">
        <v>66423</v>
      </c>
      <c r="P1243" s="51">
        <v>64464</v>
      </c>
      <c r="Q1243" s="55">
        <v>66423</v>
      </c>
      <c r="R1243" s="55">
        <v>5300</v>
      </c>
      <c r="S1243" s="51" t="s">
        <v>258</v>
      </c>
      <c r="T1243" s="51" t="s">
        <v>291</v>
      </c>
      <c r="U1243" s="55">
        <v>48.29</v>
      </c>
      <c r="V1243" s="55">
        <v>0</v>
      </c>
      <c r="W1243" s="55">
        <v>0.6</v>
      </c>
      <c r="X1243" s="55">
        <v>0.13500000000000001</v>
      </c>
      <c r="Y1243" s="55">
        <f t="shared" si="114"/>
        <v>0.42</v>
      </c>
      <c r="Z1243" s="55">
        <f t="shared" si="115"/>
        <v>6.7500000000000004E-2</v>
      </c>
      <c r="AA1243" s="55">
        <v>0.5</v>
      </c>
      <c r="AB1243" s="56">
        <v>0.209294230048092</v>
      </c>
      <c r="AC1243">
        <f t="shared" si="116"/>
        <v>519</v>
      </c>
      <c r="AD1243">
        <f t="shared" si="117"/>
        <v>0</v>
      </c>
      <c r="AE1243">
        <f t="shared" si="118"/>
        <v>0.1</v>
      </c>
      <c r="AF1243">
        <f>'TP Factors'!$D$7</f>
        <v>1.0291758621024898</v>
      </c>
      <c r="AG1243">
        <f t="shared" si="119"/>
        <v>0.1</v>
      </c>
    </row>
    <row r="1244" spans="1:33">
      <c r="A1244" s="51" t="s">
        <v>246</v>
      </c>
      <c r="B1244" s="51">
        <v>10</v>
      </c>
      <c r="C1244" s="51" t="s">
        <v>247</v>
      </c>
      <c r="D1244" s="52">
        <v>37.82</v>
      </c>
      <c r="E1244" s="51" t="s">
        <v>248</v>
      </c>
      <c r="F1244" s="51">
        <v>1234</v>
      </c>
      <c r="G1244" s="53">
        <v>0</v>
      </c>
      <c r="H1244" s="51" t="s">
        <v>249</v>
      </c>
      <c r="I1244" s="51" t="s">
        <v>250</v>
      </c>
      <c r="J1244" s="51">
        <v>1237</v>
      </c>
      <c r="K1244" s="54">
        <v>242.32260296300001</v>
      </c>
      <c r="L1244" s="54">
        <v>3288.1322008299999</v>
      </c>
      <c r="M1244" s="52">
        <v>0.52</v>
      </c>
      <c r="N1244" s="52">
        <v>0.08</v>
      </c>
      <c r="O1244" s="51">
        <v>66425</v>
      </c>
      <c r="P1244" s="51">
        <v>64466</v>
      </c>
      <c r="Q1244" s="55">
        <v>66425</v>
      </c>
      <c r="R1244" s="55">
        <v>5300</v>
      </c>
      <c r="S1244" s="51" t="s">
        <v>253</v>
      </c>
      <c r="T1244" s="51" t="s">
        <v>316</v>
      </c>
      <c r="U1244" s="55">
        <v>48.29</v>
      </c>
      <c r="V1244" s="55">
        <v>0</v>
      </c>
      <c r="W1244" s="55">
        <v>0.6</v>
      </c>
      <c r="X1244" s="55">
        <v>0.13500000000000001</v>
      </c>
      <c r="Y1244" s="55">
        <f t="shared" si="114"/>
        <v>0.42</v>
      </c>
      <c r="Z1244" s="55">
        <f t="shared" si="115"/>
        <v>6.7500000000000004E-2</v>
      </c>
      <c r="AA1244" s="55">
        <v>0.5</v>
      </c>
      <c r="AB1244" s="56">
        <v>0.81251191175566695</v>
      </c>
      <c r="AC1244">
        <f t="shared" si="116"/>
        <v>2017</v>
      </c>
      <c r="AD1244">
        <f t="shared" si="117"/>
        <v>2</v>
      </c>
      <c r="AE1244">
        <f t="shared" si="118"/>
        <v>0.3</v>
      </c>
      <c r="AF1244">
        <f>'TP Factors'!$D$7</f>
        <v>1.0291758621024898</v>
      </c>
      <c r="AG1244">
        <f t="shared" si="119"/>
        <v>0.3</v>
      </c>
    </row>
    <row r="1245" spans="1:33">
      <c r="A1245" s="51" t="s">
        <v>246</v>
      </c>
      <c r="B1245" s="51">
        <v>10</v>
      </c>
      <c r="C1245" s="51" t="s">
        <v>247</v>
      </c>
      <c r="D1245" s="52">
        <v>37.82</v>
      </c>
      <c r="E1245" s="51" t="s">
        <v>248</v>
      </c>
      <c r="F1245" s="51">
        <v>1234</v>
      </c>
      <c r="G1245" s="53">
        <v>29</v>
      </c>
      <c r="H1245" s="51" t="s">
        <v>249</v>
      </c>
      <c r="I1245" s="51" t="s">
        <v>250</v>
      </c>
      <c r="J1245" s="51">
        <v>13</v>
      </c>
      <c r="K1245" s="54">
        <v>36.144245153500002</v>
      </c>
      <c r="L1245" s="54">
        <v>35.9649801272</v>
      </c>
      <c r="M1245" s="52">
        <v>0.02</v>
      </c>
      <c r="N1245" s="52">
        <v>0</v>
      </c>
      <c r="O1245" s="51">
        <v>66437</v>
      </c>
      <c r="P1245" s="51">
        <v>64476</v>
      </c>
      <c r="Q1245" s="55">
        <v>66437</v>
      </c>
      <c r="R1245" s="55">
        <v>1200</v>
      </c>
      <c r="S1245" s="51" t="s">
        <v>251</v>
      </c>
      <c r="T1245" s="51" t="s">
        <v>255</v>
      </c>
      <c r="U1245" s="55">
        <v>48.29</v>
      </c>
      <c r="V1245" s="55">
        <v>0</v>
      </c>
      <c r="W1245" s="55">
        <v>2.23</v>
      </c>
      <c r="X1245" s="55">
        <v>0.316</v>
      </c>
      <c r="Y1245" s="55">
        <f t="shared" ref="Y1245:Y1308" si="120">W1245*0.7</f>
        <v>1.5609999999999999</v>
      </c>
      <c r="Z1245" s="55">
        <f t="shared" ref="Z1245:Z1308" si="121">X1245*0.5</f>
        <v>0.158</v>
      </c>
      <c r="AA1245" s="55">
        <v>0.47299999999999998</v>
      </c>
      <c r="AB1245" s="56">
        <v>8.88710458702212E-3</v>
      </c>
      <c r="AC1245">
        <f t="shared" si="116"/>
        <v>21</v>
      </c>
      <c r="AD1245">
        <f t="shared" si="117"/>
        <v>0</v>
      </c>
      <c r="AE1245">
        <f t="shared" si="118"/>
        <v>0</v>
      </c>
      <c r="AF1245">
        <f>'TP Factors'!$D$7</f>
        <v>1.0291758621024898</v>
      </c>
      <c r="AG1245">
        <f t="shared" si="119"/>
        <v>0</v>
      </c>
    </row>
    <row r="1246" spans="1:33">
      <c r="A1246" s="51" t="s">
        <v>246</v>
      </c>
      <c r="B1246" s="51">
        <v>10</v>
      </c>
      <c r="C1246" s="51" t="s">
        <v>247</v>
      </c>
      <c r="D1246" s="52">
        <v>37.82</v>
      </c>
      <c r="E1246" s="51" t="s">
        <v>248</v>
      </c>
      <c r="F1246" s="51">
        <v>1234</v>
      </c>
      <c r="G1246" s="53">
        <v>102.5</v>
      </c>
      <c r="H1246" s="51" t="s">
        <v>249</v>
      </c>
      <c r="I1246" s="51" t="s">
        <v>250</v>
      </c>
      <c r="J1246" s="51">
        <v>379</v>
      </c>
      <c r="K1246" s="54">
        <v>114.127475601</v>
      </c>
      <c r="L1246" s="54">
        <v>760.94455959300001</v>
      </c>
      <c r="M1246" s="52">
        <v>0.56000000000000005</v>
      </c>
      <c r="N1246" s="52">
        <v>0.1</v>
      </c>
      <c r="O1246" s="51">
        <v>66457</v>
      </c>
      <c r="P1246" s="51">
        <v>64495</v>
      </c>
      <c r="Q1246" s="55">
        <v>66457</v>
      </c>
      <c r="R1246" s="55">
        <v>1300</v>
      </c>
      <c r="S1246" s="51" t="s">
        <v>258</v>
      </c>
      <c r="T1246" s="51" t="s">
        <v>311</v>
      </c>
      <c r="U1246" s="55">
        <v>48.29</v>
      </c>
      <c r="V1246" s="55">
        <v>0</v>
      </c>
      <c r="W1246" s="55">
        <v>2.1</v>
      </c>
      <c r="X1246" s="55">
        <v>0.51600000000000001</v>
      </c>
      <c r="Y1246" s="55">
        <f t="shared" si="120"/>
        <v>1.47</v>
      </c>
      <c r="Z1246" s="55">
        <f t="shared" si="121"/>
        <v>0.25800000000000001</v>
      </c>
      <c r="AA1246" s="55">
        <v>0.66200000000000003</v>
      </c>
      <c r="AB1246" s="56">
        <v>0.18803274353440799</v>
      </c>
      <c r="AC1246">
        <f t="shared" si="116"/>
        <v>618</v>
      </c>
      <c r="AD1246">
        <f t="shared" si="117"/>
        <v>2</v>
      </c>
      <c r="AE1246">
        <f t="shared" si="118"/>
        <v>0.4</v>
      </c>
      <c r="AF1246">
        <f>'TP Factors'!$D$7</f>
        <v>1.0291758621024898</v>
      </c>
      <c r="AG1246">
        <f t="shared" si="119"/>
        <v>0.4</v>
      </c>
    </row>
    <row r="1247" spans="1:33">
      <c r="A1247" s="51" t="s">
        <v>246</v>
      </c>
      <c r="B1247" s="51">
        <v>10</v>
      </c>
      <c r="C1247" s="51" t="s">
        <v>247</v>
      </c>
      <c r="D1247" s="52">
        <v>37.82</v>
      </c>
      <c r="E1247" s="51" t="s">
        <v>248</v>
      </c>
      <c r="F1247" s="51">
        <v>1234</v>
      </c>
      <c r="G1247" s="53">
        <v>29</v>
      </c>
      <c r="H1247" s="51" t="s">
        <v>249</v>
      </c>
      <c r="I1247" s="51" t="s">
        <v>250</v>
      </c>
      <c r="J1247" s="51">
        <v>18</v>
      </c>
      <c r="K1247" s="54">
        <v>37.374628944299999</v>
      </c>
      <c r="L1247" s="54">
        <v>59.886364310700003</v>
      </c>
      <c r="M1247" s="52">
        <v>0.03</v>
      </c>
      <c r="N1247" s="52">
        <v>0</v>
      </c>
      <c r="O1247" s="51">
        <v>66519</v>
      </c>
      <c r="P1247" s="51">
        <v>64553</v>
      </c>
      <c r="Q1247" s="55">
        <v>66519</v>
      </c>
      <c r="R1247" s="55">
        <v>1200</v>
      </c>
      <c r="S1247" s="51" t="s">
        <v>253</v>
      </c>
      <c r="T1247" s="51" t="s">
        <v>254</v>
      </c>
      <c r="U1247" s="55">
        <v>48.29</v>
      </c>
      <c r="V1247" s="55">
        <v>0</v>
      </c>
      <c r="W1247" s="55">
        <v>2.23</v>
      </c>
      <c r="X1247" s="55">
        <v>0.316</v>
      </c>
      <c r="Y1247" s="55">
        <f t="shared" si="120"/>
        <v>1.5609999999999999</v>
      </c>
      <c r="Z1247" s="55">
        <f t="shared" si="121"/>
        <v>0.158</v>
      </c>
      <c r="AA1247" s="55">
        <v>0.38900000000000001</v>
      </c>
      <c r="AB1247" s="56">
        <v>1.4798183698414E-2</v>
      </c>
      <c r="AC1247">
        <f t="shared" si="116"/>
        <v>29</v>
      </c>
      <c r="AD1247">
        <f t="shared" si="117"/>
        <v>0</v>
      </c>
      <c r="AE1247">
        <f t="shared" si="118"/>
        <v>0</v>
      </c>
      <c r="AF1247">
        <f>'TP Factors'!$D$7</f>
        <v>1.0291758621024898</v>
      </c>
      <c r="AG1247">
        <f t="shared" si="119"/>
        <v>0</v>
      </c>
    </row>
    <row r="1248" spans="1:33">
      <c r="A1248" s="51" t="s">
        <v>246</v>
      </c>
      <c r="B1248" s="51">
        <v>10</v>
      </c>
      <c r="C1248" s="51" t="s">
        <v>247</v>
      </c>
      <c r="D1248" s="52">
        <v>37.82</v>
      </c>
      <c r="E1248" s="51" t="s">
        <v>248</v>
      </c>
      <c r="F1248" s="51">
        <v>1234</v>
      </c>
      <c r="G1248" s="53">
        <v>102.5</v>
      </c>
      <c r="H1248" s="51" t="s">
        <v>249</v>
      </c>
      <c r="I1248" s="51" t="s">
        <v>250</v>
      </c>
      <c r="J1248" s="51">
        <v>2784</v>
      </c>
      <c r="K1248" s="54">
        <v>521.49577839699998</v>
      </c>
      <c r="L1248" s="54">
        <v>5048.2558912699997</v>
      </c>
      <c r="M1248" s="52">
        <v>4.09</v>
      </c>
      <c r="N1248" s="52">
        <v>0.72</v>
      </c>
      <c r="O1248" s="51">
        <v>66529</v>
      </c>
      <c r="P1248" s="51">
        <v>64562</v>
      </c>
      <c r="Q1248" s="55">
        <v>66529</v>
      </c>
      <c r="R1248" s="55">
        <v>1300</v>
      </c>
      <c r="S1248" s="51" t="s">
        <v>251</v>
      </c>
      <c r="T1248" s="51" t="s">
        <v>315</v>
      </c>
      <c r="U1248" s="55">
        <v>48.29</v>
      </c>
      <c r="V1248" s="55">
        <v>0</v>
      </c>
      <c r="W1248" s="55">
        <v>2.1</v>
      </c>
      <c r="X1248" s="55">
        <v>0.51600000000000001</v>
      </c>
      <c r="Y1248" s="55">
        <f t="shared" si="120"/>
        <v>1.47</v>
      </c>
      <c r="Z1248" s="55">
        <f t="shared" si="121"/>
        <v>0.25800000000000001</v>
      </c>
      <c r="AA1248" s="55">
        <v>0.73299999999999998</v>
      </c>
      <c r="AB1248" s="56">
        <v>1.2474462079533499</v>
      </c>
      <c r="AC1248">
        <f t="shared" si="116"/>
        <v>4539</v>
      </c>
      <c r="AD1248">
        <f t="shared" si="117"/>
        <v>15</v>
      </c>
      <c r="AE1248">
        <f t="shared" si="118"/>
        <v>2.6</v>
      </c>
      <c r="AF1248">
        <f>'TP Factors'!$D$7</f>
        <v>1.0291758621024898</v>
      </c>
      <c r="AG1248">
        <f t="shared" si="119"/>
        <v>2.7</v>
      </c>
    </row>
    <row r="1249" spans="1:33">
      <c r="A1249" s="51" t="s">
        <v>246</v>
      </c>
      <c r="B1249" s="51">
        <v>10</v>
      </c>
      <c r="C1249" s="51" t="s">
        <v>247</v>
      </c>
      <c r="D1249" s="52">
        <v>37.82</v>
      </c>
      <c r="E1249" s="51" t="s">
        <v>248</v>
      </c>
      <c r="F1249" s="51">
        <v>1234</v>
      </c>
      <c r="G1249" s="53">
        <v>102.5</v>
      </c>
      <c r="H1249" s="51" t="s">
        <v>249</v>
      </c>
      <c r="I1249" s="51" t="s">
        <v>250</v>
      </c>
      <c r="J1249" s="51">
        <v>1538</v>
      </c>
      <c r="K1249" s="54">
        <v>285.97789466400002</v>
      </c>
      <c r="L1249" s="54">
        <v>3087.58690617</v>
      </c>
      <c r="M1249" s="52">
        <v>2.2599999999999998</v>
      </c>
      <c r="N1249" s="52">
        <v>0.4</v>
      </c>
      <c r="O1249" s="51">
        <v>66531</v>
      </c>
      <c r="P1249" s="51">
        <v>64564</v>
      </c>
      <c r="Q1249" s="55">
        <v>66531</v>
      </c>
      <c r="R1249" s="55">
        <v>1300</v>
      </c>
      <c r="S1249" s="51" t="s">
        <v>258</v>
      </c>
      <c r="T1249" s="51" t="s">
        <v>311</v>
      </c>
      <c r="U1249" s="55">
        <v>48.29</v>
      </c>
      <c r="V1249" s="55">
        <v>0</v>
      </c>
      <c r="W1249" s="55">
        <v>2.1</v>
      </c>
      <c r="X1249" s="55">
        <v>0.51600000000000001</v>
      </c>
      <c r="Y1249" s="55">
        <f t="shared" si="120"/>
        <v>1.47</v>
      </c>
      <c r="Z1249" s="55">
        <f t="shared" si="121"/>
        <v>0.25800000000000001</v>
      </c>
      <c r="AA1249" s="55">
        <v>0.66200000000000003</v>
      </c>
      <c r="AB1249" s="56">
        <v>0.76295628841787599</v>
      </c>
      <c r="AC1249">
        <f t="shared" si="116"/>
        <v>2507</v>
      </c>
      <c r="AD1249">
        <f t="shared" si="117"/>
        <v>8</v>
      </c>
      <c r="AE1249">
        <f t="shared" si="118"/>
        <v>1.4</v>
      </c>
      <c r="AF1249">
        <f>'TP Factors'!$D$7</f>
        <v>1.0291758621024898</v>
      </c>
      <c r="AG1249">
        <f t="shared" si="119"/>
        <v>1.4</v>
      </c>
    </row>
    <row r="1250" spans="1:33">
      <c r="A1250" s="51" t="s">
        <v>246</v>
      </c>
      <c r="B1250" s="51">
        <v>10</v>
      </c>
      <c r="C1250" s="51" t="s">
        <v>247</v>
      </c>
      <c r="D1250" s="52">
        <v>37.82</v>
      </c>
      <c r="E1250" s="51" t="s">
        <v>248</v>
      </c>
      <c r="F1250" s="51">
        <v>1234</v>
      </c>
      <c r="G1250" s="53">
        <v>102.5</v>
      </c>
      <c r="H1250" s="51" t="s">
        <v>249</v>
      </c>
      <c r="I1250" s="51" t="s">
        <v>250</v>
      </c>
      <c r="J1250" s="51">
        <v>917</v>
      </c>
      <c r="K1250" s="54">
        <v>183.90330362</v>
      </c>
      <c r="L1250" s="54">
        <v>1761.3251047900001</v>
      </c>
      <c r="M1250" s="52">
        <v>1.35</v>
      </c>
      <c r="N1250" s="52">
        <v>0.24</v>
      </c>
      <c r="O1250" s="51">
        <v>66532</v>
      </c>
      <c r="P1250" s="51">
        <v>64565</v>
      </c>
      <c r="Q1250" s="55">
        <v>66532</v>
      </c>
      <c r="R1250" s="55">
        <v>1300</v>
      </c>
      <c r="S1250" s="51" t="s">
        <v>253</v>
      </c>
      <c r="T1250" s="51" t="s">
        <v>319</v>
      </c>
      <c r="U1250" s="55">
        <v>48.29</v>
      </c>
      <c r="V1250" s="55">
        <v>0</v>
      </c>
      <c r="W1250" s="55">
        <v>2.1</v>
      </c>
      <c r="X1250" s="55">
        <v>0.51600000000000001</v>
      </c>
      <c r="Y1250" s="55">
        <f t="shared" si="120"/>
        <v>1.47</v>
      </c>
      <c r="Z1250" s="55">
        <f t="shared" si="121"/>
        <v>0.25800000000000001</v>
      </c>
      <c r="AA1250" s="55">
        <v>0.69199999999999995</v>
      </c>
      <c r="AB1250" s="56">
        <v>0.435231170966554</v>
      </c>
      <c r="AC1250">
        <f t="shared" si="116"/>
        <v>1495</v>
      </c>
      <c r="AD1250">
        <f t="shared" si="117"/>
        <v>5</v>
      </c>
      <c r="AE1250">
        <f t="shared" si="118"/>
        <v>0.9</v>
      </c>
      <c r="AF1250">
        <f>'TP Factors'!$D$7</f>
        <v>1.0291758621024898</v>
      </c>
      <c r="AG1250">
        <f t="shared" si="119"/>
        <v>0.9</v>
      </c>
    </row>
    <row r="1251" spans="1:33">
      <c r="A1251" s="51" t="s">
        <v>246</v>
      </c>
      <c r="B1251" s="51">
        <v>10</v>
      </c>
      <c r="C1251" s="51" t="s">
        <v>247</v>
      </c>
      <c r="D1251" s="52">
        <v>37.82</v>
      </c>
      <c r="E1251" s="51" t="s">
        <v>248</v>
      </c>
      <c r="F1251" s="51">
        <v>1234</v>
      </c>
      <c r="G1251" s="53">
        <v>102.5</v>
      </c>
      <c r="H1251" s="51" t="s">
        <v>249</v>
      </c>
      <c r="I1251" s="51" t="s">
        <v>250</v>
      </c>
      <c r="J1251" s="51">
        <v>43</v>
      </c>
      <c r="K1251" s="54">
        <v>382.57474172899998</v>
      </c>
      <c r="L1251" s="54">
        <v>86.170238416100005</v>
      </c>
      <c r="M1251" s="52">
        <v>0.06</v>
      </c>
      <c r="N1251" s="52">
        <v>0.01</v>
      </c>
      <c r="O1251" s="51">
        <v>66536</v>
      </c>
      <c r="P1251" s="51">
        <v>64569</v>
      </c>
      <c r="Q1251" s="55">
        <v>66536</v>
      </c>
      <c r="R1251" s="55">
        <v>1300</v>
      </c>
      <c r="S1251" s="51" t="s">
        <v>258</v>
      </c>
      <c r="T1251" s="51" t="s">
        <v>311</v>
      </c>
      <c r="U1251" s="55">
        <v>48.29</v>
      </c>
      <c r="V1251" s="55">
        <v>0</v>
      </c>
      <c r="W1251" s="55">
        <v>2.1</v>
      </c>
      <c r="X1251" s="55">
        <v>0.51600000000000001</v>
      </c>
      <c r="Y1251" s="55">
        <f t="shared" si="120"/>
        <v>1.47</v>
      </c>
      <c r="Z1251" s="55">
        <f t="shared" si="121"/>
        <v>0.25800000000000001</v>
      </c>
      <c r="AA1251" s="55">
        <v>0.66200000000000003</v>
      </c>
      <c r="AB1251" s="56">
        <v>2.12930444513637E-2</v>
      </c>
      <c r="AC1251">
        <f t="shared" si="116"/>
        <v>70</v>
      </c>
      <c r="AD1251">
        <f t="shared" si="117"/>
        <v>0</v>
      </c>
      <c r="AE1251">
        <f t="shared" si="118"/>
        <v>0</v>
      </c>
      <c r="AF1251">
        <f>'TP Factors'!$D$7</f>
        <v>1.0291758621024898</v>
      </c>
      <c r="AG1251">
        <f t="shared" si="119"/>
        <v>0</v>
      </c>
    </row>
    <row r="1252" spans="1:33">
      <c r="A1252" s="51" t="s">
        <v>246</v>
      </c>
      <c r="B1252" s="51">
        <v>10</v>
      </c>
      <c r="C1252" s="51" t="s">
        <v>247</v>
      </c>
      <c r="D1252" s="52">
        <v>37.82</v>
      </c>
      <c r="E1252" s="51" t="s">
        <v>248</v>
      </c>
      <c r="F1252" s="51">
        <v>1234</v>
      </c>
      <c r="G1252" s="53">
        <v>0</v>
      </c>
      <c r="H1252" s="51" t="s">
        <v>249</v>
      </c>
      <c r="I1252" s="51" t="s">
        <v>250</v>
      </c>
      <c r="J1252" s="51">
        <v>73</v>
      </c>
      <c r="K1252" s="54">
        <v>67.198905549399996</v>
      </c>
      <c r="L1252" s="54">
        <v>195.122499387</v>
      </c>
      <c r="M1252" s="52">
        <v>0.03</v>
      </c>
      <c r="N1252" s="52">
        <v>0</v>
      </c>
      <c r="O1252" s="51">
        <v>66562</v>
      </c>
      <c r="P1252" s="51">
        <v>64593</v>
      </c>
      <c r="Q1252" s="55">
        <v>66562</v>
      </c>
      <c r="R1252" s="55">
        <v>5300</v>
      </c>
      <c r="S1252" s="51" t="s">
        <v>258</v>
      </c>
      <c r="T1252" s="51" t="s">
        <v>291</v>
      </c>
      <c r="U1252" s="55">
        <v>48.29</v>
      </c>
      <c r="V1252" s="55">
        <v>0</v>
      </c>
      <c r="W1252" s="55">
        <v>0.6</v>
      </c>
      <c r="X1252" s="55">
        <v>0.13500000000000001</v>
      </c>
      <c r="Y1252" s="55">
        <f t="shared" si="120"/>
        <v>0.42</v>
      </c>
      <c r="Z1252" s="55">
        <f t="shared" si="121"/>
        <v>6.7500000000000004E-2</v>
      </c>
      <c r="AA1252" s="55">
        <v>0.5</v>
      </c>
      <c r="AB1252" s="56">
        <v>4.8215626777635502E-2</v>
      </c>
      <c r="AC1252">
        <f t="shared" si="116"/>
        <v>120</v>
      </c>
      <c r="AD1252">
        <f t="shared" si="117"/>
        <v>0</v>
      </c>
      <c r="AE1252">
        <f t="shared" si="118"/>
        <v>0</v>
      </c>
      <c r="AF1252">
        <f>'TP Factors'!$D$7</f>
        <v>1.0291758621024898</v>
      </c>
      <c r="AG1252">
        <f t="shared" si="119"/>
        <v>0</v>
      </c>
    </row>
    <row r="1253" spans="1:33">
      <c r="A1253" s="51" t="s">
        <v>246</v>
      </c>
      <c r="B1253" s="51">
        <v>10</v>
      </c>
      <c r="C1253" s="51" t="s">
        <v>247</v>
      </c>
      <c r="D1253" s="52">
        <v>37.82</v>
      </c>
      <c r="E1253" s="51" t="s">
        <v>248</v>
      </c>
      <c r="F1253" s="51">
        <v>1234</v>
      </c>
      <c r="G1253" s="53">
        <v>0</v>
      </c>
      <c r="H1253" s="51" t="s">
        <v>249</v>
      </c>
      <c r="I1253" s="51" t="s">
        <v>250</v>
      </c>
      <c r="J1253" s="51">
        <v>240</v>
      </c>
      <c r="K1253" s="54">
        <v>101.25627899200001</v>
      </c>
      <c r="L1253" s="54">
        <v>637.535676567</v>
      </c>
      <c r="M1253" s="52">
        <v>0.1</v>
      </c>
      <c r="N1253" s="52">
        <v>0.02</v>
      </c>
      <c r="O1253" s="51">
        <v>66567</v>
      </c>
      <c r="P1253" s="51">
        <v>64598</v>
      </c>
      <c r="Q1253" s="55">
        <v>66567</v>
      </c>
      <c r="R1253" s="55">
        <v>5300</v>
      </c>
      <c r="S1253" s="51" t="s">
        <v>258</v>
      </c>
      <c r="T1253" s="51" t="s">
        <v>291</v>
      </c>
      <c r="U1253" s="55">
        <v>48.29</v>
      </c>
      <c r="V1253" s="55">
        <v>0</v>
      </c>
      <c r="W1253" s="55">
        <v>0.6</v>
      </c>
      <c r="X1253" s="55">
        <v>0.13500000000000001</v>
      </c>
      <c r="Y1253" s="55">
        <f t="shared" si="120"/>
        <v>0.42</v>
      </c>
      <c r="Z1253" s="55">
        <f t="shared" si="121"/>
        <v>6.7500000000000004E-2</v>
      </c>
      <c r="AA1253" s="55">
        <v>0.5</v>
      </c>
      <c r="AB1253" s="56">
        <v>0.15753786639721901</v>
      </c>
      <c r="AC1253">
        <f t="shared" si="116"/>
        <v>391</v>
      </c>
      <c r="AD1253">
        <f t="shared" si="117"/>
        <v>0</v>
      </c>
      <c r="AE1253">
        <f t="shared" si="118"/>
        <v>0.1</v>
      </c>
      <c r="AF1253">
        <f>'TP Factors'!$D$7</f>
        <v>1.0291758621024898</v>
      </c>
      <c r="AG1253">
        <f t="shared" si="119"/>
        <v>0.1</v>
      </c>
    </row>
    <row r="1254" spans="1:33">
      <c r="A1254" s="51" t="s">
        <v>246</v>
      </c>
      <c r="B1254" s="51">
        <v>10</v>
      </c>
      <c r="C1254" s="51" t="s">
        <v>247</v>
      </c>
      <c r="D1254" s="52">
        <v>37.82</v>
      </c>
      <c r="E1254" s="51" t="s">
        <v>248</v>
      </c>
      <c r="F1254" s="51">
        <v>1234</v>
      </c>
      <c r="G1254" s="53">
        <v>102.5</v>
      </c>
      <c r="H1254" s="51" t="s">
        <v>249</v>
      </c>
      <c r="I1254" s="51" t="s">
        <v>250</v>
      </c>
      <c r="J1254" s="51">
        <v>154</v>
      </c>
      <c r="K1254" s="54">
        <v>81.218370258999997</v>
      </c>
      <c r="L1254" s="54">
        <v>309.32153991500002</v>
      </c>
      <c r="M1254" s="52">
        <v>0.23</v>
      </c>
      <c r="N1254" s="52">
        <v>0.04</v>
      </c>
      <c r="O1254" s="51">
        <v>66576</v>
      </c>
      <c r="P1254" s="51">
        <v>64606</v>
      </c>
      <c r="Q1254" s="55">
        <v>66576</v>
      </c>
      <c r="R1254" s="55">
        <v>1300</v>
      </c>
      <c r="S1254" s="51" t="s">
        <v>258</v>
      </c>
      <c r="T1254" s="51" t="s">
        <v>311</v>
      </c>
      <c r="U1254" s="55">
        <v>48.29</v>
      </c>
      <c r="V1254" s="55">
        <v>0</v>
      </c>
      <c r="W1254" s="55">
        <v>2.1</v>
      </c>
      <c r="X1254" s="55">
        <v>0.51600000000000001</v>
      </c>
      <c r="Y1254" s="55">
        <f t="shared" si="120"/>
        <v>1.47</v>
      </c>
      <c r="Z1254" s="55">
        <f t="shared" si="121"/>
        <v>0.25800000000000001</v>
      </c>
      <c r="AA1254" s="55">
        <v>0.66200000000000003</v>
      </c>
      <c r="AB1254" s="56">
        <v>7.6434711375774803E-2</v>
      </c>
      <c r="AC1254">
        <f t="shared" si="116"/>
        <v>251</v>
      </c>
      <c r="AD1254">
        <f t="shared" si="117"/>
        <v>1</v>
      </c>
      <c r="AE1254">
        <f t="shared" si="118"/>
        <v>0.1</v>
      </c>
      <c r="AF1254">
        <f>'TP Factors'!$D$7</f>
        <v>1.0291758621024898</v>
      </c>
      <c r="AG1254">
        <f t="shared" si="119"/>
        <v>0.1</v>
      </c>
    </row>
    <row r="1255" spans="1:33">
      <c r="A1255" s="51" t="s">
        <v>246</v>
      </c>
      <c r="B1255" s="51">
        <v>10</v>
      </c>
      <c r="C1255" s="51" t="s">
        <v>247</v>
      </c>
      <c r="D1255" s="52">
        <v>37.82</v>
      </c>
      <c r="E1255" s="51" t="s">
        <v>248</v>
      </c>
      <c r="F1255" s="51">
        <v>1234</v>
      </c>
      <c r="G1255" s="53">
        <v>102.5</v>
      </c>
      <c r="H1255" s="51" t="s">
        <v>249</v>
      </c>
      <c r="I1255" s="51" t="s">
        <v>250</v>
      </c>
      <c r="J1255" s="51">
        <v>16</v>
      </c>
      <c r="K1255" s="54">
        <v>52.530079713399999</v>
      </c>
      <c r="L1255" s="54">
        <v>31.517992693499998</v>
      </c>
      <c r="M1255" s="52">
        <v>0.02</v>
      </c>
      <c r="N1255" s="52">
        <v>0</v>
      </c>
      <c r="O1255" s="51">
        <v>66585</v>
      </c>
      <c r="P1255" s="51">
        <v>64615</v>
      </c>
      <c r="Q1255" s="55">
        <v>66585</v>
      </c>
      <c r="R1255" s="55">
        <v>1300</v>
      </c>
      <c r="S1255" s="51" t="s">
        <v>258</v>
      </c>
      <c r="T1255" s="51" t="s">
        <v>311</v>
      </c>
      <c r="U1255" s="55">
        <v>48.29</v>
      </c>
      <c r="V1255" s="55">
        <v>0</v>
      </c>
      <c r="W1255" s="55">
        <v>2.1</v>
      </c>
      <c r="X1255" s="55">
        <v>0.51600000000000001</v>
      </c>
      <c r="Y1255" s="55">
        <f t="shared" si="120"/>
        <v>1.47</v>
      </c>
      <c r="Z1255" s="55">
        <f t="shared" si="121"/>
        <v>0.25800000000000001</v>
      </c>
      <c r="AA1255" s="55">
        <v>0.66200000000000003</v>
      </c>
      <c r="AB1255" s="56">
        <v>7.7882344617023298E-3</v>
      </c>
      <c r="AC1255">
        <f t="shared" si="116"/>
        <v>26</v>
      </c>
      <c r="AD1255">
        <f t="shared" si="117"/>
        <v>0</v>
      </c>
      <c r="AE1255">
        <f t="shared" si="118"/>
        <v>0</v>
      </c>
      <c r="AF1255">
        <f>'TP Factors'!$D$7</f>
        <v>1.0291758621024898</v>
      </c>
      <c r="AG1255">
        <f t="shared" si="119"/>
        <v>0</v>
      </c>
    </row>
    <row r="1256" spans="1:33">
      <c r="A1256" s="51" t="s">
        <v>246</v>
      </c>
      <c r="B1256" s="51">
        <v>10</v>
      </c>
      <c r="C1256" s="51" t="s">
        <v>247</v>
      </c>
      <c r="D1256" s="52">
        <v>37.82</v>
      </c>
      <c r="E1256" s="51" t="s">
        <v>248</v>
      </c>
      <c r="F1256" s="51">
        <v>1234</v>
      </c>
      <c r="G1256" s="53">
        <v>11.1</v>
      </c>
      <c r="H1256" s="51" t="s">
        <v>249</v>
      </c>
      <c r="I1256" s="51" t="s">
        <v>250</v>
      </c>
      <c r="J1256" s="51">
        <v>40</v>
      </c>
      <c r="K1256" s="54">
        <v>99.421985597299994</v>
      </c>
      <c r="L1256" s="54">
        <v>240.585590368</v>
      </c>
      <c r="M1256" s="52">
        <v>0.05</v>
      </c>
      <c r="N1256" s="52">
        <v>0.01</v>
      </c>
      <c r="O1256" s="51">
        <v>66608</v>
      </c>
      <c r="P1256" s="51">
        <v>64638</v>
      </c>
      <c r="Q1256" s="55">
        <v>66608</v>
      </c>
      <c r="R1256" s="55">
        <v>1820</v>
      </c>
      <c r="S1256" s="51" t="s">
        <v>258</v>
      </c>
      <c r="T1256" s="51" t="s">
        <v>348</v>
      </c>
      <c r="U1256" s="55">
        <v>48.29</v>
      </c>
      <c r="V1256" s="55">
        <v>0</v>
      </c>
      <c r="W1256" s="55">
        <v>1.78</v>
      </c>
      <c r="X1256" s="55">
        <v>0.38</v>
      </c>
      <c r="Y1256" s="55">
        <f t="shared" si="120"/>
        <v>1.246</v>
      </c>
      <c r="Z1256" s="55">
        <f t="shared" si="121"/>
        <v>0.19</v>
      </c>
      <c r="AA1256" s="55">
        <v>0.222</v>
      </c>
      <c r="AB1256" s="56">
        <v>5.9449756274881402E-2</v>
      </c>
      <c r="AC1256">
        <f t="shared" si="116"/>
        <v>66</v>
      </c>
      <c r="AD1256">
        <f t="shared" si="117"/>
        <v>0</v>
      </c>
      <c r="AE1256">
        <f t="shared" si="118"/>
        <v>0</v>
      </c>
      <c r="AF1256">
        <f>'TP Factors'!$D$7</f>
        <v>1.0291758621024898</v>
      </c>
      <c r="AG1256">
        <f t="shared" si="119"/>
        <v>0</v>
      </c>
    </row>
    <row r="1257" spans="1:33">
      <c r="A1257" s="51" t="s">
        <v>246</v>
      </c>
      <c r="B1257" s="51">
        <v>10</v>
      </c>
      <c r="C1257" s="51" t="s">
        <v>247</v>
      </c>
      <c r="D1257" s="52">
        <v>37.82</v>
      </c>
      <c r="E1257" s="51" t="s">
        <v>248</v>
      </c>
      <c r="F1257" s="51">
        <v>1234</v>
      </c>
      <c r="G1257" s="53">
        <v>11.1</v>
      </c>
      <c r="H1257" s="51" t="s">
        <v>249</v>
      </c>
      <c r="I1257" s="51" t="s">
        <v>250</v>
      </c>
      <c r="J1257" s="51">
        <v>31</v>
      </c>
      <c r="K1257" s="54">
        <v>57.870267601800002</v>
      </c>
      <c r="L1257" s="54">
        <v>186.94110483399999</v>
      </c>
      <c r="M1257" s="52">
        <v>0.04</v>
      </c>
      <c r="N1257" s="52">
        <v>0.01</v>
      </c>
      <c r="O1257" s="51">
        <v>66619</v>
      </c>
      <c r="P1257" s="51">
        <v>64649</v>
      </c>
      <c r="Q1257" s="55">
        <v>66619</v>
      </c>
      <c r="R1257" s="55">
        <v>1820</v>
      </c>
      <c r="S1257" s="51" t="s">
        <v>258</v>
      </c>
      <c r="T1257" s="51" t="s">
        <v>348</v>
      </c>
      <c r="U1257" s="55">
        <v>48.29</v>
      </c>
      <c r="V1257" s="55">
        <v>0</v>
      </c>
      <c r="W1257" s="55">
        <v>1.78</v>
      </c>
      <c r="X1257" s="55">
        <v>0.38</v>
      </c>
      <c r="Y1257" s="55">
        <f t="shared" si="120"/>
        <v>1.246</v>
      </c>
      <c r="Z1257" s="55">
        <f t="shared" si="121"/>
        <v>0.19</v>
      </c>
      <c r="AA1257" s="55">
        <v>0.222</v>
      </c>
      <c r="AB1257" s="56">
        <v>4.6193968247800303E-2</v>
      </c>
      <c r="AC1257">
        <f t="shared" si="116"/>
        <v>51</v>
      </c>
      <c r="AD1257">
        <f t="shared" si="117"/>
        <v>0</v>
      </c>
      <c r="AE1257">
        <f t="shared" si="118"/>
        <v>0</v>
      </c>
      <c r="AF1257">
        <f>'TP Factors'!$D$7</f>
        <v>1.0291758621024898</v>
      </c>
      <c r="AG1257">
        <f t="shared" si="119"/>
        <v>0</v>
      </c>
    </row>
    <row r="1258" spans="1:33">
      <c r="A1258" s="51" t="s">
        <v>246</v>
      </c>
      <c r="B1258" s="51">
        <v>10</v>
      </c>
      <c r="C1258" s="51" t="s">
        <v>247</v>
      </c>
      <c r="D1258" s="52">
        <v>37.82</v>
      </c>
      <c r="E1258" s="51" t="s">
        <v>248</v>
      </c>
      <c r="F1258" s="51">
        <v>1234</v>
      </c>
      <c r="G1258" s="53">
        <v>11.1</v>
      </c>
      <c r="H1258" s="51" t="s">
        <v>249</v>
      </c>
      <c r="I1258" s="51" t="s">
        <v>250</v>
      </c>
      <c r="J1258" s="51">
        <v>1</v>
      </c>
      <c r="K1258" s="54">
        <v>12.890995679</v>
      </c>
      <c r="L1258" s="54">
        <v>3.7989737373499999</v>
      </c>
      <c r="M1258" s="52">
        <v>0</v>
      </c>
      <c r="N1258" s="52">
        <v>0</v>
      </c>
      <c r="O1258" s="51">
        <v>66620</v>
      </c>
      <c r="P1258" s="51">
        <v>64650</v>
      </c>
      <c r="Q1258" s="55">
        <v>66620</v>
      </c>
      <c r="R1258" s="55">
        <v>1820</v>
      </c>
      <c r="S1258" s="51" t="s">
        <v>251</v>
      </c>
      <c r="T1258" s="51" t="s">
        <v>350</v>
      </c>
      <c r="U1258" s="55">
        <v>48.29</v>
      </c>
      <c r="V1258" s="55">
        <v>0</v>
      </c>
      <c r="W1258" s="55">
        <v>1.78</v>
      </c>
      <c r="X1258" s="55">
        <v>0.38</v>
      </c>
      <c r="Y1258" s="55">
        <f t="shared" si="120"/>
        <v>1.246</v>
      </c>
      <c r="Z1258" s="55">
        <f t="shared" si="121"/>
        <v>0.19</v>
      </c>
      <c r="AA1258" s="55">
        <v>0.29799999999999999</v>
      </c>
      <c r="AB1258" s="56">
        <v>9.3874309973299998E-4</v>
      </c>
      <c r="AC1258">
        <f t="shared" si="116"/>
        <v>1</v>
      </c>
      <c r="AD1258">
        <f t="shared" si="117"/>
        <v>0</v>
      </c>
      <c r="AE1258">
        <f t="shared" si="118"/>
        <v>0</v>
      </c>
      <c r="AF1258">
        <f>'TP Factors'!$D$7</f>
        <v>1.0291758621024898</v>
      </c>
      <c r="AG1258">
        <f t="shared" si="119"/>
        <v>0</v>
      </c>
    </row>
    <row r="1259" spans="1:33">
      <c r="A1259" s="51" t="s">
        <v>246</v>
      </c>
      <c r="B1259" s="51">
        <v>10</v>
      </c>
      <c r="C1259" s="51" t="s">
        <v>247</v>
      </c>
      <c r="D1259" s="52">
        <v>37.82</v>
      </c>
      <c r="E1259" s="51" t="s">
        <v>248</v>
      </c>
      <c r="F1259" s="51">
        <v>1234</v>
      </c>
      <c r="G1259" s="53">
        <v>11.1</v>
      </c>
      <c r="H1259" s="51" t="s">
        <v>249</v>
      </c>
      <c r="I1259" s="51" t="s">
        <v>250</v>
      </c>
      <c r="J1259" s="51">
        <v>9</v>
      </c>
      <c r="K1259" s="54">
        <v>39.968066648700002</v>
      </c>
      <c r="L1259" s="54">
        <v>56.362798797799996</v>
      </c>
      <c r="M1259" s="52">
        <v>0.01</v>
      </c>
      <c r="N1259" s="52">
        <v>0</v>
      </c>
      <c r="O1259" s="51">
        <v>66655</v>
      </c>
      <c r="P1259" s="51">
        <v>64685</v>
      </c>
      <c r="Q1259" s="55">
        <v>66655</v>
      </c>
      <c r="R1259" s="55">
        <v>1820</v>
      </c>
      <c r="S1259" s="51" t="s">
        <v>258</v>
      </c>
      <c r="T1259" s="51" t="s">
        <v>348</v>
      </c>
      <c r="U1259" s="55">
        <v>48.29</v>
      </c>
      <c r="V1259" s="55">
        <v>0</v>
      </c>
      <c r="W1259" s="55">
        <v>1.78</v>
      </c>
      <c r="X1259" s="55">
        <v>0.38</v>
      </c>
      <c r="Y1259" s="55">
        <f t="shared" si="120"/>
        <v>1.246</v>
      </c>
      <c r="Z1259" s="55">
        <f t="shared" si="121"/>
        <v>0.19</v>
      </c>
      <c r="AA1259" s="55">
        <v>0.222</v>
      </c>
      <c r="AB1259" s="56">
        <v>1.3927495182375601E-2</v>
      </c>
      <c r="AC1259">
        <f t="shared" si="116"/>
        <v>15</v>
      </c>
      <c r="AD1259">
        <f t="shared" si="117"/>
        <v>0</v>
      </c>
      <c r="AE1259">
        <f t="shared" si="118"/>
        <v>0</v>
      </c>
      <c r="AF1259">
        <f>'TP Factors'!$D$7</f>
        <v>1.0291758621024898</v>
      </c>
      <c r="AG1259">
        <f t="shared" si="119"/>
        <v>0</v>
      </c>
    </row>
    <row r="1260" spans="1:33">
      <c r="A1260" s="51" t="s">
        <v>246</v>
      </c>
      <c r="B1260" s="51">
        <v>10</v>
      </c>
      <c r="C1260" s="51" t="s">
        <v>247</v>
      </c>
      <c r="D1260" s="52">
        <v>37.82</v>
      </c>
      <c r="E1260" s="51" t="s">
        <v>248</v>
      </c>
      <c r="F1260" s="51">
        <v>1234</v>
      </c>
      <c r="G1260" s="53">
        <v>11.1</v>
      </c>
      <c r="H1260" s="51" t="s">
        <v>249</v>
      </c>
      <c r="I1260" s="51" t="s">
        <v>250</v>
      </c>
      <c r="J1260" s="51">
        <v>94</v>
      </c>
      <c r="K1260" s="54">
        <v>138.11801561600001</v>
      </c>
      <c r="L1260" s="54">
        <v>485.37259668600001</v>
      </c>
      <c r="M1260" s="52">
        <v>0.12</v>
      </c>
      <c r="N1260" s="52">
        <v>0.02</v>
      </c>
      <c r="O1260" s="51">
        <v>66656</v>
      </c>
      <c r="P1260" s="51">
        <v>64686</v>
      </c>
      <c r="Q1260" s="55">
        <v>66656</v>
      </c>
      <c r="R1260" s="55">
        <v>1820</v>
      </c>
      <c r="S1260" s="51" t="s">
        <v>253</v>
      </c>
      <c r="T1260" s="51" t="s">
        <v>363</v>
      </c>
      <c r="U1260" s="55">
        <v>48.29</v>
      </c>
      <c r="V1260" s="55">
        <v>0</v>
      </c>
      <c r="W1260" s="55">
        <v>1.78</v>
      </c>
      <c r="X1260" s="55">
        <v>0.38</v>
      </c>
      <c r="Y1260" s="55">
        <f t="shared" si="120"/>
        <v>1.246</v>
      </c>
      <c r="Z1260" s="55">
        <f t="shared" si="121"/>
        <v>0.19</v>
      </c>
      <c r="AA1260" s="55">
        <v>0.25800000000000001</v>
      </c>
      <c r="AB1260" s="56">
        <v>0.119937700918838</v>
      </c>
      <c r="AC1260">
        <f t="shared" si="116"/>
        <v>154</v>
      </c>
      <c r="AD1260">
        <f t="shared" si="117"/>
        <v>0</v>
      </c>
      <c r="AE1260">
        <f t="shared" si="118"/>
        <v>0.1</v>
      </c>
      <c r="AF1260">
        <f>'TP Factors'!$D$7</f>
        <v>1.0291758621024898</v>
      </c>
      <c r="AG1260">
        <f t="shared" si="119"/>
        <v>0.1</v>
      </c>
    </row>
    <row r="1261" spans="1:33">
      <c r="A1261" s="51" t="s">
        <v>246</v>
      </c>
      <c r="B1261" s="51">
        <v>10</v>
      </c>
      <c r="C1261" s="51" t="s">
        <v>247</v>
      </c>
      <c r="D1261" s="52">
        <v>37.82</v>
      </c>
      <c r="E1261" s="51" t="s">
        <v>248</v>
      </c>
      <c r="F1261" s="51">
        <v>1234</v>
      </c>
      <c r="G1261" s="53">
        <v>102.5</v>
      </c>
      <c r="H1261" s="51" t="s">
        <v>249</v>
      </c>
      <c r="I1261" s="51" t="s">
        <v>250</v>
      </c>
      <c r="J1261" s="51">
        <v>7694</v>
      </c>
      <c r="K1261" s="54">
        <v>567.25465322900004</v>
      </c>
      <c r="L1261" s="54">
        <v>14777.2959961</v>
      </c>
      <c r="M1261" s="52">
        <v>11.31</v>
      </c>
      <c r="N1261" s="52">
        <v>1.99</v>
      </c>
      <c r="O1261" s="51">
        <v>66657</v>
      </c>
      <c r="P1261" s="51">
        <v>64687</v>
      </c>
      <c r="Q1261" s="55">
        <v>66657</v>
      </c>
      <c r="R1261" s="55">
        <v>1300</v>
      </c>
      <c r="S1261" s="51" t="s">
        <v>253</v>
      </c>
      <c r="T1261" s="51" t="s">
        <v>319</v>
      </c>
      <c r="U1261" s="55">
        <v>48.29</v>
      </c>
      <c r="V1261" s="55">
        <v>0</v>
      </c>
      <c r="W1261" s="55">
        <v>2.1</v>
      </c>
      <c r="X1261" s="55">
        <v>0.51600000000000001</v>
      </c>
      <c r="Y1261" s="55">
        <f t="shared" si="120"/>
        <v>1.47</v>
      </c>
      <c r="Z1261" s="55">
        <f t="shared" si="121"/>
        <v>0.25800000000000001</v>
      </c>
      <c r="AA1261" s="55">
        <v>0.69199999999999995</v>
      </c>
      <c r="AB1261" s="56">
        <v>3.65153475799799</v>
      </c>
      <c r="AC1261">
        <f t="shared" si="116"/>
        <v>12543</v>
      </c>
      <c r="AD1261">
        <f t="shared" si="117"/>
        <v>41</v>
      </c>
      <c r="AE1261">
        <f t="shared" si="118"/>
        <v>7.1</v>
      </c>
      <c r="AF1261">
        <f>'TP Factors'!$D$7</f>
        <v>1.0291758621024898</v>
      </c>
      <c r="AG1261">
        <f t="shared" si="119"/>
        <v>7.3</v>
      </c>
    </row>
    <row r="1262" spans="1:33">
      <c r="A1262" s="51" t="s">
        <v>246</v>
      </c>
      <c r="B1262" s="51">
        <v>10</v>
      </c>
      <c r="C1262" s="51" t="s">
        <v>247</v>
      </c>
      <c r="D1262" s="52">
        <v>37.82</v>
      </c>
      <c r="E1262" s="51" t="s">
        <v>248</v>
      </c>
      <c r="F1262" s="51">
        <v>1234</v>
      </c>
      <c r="G1262" s="53">
        <v>102.5</v>
      </c>
      <c r="H1262" s="51" t="s">
        <v>249</v>
      </c>
      <c r="I1262" s="51" t="s">
        <v>250</v>
      </c>
      <c r="J1262" s="51">
        <v>11</v>
      </c>
      <c r="K1262" s="54">
        <v>24.923530337999999</v>
      </c>
      <c r="L1262" s="54">
        <v>22.481227896699998</v>
      </c>
      <c r="M1262" s="52">
        <v>0.02</v>
      </c>
      <c r="N1262" s="52">
        <v>0</v>
      </c>
      <c r="O1262" s="51">
        <v>66668</v>
      </c>
      <c r="P1262" s="51">
        <v>64696</v>
      </c>
      <c r="Q1262" s="55">
        <v>66668</v>
      </c>
      <c r="R1262" s="55">
        <v>1300</v>
      </c>
      <c r="S1262" s="51" t="s">
        <v>258</v>
      </c>
      <c r="T1262" s="51" t="s">
        <v>311</v>
      </c>
      <c r="U1262" s="55">
        <v>48.29</v>
      </c>
      <c r="V1262" s="55">
        <v>0</v>
      </c>
      <c r="W1262" s="55">
        <v>2.1</v>
      </c>
      <c r="X1262" s="55">
        <v>0.51600000000000001</v>
      </c>
      <c r="Y1262" s="55">
        <f t="shared" si="120"/>
        <v>1.47</v>
      </c>
      <c r="Z1262" s="55">
        <f t="shared" si="121"/>
        <v>0.25800000000000001</v>
      </c>
      <c r="AA1262" s="55">
        <v>0.66200000000000003</v>
      </c>
      <c r="AB1262" s="56">
        <v>5.5552101723920604E-3</v>
      </c>
      <c r="AC1262">
        <f t="shared" si="116"/>
        <v>18</v>
      </c>
      <c r="AD1262">
        <f t="shared" si="117"/>
        <v>0</v>
      </c>
      <c r="AE1262">
        <f t="shared" si="118"/>
        <v>0</v>
      </c>
      <c r="AF1262">
        <f>'TP Factors'!$D$7</f>
        <v>1.0291758621024898</v>
      </c>
      <c r="AG1262">
        <f t="shared" si="119"/>
        <v>0</v>
      </c>
    </row>
    <row r="1263" spans="1:33">
      <c r="A1263" s="51" t="s">
        <v>246</v>
      </c>
      <c r="B1263" s="51">
        <v>10</v>
      </c>
      <c r="C1263" s="51" t="s">
        <v>247</v>
      </c>
      <c r="D1263" s="52">
        <v>37.82</v>
      </c>
      <c r="E1263" s="51" t="s">
        <v>248</v>
      </c>
      <c r="F1263" s="51">
        <v>1234</v>
      </c>
      <c r="G1263" s="53">
        <v>11.1</v>
      </c>
      <c r="H1263" s="51" t="s">
        <v>249</v>
      </c>
      <c r="I1263" s="51" t="s">
        <v>250</v>
      </c>
      <c r="J1263" s="51">
        <v>2</v>
      </c>
      <c r="K1263" s="54">
        <v>22.4149218182</v>
      </c>
      <c r="L1263" s="54">
        <v>12.8141944698</v>
      </c>
      <c r="M1263" s="52">
        <v>0</v>
      </c>
      <c r="N1263" s="52">
        <v>0</v>
      </c>
      <c r="O1263" s="51">
        <v>66681</v>
      </c>
      <c r="P1263" s="51">
        <v>64709</v>
      </c>
      <c r="Q1263" s="55">
        <v>66681</v>
      </c>
      <c r="R1263" s="55">
        <v>1820</v>
      </c>
      <c r="S1263" s="51" t="s">
        <v>258</v>
      </c>
      <c r="T1263" s="51" t="s">
        <v>348</v>
      </c>
      <c r="U1263" s="55">
        <v>48.29</v>
      </c>
      <c r="V1263" s="55">
        <v>0</v>
      </c>
      <c r="W1263" s="55">
        <v>1.78</v>
      </c>
      <c r="X1263" s="55">
        <v>0.38</v>
      </c>
      <c r="Y1263" s="55">
        <f t="shared" si="120"/>
        <v>1.246</v>
      </c>
      <c r="Z1263" s="55">
        <f t="shared" si="121"/>
        <v>0.19</v>
      </c>
      <c r="AA1263" s="55">
        <v>0.222</v>
      </c>
      <c r="AB1263" s="56">
        <v>3.1664437465463201E-3</v>
      </c>
      <c r="AC1263">
        <f t="shared" si="116"/>
        <v>3</v>
      </c>
      <c r="AD1263">
        <f t="shared" si="117"/>
        <v>0</v>
      </c>
      <c r="AE1263">
        <f t="shared" si="118"/>
        <v>0</v>
      </c>
      <c r="AF1263">
        <f>'TP Factors'!$D$7</f>
        <v>1.0291758621024898</v>
      </c>
      <c r="AG1263">
        <f t="shared" si="119"/>
        <v>0</v>
      </c>
    </row>
    <row r="1264" spans="1:33">
      <c r="A1264" s="51" t="s">
        <v>246</v>
      </c>
      <c r="B1264" s="51">
        <v>10</v>
      </c>
      <c r="C1264" s="51" t="s">
        <v>247</v>
      </c>
      <c r="D1264" s="52">
        <v>37.82</v>
      </c>
      <c r="E1264" s="51" t="s">
        <v>248</v>
      </c>
      <c r="F1264" s="51">
        <v>1234</v>
      </c>
      <c r="G1264" s="53">
        <v>102.5</v>
      </c>
      <c r="H1264" s="51" t="s">
        <v>249</v>
      </c>
      <c r="I1264" s="51" t="s">
        <v>250</v>
      </c>
      <c r="J1264" s="51">
        <v>1065</v>
      </c>
      <c r="K1264" s="54">
        <v>213.69753034799999</v>
      </c>
      <c r="L1264" s="54">
        <v>2138.8171124800001</v>
      </c>
      <c r="M1264" s="52">
        <v>1.57</v>
      </c>
      <c r="N1264" s="52">
        <v>0.27</v>
      </c>
      <c r="O1264" s="51">
        <v>66682</v>
      </c>
      <c r="P1264" s="51">
        <v>64710</v>
      </c>
      <c r="Q1264" s="55">
        <v>66682</v>
      </c>
      <c r="R1264" s="55">
        <v>1300</v>
      </c>
      <c r="S1264" s="51" t="s">
        <v>258</v>
      </c>
      <c r="T1264" s="51" t="s">
        <v>311</v>
      </c>
      <c r="U1264" s="55">
        <v>48.29</v>
      </c>
      <c r="V1264" s="55">
        <v>0</v>
      </c>
      <c r="W1264" s="55">
        <v>2.1</v>
      </c>
      <c r="X1264" s="55">
        <v>0.51600000000000001</v>
      </c>
      <c r="Y1264" s="55">
        <f t="shared" si="120"/>
        <v>1.47</v>
      </c>
      <c r="Z1264" s="55">
        <f t="shared" si="121"/>
        <v>0.25800000000000001</v>
      </c>
      <c r="AA1264" s="55">
        <v>0.66200000000000003</v>
      </c>
      <c r="AB1264" s="56">
        <v>0.52851110440820104</v>
      </c>
      <c r="AC1264">
        <f t="shared" si="116"/>
        <v>1737</v>
      </c>
      <c r="AD1264">
        <f t="shared" si="117"/>
        <v>6</v>
      </c>
      <c r="AE1264">
        <f t="shared" si="118"/>
        <v>1</v>
      </c>
      <c r="AF1264">
        <f>'TP Factors'!$D$7</f>
        <v>1.0291758621024898</v>
      </c>
      <c r="AG1264">
        <f t="shared" si="119"/>
        <v>1</v>
      </c>
    </row>
    <row r="1265" spans="1:33">
      <c r="A1265" s="51" t="s">
        <v>246</v>
      </c>
      <c r="B1265" s="51">
        <v>10</v>
      </c>
      <c r="C1265" s="51" t="s">
        <v>247</v>
      </c>
      <c r="D1265" s="52">
        <v>37.82</v>
      </c>
      <c r="E1265" s="51" t="s">
        <v>248</v>
      </c>
      <c r="F1265" s="51">
        <v>1234</v>
      </c>
      <c r="G1265" s="53">
        <v>11.1</v>
      </c>
      <c r="H1265" s="51" t="s">
        <v>249</v>
      </c>
      <c r="I1265" s="51" t="s">
        <v>250</v>
      </c>
      <c r="J1265" s="51">
        <v>321</v>
      </c>
      <c r="K1265" s="54">
        <v>165.99803658100001</v>
      </c>
      <c r="L1265" s="54">
        <v>1651.4557641399999</v>
      </c>
      <c r="M1265" s="52">
        <v>0.4</v>
      </c>
      <c r="N1265" s="52">
        <v>0.06</v>
      </c>
      <c r="O1265" s="51">
        <v>66683</v>
      </c>
      <c r="P1265" s="51">
        <v>64711</v>
      </c>
      <c r="Q1265" s="55">
        <v>66683</v>
      </c>
      <c r="R1265" s="55">
        <v>1820</v>
      </c>
      <c r="S1265" s="51" t="s">
        <v>253</v>
      </c>
      <c r="T1265" s="51" t="s">
        <v>363</v>
      </c>
      <c r="U1265" s="55">
        <v>48.29</v>
      </c>
      <c r="V1265" s="55">
        <v>0</v>
      </c>
      <c r="W1265" s="55">
        <v>1.78</v>
      </c>
      <c r="X1265" s="55">
        <v>0.38</v>
      </c>
      <c r="Y1265" s="55">
        <f t="shared" si="120"/>
        <v>1.246</v>
      </c>
      <c r="Z1265" s="55">
        <f t="shared" si="121"/>
        <v>0.19</v>
      </c>
      <c r="AA1265" s="55">
        <v>0.25800000000000001</v>
      </c>
      <c r="AB1265" s="56">
        <v>0.40808197422783299</v>
      </c>
      <c r="AC1265">
        <f t="shared" si="116"/>
        <v>523</v>
      </c>
      <c r="AD1265">
        <f t="shared" si="117"/>
        <v>1</v>
      </c>
      <c r="AE1265">
        <f t="shared" si="118"/>
        <v>0.2</v>
      </c>
      <c r="AF1265">
        <f>'TP Factors'!$D$7</f>
        <v>1.0291758621024898</v>
      </c>
      <c r="AG1265">
        <f t="shared" si="119"/>
        <v>0.2</v>
      </c>
    </row>
    <row r="1266" spans="1:33">
      <c r="A1266" s="51" t="s">
        <v>246</v>
      </c>
      <c r="B1266" s="51">
        <v>10</v>
      </c>
      <c r="C1266" s="51" t="s">
        <v>247</v>
      </c>
      <c r="D1266" s="52">
        <v>37.82</v>
      </c>
      <c r="E1266" s="51" t="s">
        <v>248</v>
      </c>
      <c r="F1266" s="51">
        <v>1234</v>
      </c>
      <c r="G1266" s="53">
        <v>102.5</v>
      </c>
      <c r="H1266" s="51" t="s">
        <v>249</v>
      </c>
      <c r="I1266" s="51" t="s">
        <v>250</v>
      </c>
      <c r="J1266" s="51">
        <v>5200</v>
      </c>
      <c r="K1266" s="54">
        <v>630.21605649200001</v>
      </c>
      <c r="L1266" s="54">
        <v>10440.738075699999</v>
      </c>
      <c r="M1266" s="52">
        <v>7.64</v>
      </c>
      <c r="N1266" s="52">
        <v>1.34</v>
      </c>
      <c r="O1266" s="51">
        <v>66724</v>
      </c>
      <c r="P1266" s="51">
        <v>64751</v>
      </c>
      <c r="Q1266" s="55">
        <v>66724</v>
      </c>
      <c r="R1266" s="55">
        <v>1300</v>
      </c>
      <c r="S1266" s="51" t="s">
        <v>258</v>
      </c>
      <c r="T1266" s="51" t="s">
        <v>311</v>
      </c>
      <c r="U1266" s="55">
        <v>48.29</v>
      </c>
      <c r="V1266" s="55">
        <v>0</v>
      </c>
      <c r="W1266" s="55">
        <v>2.1</v>
      </c>
      <c r="X1266" s="55">
        <v>0.51600000000000001</v>
      </c>
      <c r="Y1266" s="55">
        <f t="shared" si="120"/>
        <v>1.47</v>
      </c>
      <c r="Z1266" s="55">
        <f t="shared" si="121"/>
        <v>0.25800000000000001</v>
      </c>
      <c r="AA1266" s="55">
        <v>0.66200000000000003</v>
      </c>
      <c r="AB1266" s="56">
        <v>2.5799522451697601</v>
      </c>
      <c r="AC1266">
        <f t="shared" si="116"/>
        <v>8478</v>
      </c>
      <c r="AD1266">
        <f t="shared" si="117"/>
        <v>27</v>
      </c>
      <c r="AE1266">
        <f t="shared" si="118"/>
        <v>4.8</v>
      </c>
      <c r="AF1266">
        <f>'TP Factors'!$D$7</f>
        <v>1.0291758621024898</v>
      </c>
      <c r="AG1266">
        <f t="shared" si="119"/>
        <v>4.9000000000000004</v>
      </c>
    </row>
    <row r="1267" spans="1:33">
      <c r="A1267" s="51" t="s">
        <v>246</v>
      </c>
      <c r="B1267" s="51">
        <v>10</v>
      </c>
      <c r="C1267" s="51" t="s">
        <v>247</v>
      </c>
      <c r="D1267" s="52">
        <v>37.82</v>
      </c>
      <c r="E1267" s="51" t="s">
        <v>248</v>
      </c>
      <c r="F1267" s="51">
        <v>1234</v>
      </c>
      <c r="G1267" s="53">
        <v>11.1</v>
      </c>
      <c r="H1267" s="51" t="s">
        <v>249</v>
      </c>
      <c r="I1267" s="51" t="s">
        <v>250</v>
      </c>
      <c r="J1267" s="51">
        <v>13</v>
      </c>
      <c r="K1267" s="54">
        <v>45.439550191999999</v>
      </c>
      <c r="L1267" s="54">
        <v>76.383298088900005</v>
      </c>
      <c r="M1267" s="52">
        <v>0.02</v>
      </c>
      <c r="N1267" s="52">
        <v>0</v>
      </c>
      <c r="O1267" s="51">
        <v>66725</v>
      </c>
      <c r="P1267" s="51">
        <v>64752</v>
      </c>
      <c r="Q1267" s="55">
        <v>66725</v>
      </c>
      <c r="R1267" s="55">
        <v>1820</v>
      </c>
      <c r="S1267" s="51" t="s">
        <v>258</v>
      </c>
      <c r="T1267" s="51" t="s">
        <v>348</v>
      </c>
      <c r="U1267" s="55">
        <v>48.29</v>
      </c>
      <c r="V1267" s="55">
        <v>0</v>
      </c>
      <c r="W1267" s="55">
        <v>1.78</v>
      </c>
      <c r="X1267" s="55">
        <v>0.38</v>
      </c>
      <c r="Y1267" s="55">
        <f t="shared" si="120"/>
        <v>1.246</v>
      </c>
      <c r="Z1267" s="55">
        <f t="shared" si="121"/>
        <v>0.19</v>
      </c>
      <c r="AA1267" s="55">
        <v>0.222</v>
      </c>
      <c r="AB1267" s="56">
        <v>1.8874648516496801E-2</v>
      </c>
      <c r="AC1267">
        <f t="shared" si="116"/>
        <v>21</v>
      </c>
      <c r="AD1267">
        <f t="shared" si="117"/>
        <v>0</v>
      </c>
      <c r="AE1267">
        <f t="shared" si="118"/>
        <v>0</v>
      </c>
      <c r="AF1267">
        <f>'TP Factors'!$D$7</f>
        <v>1.0291758621024898</v>
      </c>
      <c r="AG1267">
        <f t="shared" si="119"/>
        <v>0</v>
      </c>
    </row>
    <row r="1268" spans="1:33">
      <c r="A1268" s="51" t="s">
        <v>246</v>
      </c>
      <c r="B1268" s="51">
        <v>10</v>
      </c>
      <c r="C1268" s="51" t="s">
        <v>247</v>
      </c>
      <c r="D1268" s="52">
        <v>37.82</v>
      </c>
      <c r="E1268" s="51" t="s">
        <v>248</v>
      </c>
      <c r="F1268" s="51">
        <v>1234</v>
      </c>
      <c r="G1268" s="53">
        <v>11.1</v>
      </c>
      <c r="H1268" s="51" t="s">
        <v>249</v>
      </c>
      <c r="I1268" s="51" t="s">
        <v>250</v>
      </c>
      <c r="J1268" s="51">
        <v>67</v>
      </c>
      <c r="K1268" s="54">
        <v>98.091138975199996</v>
      </c>
      <c r="L1268" s="54">
        <v>403.03780263700003</v>
      </c>
      <c r="M1268" s="52">
        <v>0.08</v>
      </c>
      <c r="N1268" s="52">
        <v>0.01</v>
      </c>
      <c r="O1268" s="51">
        <v>66729</v>
      </c>
      <c r="P1268" s="51">
        <v>64756</v>
      </c>
      <c r="Q1268" s="55">
        <v>66729</v>
      </c>
      <c r="R1268" s="55">
        <v>1820</v>
      </c>
      <c r="S1268" s="51" t="s">
        <v>258</v>
      </c>
      <c r="T1268" s="51" t="s">
        <v>348</v>
      </c>
      <c r="U1268" s="55">
        <v>48.29</v>
      </c>
      <c r="V1268" s="55">
        <v>0</v>
      </c>
      <c r="W1268" s="55">
        <v>1.78</v>
      </c>
      <c r="X1268" s="55">
        <v>0.38</v>
      </c>
      <c r="Y1268" s="55">
        <f t="shared" si="120"/>
        <v>1.246</v>
      </c>
      <c r="Z1268" s="55">
        <f t="shared" si="121"/>
        <v>0.19</v>
      </c>
      <c r="AA1268" s="55">
        <v>0.222</v>
      </c>
      <c r="AB1268" s="56">
        <v>9.9592411595218505E-2</v>
      </c>
      <c r="AC1268">
        <f t="shared" si="116"/>
        <v>110</v>
      </c>
      <c r="AD1268">
        <f t="shared" si="117"/>
        <v>0</v>
      </c>
      <c r="AE1268">
        <f t="shared" si="118"/>
        <v>0</v>
      </c>
      <c r="AF1268">
        <f>'TP Factors'!$D$7</f>
        <v>1.0291758621024898</v>
      </c>
      <c r="AG1268">
        <f t="shared" si="119"/>
        <v>0</v>
      </c>
    </row>
    <row r="1269" spans="1:33">
      <c r="A1269" s="51" t="s">
        <v>246</v>
      </c>
      <c r="B1269" s="51">
        <v>10</v>
      </c>
      <c r="C1269" s="51" t="s">
        <v>247</v>
      </c>
      <c r="D1269" s="52">
        <v>37.82</v>
      </c>
      <c r="E1269" s="51" t="s">
        <v>248</v>
      </c>
      <c r="F1269" s="51">
        <v>1234</v>
      </c>
      <c r="G1269" s="53">
        <v>11.1</v>
      </c>
      <c r="H1269" s="51" t="s">
        <v>249</v>
      </c>
      <c r="I1269" s="51" t="s">
        <v>250</v>
      </c>
      <c r="J1269" s="51">
        <v>130</v>
      </c>
      <c r="K1269" s="54">
        <v>173.16532194000001</v>
      </c>
      <c r="L1269" s="54">
        <v>667.67884922500002</v>
      </c>
      <c r="M1269" s="52">
        <v>0.16</v>
      </c>
      <c r="N1269" s="52">
        <v>0.02</v>
      </c>
      <c r="O1269" s="51">
        <v>66735</v>
      </c>
      <c r="P1269" s="51">
        <v>64762</v>
      </c>
      <c r="Q1269" s="55">
        <v>66735</v>
      </c>
      <c r="R1269" s="55">
        <v>1820</v>
      </c>
      <c r="S1269" s="51" t="s">
        <v>253</v>
      </c>
      <c r="T1269" s="51" t="s">
        <v>363</v>
      </c>
      <c r="U1269" s="55">
        <v>48.29</v>
      </c>
      <c r="V1269" s="55">
        <v>0</v>
      </c>
      <c r="W1269" s="55">
        <v>1.78</v>
      </c>
      <c r="X1269" s="55">
        <v>0.38</v>
      </c>
      <c r="Y1269" s="55">
        <f t="shared" si="120"/>
        <v>1.246</v>
      </c>
      <c r="Z1269" s="55">
        <f t="shared" si="121"/>
        <v>0.19</v>
      </c>
      <c r="AA1269" s="55">
        <v>0.25800000000000001</v>
      </c>
      <c r="AB1269" s="56">
        <v>0.16498637678255201</v>
      </c>
      <c r="AC1269">
        <f t="shared" si="116"/>
        <v>211</v>
      </c>
      <c r="AD1269">
        <f t="shared" si="117"/>
        <v>1</v>
      </c>
      <c r="AE1269">
        <f t="shared" si="118"/>
        <v>0.1</v>
      </c>
      <c r="AF1269">
        <f>'TP Factors'!$D$7</f>
        <v>1.0291758621024898</v>
      </c>
      <c r="AG1269">
        <f t="shared" si="119"/>
        <v>0.1</v>
      </c>
    </row>
    <row r="1270" spans="1:33">
      <c r="A1270" s="51" t="s">
        <v>246</v>
      </c>
      <c r="B1270" s="51">
        <v>10</v>
      </c>
      <c r="C1270" s="51" t="s">
        <v>247</v>
      </c>
      <c r="D1270" s="52">
        <v>37.82</v>
      </c>
      <c r="E1270" s="51" t="s">
        <v>248</v>
      </c>
      <c r="F1270" s="51">
        <v>1234</v>
      </c>
      <c r="G1270" s="53">
        <v>11.1</v>
      </c>
      <c r="H1270" s="51" t="s">
        <v>249</v>
      </c>
      <c r="I1270" s="51" t="s">
        <v>250</v>
      </c>
      <c r="J1270" s="51">
        <v>3</v>
      </c>
      <c r="K1270" s="54">
        <v>35.908539492899997</v>
      </c>
      <c r="L1270" s="54">
        <v>16.936348012900002</v>
      </c>
      <c r="M1270" s="52">
        <v>0</v>
      </c>
      <c r="N1270" s="52">
        <v>0</v>
      </c>
      <c r="O1270" s="51">
        <v>66743</v>
      </c>
      <c r="P1270" s="51">
        <v>64770</v>
      </c>
      <c r="Q1270" s="55">
        <v>66743</v>
      </c>
      <c r="R1270" s="55">
        <v>1820</v>
      </c>
      <c r="S1270" s="51" t="s">
        <v>258</v>
      </c>
      <c r="T1270" s="51" t="s">
        <v>348</v>
      </c>
      <c r="U1270" s="55">
        <v>48.29</v>
      </c>
      <c r="V1270" s="55">
        <v>0</v>
      </c>
      <c r="W1270" s="55">
        <v>1.78</v>
      </c>
      <c r="X1270" s="55">
        <v>0.38</v>
      </c>
      <c r="Y1270" s="55">
        <f t="shared" si="120"/>
        <v>1.246</v>
      </c>
      <c r="Z1270" s="55">
        <f t="shared" si="121"/>
        <v>0.19</v>
      </c>
      <c r="AA1270" s="55">
        <v>0.222</v>
      </c>
      <c r="AB1270" s="56">
        <v>4.1850460033710504E-3</v>
      </c>
      <c r="AC1270">
        <f t="shared" si="116"/>
        <v>5</v>
      </c>
      <c r="AD1270">
        <f t="shared" si="117"/>
        <v>0</v>
      </c>
      <c r="AE1270">
        <f t="shared" si="118"/>
        <v>0</v>
      </c>
      <c r="AF1270">
        <f>'TP Factors'!$D$7</f>
        <v>1.0291758621024898</v>
      </c>
      <c r="AG1270">
        <f t="shared" si="119"/>
        <v>0</v>
      </c>
    </row>
    <row r="1271" spans="1:33">
      <c r="A1271" s="51" t="s">
        <v>246</v>
      </c>
      <c r="B1271" s="51">
        <v>10</v>
      </c>
      <c r="C1271" s="51" t="s">
        <v>247</v>
      </c>
      <c r="D1271" s="52">
        <v>37.82</v>
      </c>
      <c r="E1271" s="51" t="s">
        <v>248</v>
      </c>
      <c r="F1271" s="51">
        <v>1234</v>
      </c>
      <c r="G1271" s="53">
        <v>11.1</v>
      </c>
      <c r="H1271" s="51" t="s">
        <v>249</v>
      </c>
      <c r="I1271" s="51" t="s">
        <v>250</v>
      </c>
      <c r="J1271" s="51">
        <v>239</v>
      </c>
      <c r="K1271" s="54">
        <v>183.065232538</v>
      </c>
      <c r="L1271" s="54">
        <v>1433.3207894300001</v>
      </c>
      <c r="M1271" s="52">
        <v>0.3</v>
      </c>
      <c r="N1271" s="52">
        <v>0.05</v>
      </c>
      <c r="O1271" s="51">
        <v>66745</v>
      </c>
      <c r="P1271" s="51">
        <v>64772</v>
      </c>
      <c r="Q1271" s="55">
        <v>66745</v>
      </c>
      <c r="R1271" s="55">
        <v>1820</v>
      </c>
      <c r="S1271" s="51" t="s">
        <v>258</v>
      </c>
      <c r="T1271" s="51" t="s">
        <v>348</v>
      </c>
      <c r="U1271" s="55">
        <v>48.29</v>
      </c>
      <c r="V1271" s="55">
        <v>0</v>
      </c>
      <c r="W1271" s="55">
        <v>1.78</v>
      </c>
      <c r="X1271" s="55">
        <v>0.38</v>
      </c>
      <c r="Y1271" s="55">
        <f t="shared" si="120"/>
        <v>1.246</v>
      </c>
      <c r="Z1271" s="55">
        <f t="shared" si="121"/>
        <v>0.19</v>
      </c>
      <c r="AA1271" s="55">
        <v>0.222</v>
      </c>
      <c r="AB1271" s="56">
        <v>0.35417986372016003</v>
      </c>
      <c r="AC1271">
        <f t="shared" si="116"/>
        <v>390</v>
      </c>
      <c r="AD1271">
        <f t="shared" si="117"/>
        <v>1</v>
      </c>
      <c r="AE1271">
        <f t="shared" si="118"/>
        <v>0.2</v>
      </c>
      <c r="AF1271">
        <f>'TP Factors'!$D$7</f>
        <v>1.0291758621024898</v>
      </c>
      <c r="AG1271">
        <f t="shared" si="119"/>
        <v>0.2</v>
      </c>
    </row>
    <row r="1272" spans="1:33">
      <c r="A1272" s="51" t="s">
        <v>246</v>
      </c>
      <c r="B1272" s="51">
        <v>10</v>
      </c>
      <c r="C1272" s="51" t="s">
        <v>247</v>
      </c>
      <c r="D1272" s="52">
        <v>37.82</v>
      </c>
      <c r="E1272" s="51" t="s">
        <v>248</v>
      </c>
      <c r="F1272" s="51">
        <v>1234</v>
      </c>
      <c r="G1272" s="53">
        <v>11.1</v>
      </c>
      <c r="H1272" s="51" t="s">
        <v>249</v>
      </c>
      <c r="I1272" s="51" t="s">
        <v>250</v>
      </c>
      <c r="J1272" s="51">
        <v>25</v>
      </c>
      <c r="K1272" s="54">
        <v>72.764832200200004</v>
      </c>
      <c r="L1272" s="54">
        <v>126.609852127</v>
      </c>
      <c r="M1272" s="52">
        <v>0.03</v>
      </c>
      <c r="N1272" s="52">
        <v>0</v>
      </c>
      <c r="O1272" s="51">
        <v>66746</v>
      </c>
      <c r="P1272" s="51">
        <v>64773</v>
      </c>
      <c r="Q1272" s="55">
        <v>66746</v>
      </c>
      <c r="R1272" s="55">
        <v>1820</v>
      </c>
      <c r="S1272" s="51" t="s">
        <v>253</v>
      </c>
      <c r="T1272" s="51" t="s">
        <v>363</v>
      </c>
      <c r="U1272" s="55">
        <v>48.29</v>
      </c>
      <c r="V1272" s="55">
        <v>0</v>
      </c>
      <c r="W1272" s="55">
        <v>1.78</v>
      </c>
      <c r="X1272" s="55">
        <v>0.38</v>
      </c>
      <c r="Y1272" s="55">
        <f t="shared" si="120"/>
        <v>1.246</v>
      </c>
      <c r="Z1272" s="55">
        <f t="shared" si="121"/>
        <v>0.19</v>
      </c>
      <c r="AA1272" s="55">
        <v>0.25800000000000001</v>
      </c>
      <c r="AB1272" s="56">
        <v>3.1285850661139397E-2</v>
      </c>
      <c r="AC1272">
        <f t="shared" si="116"/>
        <v>40</v>
      </c>
      <c r="AD1272">
        <f t="shared" si="117"/>
        <v>0</v>
      </c>
      <c r="AE1272">
        <f t="shared" si="118"/>
        <v>0</v>
      </c>
      <c r="AF1272">
        <f>'TP Factors'!$D$7</f>
        <v>1.0291758621024898</v>
      </c>
      <c r="AG1272">
        <f t="shared" si="119"/>
        <v>0</v>
      </c>
    </row>
    <row r="1273" spans="1:33">
      <c r="A1273" s="51" t="s">
        <v>246</v>
      </c>
      <c r="B1273" s="51">
        <v>10</v>
      </c>
      <c r="C1273" s="51" t="s">
        <v>247</v>
      </c>
      <c r="D1273" s="52">
        <v>37.82</v>
      </c>
      <c r="E1273" s="51" t="s">
        <v>248</v>
      </c>
      <c r="F1273" s="51">
        <v>1234</v>
      </c>
      <c r="G1273" s="53">
        <v>102.5</v>
      </c>
      <c r="H1273" s="51" t="s">
        <v>249</v>
      </c>
      <c r="I1273" s="51" t="s">
        <v>250</v>
      </c>
      <c r="J1273" s="51">
        <v>28</v>
      </c>
      <c r="K1273" s="54">
        <v>31.7019988435</v>
      </c>
      <c r="L1273" s="54">
        <v>59.058856919199997</v>
      </c>
      <c r="M1273" s="52">
        <v>0.04</v>
      </c>
      <c r="N1273" s="52">
        <v>0.01</v>
      </c>
      <c r="O1273" s="51">
        <v>66750</v>
      </c>
      <c r="P1273" s="51">
        <v>64777</v>
      </c>
      <c r="Q1273" s="55">
        <v>66750</v>
      </c>
      <c r="R1273" s="55">
        <v>1300</v>
      </c>
      <c r="S1273" s="51" t="s">
        <v>261</v>
      </c>
      <c r="T1273" s="51" t="s">
        <v>302</v>
      </c>
      <c r="U1273" s="55">
        <v>48.29</v>
      </c>
      <c r="V1273" s="55">
        <v>0</v>
      </c>
      <c r="W1273" s="55">
        <v>2.1</v>
      </c>
      <c r="X1273" s="55">
        <v>0.51600000000000001</v>
      </c>
      <c r="Y1273" s="55">
        <f t="shared" si="120"/>
        <v>1.47</v>
      </c>
      <c r="Z1273" s="55">
        <f t="shared" si="121"/>
        <v>0.25800000000000001</v>
      </c>
      <c r="AA1273" s="55">
        <v>0.63100000000000001</v>
      </c>
      <c r="AB1273" s="56">
        <v>1.4593702989039E-2</v>
      </c>
      <c r="AC1273">
        <f t="shared" si="116"/>
        <v>46</v>
      </c>
      <c r="AD1273">
        <f t="shared" si="117"/>
        <v>0</v>
      </c>
      <c r="AE1273">
        <f t="shared" si="118"/>
        <v>0</v>
      </c>
      <c r="AF1273">
        <f>'TP Factors'!$D$7</f>
        <v>1.0291758621024898</v>
      </c>
      <c r="AG1273">
        <f t="shared" si="119"/>
        <v>0</v>
      </c>
    </row>
    <row r="1274" spans="1:33">
      <c r="A1274" s="51" t="s">
        <v>246</v>
      </c>
      <c r="B1274" s="51">
        <v>10</v>
      </c>
      <c r="C1274" s="51" t="s">
        <v>247</v>
      </c>
      <c r="D1274" s="52">
        <v>37.82</v>
      </c>
      <c r="E1274" s="51" t="s">
        <v>248</v>
      </c>
      <c r="F1274" s="51">
        <v>1234</v>
      </c>
      <c r="G1274" s="53">
        <v>102.5</v>
      </c>
      <c r="H1274" s="51" t="s">
        <v>249</v>
      </c>
      <c r="I1274" s="51" t="s">
        <v>250</v>
      </c>
      <c r="J1274" s="51">
        <v>409</v>
      </c>
      <c r="K1274" s="54">
        <v>198.81236381599999</v>
      </c>
      <c r="L1274" s="54">
        <v>821.17791572700003</v>
      </c>
      <c r="M1274" s="52">
        <v>0.6</v>
      </c>
      <c r="N1274" s="52">
        <v>0.11</v>
      </c>
      <c r="O1274" s="51">
        <v>66751</v>
      </c>
      <c r="P1274" s="51">
        <v>64778</v>
      </c>
      <c r="Q1274" s="55">
        <v>66751</v>
      </c>
      <c r="R1274" s="55">
        <v>1300</v>
      </c>
      <c r="S1274" s="51" t="s">
        <v>258</v>
      </c>
      <c r="T1274" s="51" t="s">
        <v>311</v>
      </c>
      <c r="U1274" s="55">
        <v>48.29</v>
      </c>
      <c r="V1274" s="55">
        <v>0</v>
      </c>
      <c r="W1274" s="55">
        <v>2.1</v>
      </c>
      <c r="X1274" s="55">
        <v>0.51600000000000001</v>
      </c>
      <c r="Y1274" s="55">
        <f t="shared" si="120"/>
        <v>1.47</v>
      </c>
      <c r="Z1274" s="55">
        <f t="shared" si="121"/>
        <v>0.25800000000000001</v>
      </c>
      <c r="AA1274" s="55">
        <v>0.66200000000000003</v>
      </c>
      <c r="AB1274" s="56">
        <v>0.202916670407462</v>
      </c>
      <c r="AC1274">
        <f t="shared" si="116"/>
        <v>667</v>
      </c>
      <c r="AD1274">
        <f t="shared" si="117"/>
        <v>2</v>
      </c>
      <c r="AE1274">
        <f t="shared" si="118"/>
        <v>0.4</v>
      </c>
      <c r="AF1274">
        <f>'TP Factors'!$D$7</f>
        <v>1.0291758621024898</v>
      </c>
      <c r="AG1274">
        <f t="shared" si="119"/>
        <v>0.4</v>
      </c>
    </row>
    <row r="1275" spans="1:33">
      <c r="A1275" s="51" t="s">
        <v>246</v>
      </c>
      <c r="B1275" s="51">
        <v>10</v>
      </c>
      <c r="C1275" s="51" t="s">
        <v>247</v>
      </c>
      <c r="D1275" s="52">
        <v>37.82</v>
      </c>
      <c r="E1275" s="51" t="s">
        <v>248</v>
      </c>
      <c r="F1275" s="51">
        <v>1234</v>
      </c>
      <c r="G1275" s="53">
        <v>29</v>
      </c>
      <c r="H1275" s="51" t="s">
        <v>249</v>
      </c>
      <c r="I1275" s="51" t="s">
        <v>250</v>
      </c>
      <c r="J1275" s="51">
        <v>3134</v>
      </c>
      <c r="K1275" s="54">
        <v>543.09140337400004</v>
      </c>
      <c r="L1275" s="54">
        <v>13703.1953342</v>
      </c>
      <c r="M1275" s="52">
        <v>4.8899999999999997</v>
      </c>
      <c r="N1275" s="52">
        <v>0.5</v>
      </c>
      <c r="O1275" s="51">
        <v>66752</v>
      </c>
      <c r="P1275" s="51">
        <v>64779</v>
      </c>
      <c r="Q1275" s="55">
        <v>66752</v>
      </c>
      <c r="R1275" s="55">
        <v>1200</v>
      </c>
      <c r="S1275" s="51" t="s">
        <v>258</v>
      </c>
      <c r="T1275" s="51" t="s">
        <v>259</v>
      </c>
      <c r="U1275" s="55">
        <v>48.29</v>
      </c>
      <c r="V1275" s="55">
        <v>0</v>
      </c>
      <c r="W1275" s="55">
        <v>2.23</v>
      </c>
      <c r="X1275" s="55">
        <v>0.316</v>
      </c>
      <c r="Y1275" s="55">
        <f t="shared" si="120"/>
        <v>1.5609999999999999</v>
      </c>
      <c r="Z1275" s="55">
        <f t="shared" si="121"/>
        <v>0.158</v>
      </c>
      <c r="AA1275" s="55">
        <v>0.30399999999999999</v>
      </c>
      <c r="AB1275" s="56">
        <v>0.25717368516028299</v>
      </c>
      <c r="AC1275">
        <f t="shared" si="116"/>
        <v>388</v>
      </c>
      <c r="AD1275">
        <f t="shared" si="117"/>
        <v>1</v>
      </c>
      <c r="AE1275">
        <f t="shared" si="118"/>
        <v>0.1</v>
      </c>
      <c r="AF1275">
        <f>'TP Factors'!$D$7</f>
        <v>1.0291758621024898</v>
      </c>
      <c r="AG1275">
        <f t="shared" si="119"/>
        <v>0.1</v>
      </c>
    </row>
    <row r="1276" spans="1:33">
      <c r="A1276" s="51" t="s">
        <v>246</v>
      </c>
      <c r="B1276" s="51">
        <v>10</v>
      </c>
      <c r="C1276" s="51" t="s">
        <v>247</v>
      </c>
      <c r="D1276" s="52">
        <v>37.82</v>
      </c>
      <c r="E1276" s="51" t="s">
        <v>248</v>
      </c>
      <c r="F1276" s="51">
        <v>1234</v>
      </c>
      <c r="G1276" s="53">
        <v>102.5</v>
      </c>
      <c r="H1276" s="51" t="s">
        <v>249</v>
      </c>
      <c r="I1276" s="51" t="s">
        <v>250</v>
      </c>
      <c r="J1276" s="51">
        <v>10916</v>
      </c>
      <c r="K1276" s="54">
        <v>974.83431678800002</v>
      </c>
      <c r="L1276" s="54">
        <v>20967.808543700001</v>
      </c>
      <c r="M1276" s="52">
        <v>16.05</v>
      </c>
      <c r="N1276" s="52">
        <v>2.82</v>
      </c>
      <c r="O1276" s="51">
        <v>66769</v>
      </c>
      <c r="P1276" s="51">
        <v>64794</v>
      </c>
      <c r="Q1276" s="55">
        <v>66769</v>
      </c>
      <c r="R1276" s="55">
        <v>1300</v>
      </c>
      <c r="S1276" s="51" t="s">
        <v>253</v>
      </c>
      <c r="T1276" s="51" t="s">
        <v>319</v>
      </c>
      <c r="U1276" s="55">
        <v>48.29</v>
      </c>
      <c r="V1276" s="55">
        <v>0</v>
      </c>
      <c r="W1276" s="55">
        <v>2.1</v>
      </c>
      <c r="X1276" s="55">
        <v>0.51600000000000001</v>
      </c>
      <c r="Y1276" s="55">
        <f t="shared" si="120"/>
        <v>1.47</v>
      </c>
      <c r="Z1276" s="55">
        <f t="shared" si="121"/>
        <v>0.25800000000000001</v>
      </c>
      <c r="AA1276" s="55">
        <v>0.69199999999999995</v>
      </c>
      <c r="AB1276" s="56">
        <v>5.1812376037621801</v>
      </c>
      <c r="AC1276">
        <f t="shared" si="116"/>
        <v>17797</v>
      </c>
      <c r="AD1276">
        <f t="shared" si="117"/>
        <v>58</v>
      </c>
      <c r="AE1276">
        <f t="shared" si="118"/>
        <v>10.1</v>
      </c>
      <c r="AF1276">
        <f>'TP Factors'!$D$7</f>
        <v>1.0291758621024898</v>
      </c>
      <c r="AG1276">
        <f t="shared" si="119"/>
        <v>10.4</v>
      </c>
    </row>
    <row r="1277" spans="1:33">
      <c r="A1277" s="51" t="s">
        <v>246</v>
      </c>
      <c r="B1277" s="51">
        <v>10</v>
      </c>
      <c r="C1277" s="51" t="s">
        <v>247</v>
      </c>
      <c r="D1277" s="52">
        <v>37.82</v>
      </c>
      <c r="E1277" s="51" t="s">
        <v>248</v>
      </c>
      <c r="F1277" s="51">
        <v>1234</v>
      </c>
      <c r="G1277" s="53">
        <v>102.5</v>
      </c>
      <c r="H1277" s="51" t="s">
        <v>249</v>
      </c>
      <c r="I1277" s="51" t="s">
        <v>250</v>
      </c>
      <c r="J1277" s="51">
        <v>6122</v>
      </c>
      <c r="K1277" s="54">
        <v>560.92235716699997</v>
      </c>
      <c r="L1277" s="54">
        <v>12290.9229989</v>
      </c>
      <c r="M1277" s="52">
        <v>9</v>
      </c>
      <c r="N1277" s="52">
        <v>1.58</v>
      </c>
      <c r="O1277" s="51">
        <v>66772</v>
      </c>
      <c r="P1277" s="51">
        <v>64797</v>
      </c>
      <c r="Q1277" s="55">
        <v>66772</v>
      </c>
      <c r="R1277" s="55">
        <v>1300</v>
      </c>
      <c r="S1277" s="51" t="s">
        <v>258</v>
      </c>
      <c r="T1277" s="51" t="s">
        <v>311</v>
      </c>
      <c r="U1277" s="55">
        <v>48.29</v>
      </c>
      <c r="V1277" s="55">
        <v>0</v>
      </c>
      <c r="W1277" s="55">
        <v>2.1</v>
      </c>
      <c r="X1277" s="55">
        <v>0.51600000000000001</v>
      </c>
      <c r="Y1277" s="55">
        <f t="shared" si="120"/>
        <v>1.47</v>
      </c>
      <c r="Z1277" s="55">
        <f t="shared" si="121"/>
        <v>0.25800000000000001</v>
      </c>
      <c r="AA1277" s="55">
        <v>0.66200000000000003</v>
      </c>
      <c r="AB1277" s="56">
        <v>3.0371410676261998</v>
      </c>
      <c r="AC1277">
        <f t="shared" si="116"/>
        <v>9980</v>
      </c>
      <c r="AD1277">
        <f t="shared" si="117"/>
        <v>32</v>
      </c>
      <c r="AE1277">
        <f t="shared" si="118"/>
        <v>5.7</v>
      </c>
      <c r="AF1277">
        <f>'TP Factors'!$D$7</f>
        <v>1.0291758621024898</v>
      </c>
      <c r="AG1277">
        <f t="shared" si="119"/>
        <v>5.9</v>
      </c>
    </row>
    <row r="1278" spans="1:33">
      <c r="A1278" s="51" t="s">
        <v>246</v>
      </c>
      <c r="B1278" s="51">
        <v>10</v>
      </c>
      <c r="C1278" s="51" t="s">
        <v>247</v>
      </c>
      <c r="D1278" s="52">
        <v>37.82</v>
      </c>
      <c r="E1278" s="51" t="s">
        <v>248</v>
      </c>
      <c r="F1278" s="51">
        <v>1234</v>
      </c>
      <c r="G1278" s="53">
        <v>11.1</v>
      </c>
      <c r="H1278" s="51" t="s">
        <v>249</v>
      </c>
      <c r="I1278" s="51" t="s">
        <v>250</v>
      </c>
      <c r="J1278" s="51">
        <v>0</v>
      </c>
      <c r="K1278" s="54">
        <v>3.4030501880299999</v>
      </c>
      <c r="L1278" s="54">
        <v>0.41766164293000002</v>
      </c>
      <c r="M1278" s="52">
        <v>0</v>
      </c>
      <c r="N1278" s="52">
        <v>0</v>
      </c>
      <c r="O1278" s="51">
        <v>66802</v>
      </c>
      <c r="P1278" s="51">
        <v>64826</v>
      </c>
      <c r="Q1278" s="55">
        <v>66802</v>
      </c>
      <c r="R1278" s="55">
        <v>1820</v>
      </c>
      <c r="S1278" s="51" t="s">
        <v>258</v>
      </c>
      <c r="T1278" s="51" t="s">
        <v>348</v>
      </c>
      <c r="U1278" s="55">
        <v>48.29</v>
      </c>
      <c r="V1278" s="55">
        <v>0</v>
      </c>
      <c r="W1278" s="55">
        <v>1.78</v>
      </c>
      <c r="X1278" s="55">
        <v>0.38</v>
      </c>
      <c r="Y1278" s="55">
        <f t="shared" si="120"/>
        <v>1.246</v>
      </c>
      <c r="Z1278" s="55">
        <f t="shared" si="121"/>
        <v>0.19</v>
      </c>
      <c r="AA1278" s="55">
        <v>0.222</v>
      </c>
      <c r="AB1278" s="56">
        <v>1.0320602692659E-4</v>
      </c>
      <c r="AC1278">
        <f t="shared" si="116"/>
        <v>0</v>
      </c>
      <c r="AD1278">
        <f t="shared" si="117"/>
        <v>0</v>
      </c>
      <c r="AE1278">
        <f t="shared" si="118"/>
        <v>0</v>
      </c>
      <c r="AF1278">
        <f>'TP Factors'!$D$7</f>
        <v>1.0291758621024898</v>
      </c>
      <c r="AG1278">
        <f t="shared" si="119"/>
        <v>0</v>
      </c>
    </row>
    <row r="1279" spans="1:33">
      <c r="A1279" s="51" t="s">
        <v>246</v>
      </c>
      <c r="B1279" s="51">
        <v>10</v>
      </c>
      <c r="C1279" s="51" t="s">
        <v>247</v>
      </c>
      <c r="D1279" s="52">
        <v>37.82</v>
      </c>
      <c r="E1279" s="51" t="s">
        <v>248</v>
      </c>
      <c r="F1279" s="51">
        <v>1234</v>
      </c>
      <c r="G1279" s="53">
        <v>102.5</v>
      </c>
      <c r="H1279" s="51" t="s">
        <v>249</v>
      </c>
      <c r="I1279" s="51" t="s">
        <v>250</v>
      </c>
      <c r="J1279" s="51">
        <v>28</v>
      </c>
      <c r="K1279" s="54">
        <v>42.149239085300003</v>
      </c>
      <c r="L1279" s="54">
        <v>56.354760330399998</v>
      </c>
      <c r="M1279" s="52">
        <v>0.04</v>
      </c>
      <c r="N1279" s="52">
        <v>0.01</v>
      </c>
      <c r="O1279" s="51">
        <v>66803</v>
      </c>
      <c r="P1279" s="51">
        <v>64827</v>
      </c>
      <c r="Q1279" s="55">
        <v>66803</v>
      </c>
      <c r="R1279" s="55">
        <v>1300</v>
      </c>
      <c r="S1279" s="51" t="s">
        <v>258</v>
      </c>
      <c r="T1279" s="51" t="s">
        <v>311</v>
      </c>
      <c r="U1279" s="55">
        <v>48.29</v>
      </c>
      <c r="V1279" s="55">
        <v>0</v>
      </c>
      <c r="W1279" s="55">
        <v>2.1</v>
      </c>
      <c r="X1279" s="55">
        <v>0.51600000000000001</v>
      </c>
      <c r="Y1279" s="55">
        <f t="shared" si="120"/>
        <v>1.47</v>
      </c>
      <c r="Z1279" s="55">
        <f t="shared" si="121"/>
        <v>0.25800000000000001</v>
      </c>
      <c r="AA1279" s="55">
        <v>0.66200000000000003</v>
      </c>
      <c r="AB1279" s="56">
        <v>1.39255088417524E-2</v>
      </c>
      <c r="AC1279">
        <f t="shared" si="116"/>
        <v>46</v>
      </c>
      <c r="AD1279">
        <f t="shared" si="117"/>
        <v>0</v>
      </c>
      <c r="AE1279">
        <f t="shared" si="118"/>
        <v>0</v>
      </c>
      <c r="AF1279">
        <f>'TP Factors'!$D$7</f>
        <v>1.0291758621024898</v>
      </c>
      <c r="AG1279">
        <f t="shared" si="119"/>
        <v>0</v>
      </c>
    </row>
    <row r="1280" spans="1:33">
      <c r="A1280" s="51" t="s">
        <v>246</v>
      </c>
      <c r="B1280" s="51">
        <v>10</v>
      </c>
      <c r="C1280" s="51" t="s">
        <v>247</v>
      </c>
      <c r="D1280" s="52">
        <v>37.82</v>
      </c>
      <c r="E1280" s="51" t="s">
        <v>248</v>
      </c>
      <c r="F1280" s="51">
        <v>1234</v>
      </c>
      <c r="G1280" s="53">
        <v>105</v>
      </c>
      <c r="H1280" s="51" t="s">
        <v>249</v>
      </c>
      <c r="I1280" s="51" t="s">
        <v>250</v>
      </c>
      <c r="J1280" s="51">
        <v>1716</v>
      </c>
      <c r="K1280" s="54">
        <v>279.54170933699999</v>
      </c>
      <c r="L1280" s="54">
        <v>2534.9517454800002</v>
      </c>
      <c r="M1280" s="52">
        <v>2.3199999999999998</v>
      </c>
      <c r="N1280" s="52">
        <v>0.43</v>
      </c>
      <c r="O1280" s="51">
        <v>66806</v>
      </c>
      <c r="P1280" s="51">
        <v>64830</v>
      </c>
      <c r="Q1280" s="55">
        <v>66806</v>
      </c>
      <c r="R1280" s="55">
        <v>1400</v>
      </c>
      <c r="S1280" s="51" t="s">
        <v>251</v>
      </c>
      <c r="T1280" s="51" t="s">
        <v>333</v>
      </c>
      <c r="U1280" s="55">
        <v>48.29</v>
      </c>
      <c r="V1280" s="55">
        <v>0</v>
      </c>
      <c r="W1280" s="55">
        <v>1.93</v>
      </c>
      <c r="X1280" s="55">
        <v>0.497</v>
      </c>
      <c r="Y1280" s="55">
        <f t="shared" si="120"/>
        <v>1.351</v>
      </c>
      <c r="Z1280" s="55">
        <f t="shared" si="121"/>
        <v>0.2485</v>
      </c>
      <c r="AA1280" s="55">
        <v>0.9</v>
      </c>
      <c r="AB1280" s="56">
        <v>0.62639771248699305</v>
      </c>
      <c r="AC1280">
        <f t="shared" si="116"/>
        <v>2798</v>
      </c>
      <c r="AD1280">
        <f t="shared" si="117"/>
        <v>8</v>
      </c>
      <c r="AE1280">
        <f t="shared" si="118"/>
        <v>1.5</v>
      </c>
      <c r="AF1280">
        <f>'TP Factors'!$D$7</f>
        <v>1.0291758621024898</v>
      </c>
      <c r="AG1280">
        <f t="shared" si="119"/>
        <v>1.5</v>
      </c>
    </row>
    <row r="1281" spans="1:33">
      <c r="A1281" s="51" t="s">
        <v>246</v>
      </c>
      <c r="B1281" s="51">
        <v>10</v>
      </c>
      <c r="C1281" s="51" t="s">
        <v>247</v>
      </c>
      <c r="D1281" s="52">
        <v>37.82</v>
      </c>
      <c r="E1281" s="51" t="s">
        <v>248</v>
      </c>
      <c r="F1281" s="51">
        <v>1234</v>
      </c>
      <c r="G1281" s="53">
        <v>105</v>
      </c>
      <c r="H1281" s="51" t="s">
        <v>249</v>
      </c>
      <c r="I1281" s="51" t="s">
        <v>250</v>
      </c>
      <c r="J1281" s="51">
        <v>5746</v>
      </c>
      <c r="K1281" s="54">
        <v>445.74615411899998</v>
      </c>
      <c r="L1281" s="54">
        <v>8610.5556910800005</v>
      </c>
      <c r="M1281" s="52">
        <v>7.76</v>
      </c>
      <c r="N1281" s="52">
        <v>1.43</v>
      </c>
      <c r="O1281" s="51">
        <v>66807</v>
      </c>
      <c r="P1281" s="51">
        <v>64831</v>
      </c>
      <c r="Q1281" s="55">
        <v>66807</v>
      </c>
      <c r="R1281" s="55">
        <v>1400</v>
      </c>
      <c r="S1281" s="51" t="s">
        <v>258</v>
      </c>
      <c r="T1281" s="51" t="s">
        <v>330</v>
      </c>
      <c r="U1281" s="55">
        <v>48.29</v>
      </c>
      <c r="V1281" s="55">
        <v>0</v>
      </c>
      <c r="W1281" s="55">
        <v>1.93</v>
      </c>
      <c r="X1281" s="55">
        <v>0.497</v>
      </c>
      <c r="Y1281" s="55">
        <f t="shared" si="120"/>
        <v>1.351</v>
      </c>
      <c r="Z1281" s="55">
        <f t="shared" si="121"/>
        <v>0.2485</v>
      </c>
      <c r="AA1281" s="55">
        <v>0.88700000000000001</v>
      </c>
      <c r="AB1281" s="56">
        <v>2.1277061378149198</v>
      </c>
      <c r="AC1281">
        <f t="shared" si="116"/>
        <v>9368</v>
      </c>
      <c r="AD1281">
        <f t="shared" si="117"/>
        <v>28</v>
      </c>
      <c r="AE1281">
        <f t="shared" si="118"/>
        <v>5.0999999999999996</v>
      </c>
      <c r="AF1281">
        <f>'TP Factors'!$D$7</f>
        <v>1.0291758621024898</v>
      </c>
      <c r="AG1281">
        <f t="shared" si="119"/>
        <v>5.2</v>
      </c>
    </row>
    <row r="1282" spans="1:33">
      <c r="A1282" s="51" t="s">
        <v>246</v>
      </c>
      <c r="B1282" s="51">
        <v>10</v>
      </c>
      <c r="C1282" s="51" t="s">
        <v>247</v>
      </c>
      <c r="D1282" s="52">
        <v>37.82</v>
      </c>
      <c r="E1282" s="51" t="s">
        <v>248</v>
      </c>
      <c r="F1282" s="51">
        <v>1234</v>
      </c>
      <c r="G1282" s="53">
        <v>0</v>
      </c>
      <c r="H1282" s="51" t="s">
        <v>249</v>
      </c>
      <c r="I1282" s="51" t="s">
        <v>250</v>
      </c>
      <c r="J1282" s="51">
        <v>506</v>
      </c>
      <c r="K1282" s="54">
        <v>176.695786865</v>
      </c>
      <c r="L1282" s="54">
        <v>1344.35384219</v>
      </c>
      <c r="M1282" s="52">
        <v>0.21</v>
      </c>
      <c r="N1282" s="52">
        <v>0.03</v>
      </c>
      <c r="O1282" s="51">
        <v>66831</v>
      </c>
      <c r="P1282" s="51">
        <v>64852</v>
      </c>
      <c r="Q1282" s="55">
        <v>66831</v>
      </c>
      <c r="R1282" s="55">
        <v>5300</v>
      </c>
      <c r="S1282" s="51" t="s">
        <v>253</v>
      </c>
      <c r="T1282" s="51" t="s">
        <v>316</v>
      </c>
      <c r="U1282" s="55">
        <v>48.29</v>
      </c>
      <c r="V1282" s="55">
        <v>0</v>
      </c>
      <c r="W1282" s="55">
        <v>0.6</v>
      </c>
      <c r="X1282" s="55">
        <v>0.13500000000000001</v>
      </c>
      <c r="Y1282" s="55">
        <f t="shared" si="120"/>
        <v>0.42</v>
      </c>
      <c r="Z1282" s="55">
        <f t="shared" si="121"/>
        <v>6.7500000000000004E-2</v>
      </c>
      <c r="AA1282" s="55">
        <v>0.5</v>
      </c>
      <c r="AB1282" s="56">
        <v>0.332195740215803</v>
      </c>
      <c r="AC1282">
        <f t="shared" si="116"/>
        <v>824</v>
      </c>
      <c r="AD1282">
        <f t="shared" si="117"/>
        <v>1</v>
      </c>
      <c r="AE1282">
        <f t="shared" si="118"/>
        <v>0.1</v>
      </c>
      <c r="AF1282">
        <f>'TP Factors'!$D$7</f>
        <v>1.0291758621024898</v>
      </c>
      <c r="AG1282">
        <f t="shared" si="119"/>
        <v>0.1</v>
      </c>
    </row>
    <row r="1283" spans="1:33">
      <c r="A1283" s="51" t="s">
        <v>246</v>
      </c>
      <c r="B1283" s="51">
        <v>10</v>
      </c>
      <c r="C1283" s="51" t="s">
        <v>247</v>
      </c>
      <c r="D1283" s="52">
        <v>37.82</v>
      </c>
      <c r="E1283" s="51" t="s">
        <v>248</v>
      </c>
      <c r="F1283" s="51">
        <v>1234</v>
      </c>
      <c r="G1283" s="53">
        <v>11.1</v>
      </c>
      <c r="H1283" s="51" t="s">
        <v>249</v>
      </c>
      <c r="I1283" s="51" t="s">
        <v>250</v>
      </c>
      <c r="J1283" s="51">
        <v>65</v>
      </c>
      <c r="K1283" s="54">
        <v>142.536416121</v>
      </c>
      <c r="L1283" s="54">
        <v>389.23345949100002</v>
      </c>
      <c r="M1283" s="52">
        <v>0.08</v>
      </c>
      <c r="N1283" s="52">
        <v>0.01</v>
      </c>
      <c r="O1283" s="51">
        <v>66835</v>
      </c>
      <c r="P1283" s="51">
        <v>64856</v>
      </c>
      <c r="Q1283" s="55">
        <v>66835</v>
      </c>
      <c r="R1283" s="55">
        <v>1820</v>
      </c>
      <c r="S1283" s="51" t="s">
        <v>258</v>
      </c>
      <c r="T1283" s="51" t="s">
        <v>348</v>
      </c>
      <c r="U1283" s="55">
        <v>48.29</v>
      </c>
      <c r="V1283" s="55">
        <v>0</v>
      </c>
      <c r="W1283" s="55">
        <v>1.78</v>
      </c>
      <c r="X1283" s="55">
        <v>0.38</v>
      </c>
      <c r="Y1283" s="55">
        <f t="shared" si="120"/>
        <v>1.246</v>
      </c>
      <c r="Z1283" s="55">
        <f t="shared" si="121"/>
        <v>0.19</v>
      </c>
      <c r="AA1283" s="55">
        <v>0.222</v>
      </c>
      <c r="AB1283" s="56">
        <v>9.6181297771809102E-2</v>
      </c>
      <c r="AC1283">
        <f t="shared" ref="AC1283:AC1320" si="122">ROUND(AB1283*AA1283*U1283*102.79,0)</f>
        <v>106</v>
      </c>
      <c r="AD1283">
        <f t="shared" ref="AD1283:AD1320" si="123">ROUND(Y1283*AC1283*0.002205,0)</f>
        <v>0</v>
      </c>
      <c r="AE1283">
        <f t="shared" ref="AE1283:AE1320" si="124">ROUND(Z1283*AC1283*0.002205,1)</f>
        <v>0</v>
      </c>
      <c r="AF1283">
        <f>'TP Factors'!$D$7</f>
        <v>1.0291758621024898</v>
      </c>
      <c r="AG1283">
        <f t="shared" ref="AG1283:AG1320" si="125">ROUND(AE1283*AF1283,1)</f>
        <v>0</v>
      </c>
    </row>
    <row r="1284" spans="1:33">
      <c r="A1284" s="51" t="s">
        <v>246</v>
      </c>
      <c r="B1284" s="51">
        <v>10</v>
      </c>
      <c r="C1284" s="51" t="s">
        <v>247</v>
      </c>
      <c r="D1284" s="52">
        <v>37.82</v>
      </c>
      <c r="E1284" s="51" t="s">
        <v>248</v>
      </c>
      <c r="F1284" s="51">
        <v>1234</v>
      </c>
      <c r="G1284" s="53">
        <v>102.5</v>
      </c>
      <c r="H1284" s="51" t="s">
        <v>249</v>
      </c>
      <c r="I1284" s="51" t="s">
        <v>250</v>
      </c>
      <c r="J1284" s="51">
        <v>3017</v>
      </c>
      <c r="K1284" s="54">
        <v>360.56270841600002</v>
      </c>
      <c r="L1284" s="54">
        <v>6056.7279916099997</v>
      </c>
      <c r="M1284" s="52">
        <v>4.43</v>
      </c>
      <c r="N1284" s="52">
        <v>0.78</v>
      </c>
      <c r="O1284" s="51">
        <v>66836</v>
      </c>
      <c r="P1284" s="51">
        <v>64857</v>
      </c>
      <c r="Q1284" s="55">
        <v>66836</v>
      </c>
      <c r="R1284" s="55">
        <v>1300</v>
      </c>
      <c r="S1284" s="51" t="s">
        <v>258</v>
      </c>
      <c r="T1284" s="51" t="s">
        <v>311</v>
      </c>
      <c r="U1284" s="55">
        <v>48.29</v>
      </c>
      <c r="V1284" s="55">
        <v>0</v>
      </c>
      <c r="W1284" s="55">
        <v>2.1</v>
      </c>
      <c r="X1284" s="55">
        <v>0.51600000000000001</v>
      </c>
      <c r="Y1284" s="55">
        <f t="shared" si="120"/>
        <v>1.47</v>
      </c>
      <c r="Z1284" s="55">
        <f t="shared" si="121"/>
        <v>0.25800000000000001</v>
      </c>
      <c r="AA1284" s="55">
        <v>0.66200000000000003</v>
      </c>
      <c r="AB1284" s="56">
        <v>1.49664409423988</v>
      </c>
      <c r="AC1284">
        <f t="shared" si="122"/>
        <v>4918</v>
      </c>
      <c r="AD1284">
        <f t="shared" si="123"/>
        <v>16</v>
      </c>
      <c r="AE1284">
        <f t="shared" si="124"/>
        <v>2.8</v>
      </c>
      <c r="AF1284">
        <f>'TP Factors'!$D$7</f>
        <v>1.0291758621024898</v>
      </c>
      <c r="AG1284">
        <f t="shared" si="125"/>
        <v>2.9</v>
      </c>
    </row>
    <row r="1285" spans="1:33">
      <c r="A1285" s="51" t="s">
        <v>246</v>
      </c>
      <c r="B1285" s="51">
        <v>10</v>
      </c>
      <c r="C1285" s="51" t="s">
        <v>247</v>
      </c>
      <c r="D1285" s="52">
        <v>37.82</v>
      </c>
      <c r="E1285" s="51" t="s">
        <v>248</v>
      </c>
      <c r="F1285" s="51">
        <v>1234</v>
      </c>
      <c r="G1285" s="53">
        <v>0</v>
      </c>
      <c r="H1285" s="51" t="s">
        <v>249</v>
      </c>
      <c r="I1285" s="51" t="s">
        <v>250</v>
      </c>
      <c r="J1285" s="51">
        <v>304</v>
      </c>
      <c r="K1285" s="54">
        <v>119.654793509</v>
      </c>
      <c r="L1285" s="54">
        <v>808.11730280300003</v>
      </c>
      <c r="M1285" s="52">
        <v>0.13</v>
      </c>
      <c r="N1285" s="52">
        <v>0.02</v>
      </c>
      <c r="O1285" s="51">
        <v>66904</v>
      </c>
      <c r="P1285" s="51">
        <v>64921</v>
      </c>
      <c r="Q1285" s="55">
        <v>66904</v>
      </c>
      <c r="R1285" s="55">
        <v>5300</v>
      </c>
      <c r="S1285" s="51" t="s">
        <v>253</v>
      </c>
      <c r="T1285" s="51" t="s">
        <v>316</v>
      </c>
      <c r="U1285" s="55">
        <v>48.29</v>
      </c>
      <c r="V1285" s="55">
        <v>0</v>
      </c>
      <c r="W1285" s="55">
        <v>0.6</v>
      </c>
      <c r="X1285" s="55">
        <v>0.13500000000000001</v>
      </c>
      <c r="Y1285" s="55">
        <f t="shared" si="120"/>
        <v>0.42</v>
      </c>
      <c r="Z1285" s="55">
        <f t="shared" si="121"/>
        <v>6.7500000000000004E-2</v>
      </c>
      <c r="AA1285" s="55">
        <v>0.5</v>
      </c>
      <c r="AB1285" s="56">
        <v>0.199689335613424</v>
      </c>
      <c r="AC1285">
        <f t="shared" si="122"/>
        <v>496</v>
      </c>
      <c r="AD1285">
        <f t="shared" si="123"/>
        <v>0</v>
      </c>
      <c r="AE1285">
        <f t="shared" si="124"/>
        <v>0.1</v>
      </c>
      <c r="AF1285">
        <f>'TP Factors'!$D$7</f>
        <v>1.0291758621024898</v>
      </c>
      <c r="AG1285">
        <f t="shared" si="125"/>
        <v>0.1</v>
      </c>
    </row>
    <row r="1286" spans="1:33">
      <c r="A1286" s="51" t="s">
        <v>246</v>
      </c>
      <c r="B1286" s="51">
        <v>10</v>
      </c>
      <c r="C1286" s="51" t="s">
        <v>247</v>
      </c>
      <c r="D1286" s="52">
        <v>37.82</v>
      </c>
      <c r="E1286" s="51" t="s">
        <v>248</v>
      </c>
      <c r="F1286" s="51">
        <v>1234</v>
      </c>
      <c r="G1286" s="53">
        <v>11.1</v>
      </c>
      <c r="H1286" s="51" t="s">
        <v>249</v>
      </c>
      <c r="I1286" s="51" t="s">
        <v>250</v>
      </c>
      <c r="J1286" s="51">
        <v>0</v>
      </c>
      <c r="K1286" s="54">
        <v>7.4720026283900003</v>
      </c>
      <c r="L1286" s="54">
        <v>2.0141052848299998</v>
      </c>
      <c r="M1286" s="52">
        <v>0</v>
      </c>
      <c r="N1286" s="52">
        <v>0</v>
      </c>
      <c r="O1286" s="51">
        <v>66910</v>
      </c>
      <c r="P1286" s="51">
        <v>64927</v>
      </c>
      <c r="Q1286" s="55">
        <v>66910</v>
      </c>
      <c r="R1286" s="55">
        <v>1820</v>
      </c>
      <c r="S1286" s="51" t="s">
        <v>253</v>
      </c>
      <c r="T1286" s="51" t="s">
        <v>363</v>
      </c>
      <c r="U1286" s="55">
        <v>48.29</v>
      </c>
      <c r="V1286" s="55">
        <v>0</v>
      </c>
      <c r="W1286" s="55">
        <v>1.78</v>
      </c>
      <c r="X1286" s="55">
        <v>0.38</v>
      </c>
      <c r="Y1286" s="55">
        <f t="shared" si="120"/>
        <v>1.246</v>
      </c>
      <c r="Z1286" s="55">
        <f t="shared" si="121"/>
        <v>0.19</v>
      </c>
      <c r="AA1286" s="55">
        <v>0.25800000000000001</v>
      </c>
      <c r="AB1286" s="56">
        <v>4.9769426324134996E-4</v>
      </c>
      <c r="AC1286">
        <f t="shared" si="122"/>
        <v>1</v>
      </c>
      <c r="AD1286">
        <f t="shared" si="123"/>
        <v>0</v>
      </c>
      <c r="AE1286">
        <f t="shared" si="124"/>
        <v>0</v>
      </c>
      <c r="AF1286">
        <f>'TP Factors'!$D$7</f>
        <v>1.0291758621024898</v>
      </c>
      <c r="AG1286">
        <f t="shared" si="125"/>
        <v>0</v>
      </c>
    </row>
    <row r="1287" spans="1:33">
      <c r="A1287" s="51" t="s">
        <v>246</v>
      </c>
      <c r="B1287" s="51">
        <v>10</v>
      </c>
      <c r="C1287" s="51" t="s">
        <v>247</v>
      </c>
      <c r="D1287" s="52">
        <v>37.82</v>
      </c>
      <c r="E1287" s="51" t="s">
        <v>248</v>
      </c>
      <c r="F1287" s="51">
        <v>1234</v>
      </c>
      <c r="G1287" s="53">
        <v>105</v>
      </c>
      <c r="H1287" s="51" t="s">
        <v>249</v>
      </c>
      <c r="I1287" s="51" t="s">
        <v>250</v>
      </c>
      <c r="J1287" s="51">
        <v>1249</v>
      </c>
      <c r="K1287" s="54">
        <v>232.57728776100001</v>
      </c>
      <c r="L1287" s="54">
        <v>1874.082793</v>
      </c>
      <c r="M1287" s="52">
        <v>1.69</v>
      </c>
      <c r="N1287" s="52">
        <v>0.31</v>
      </c>
      <c r="O1287" s="51">
        <v>66912</v>
      </c>
      <c r="P1287" s="51">
        <v>64929</v>
      </c>
      <c r="Q1287" s="55">
        <v>66912</v>
      </c>
      <c r="R1287" s="55">
        <v>1400</v>
      </c>
      <c r="S1287" s="51" t="s">
        <v>261</v>
      </c>
      <c r="T1287" s="51" t="s">
        <v>266</v>
      </c>
      <c r="U1287" s="55">
        <v>48.29</v>
      </c>
      <c r="V1287" s="55">
        <v>0</v>
      </c>
      <c r="W1287" s="55">
        <v>1.93</v>
      </c>
      <c r="X1287" s="55">
        <v>0.497</v>
      </c>
      <c r="Y1287" s="55">
        <f t="shared" si="120"/>
        <v>1.351</v>
      </c>
      <c r="Z1287" s="55">
        <f t="shared" si="121"/>
        <v>0.2485</v>
      </c>
      <c r="AA1287" s="55">
        <v>0.88600000000000001</v>
      </c>
      <c r="AB1287" s="56">
        <v>0.46309409107029498</v>
      </c>
      <c r="AC1287">
        <f t="shared" si="122"/>
        <v>2037</v>
      </c>
      <c r="AD1287">
        <f t="shared" si="123"/>
        <v>6</v>
      </c>
      <c r="AE1287">
        <f t="shared" si="124"/>
        <v>1.1000000000000001</v>
      </c>
      <c r="AF1287">
        <f>'TP Factors'!$D$7</f>
        <v>1.0291758621024898</v>
      </c>
      <c r="AG1287">
        <f t="shared" si="125"/>
        <v>1.1000000000000001</v>
      </c>
    </row>
    <row r="1288" spans="1:33">
      <c r="A1288" s="51" t="s">
        <v>246</v>
      </c>
      <c r="B1288" s="51">
        <v>10</v>
      </c>
      <c r="C1288" s="51" t="s">
        <v>247</v>
      </c>
      <c r="D1288" s="52">
        <v>37.82</v>
      </c>
      <c r="E1288" s="51" t="s">
        <v>248</v>
      </c>
      <c r="F1288" s="51">
        <v>1234</v>
      </c>
      <c r="G1288" s="53">
        <v>0</v>
      </c>
      <c r="H1288" s="51" t="s">
        <v>249</v>
      </c>
      <c r="I1288" s="51" t="s">
        <v>250</v>
      </c>
      <c r="J1288" s="51">
        <v>0</v>
      </c>
      <c r="K1288" s="54">
        <v>6.5436852735900004</v>
      </c>
      <c r="L1288" s="54">
        <v>1.29575443658</v>
      </c>
      <c r="M1288" s="52">
        <v>0</v>
      </c>
      <c r="N1288" s="52">
        <v>0</v>
      </c>
      <c r="O1288" s="51">
        <v>66921</v>
      </c>
      <c r="P1288" s="51">
        <v>64938</v>
      </c>
      <c r="Q1288" s="55">
        <v>66921</v>
      </c>
      <c r="R1288" s="55">
        <v>5300</v>
      </c>
      <c r="S1288" s="51" t="s">
        <v>261</v>
      </c>
      <c r="T1288" s="51" t="s">
        <v>287</v>
      </c>
      <c r="U1288" s="55">
        <v>48.29</v>
      </c>
      <c r="V1288" s="55">
        <v>0</v>
      </c>
      <c r="W1288" s="55">
        <v>0.6</v>
      </c>
      <c r="X1288" s="55">
        <v>0.13500000000000001</v>
      </c>
      <c r="Y1288" s="55">
        <f t="shared" si="120"/>
        <v>0.42</v>
      </c>
      <c r="Z1288" s="55">
        <f t="shared" si="121"/>
        <v>6.7500000000000004E-2</v>
      </c>
      <c r="AA1288" s="55">
        <v>0.5</v>
      </c>
      <c r="AB1288" s="56">
        <v>3.2018661337697999E-4</v>
      </c>
      <c r="AC1288">
        <f t="shared" si="122"/>
        <v>1</v>
      </c>
      <c r="AD1288">
        <f t="shared" si="123"/>
        <v>0</v>
      </c>
      <c r="AE1288">
        <f t="shared" si="124"/>
        <v>0</v>
      </c>
      <c r="AF1288">
        <f>'TP Factors'!$D$7</f>
        <v>1.0291758621024898</v>
      </c>
      <c r="AG1288">
        <f t="shared" si="125"/>
        <v>0</v>
      </c>
    </row>
    <row r="1289" spans="1:33">
      <c r="A1289" s="51" t="s">
        <v>246</v>
      </c>
      <c r="B1289" s="51">
        <v>10</v>
      </c>
      <c r="C1289" s="51" t="s">
        <v>247</v>
      </c>
      <c r="D1289" s="52">
        <v>37.82</v>
      </c>
      <c r="E1289" s="51" t="s">
        <v>248</v>
      </c>
      <c r="F1289" s="51">
        <v>1234</v>
      </c>
      <c r="G1289" s="53">
        <v>11.1</v>
      </c>
      <c r="H1289" s="51" t="s">
        <v>249</v>
      </c>
      <c r="I1289" s="51" t="s">
        <v>250</v>
      </c>
      <c r="J1289" s="51">
        <v>16</v>
      </c>
      <c r="K1289" s="54">
        <v>53.879069509300002</v>
      </c>
      <c r="L1289" s="54">
        <v>119.922769821</v>
      </c>
      <c r="M1289" s="52">
        <v>0.02</v>
      </c>
      <c r="N1289" s="52">
        <v>0</v>
      </c>
      <c r="O1289" s="51">
        <v>66924</v>
      </c>
      <c r="P1289" s="51">
        <v>64941</v>
      </c>
      <c r="Q1289" s="55">
        <v>66924</v>
      </c>
      <c r="R1289" s="55">
        <v>1820</v>
      </c>
      <c r="S1289" s="51" t="s">
        <v>261</v>
      </c>
      <c r="T1289" s="51" t="s">
        <v>303</v>
      </c>
      <c r="U1289" s="55">
        <v>48.29</v>
      </c>
      <c r="V1289" s="55">
        <v>0</v>
      </c>
      <c r="W1289" s="55">
        <v>1.78</v>
      </c>
      <c r="X1289" s="55">
        <v>0.38</v>
      </c>
      <c r="Y1289" s="55">
        <f t="shared" si="120"/>
        <v>1.246</v>
      </c>
      <c r="Z1289" s="55">
        <f t="shared" si="121"/>
        <v>0.19</v>
      </c>
      <c r="AA1289" s="55">
        <v>0.182</v>
      </c>
      <c r="AB1289" s="56">
        <v>2.96334432470256E-2</v>
      </c>
      <c r="AC1289">
        <f t="shared" si="122"/>
        <v>27</v>
      </c>
      <c r="AD1289">
        <f t="shared" si="123"/>
        <v>0</v>
      </c>
      <c r="AE1289">
        <f t="shared" si="124"/>
        <v>0</v>
      </c>
      <c r="AF1289">
        <f>'TP Factors'!$D$7</f>
        <v>1.0291758621024898</v>
      </c>
      <c r="AG1289">
        <f t="shared" si="125"/>
        <v>0</v>
      </c>
    </row>
    <row r="1290" spans="1:33">
      <c r="A1290" s="51" t="s">
        <v>246</v>
      </c>
      <c r="B1290" s="51">
        <v>10</v>
      </c>
      <c r="C1290" s="51" t="s">
        <v>247</v>
      </c>
      <c r="D1290" s="52">
        <v>37.82</v>
      </c>
      <c r="E1290" s="51" t="s">
        <v>248</v>
      </c>
      <c r="F1290" s="51">
        <v>1234</v>
      </c>
      <c r="G1290" s="53">
        <v>0</v>
      </c>
      <c r="H1290" s="51" t="s">
        <v>249</v>
      </c>
      <c r="I1290" s="51" t="s">
        <v>250</v>
      </c>
      <c r="J1290" s="51">
        <v>150</v>
      </c>
      <c r="K1290" s="54">
        <v>93.352213128000002</v>
      </c>
      <c r="L1290" s="54">
        <v>398.74379907999997</v>
      </c>
      <c r="M1290" s="52">
        <v>0.06</v>
      </c>
      <c r="N1290" s="52">
        <v>0.01</v>
      </c>
      <c r="O1290" s="51">
        <v>66930</v>
      </c>
      <c r="P1290" s="51">
        <v>64947</v>
      </c>
      <c r="Q1290" s="55">
        <v>66930</v>
      </c>
      <c r="R1290" s="55">
        <v>5300</v>
      </c>
      <c r="S1290" s="51" t="s">
        <v>261</v>
      </c>
      <c r="T1290" s="51" t="s">
        <v>287</v>
      </c>
      <c r="U1290" s="55">
        <v>48.29</v>
      </c>
      <c r="V1290" s="55">
        <v>0</v>
      </c>
      <c r="W1290" s="55">
        <v>0.6</v>
      </c>
      <c r="X1290" s="55">
        <v>0.13500000000000001</v>
      </c>
      <c r="Y1290" s="55">
        <f t="shared" si="120"/>
        <v>0.42</v>
      </c>
      <c r="Z1290" s="55">
        <f t="shared" si="121"/>
        <v>6.7500000000000004E-2</v>
      </c>
      <c r="AA1290" s="55">
        <v>0.5</v>
      </c>
      <c r="AB1290" s="56">
        <v>9.8531344448962804E-2</v>
      </c>
      <c r="AC1290">
        <f t="shared" si="122"/>
        <v>245</v>
      </c>
      <c r="AD1290">
        <f t="shared" si="123"/>
        <v>0</v>
      </c>
      <c r="AE1290">
        <f t="shared" si="124"/>
        <v>0</v>
      </c>
      <c r="AF1290">
        <f>'TP Factors'!$D$7</f>
        <v>1.0291758621024898</v>
      </c>
      <c r="AG1290">
        <f t="shared" si="125"/>
        <v>0</v>
      </c>
    </row>
    <row r="1291" spans="1:33">
      <c r="A1291" s="51" t="s">
        <v>246</v>
      </c>
      <c r="B1291" s="51">
        <v>10</v>
      </c>
      <c r="C1291" s="51" t="s">
        <v>247</v>
      </c>
      <c r="D1291" s="52">
        <v>37.82</v>
      </c>
      <c r="E1291" s="51" t="s">
        <v>248</v>
      </c>
      <c r="F1291" s="51">
        <v>1234</v>
      </c>
      <c r="G1291" s="53">
        <v>11.1</v>
      </c>
      <c r="H1291" s="51" t="s">
        <v>249</v>
      </c>
      <c r="I1291" s="51" t="s">
        <v>250</v>
      </c>
      <c r="J1291" s="51">
        <v>19</v>
      </c>
      <c r="K1291" s="54">
        <v>45.578421993699997</v>
      </c>
      <c r="L1291" s="54">
        <v>114.44337262499999</v>
      </c>
      <c r="M1291" s="52">
        <v>0.02</v>
      </c>
      <c r="N1291" s="52">
        <v>0</v>
      </c>
      <c r="O1291" s="51">
        <v>66955</v>
      </c>
      <c r="P1291" s="51">
        <v>64971</v>
      </c>
      <c r="Q1291" s="55">
        <v>66955</v>
      </c>
      <c r="R1291" s="55">
        <v>1820</v>
      </c>
      <c r="S1291" s="51" t="s">
        <v>258</v>
      </c>
      <c r="T1291" s="51" t="s">
        <v>348</v>
      </c>
      <c r="U1291" s="55">
        <v>48.29</v>
      </c>
      <c r="V1291" s="55">
        <v>0</v>
      </c>
      <c r="W1291" s="55">
        <v>1.78</v>
      </c>
      <c r="X1291" s="55">
        <v>0.38</v>
      </c>
      <c r="Y1291" s="55">
        <f t="shared" si="120"/>
        <v>1.246</v>
      </c>
      <c r="Z1291" s="55">
        <f t="shared" si="121"/>
        <v>0.19</v>
      </c>
      <c r="AA1291" s="55">
        <v>0.222</v>
      </c>
      <c r="AB1291" s="56">
        <v>2.8279460131025301E-2</v>
      </c>
      <c r="AC1291">
        <f t="shared" si="122"/>
        <v>31</v>
      </c>
      <c r="AD1291">
        <f t="shared" si="123"/>
        <v>0</v>
      </c>
      <c r="AE1291">
        <f t="shared" si="124"/>
        <v>0</v>
      </c>
      <c r="AF1291">
        <f>'TP Factors'!$D$7</f>
        <v>1.0291758621024898</v>
      </c>
      <c r="AG1291">
        <f t="shared" si="125"/>
        <v>0</v>
      </c>
    </row>
    <row r="1292" spans="1:33">
      <c r="A1292" s="51" t="s">
        <v>246</v>
      </c>
      <c r="B1292" s="51">
        <v>10</v>
      </c>
      <c r="C1292" s="51" t="s">
        <v>247</v>
      </c>
      <c r="D1292" s="52">
        <v>37.82</v>
      </c>
      <c r="E1292" s="51" t="s">
        <v>248</v>
      </c>
      <c r="F1292" s="51">
        <v>1234</v>
      </c>
      <c r="G1292" s="53">
        <v>11.1</v>
      </c>
      <c r="H1292" s="51" t="s">
        <v>249</v>
      </c>
      <c r="I1292" s="51" t="s">
        <v>250</v>
      </c>
      <c r="J1292" s="51">
        <v>58</v>
      </c>
      <c r="K1292" s="54">
        <v>120.6109471</v>
      </c>
      <c r="L1292" s="54">
        <v>300.29318259500002</v>
      </c>
      <c r="M1292" s="52">
        <v>7.0000000000000007E-2</v>
      </c>
      <c r="N1292" s="52">
        <v>0.01</v>
      </c>
      <c r="O1292" s="51">
        <v>66956</v>
      </c>
      <c r="P1292" s="51">
        <v>64972</v>
      </c>
      <c r="Q1292" s="55">
        <v>66956</v>
      </c>
      <c r="R1292" s="55">
        <v>1820</v>
      </c>
      <c r="S1292" s="51" t="s">
        <v>253</v>
      </c>
      <c r="T1292" s="51" t="s">
        <v>363</v>
      </c>
      <c r="U1292" s="55">
        <v>48.29</v>
      </c>
      <c r="V1292" s="55">
        <v>0</v>
      </c>
      <c r="W1292" s="55">
        <v>1.78</v>
      </c>
      <c r="X1292" s="55">
        <v>0.38</v>
      </c>
      <c r="Y1292" s="55">
        <f t="shared" si="120"/>
        <v>1.246</v>
      </c>
      <c r="Z1292" s="55">
        <f t="shared" si="121"/>
        <v>0.19</v>
      </c>
      <c r="AA1292" s="55">
        <v>0.25800000000000001</v>
      </c>
      <c r="AB1292" s="56">
        <v>7.4203764623875998E-2</v>
      </c>
      <c r="AC1292">
        <f t="shared" si="122"/>
        <v>95</v>
      </c>
      <c r="AD1292">
        <f t="shared" si="123"/>
        <v>0</v>
      </c>
      <c r="AE1292">
        <f t="shared" si="124"/>
        <v>0</v>
      </c>
      <c r="AF1292">
        <f>'TP Factors'!$D$7</f>
        <v>1.0291758621024898</v>
      </c>
      <c r="AG1292">
        <f t="shared" si="125"/>
        <v>0</v>
      </c>
    </row>
    <row r="1293" spans="1:33">
      <c r="A1293" s="51" t="s">
        <v>246</v>
      </c>
      <c r="B1293" s="51">
        <v>10</v>
      </c>
      <c r="C1293" s="51" t="s">
        <v>247</v>
      </c>
      <c r="D1293" s="52">
        <v>37.82</v>
      </c>
      <c r="E1293" s="51" t="s">
        <v>248</v>
      </c>
      <c r="F1293" s="51">
        <v>1234</v>
      </c>
      <c r="G1293" s="53">
        <v>11.1</v>
      </c>
      <c r="H1293" s="51" t="s">
        <v>249</v>
      </c>
      <c r="I1293" s="51" t="s">
        <v>250</v>
      </c>
      <c r="J1293" s="51">
        <v>152</v>
      </c>
      <c r="K1293" s="54">
        <v>123.63308355700001</v>
      </c>
      <c r="L1293" s="54">
        <v>907.80820221800002</v>
      </c>
      <c r="M1293" s="52">
        <v>0.19</v>
      </c>
      <c r="N1293" s="52">
        <v>0.03</v>
      </c>
      <c r="O1293" s="51">
        <v>66963</v>
      </c>
      <c r="P1293" s="51">
        <v>64979</v>
      </c>
      <c r="Q1293" s="55">
        <v>66963</v>
      </c>
      <c r="R1293" s="55">
        <v>1820</v>
      </c>
      <c r="S1293" s="51" t="s">
        <v>258</v>
      </c>
      <c r="T1293" s="51" t="s">
        <v>348</v>
      </c>
      <c r="U1293" s="55">
        <v>48.29</v>
      </c>
      <c r="V1293" s="55">
        <v>0</v>
      </c>
      <c r="W1293" s="55">
        <v>1.78</v>
      </c>
      <c r="X1293" s="55">
        <v>0.38</v>
      </c>
      <c r="Y1293" s="55">
        <f t="shared" si="120"/>
        <v>1.246</v>
      </c>
      <c r="Z1293" s="55">
        <f t="shared" si="121"/>
        <v>0.19</v>
      </c>
      <c r="AA1293" s="55">
        <v>0.222</v>
      </c>
      <c r="AB1293" s="56">
        <v>0.22432339479982899</v>
      </c>
      <c r="AC1293">
        <f t="shared" si="122"/>
        <v>247</v>
      </c>
      <c r="AD1293">
        <f t="shared" si="123"/>
        <v>1</v>
      </c>
      <c r="AE1293">
        <f t="shared" si="124"/>
        <v>0.1</v>
      </c>
      <c r="AF1293">
        <f>'TP Factors'!$D$7</f>
        <v>1.0291758621024898</v>
      </c>
      <c r="AG1293">
        <f t="shared" si="125"/>
        <v>0.1</v>
      </c>
    </row>
    <row r="1294" spans="1:33">
      <c r="A1294" s="51" t="s">
        <v>246</v>
      </c>
      <c r="B1294" s="51">
        <v>10</v>
      </c>
      <c r="C1294" s="51" t="s">
        <v>247</v>
      </c>
      <c r="D1294" s="52">
        <v>37.82</v>
      </c>
      <c r="E1294" s="51" t="s">
        <v>248</v>
      </c>
      <c r="F1294" s="51">
        <v>1234</v>
      </c>
      <c r="G1294" s="53">
        <v>11.1</v>
      </c>
      <c r="H1294" s="51" t="s">
        <v>249</v>
      </c>
      <c r="I1294" s="51" t="s">
        <v>250</v>
      </c>
      <c r="J1294" s="51">
        <v>102</v>
      </c>
      <c r="K1294" s="54">
        <v>110.816049566</v>
      </c>
      <c r="L1294" s="54">
        <v>744.15500084799999</v>
      </c>
      <c r="M1294" s="52">
        <v>0.13</v>
      </c>
      <c r="N1294" s="52">
        <v>0.02</v>
      </c>
      <c r="O1294" s="51">
        <v>66966</v>
      </c>
      <c r="P1294" s="51">
        <v>64982</v>
      </c>
      <c r="Q1294" s="55">
        <v>66966</v>
      </c>
      <c r="R1294" s="55">
        <v>1820</v>
      </c>
      <c r="S1294" s="51" t="s">
        <v>261</v>
      </c>
      <c r="T1294" s="51" t="s">
        <v>303</v>
      </c>
      <c r="U1294" s="55">
        <v>48.29</v>
      </c>
      <c r="V1294" s="55">
        <v>0</v>
      </c>
      <c r="W1294" s="55">
        <v>1.78</v>
      </c>
      <c r="X1294" s="55">
        <v>0.38</v>
      </c>
      <c r="Y1294" s="55">
        <f t="shared" si="120"/>
        <v>1.246</v>
      </c>
      <c r="Z1294" s="55">
        <f t="shared" si="121"/>
        <v>0.19</v>
      </c>
      <c r="AA1294" s="55">
        <v>0.182</v>
      </c>
      <c r="AB1294" s="56">
        <v>0.183883969809085</v>
      </c>
      <c r="AC1294">
        <f t="shared" si="122"/>
        <v>166</v>
      </c>
      <c r="AD1294">
        <f t="shared" si="123"/>
        <v>0</v>
      </c>
      <c r="AE1294">
        <f t="shared" si="124"/>
        <v>0.1</v>
      </c>
      <c r="AF1294">
        <f>'TP Factors'!$D$7</f>
        <v>1.0291758621024898</v>
      </c>
      <c r="AG1294">
        <f t="shared" si="125"/>
        <v>0.1</v>
      </c>
    </row>
    <row r="1295" spans="1:33">
      <c r="A1295" s="51" t="s">
        <v>246</v>
      </c>
      <c r="B1295" s="51">
        <v>10</v>
      </c>
      <c r="C1295" s="51" t="s">
        <v>247</v>
      </c>
      <c r="D1295" s="52">
        <v>37.82</v>
      </c>
      <c r="E1295" s="51" t="s">
        <v>248</v>
      </c>
      <c r="F1295" s="51">
        <v>1234</v>
      </c>
      <c r="G1295" s="53">
        <v>11.1</v>
      </c>
      <c r="H1295" s="51" t="s">
        <v>249</v>
      </c>
      <c r="I1295" s="51" t="s">
        <v>250</v>
      </c>
      <c r="J1295" s="51">
        <v>70</v>
      </c>
      <c r="K1295" s="54">
        <v>84.122258676599998</v>
      </c>
      <c r="L1295" s="54">
        <v>361.63254224299999</v>
      </c>
      <c r="M1295" s="52">
        <v>0.09</v>
      </c>
      <c r="N1295" s="52">
        <v>0.01</v>
      </c>
      <c r="O1295" s="51">
        <v>66976</v>
      </c>
      <c r="P1295" s="51">
        <v>64992</v>
      </c>
      <c r="Q1295" s="55">
        <v>66976</v>
      </c>
      <c r="R1295" s="55">
        <v>1820</v>
      </c>
      <c r="S1295" s="51" t="s">
        <v>253</v>
      </c>
      <c r="T1295" s="51" t="s">
        <v>363</v>
      </c>
      <c r="U1295" s="55">
        <v>48.29</v>
      </c>
      <c r="V1295" s="55">
        <v>0</v>
      </c>
      <c r="W1295" s="55">
        <v>1.78</v>
      </c>
      <c r="X1295" s="55">
        <v>0.38</v>
      </c>
      <c r="Y1295" s="55">
        <f t="shared" si="120"/>
        <v>1.246</v>
      </c>
      <c r="Z1295" s="55">
        <f t="shared" si="121"/>
        <v>0.19</v>
      </c>
      <c r="AA1295" s="55">
        <v>0.25800000000000001</v>
      </c>
      <c r="AB1295" s="56">
        <v>8.9360989854449804E-2</v>
      </c>
      <c r="AC1295">
        <f t="shared" si="122"/>
        <v>114</v>
      </c>
      <c r="AD1295">
        <f t="shared" si="123"/>
        <v>0</v>
      </c>
      <c r="AE1295">
        <f t="shared" si="124"/>
        <v>0</v>
      </c>
      <c r="AF1295">
        <f>'TP Factors'!$D$7</f>
        <v>1.0291758621024898</v>
      </c>
      <c r="AG1295">
        <f t="shared" si="125"/>
        <v>0</v>
      </c>
    </row>
    <row r="1296" spans="1:33">
      <c r="A1296" s="51" t="s">
        <v>246</v>
      </c>
      <c r="B1296" s="51">
        <v>10</v>
      </c>
      <c r="C1296" s="51" t="s">
        <v>247</v>
      </c>
      <c r="D1296" s="52">
        <v>37.82</v>
      </c>
      <c r="E1296" s="51" t="s">
        <v>248</v>
      </c>
      <c r="F1296" s="51">
        <v>1234</v>
      </c>
      <c r="G1296" s="53">
        <v>11.1</v>
      </c>
      <c r="H1296" s="51" t="s">
        <v>249</v>
      </c>
      <c r="I1296" s="51" t="s">
        <v>250</v>
      </c>
      <c r="J1296" s="51">
        <v>310</v>
      </c>
      <c r="K1296" s="54">
        <v>176.90392709</v>
      </c>
      <c r="L1296" s="54">
        <v>1595.03228674</v>
      </c>
      <c r="M1296" s="52">
        <v>0.39</v>
      </c>
      <c r="N1296" s="52">
        <v>0.06</v>
      </c>
      <c r="O1296" s="51">
        <v>66979</v>
      </c>
      <c r="P1296" s="51">
        <v>64995</v>
      </c>
      <c r="Q1296" s="55">
        <v>66979</v>
      </c>
      <c r="R1296" s="55">
        <v>1820</v>
      </c>
      <c r="S1296" s="51" t="s">
        <v>253</v>
      </c>
      <c r="T1296" s="51" t="s">
        <v>363</v>
      </c>
      <c r="U1296" s="55">
        <v>48.29</v>
      </c>
      <c r="V1296" s="55">
        <v>0</v>
      </c>
      <c r="W1296" s="55">
        <v>1.78</v>
      </c>
      <c r="X1296" s="55">
        <v>0.38</v>
      </c>
      <c r="Y1296" s="55">
        <f t="shared" si="120"/>
        <v>1.246</v>
      </c>
      <c r="Z1296" s="55">
        <f t="shared" si="121"/>
        <v>0.19</v>
      </c>
      <c r="AA1296" s="55">
        <v>0.25800000000000001</v>
      </c>
      <c r="AB1296" s="56">
        <v>0.394139485098634</v>
      </c>
      <c r="AC1296">
        <f t="shared" si="122"/>
        <v>505</v>
      </c>
      <c r="AD1296">
        <f t="shared" si="123"/>
        <v>1</v>
      </c>
      <c r="AE1296">
        <f t="shared" si="124"/>
        <v>0.2</v>
      </c>
      <c r="AF1296">
        <f>'TP Factors'!$D$7</f>
        <v>1.0291758621024898</v>
      </c>
      <c r="AG1296">
        <f t="shared" si="125"/>
        <v>0.2</v>
      </c>
    </row>
    <row r="1297" spans="1:33">
      <c r="A1297" s="51" t="s">
        <v>246</v>
      </c>
      <c r="B1297" s="51">
        <v>10</v>
      </c>
      <c r="C1297" s="51" t="s">
        <v>247</v>
      </c>
      <c r="D1297" s="52">
        <v>37.82</v>
      </c>
      <c r="E1297" s="51" t="s">
        <v>248</v>
      </c>
      <c r="F1297" s="51">
        <v>1234</v>
      </c>
      <c r="G1297" s="53">
        <v>11.1</v>
      </c>
      <c r="H1297" s="51" t="s">
        <v>249</v>
      </c>
      <c r="I1297" s="51" t="s">
        <v>250</v>
      </c>
      <c r="J1297" s="51">
        <v>47</v>
      </c>
      <c r="K1297" s="54">
        <v>83.233077926799993</v>
      </c>
      <c r="L1297" s="54">
        <v>343.88937926</v>
      </c>
      <c r="M1297" s="52">
        <v>0.06</v>
      </c>
      <c r="N1297" s="52">
        <v>0.01</v>
      </c>
      <c r="O1297" s="51">
        <v>66988</v>
      </c>
      <c r="P1297" s="51">
        <v>65004</v>
      </c>
      <c r="Q1297" s="55">
        <v>66988</v>
      </c>
      <c r="R1297" s="55">
        <v>1820</v>
      </c>
      <c r="S1297" s="51" t="s">
        <v>261</v>
      </c>
      <c r="T1297" s="51" t="s">
        <v>303</v>
      </c>
      <c r="U1297" s="55">
        <v>48.29</v>
      </c>
      <c r="V1297" s="55">
        <v>0</v>
      </c>
      <c r="W1297" s="55">
        <v>1.78</v>
      </c>
      <c r="X1297" s="55">
        <v>0.38</v>
      </c>
      <c r="Y1297" s="55">
        <f t="shared" si="120"/>
        <v>1.246</v>
      </c>
      <c r="Z1297" s="55">
        <f t="shared" si="121"/>
        <v>0.19</v>
      </c>
      <c r="AA1297" s="55">
        <v>0.182</v>
      </c>
      <c r="AB1297" s="56">
        <v>8.4976576332787698E-2</v>
      </c>
      <c r="AC1297">
        <f t="shared" si="122"/>
        <v>77</v>
      </c>
      <c r="AD1297">
        <f t="shared" si="123"/>
        <v>0</v>
      </c>
      <c r="AE1297">
        <f t="shared" si="124"/>
        <v>0</v>
      </c>
      <c r="AF1297">
        <f>'TP Factors'!$D$7</f>
        <v>1.0291758621024898</v>
      </c>
      <c r="AG1297">
        <f t="shared" si="125"/>
        <v>0</v>
      </c>
    </row>
    <row r="1298" spans="1:33">
      <c r="A1298" s="51" t="s">
        <v>246</v>
      </c>
      <c r="B1298" s="51">
        <v>10</v>
      </c>
      <c r="C1298" s="51" t="s">
        <v>247</v>
      </c>
      <c r="D1298" s="52">
        <v>37.82</v>
      </c>
      <c r="E1298" s="51" t="s">
        <v>248</v>
      </c>
      <c r="F1298" s="51">
        <v>1234</v>
      </c>
      <c r="G1298" s="53">
        <v>11.1</v>
      </c>
      <c r="H1298" s="51" t="s">
        <v>249</v>
      </c>
      <c r="I1298" s="51" t="s">
        <v>250</v>
      </c>
      <c r="J1298" s="51">
        <v>162</v>
      </c>
      <c r="K1298" s="54">
        <v>135.36395345099999</v>
      </c>
      <c r="L1298" s="54">
        <v>972.52940933499997</v>
      </c>
      <c r="M1298" s="52">
        <v>0.2</v>
      </c>
      <c r="N1298" s="52">
        <v>0.03</v>
      </c>
      <c r="O1298" s="51">
        <v>66992</v>
      </c>
      <c r="P1298" s="51">
        <v>65008</v>
      </c>
      <c r="Q1298" s="55">
        <v>66992</v>
      </c>
      <c r="R1298" s="55">
        <v>1820</v>
      </c>
      <c r="S1298" s="51" t="s">
        <v>258</v>
      </c>
      <c r="T1298" s="51" t="s">
        <v>348</v>
      </c>
      <c r="U1298" s="55">
        <v>48.29</v>
      </c>
      <c r="V1298" s="55">
        <v>0</v>
      </c>
      <c r="W1298" s="55">
        <v>1.78</v>
      </c>
      <c r="X1298" s="55">
        <v>0.38</v>
      </c>
      <c r="Y1298" s="55">
        <f t="shared" si="120"/>
        <v>1.246</v>
      </c>
      <c r="Z1298" s="55">
        <f t="shared" si="121"/>
        <v>0.19</v>
      </c>
      <c r="AA1298" s="55">
        <v>0.222</v>
      </c>
      <c r="AB1298" s="56">
        <v>0.240316289427319</v>
      </c>
      <c r="AC1298">
        <f t="shared" si="122"/>
        <v>265</v>
      </c>
      <c r="AD1298">
        <f t="shared" si="123"/>
        <v>1</v>
      </c>
      <c r="AE1298">
        <f t="shared" si="124"/>
        <v>0.1</v>
      </c>
      <c r="AF1298">
        <f>'TP Factors'!$D$7</f>
        <v>1.0291758621024898</v>
      </c>
      <c r="AG1298">
        <f t="shared" si="125"/>
        <v>0.1</v>
      </c>
    </row>
    <row r="1299" spans="1:33">
      <c r="A1299" s="51" t="s">
        <v>246</v>
      </c>
      <c r="B1299" s="51">
        <v>10</v>
      </c>
      <c r="C1299" s="51" t="s">
        <v>247</v>
      </c>
      <c r="D1299" s="52">
        <v>37.82</v>
      </c>
      <c r="E1299" s="51" t="s">
        <v>248</v>
      </c>
      <c r="F1299" s="51">
        <v>1234</v>
      </c>
      <c r="G1299" s="53">
        <v>11.1</v>
      </c>
      <c r="H1299" s="51" t="s">
        <v>249</v>
      </c>
      <c r="I1299" s="51" t="s">
        <v>250</v>
      </c>
      <c r="J1299" s="51">
        <v>20</v>
      </c>
      <c r="K1299" s="54">
        <v>65.726924249299998</v>
      </c>
      <c r="L1299" s="54">
        <v>143.749260994</v>
      </c>
      <c r="M1299" s="52">
        <v>0.02</v>
      </c>
      <c r="N1299" s="52">
        <v>0</v>
      </c>
      <c r="O1299" s="51">
        <v>67012</v>
      </c>
      <c r="P1299" s="51">
        <v>65027</v>
      </c>
      <c r="Q1299" s="55">
        <v>67012</v>
      </c>
      <c r="R1299" s="55">
        <v>1820</v>
      </c>
      <c r="S1299" s="51" t="s">
        <v>261</v>
      </c>
      <c r="T1299" s="51" t="s">
        <v>303</v>
      </c>
      <c r="U1299" s="55">
        <v>48.29</v>
      </c>
      <c r="V1299" s="55">
        <v>0</v>
      </c>
      <c r="W1299" s="55">
        <v>1.78</v>
      </c>
      <c r="X1299" s="55">
        <v>0.38</v>
      </c>
      <c r="Y1299" s="55">
        <f t="shared" si="120"/>
        <v>1.246</v>
      </c>
      <c r="Z1299" s="55">
        <f t="shared" si="121"/>
        <v>0.19</v>
      </c>
      <c r="AA1299" s="55">
        <v>0.182</v>
      </c>
      <c r="AB1299" s="56">
        <v>3.5521073888730798E-2</v>
      </c>
      <c r="AC1299">
        <f t="shared" si="122"/>
        <v>32</v>
      </c>
      <c r="AD1299">
        <f t="shared" si="123"/>
        <v>0</v>
      </c>
      <c r="AE1299">
        <f t="shared" si="124"/>
        <v>0</v>
      </c>
      <c r="AF1299">
        <f>'TP Factors'!$D$7</f>
        <v>1.0291758621024898</v>
      </c>
      <c r="AG1299">
        <f t="shared" si="125"/>
        <v>0</v>
      </c>
    </row>
    <row r="1300" spans="1:33">
      <c r="A1300" s="51" t="s">
        <v>246</v>
      </c>
      <c r="B1300" s="51">
        <v>10</v>
      </c>
      <c r="C1300" s="51" t="s">
        <v>247</v>
      </c>
      <c r="D1300" s="52">
        <v>37.82</v>
      </c>
      <c r="E1300" s="51" t="s">
        <v>248</v>
      </c>
      <c r="F1300" s="51">
        <v>1234</v>
      </c>
      <c r="G1300" s="53">
        <v>45</v>
      </c>
      <c r="H1300" s="51" t="s">
        <v>249</v>
      </c>
      <c r="I1300" s="51" t="s">
        <v>250</v>
      </c>
      <c r="J1300" s="51">
        <v>126</v>
      </c>
      <c r="K1300" s="54">
        <v>109.291639441</v>
      </c>
      <c r="L1300" s="54">
        <v>215.26551086200001</v>
      </c>
      <c r="M1300" s="52">
        <v>0.11</v>
      </c>
      <c r="N1300" s="52">
        <v>0.03</v>
      </c>
      <c r="O1300" s="51">
        <v>67245</v>
      </c>
      <c r="P1300" s="51">
        <v>65257</v>
      </c>
      <c r="Q1300" s="55">
        <v>67245</v>
      </c>
      <c r="R1300" s="55">
        <v>8140</v>
      </c>
      <c r="S1300" s="51" t="s">
        <v>253</v>
      </c>
      <c r="T1300" s="51" t="s">
        <v>295</v>
      </c>
      <c r="U1300" s="55">
        <v>48.29</v>
      </c>
      <c r="V1300" s="55">
        <v>0</v>
      </c>
      <c r="W1300" s="55">
        <v>1.2</v>
      </c>
      <c r="X1300" s="55">
        <v>0.48</v>
      </c>
      <c r="Y1300" s="55">
        <f t="shared" si="120"/>
        <v>0.84</v>
      </c>
      <c r="Z1300" s="55">
        <f t="shared" si="121"/>
        <v>0.24</v>
      </c>
      <c r="AA1300" s="55">
        <v>0.77700000000000002</v>
      </c>
      <c r="AB1300" s="56">
        <v>5.3193053398530601E-2</v>
      </c>
      <c r="AC1300">
        <f t="shared" si="122"/>
        <v>205</v>
      </c>
      <c r="AD1300">
        <f t="shared" si="123"/>
        <v>0</v>
      </c>
      <c r="AE1300">
        <f t="shared" si="124"/>
        <v>0.1</v>
      </c>
      <c r="AF1300">
        <f>'TP Factors'!$D$7</f>
        <v>1.0291758621024898</v>
      </c>
      <c r="AG1300">
        <f t="shared" si="125"/>
        <v>0.1</v>
      </c>
    </row>
    <row r="1301" spans="1:33">
      <c r="A1301" s="51" t="s">
        <v>246</v>
      </c>
      <c r="B1301" s="51">
        <v>10</v>
      </c>
      <c r="C1301" s="51" t="s">
        <v>247</v>
      </c>
      <c r="D1301" s="52">
        <v>37.82</v>
      </c>
      <c r="E1301" s="51" t="s">
        <v>248</v>
      </c>
      <c r="F1301" s="51">
        <v>1234</v>
      </c>
      <c r="G1301" s="53">
        <v>45</v>
      </c>
      <c r="H1301" s="51" t="s">
        <v>249</v>
      </c>
      <c r="I1301" s="51" t="s">
        <v>250</v>
      </c>
      <c r="J1301" s="51">
        <v>95</v>
      </c>
      <c r="K1301" s="54">
        <v>99.207642842300004</v>
      </c>
      <c r="L1301" s="54">
        <v>180.06911789899999</v>
      </c>
      <c r="M1301" s="52">
        <v>0.08</v>
      </c>
      <c r="N1301" s="52">
        <v>0.02</v>
      </c>
      <c r="O1301" s="51">
        <v>67246</v>
      </c>
      <c r="P1301" s="51">
        <v>65258</v>
      </c>
      <c r="Q1301" s="55">
        <v>67246</v>
      </c>
      <c r="R1301" s="55">
        <v>8140</v>
      </c>
      <c r="S1301" s="51" t="s">
        <v>258</v>
      </c>
      <c r="T1301" s="51" t="s">
        <v>301</v>
      </c>
      <c r="U1301" s="55">
        <v>48.29</v>
      </c>
      <c r="V1301" s="55">
        <v>0</v>
      </c>
      <c r="W1301" s="55">
        <v>1.2</v>
      </c>
      <c r="X1301" s="55">
        <v>0.48</v>
      </c>
      <c r="Y1301" s="55">
        <f t="shared" si="120"/>
        <v>0.84</v>
      </c>
      <c r="Z1301" s="55">
        <f t="shared" si="121"/>
        <v>0.24</v>
      </c>
      <c r="AA1301" s="55">
        <v>0.70299999999999996</v>
      </c>
      <c r="AB1301" s="56">
        <v>4.4495870080037601E-2</v>
      </c>
      <c r="AC1301">
        <f t="shared" si="122"/>
        <v>155</v>
      </c>
      <c r="AD1301">
        <f t="shared" si="123"/>
        <v>0</v>
      </c>
      <c r="AE1301">
        <f t="shared" si="124"/>
        <v>0.1</v>
      </c>
      <c r="AF1301">
        <f>'TP Factors'!$D$7</f>
        <v>1.0291758621024898</v>
      </c>
      <c r="AG1301">
        <f t="shared" si="125"/>
        <v>0.1</v>
      </c>
    </row>
    <row r="1302" spans="1:33">
      <c r="A1302" s="51" t="s">
        <v>246</v>
      </c>
      <c r="B1302" s="51">
        <v>10</v>
      </c>
      <c r="C1302" s="51" t="s">
        <v>247</v>
      </c>
      <c r="D1302" s="52">
        <v>37.82</v>
      </c>
      <c r="E1302" s="51" t="s">
        <v>248</v>
      </c>
      <c r="F1302" s="51">
        <v>1234</v>
      </c>
      <c r="G1302" s="53">
        <v>98</v>
      </c>
      <c r="H1302" s="51" t="s">
        <v>249</v>
      </c>
      <c r="I1302" s="51" t="s">
        <v>250</v>
      </c>
      <c r="J1302" s="51">
        <v>212</v>
      </c>
      <c r="K1302" s="54">
        <v>139.18516622300001</v>
      </c>
      <c r="L1302" s="54">
        <v>380.41787782400002</v>
      </c>
      <c r="M1302" s="52">
        <v>0.27</v>
      </c>
      <c r="N1302" s="52">
        <v>0.05</v>
      </c>
      <c r="O1302" s="51">
        <v>67248</v>
      </c>
      <c r="P1302" s="51">
        <v>65260</v>
      </c>
      <c r="Q1302" s="55">
        <v>67248</v>
      </c>
      <c r="R1302" s="55">
        <v>1700</v>
      </c>
      <c r="S1302" s="51" t="s">
        <v>258</v>
      </c>
      <c r="T1302" s="51" t="s">
        <v>307</v>
      </c>
      <c r="U1302" s="55">
        <v>48.29</v>
      </c>
      <c r="V1302" s="55">
        <v>0</v>
      </c>
      <c r="W1302" s="55">
        <v>1.8</v>
      </c>
      <c r="X1302" s="55">
        <v>0.47799999999999998</v>
      </c>
      <c r="Y1302" s="55">
        <f t="shared" si="120"/>
        <v>1.26</v>
      </c>
      <c r="Z1302" s="55">
        <f t="shared" si="121"/>
        <v>0.23899999999999999</v>
      </c>
      <c r="AA1302" s="55">
        <v>0.74099999999999999</v>
      </c>
      <c r="AB1302" s="56">
        <v>9.4002928781085099E-2</v>
      </c>
      <c r="AC1302">
        <f t="shared" si="122"/>
        <v>346</v>
      </c>
      <c r="AD1302">
        <f t="shared" si="123"/>
        <v>1</v>
      </c>
      <c r="AE1302">
        <f t="shared" si="124"/>
        <v>0.2</v>
      </c>
      <c r="AF1302">
        <f>'TP Factors'!$D$7</f>
        <v>1.0291758621024898</v>
      </c>
      <c r="AG1302">
        <f t="shared" si="125"/>
        <v>0.2</v>
      </c>
    </row>
    <row r="1303" spans="1:33">
      <c r="A1303" s="51" t="s">
        <v>246</v>
      </c>
      <c r="B1303" s="51">
        <v>10</v>
      </c>
      <c r="C1303" s="51" t="s">
        <v>247</v>
      </c>
      <c r="D1303" s="52">
        <v>37.82</v>
      </c>
      <c r="E1303" s="51" t="s">
        <v>248</v>
      </c>
      <c r="F1303" s="51">
        <v>1234</v>
      </c>
      <c r="G1303" s="53">
        <v>45</v>
      </c>
      <c r="H1303" s="51" t="s">
        <v>249</v>
      </c>
      <c r="I1303" s="51" t="s">
        <v>250</v>
      </c>
      <c r="J1303" s="51">
        <v>88</v>
      </c>
      <c r="K1303" s="54">
        <v>102.57793049999999</v>
      </c>
      <c r="L1303" s="54">
        <v>167.08558034999999</v>
      </c>
      <c r="M1303" s="52">
        <v>7.0000000000000007E-2</v>
      </c>
      <c r="N1303" s="52">
        <v>0.02</v>
      </c>
      <c r="O1303" s="51">
        <v>67261</v>
      </c>
      <c r="P1303" s="51">
        <v>65273</v>
      </c>
      <c r="Q1303" s="55">
        <v>67261</v>
      </c>
      <c r="R1303" s="55">
        <v>8140</v>
      </c>
      <c r="S1303" s="51" t="s">
        <v>258</v>
      </c>
      <c r="T1303" s="51" t="s">
        <v>301</v>
      </c>
      <c r="U1303" s="55">
        <v>48.29</v>
      </c>
      <c r="V1303" s="55">
        <v>0</v>
      </c>
      <c r="W1303" s="55">
        <v>1.2</v>
      </c>
      <c r="X1303" s="55">
        <v>0.48</v>
      </c>
      <c r="Y1303" s="55">
        <f t="shared" si="120"/>
        <v>0.84</v>
      </c>
      <c r="Z1303" s="55">
        <f t="shared" si="121"/>
        <v>0.24</v>
      </c>
      <c r="AA1303" s="55">
        <v>0.70299999999999996</v>
      </c>
      <c r="AB1303" s="56">
        <v>4.1287580910416698E-2</v>
      </c>
      <c r="AC1303">
        <f t="shared" si="122"/>
        <v>144</v>
      </c>
      <c r="AD1303">
        <f t="shared" si="123"/>
        <v>0</v>
      </c>
      <c r="AE1303">
        <f t="shared" si="124"/>
        <v>0.1</v>
      </c>
      <c r="AF1303">
        <f>'TP Factors'!$D$7</f>
        <v>1.0291758621024898</v>
      </c>
      <c r="AG1303">
        <f t="shared" si="125"/>
        <v>0.1</v>
      </c>
    </row>
    <row r="1304" spans="1:33">
      <c r="A1304" s="51" t="s">
        <v>246</v>
      </c>
      <c r="B1304" s="51">
        <v>10</v>
      </c>
      <c r="C1304" s="51" t="s">
        <v>247</v>
      </c>
      <c r="D1304" s="52">
        <v>37.82</v>
      </c>
      <c r="E1304" s="51" t="s">
        <v>248</v>
      </c>
      <c r="F1304" s="51">
        <v>1234</v>
      </c>
      <c r="G1304" s="53">
        <v>45</v>
      </c>
      <c r="H1304" s="51" t="s">
        <v>249</v>
      </c>
      <c r="I1304" s="51" t="s">
        <v>250</v>
      </c>
      <c r="J1304" s="51">
        <v>117</v>
      </c>
      <c r="K1304" s="54">
        <v>104.815267064</v>
      </c>
      <c r="L1304" s="54">
        <v>200.33721415299999</v>
      </c>
      <c r="M1304" s="52">
        <v>0.1</v>
      </c>
      <c r="N1304" s="52">
        <v>0.03</v>
      </c>
      <c r="O1304" s="51">
        <v>67262</v>
      </c>
      <c r="P1304" s="51">
        <v>65274</v>
      </c>
      <c r="Q1304" s="55">
        <v>67262</v>
      </c>
      <c r="R1304" s="55">
        <v>8140</v>
      </c>
      <c r="S1304" s="51" t="s">
        <v>253</v>
      </c>
      <c r="T1304" s="51" t="s">
        <v>295</v>
      </c>
      <c r="U1304" s="55">
        <v>48.29</v>
      </c>
      <c r="V1304" s="55">
        <v>0</v>
      </c>
      <c r="W1304" s="55">
        <v>1.2</v>
      </c>
      <c r="X1304" s="55">
        <v>0.48</v>
      </c>
      <c r="Y1304" s="55">
        <f t="shared" si="120"/>
        <v>0.84</v>
      </c>
      <c r="Z1304" s="55">
        <f t="shared" si="121"/>
        <v>0.24</v>
      </c>
      <c r="AA1304" s="55">
        <v>0.77700000000000002</v>
      </c>
      <c r="AB1304" s="56">
        <v>4.9504205704477902E-2</v>
      </c>
      <c r="AC1304">
        <f t="shared" si="122"/>
        <v>191</v>
      </c>
      <c r="AD1304">
        <f t="shared" si="123"/>
        <v>0</v>
      </c>
      <c r="AE1304">
        <f t="shared" si="124"/>
        <v>0.1</v>
      </c>
      <c r="AF1304">
        <f>'TP Factors'!$D$7</f>
        <v>1.0291758621024898</v>
      </c>
      <c r="AG1304">
        <f t="shared" si="125"/>
        <v>0.1</v>
      </c>
    </row>
    <row r="1305" spans="1:33">
      <c r="A1305" s="51" t="s">
        <v>246</v>
      </c>
      <c r="B1305" s="51">
        <v>10</v>
      </c>
      <c r="C1305" s="51" t="s">
        <v>247</v>
      </c>
      <c r="D1305" s="52">
        <v>37.82</v>
      </c>
      <c r="E1305" s="51" t="s">
        <v>248</v>
      </c>
      <c r="F1305" s="51">
        <v>1234</v>
      </c>
      <c r="G1305" s="53">
        <v>102.5</v>
      </c>
      <c r="H1305" s="51" t="s">
        <v>249</v>
      </c>
      <c r="I1305" s="51" t="s">
        <v>250</v>
      </c>
      <c r="J1305" s="51">
        <v>86</v>
      </c>
      <c r="K1305" s="54">
        <v>63.361260846699999</v>
      </c>
      <c r="L1305" s="54">
        <v>171.884915412</v>
      </c>
      <c r="M1305" s="52">
        <v>0.13</v>
      </c>
      <c r="N1305" s="52">
        <v>0.02</v>
      </c>
      <c r="O1305" s="51">
        <v>67266</v>
      </c>
      <c r="P1305" s="51">
        <v>65278</v>
      </c>
      <c r="Q1305" s="55">
        <v>67266</v>
      </c>
      <c r="R1305" s="55">
        <v>1300</v>
      </c>
      <c r="S1305" s="51" t="s">
        <v>258</v>
      </c>
      <c r="T1305" s="51" t="s">
        <v>311</v>
      </c>
      <c r="U1305" s="55">
        <v>48.29</v>
      </c>
      <c r="V1305" s="55">
        <v>0</v>
      </c>
      <c r="W1305" s="55">
        <v>2.1</v>
      </c>
      <c r="X1305" s="55">
        <v>0.51600000000000001</v>
      </c>
      <c r="Y1305" s="55">
        <f t="shared" si="120"/>
        <v>1.47</v>
      </c>
      <c r="Z1305" s="55">
        <f t="shared" si="121"/>
        <v>0.25800000000000001</v>
      </c>
      <c r="AA1305" s="55">
        <v>0.66200000000000003</v>
      </c>
      <c r="AB1305" s="56">
        <v>4.2473517703495701E-2</v>
      </c>
      <c r="AC1305">
        <f t="shared" si="122"/>
        <v>140</v>
      </c>
      <c r="AD1305">
        <f t="shared" si="123"/>
        <v>0</v>
      </c>
      <c r="AE1305">
        <f t="shared" si="124"/>
        <v>0.1</v>
      </c>
      <c r="AF1305">
        <f>'TP Factors'!$D$7</f>
        <v>1.0291758621024898</v>
      </c>
      <c r="AG1305">
        <f t="shared" si="125"/>
        <v>0.1</v>
      </c>
    </row>
    <row r="1306" spans="1:33">
      <c r="A1306" s="51" t="s">
        <v>246</v>
      </c>
      <c r="B1306" s="51">
        <v>10</v>
      </c>
      <c r="C1306" s="51" t="s">
        <v>247</v>
      </c>
      <c r="D1306" s="52">
        <v>37.82</v>
      </c>
      <c r="E1306" s="51" t="s">
        <v>248</v>
      </c>
      <c r="F1306" s="51">
        <v>1234</v>
      </c>
      <c r="G1306" s="53">
        <v>105</v>
      </c>
      <c r="H1306" s="51" t="s">
        <v>249</v>
      </c>
      <c r="I1306" s="51" t="s">
        <v>250</v>
      </c>
      <c r="J1306" s="51">
        <v>32</v>
      </c>
      <c r="K1306" s="54">
        <v>49.907896587000003</v>
      </c>
      <c r="L1306" s="54">
        <v>47.260347479899998</v>
      </c>
      <c r="M1306" s="52">
        <v>0.04</v>
      </c>
      <c r="N1306" s="52">
        <v>0.01</v>
      </c>
      <c r="O1306" s="51">
        <v>67269</v>
      </c>
      <c r="P1306" s="51">
        <v>65281</v>
      </c>
      <c r="Q1306" s="55">
        <v>67269</v>
      </c>
      <c r="R1306" s="55">
        <v>1400</v>
      </c>
      <c r="S1306" s="51" t="s">
        <v>253</v>
      </c>
      <c r="T1306" s="51" t="s">
        <v>317</v>
      </c>
      <c r="U1306" s="55">
        <v>48.29</v>
      </c>
      <c r="V1306" s="55">
        <v>0</v>
      </c>
      <c r="W1306" s="55">
        <v>1.93</v>
      </c>
      <c r="X1306" s="55">
        <v>0.497</v>
      </c>
      <c r="Y1306" s="55">
        <f t="shared" si="120"/>
        <v>1.351</v>
      </c>
      <c r="Z1306" s="55">
        <f t="shared" si="121"/>
        <v>0.2485</v>
      </c>
      <c r="AA1306" s="55">
        <v>0.88800000000000001</v>
      </c>
      <c r="AB1306" s="56">
        <v>1.1678239477151599E-2</v>
      </c>
      <c r="AC1306">
        <f t="shared" si="122"/>
        <v>51</v>
      </c>
      <c r="AD1306">
        <f t="shared" si="123"/>
        <v>0</v>
      </c>
      <c r="AE1306">
        <f t="shared" si="124"/>
        <v>0</v>
      </c>
      <c r="AF1306">
        <f>'TP Factors'!$D$7</f>
        <v>1.0291758621024898</v>
      </c>
      <c r="AG1306">
        <f t="shared" si="125"/>
        <v>0</v>
      </c>
    </row>
    <row r="1307" spans="1:33">
      <c r="A1307" s="51" t="s">
        <v>246</v>
      </c>
      <c r="B1307" s="51">
        <v>10</v>
      </c>
      <c r="C1307" s="51" t="s">
        <v>247</v>
      </c>
      <c r="D1307" s="52">
        <v>37.82</v>
      </c>
      <c r="E1307" s="51" t="s">
        <v>248</v>
      </c>
      <c r="F1307" s="51">
        <v>1234</v>
      </c>
      <c r="G1307" s="53">
        <v>45</v>
      </c>
      <c r="H1307" s="51" t="s">
        <v>249</v>
      </c>
      <c r="I1307" s="51" t="s">
        <v>250</v>
      </c>
      <c r="J1307" s="51">
        <v>222</v>
      </c>
      <c r="K1307" s="54">
        <v>89.996162332599994</v>
      </c>
      <c r="L1307" s="54">
        <v>419.57002272</v>
      </c>
      <c r="M1307" s="52">
        <v>0.19</v>
      </c>
      <c r="N1307" s="52">
        <v>0.05</v>
      </c>
      <c r="O1307" s="51">
        <v>67278</v>
      </c>
      <c r="P1307" s="51">
        <v>65290</v>
      </c>
      <c r="Q1307" s="55">
        <v>67278</v>
      </c>
      <c r="R1307" s="55">
        <v>8140</v>
      </c>
      <c r="S1307" s="51" t="s">
        <v>258</v>
      </c>
      <c r="T1307" s="51" t="s">
        <v>301</v>
      </c>
      <c r="U1307" s="55">
        <v>48.29</v>
      </c>
      <c r="V1307" s="55">
        <v>0</v>
      </c>
      <c r="W1307" s="55">
        <v>1.2</v>
      </c>
      <c r="X1307" s="55">
        <v>0.48</v>
      </c>
      <c r="Y1307" s="55">
        <f t="shared" si="120"/>
        <v>0.84</v>
      </c>
      <c r="Z1307" s="55">
        <f t="shared" si="121"/>
        <v>0.24</v>
      </c>
      <c r="AA1307" s="55">
        <v>0.70299999999999996</v>
      </c>
      <c r="AB1307" s="56">
        <v>3.2348238189276797E-2</v>
      </c>
      <c r="AC1307">
        <f t="shared" si="122"/>
        <v>113</v>
      </c>
      <c r="AD1307">
        <f t="shared" si="123"/>
        <v>0</v>
      </c>
      <c r="AE1307">
        <f t="shared" si="124"/>
        <v>0.1</v>
      </c>
      <c r="AF1307">
        <f>'TP Factors'!$D$7</f>
        <v>1.0291758621024898</v>
      </c>
      <c r="AG1307">
        <f t="shared" si="125"/>
        <v>0.1</v>
      </c>
    </row>
    <row r="1308" spans="1:33">
      <c r="A1308" s="51" t="s">
        <v>246</v>
      </c>
      <c r="B1308" s="51">
        <v>10</v>
      </c>
      <c r="C1308" s="51" t="s">
        <v>247</v>
      </c>
      <c r="D1308" s="52">
        <v>37.82</v>
      </c>
      <c r="E1308" s="51" t="s">
        <v>248</v>
      </c>
      <c r="F1308" s="51">
        <v>1234</v>
      </c>
      <c r="G1308" s="53">
        <v>105</v>
      </c>
      <c r="H1308" s="51" t="s">
        <v>249</v>
      </c>
      <c r="I1308" s="51" t="s">
        <v>250</v>
      </c>
      <c r="J1308" s="51">
        <v>3595</v>
      </c>
      <c r="K1308" s="54">
        <v>401.40241268300002</v>
      </c>
      <c r="L1308" s="54">
        <v>5380.7633215799997</v>
      </c>
      <c r="M1308" s="52">
        <v>4.8600000000000003</v>
      </c>
      <c r="N1308" s="52">
        <v>0.89</v>
      </c>
      <c r="O1308" s="51">
        <v>67279</v>
      </c>
      <c r="P1308" s="51">
        <v>65291</v>
      </c>
      <c r="Q1308" s="55">
        <v>67279</v>
      </c>
      <c r="R1308" s="55">
        <v>1400</v>
      </c>
      <c r="S1308" s="51" t="s">
        <v>253</v>
      </c>
      <c r="T1308" s="51" t="s">
        <v>317</v>
      </c>
      <c r="U1308" s="55">
        <v>48.29</v>
      </c>
      <c r="V1308" s="55">
        <v>0</v>
      </c>
      <c r="W1308" s="55">
        <v>1.93</v>
      </c>
      <c r="X1308" s="55">
        <v>0.497</v>
      </c>
      <c r="Y1308" s="55">
        <f t="shared" si="120"/>
        <v>1.351</v>
      </c>
      <c r="Z1308" s="55">
        <f t="shared" si="121"/>
        <v>0.2485</v>
      </c>
      <c r="AA1308" s="55">
        <v>0.88800000000000001</v>
      </c>
      <c r="AB1308" s="56">
        <v>1.3296102546991899</v>
      </c>
      <c r="AC1308">
        <f t="shared" si="122"/>
        <v>5861</v>
      </c>
      <c r="AD1308">
        <f t="shared" si="123"/>
        <v>17</v>
      </c>
      <c r="AE1308">
        <f t="shared" si="124"/>
        <v>3.2</v>
      </c>
      <c r="AF1308">
        <f>'TP Factors'!$D$7</f>
        <v>1.0291758621024898</v>
      </c>
      <c r="AG1308">
        <f t="shared" si="125"/>
        <v>3.3</v>
      </c>
    </row>
    <row r="1309" spans="1:33">
      <c r="A1309" s="51" t="s">
        <v>246</v>
      </c>
      <c r="B1309" s="51">
        <v>10</v>
      </c>
      <c r="C1309" s="51" t="s">
        <v>247</v>
      </c>
      <c r="D1309" s="52">
        <v>37.82</v>
      </c>
      <c r="E1309" s="51" t="s">
        <v>248</v>
      </c>
      <c r="F1309" s="51">
        <v>1234</v>
      </c>
      <c r="G1309" s="53">
        <v>102.5</v>
      </c>
      <c r="H1309" s="51" t="s">
        <v>249</v>
      </c>
      <c r="I1309" s="51" t="s">
        <v>250</v>
      </c>
      <c r="J1309" s="51">
        <v>88</v>
      </c>
      <c r="K1309" s="54">
        <v>66.348573608899997</v>
      </c>
      <c r="L1309" s="54">
        <v>176.044140545</v>
      </c>
      <c r="M1309" s="52">
        <v>0.13</v>
      </c>
      <c r="N1309" s="52">
        <v>0.02</v>
      </c>
      <c r="O1309" s="51">
        <v>67336</v>
      </c>
      <c r="P1309" s="51">
        <v>65343</v>
      </c>
      <c r="Q1309" s="55">
        <v>67336</v>
      </c>
      <c r="R1309" s="55">
        <v>1300</v>
      </c>
      <c r="S1309" s="51" t="s">
        <v>258</v>
      </c>
      <c r="T1309" s="51" t="s">
        <v>311</v>
      </c>
      <c r="U1309" s="55">
        <v>48.29</v>
      </c>
      <c r="V1309" s="55">
        <v>0</v>
      </c>
      <c r="W1309" s="55">
        <v>2.1</v>
      </c>
      <c r="X1309" s="55">
        <v>0.51600000000000001</v>
      </c>
      <c r="Y1309" s="55">
        <f t="shared" ref="Y1309:Y1320" si="126">W1309*0.7</f>
        <v>1.47</v>
      </c>
      <c r="Z1309" s="55">
        <f t="shared" ref="Z1309:Z1320" si="127">X1309*0.5</f>
        <v>0.25800000000000001</v>
      </c>
      <c r="AA1309" s="55">
        <v>0.66200000000000003</v>
      </c>
      <c r="AB1309" s="56">
        <v>4.35012805034342E-2</v>
      </c>
      <c r="AC1309">
        <f t="shared" si="122"/>
        <v>143</v>
      </c>
      <c r="AD1309">
        <f t="shared" si="123"/>
        <v>0</v>
      </c>
      <c r="AE1309">
        <f t="shared" si="124"/>
        <v>0.1</v>
      </c>
      <c r="AF1309">
        <f>'TP Factors'!$D$7</f>
        <v>1.0291758621024898</v>
      </c>
      <c r="AG1309">
        <f t="shared" si="125"/>
        <v>0.1</v>
      </c>
    </row>
    <row r="1310" spans="1:33">
      <c r="A1310" s="51" t="s">
        <v>246</v>
      </c>
      <c r="B1310" s="51">
        <v>10</v>
      </c>
      <c r="C1310" s="51" t="s">
        <v>247</v>
      </c>
      <c r="D1310" s="52">
        <v>37.82</v>
      </c>
      <c r="E1310" s="51" t="s">
        <v>248</v>
      </c>
      <c r="F1310" s="51">
        <v>1234</v>
      </c>
      <c r="G1310" s="53">
        <v>0</v>
      </c>
      <c r="H1310" s="51" t="s">
        <v>249</v>
      </c>
      <c r="I1310" s="51" t="s">
        <v>250</v>
      </c>
      <c r="J1310" s="51">
        <v>1099</v>
      </c>
      <c r="K1310" s="54">
        <v>220.962398549</v>
      </c>
      <c r="L1310" s="54">
        <v>2921.7885849600002</v>
      </c>
      <c r="M1310" s="52">
        <v>0.46</v>
      </c>
      <c r="N1310" s="52">
        <v>7.0000000000000007E-2</v>
      </c>
      <c r="O1310" s="51">
        <v>67354</v>
      </c>
      <c r="P1310" s="51">
        <v>65358</v>
      </c>
      <c r="Q1310" s="55">
        <v>67354</v>
      </c>
      <c r="R1310" s="55">
        <v>5300</v>
      </c>
      <c r="S1310" s="51" t="s">
        <v>258</v>
      </c>
      <c r="T1310" s="51" t="s">
        <v>291</v>
      </c>
      <c r="U1310" s="55">
        <v>48.29</v>
      </c>
      <c r="V1310" s="55">
        <v>0</v>
      </c>
      <c r="W1310" s="55">
        <v>0.6</v>
      </c>
      <c r="X1310" s="55">
        <v>0.13500000000000001</v>
      </c>
      <c r="Y1310" s="55">
        <f t="shared" si="126"/>
        <v>0.42</v>
      </c>
      <c r="Z1310" s="55">
        <f t="shared" si="127"/>
        <v>6.7500000000000004E-2</v>
      </c>
      <c r="AA1310" s="55">
        <v>0.5</v>
      </c>
      <c r="AB1310" s="56">
        <v>0.72198679488122797</v>
      </c>
      <c r="AC1310">
        <f t="shared" si="122"/>
        <v>1792</v>
      </c>
      <c r="AD1310">
        <f t="shared" si="123"/>
        <v>2</v>
      </c>
      <c r="AE1310">
        <f t="shared" si="124"/>
        <v>0.3</v>
      </c>
      <c r="AF1310">
        <f>'TP Factors'!$D$7</f>
        <v>1.0291758621024898</v>
      </c>
      <c r="AG1310">
        <f t="shared" si="125"/>
        <v>0.3</v>
      </c>
    </row>
    <row r="1311" spans="1:33">
      <c r="A1311" s="51" t="s">
        <v>246</v>
      </c>
      <c r="B1311" s="51">
        <v>10</v>
      </c>
      <c r="C1311" s="51" t="s">
        <v>247</v>
      </c>
      <c r="D1311" s="52">
        <v>37.82</v>
      </c>
      <c r="E1311" s="51" t="s">
        <v>248</v>
      </c>
      <c r="F1311" s="51">
        <v>1234</v>
      </c>
      <c r="G1311" s="53">
        <v>0</v>
      </c>
      <c r="H1311" s="51" t="s">
        <v>249</v>
      </c>
      <c r="I1311" s="51" t="s">
        <v>250</v>
      </c>
      <c r="J1311" s="51">
        <v>254</v>
      </c>
      <c r="K1311" s="54">
        <v>132.79599384799999</v>
      </c>
      <c r="L1311" s="54">
        <v>675.13966953099998</v>
      </c>
      <c r="M1311" s="52">
        <v>0.11</v>
      </c>
      <c r="N1311" s="52">
        <v>0.02</v>
      </c>
      <c r="O1311" s="51">
        <v>67355</v>
      </c>
      <c r="P1311" s="51">
        <v>65359</v>
      </c>
      <c r="Q1311" s="55">
        <v>67355</v>
      </c>
      <c r="R1311" s="55">
        <v>5300</v>
      </c>
      <c r="S1311" s="51" t="s">
        <v>253</v>
      </c>
      <c r="T1311" s="51" t="s">
        <v>316</v>
      </c>
      <c r="U1311" s="55">
        <v>48.29</v>
      </c>
      <c r="V1311" s="55">
        <v>0</v>
      </c>
      <c r="W1311" s="55">
        <v>0.6</v>
      </c>
      <c r="X1311" s="55">
        <v>0.13500000000000001</v>
      </c>
      <c r="Y1311" s="55">
        <f t="shared" si="126"/>
        <v>0.42</v>
      </c>
      <c r="Z1311" s="55">
        <f t="shared" si="127"/>
        <v>6.7500000000000004E-2</v>
      </c>
      <c r="AA1311" s="55">
        <v>0.5</v>
      </c>
      <c r="AB1311" s="56">
        <v>0.16682997826701501</v>
      </c>
      <c r="AC1311">
        <f t="shared" si="122"/>
        <v>414</v>
      </c>
      <c r="AD1311">
        <f t="shared" si="123"/>
        <v>0</v>
      </c>
      <c r="AE1311">
        <f t="shared" si="124"/>
        <v>0.1</v>
      </c>
      <c r="AF1311">
        <f>'TP Factors'!$D$7</f>
        <v>1.0291758621024898</v>
      </c>
      <c r="AG1311">
        <f t="shared" si="125"/>
        <v>0.1</v>
      </c>
    </row>
    <row r="1312" spans="1:33">
      <c r="A1312" s="51" t="s">
        <v>246</v>
      </c>
      <c r="B1312" s="51">
        <v>10</v>
      </c>
      <c r="C1312" s="51" t="s">
        <v>247</v>
      </c>
      <c r="D1312" s="52">
        <v>37.82</v>
      </c>
      <c r="E1312" s="51" t="s">
        <v>248</v>
      </c>
      <c r="F1312" s="51">
        <v>1234</v>
      </c>
      <c r="G1312" s="53">
        <v>102.5</v>
      </c>
      <c r="H1312" s="51" t="s">
        <v>249</v>
      </c>
      <c r="I1312" s="51" t="s">
        <v>250</v>
      </c>
      <c r="J1312" s="51">
        <v>169</v>
      </c>
      <c r="K1312" s="54">
        <v>97.9433514973</v>
      </c>
      <c r="L1312" s="54">
        <v>306.76750796499999</v>
      </c>
      <c r="M1312" s="52">
        <v>0.25</v>
      </c>
      <c r="N1312" s="52">
        <v>0.04</v>
      </c>
      <c r="O1312" s="51">
        <v>67359</v>
      </c>
      <c r="P1312" s="51">
        <v>65363</v>
      </c>
      <c r="Q1312" s="55">
        <v>67359</v>
      </c>
      <c r="R1312" s="55">
        <v>1300</v>
      </c>
      <c r="S1312" s="51" t="s">
        <v>251</v>
      </c>
      <c r="T1312" s="51" t="s">
        <v>315</v>
      </c>
      <c r="U1312" s="55">
        <v>48.29</v>
      </c>
      <c r="V1312" s="55">
        <v>0</v>
      </c>
      <c r="W1312" s="55">
        <v>2.1</v>
      </c>
      <c r="X1312" s="55">
        <v>0.51600000000000001</v>
      </c>
      <c r="Y1312" s="55">
        <f t="shared" si="126"/>
        <v>1.47</v>
      </c>
      <c r="Z1312" s="55">
        <f t="shared" si="127"/>
        <v>0.25800000000000001</v>
      </c>
      <c r="AA1312" s="55">
        <v>0.73299999999999998</v>
      </c>
      <c r="AB1312" s="56">
        <v>7.5803598860394394E-2</v>
      </c>
      <c r="AC1312">
        <f t="shared" si="122"/>
        <v>276</v>
      </c>
      <c r="AD1312">
        <f t="shared" si="123"/>
        <v>1</v>
      </c>
      <c r="AE1312">
        <f t="shared" si="124"/>
        <v>0.2</v>
      </c>
      <c r="AF1312">
        <f>'TP Factors'!$D$7</f>
        <v>1.0291758621024898</v>
      </c>
      <c r="AG1312">
        <f t="shared" si="125"/>
        <v>0.2</v>
      </c>
    </row>
    <row r="1313" spans="1:33">
      <c r="A1313" s="51" t="s">
        <v>246</v>
      </c>
      <c r="B1313" s="51">
        <v>10</v>
      </c>
      <c r="C1313" s="51" t="s">
        <v>247</v>
      </c>
      <c r="D1313" s="52">
        <v>37.82</v>
      </c>
      <c r="E1313" s="51" t="s">
        <v>248</v>
      </c>
      <c r="F1313" s="51">
        <v>1234</v>
      </c>
      <c r="G1313" s="53">
        <v>0</v>
      </c>
      <c r="H1313" s="51" t="s">
        <v>249</v>
      </c>
      <c r="I1313" s="51" t="s">
        <v>250</v>
      </c>
      <c r="J1313" s="51">
        <v>223</v>
      </c>
      <c r="K1313" s="54">
        <v>110.788281113</v>
      </c>
      <c r="L1313" s="54">
        <v>592.79869493199999</v>
      </c>
      <c r="M1313" s="52">
        <v>0.09</v>
      </c>
      <c r="N1313" s="52">
        <v>0.02</v>
      </c>
      <c r="O1313" s="51">
        <v>67360</v>
      </c>
      <c r="P1313" s="51">
        <v>65364</v>
      </c>
      <c r="Q1313" s="55">
        <v>67360</v>
      </c>
      <c r="R1313" s="55">
        <v>5300</v>
      </c>
      <c r="S1313" s="51" t="s">
        <v>251</v>
      </c>
      <c r="T1313" s="51" t="s">
        <v>323</v>
      </c>
      <c r="U1313" s="55">
        <v>48.29</v>
      </c>
      <c r="V1313" s="55">
        <v>0</v>
      </c>
      <c r="W1313" s="55">
        <v>0.6</v>
      </c>
      <c r="X1313" s="55">
        <v>0.13500000000000001</v>
      </c>
      <c r="Y1313" s="55">
        <f t="shared" si="126"/>
        <v>0.42</v>
      </c>
      <c r="Z1313" s="55">
        <f t="shared" si="127"/>
        <v>6.7500000000000004E-2</v>
      </c>
      <c r="AA1313" s="55">
        <v>0.5</v>
      </c>
      <c r="AB1313" s="56">
        <v>0.14648316170400999</v>
      </c>
      <c r="AC1313">
        <f t="shared" si="122"/>
        <v>364</v>
      </c>
      <c r="AD1313">
        <f t="shared" si="123"/>
        <v>0</v>
      </c>
      <c r="AE1313">
        <f t="shared" si="124"/>
        <v>0.1</v>
      </c>
      <c r="AF1313">
        <f>'TP Factors'!$D$7</f>
        <v>1.0291758621024898</v>
      </c>
      <c r="AG1313">
        <f t="shared" si="125"/>
        <v>0.1</v>
      </c>
    </row>
    <row r="1314" spans="1:33">
      <c r="A1314" s="51" t="s">
        <v>246</v>
      </c>
      <c r="B1314" s="51">
        <v>10</v>
      </c>
      <c r="C1314" s="51" t="s">
        <v>247</v>
      </c>
      <c r="D1314" s="52">
        <v>37.82</v>
      </c>
      <c r="E1314" s="51" t="s">
        <v>248</v>
      </c>
      <c r="F1314" s="51">
        <v>1234</v>
      </c>
      <c r="G1314" s="53">
        <v>45</v>
      </c>
      <c r="H1314" s="51" t="s">
        <v>249</v>
      </c>
      <c r="I1314" s="51" t="s">
        <v>250</v>
      </c>
      <c r="J1314" s="51">
        <v>877</v>
      </c>
      <c r="K1314" s="54">
        <v>375.72444895799998</v>
      </c>
      <c r="L1314" s="54">
        <v>1658.2241295700001</v>
      </c>
      <c r="M1314" s="52">
        <v>0.74</v>
      </c>
      <c r="N1314" s="52">
        <v>0.21</v>
      </c>
      <c r="O1314" s="51">
        <v>67379</v>
      </c>
      <c r="P1314" s="51">
        <v>65381</v>
      </c>
      <c r="Q1314" s="55">
        <v>67379</v>
      </c>
      <c r="R1314" s="55">
        <v>8140</v>
      </c>
      <c r="S1314" s="51" t="s">
        <v>258</v>
      </c>
      <c r="T1314" s="51" t="s">
        <v>301</v>
      </c>
      <c r="U1314" s="55">
        <v>48.29</v>
      </c>
      <c r="V1314" s="55">
        <v>0</v>
      </c>
      <c r="W1314" s="55">
        <v>1.2</v>
      </c>
      <c r="X1314" s="55">
        <v>0.48</v>
      </c>
      <c r="Y1314" s="55">
        <f t="shared" si="126"/>
        <v>0.84</v>
      </c>
      <c r="Z1314" s="55">
        <f t="shared" si="127"/>
        <v>0.24</v>
      </c>
      <c r="AA1314" s="55">
        <v>0.70299999999999996</v>
      </c>
      <c r="AB1314" s="56">
        <v>1.6288110749051801E-2</v>
      </c>
      <c r="AC1314">
        <f t="shared" si="122"/>
        <v>57</v>
      </c>
      <c r="AD1314">
        <f t="shared" si="123"/>
        <v>0</v>
      </c>
      <c r="AE1314">
        <f t="shared" si="124"/>
        <v>0</v>
      </c>
      <c r="AF1314">
        <f>'TP Factors'!$D$7</f>
        <v>1.0291758621024898</v>
      </c>
      <c r="AG1314">
        <f t="shared" si="125"/>
        <v>0</v>
      </c>
    </row>
    <row r="1315" spans="1:33">
      <c r="A1315" s="51" t="s">
        <v>246</v>
      </c>
      <c r="B1315" s="51">
        <v>10</v>
      </c>
      <c r="C1315" s="51" t="s">
        <v>247</v>
      </c>
      <c r="D1315" s="52">
        <v>37.82</v>
      </c>
      <c r="E1315" s="51" t="s">
        <v>248</v>
      </c>
      <c r="F1315" s="51">
        <v>1234</v>
      </c>
      <c r="G1315" s="53">
        <v>105</v>
      </c>
      <c r="H1315" s="51" t="s">
        <v>249</v>
      </c>
      <c r="I1315" s="51" t="s">
        <v>250</v>
      </c>
      <c r="J1315" s="51">
        <v>223</v>
      </c>
      <c r="K1315" s="54">
        <v>103.52917382</v>
      </c>
      <c r="L1315" s="54">
        <v>334.550792473</v>
      </c>
      <c r="M1315" s="52">
        <v>0.3</v>
      </c>
      <c r="N1315" s="52">
        <v>0.06</v>
      </c>
      <c r="O1315" s="51">
        <v>67380</v>
      </c>
      <c r="P1315" s="51">
        <v>65382</v>
      </c>
      <c r="Q1315" s="55">
        <v>67380</v>
      </c>
      <c r="R1315" s="55">
        <v>1400</v>
      </c>
      <c r="S1315" s="51" t="s">
        <v>258</v>
      </c>
      <c r="T1315" s="51" t="s">
        <v>330</v>
      </c>
      <c r="U1315" s="55">
        <v>48.29</v>
      </c>
      <c r="V1315" s="55">
        <v>0</v>
      </c>
      <c r="W1315" s="55">
        <v>1.93</v>
      </c>
      <c r="X1315" s="55">
        <v>0.497</v>
      </c>
      <c r="Y1315" s="55">
        <f t="shared" si="126"/>
        <v>1.351</v>
      </c>
      <c r="Z1315" s="55">
        <f t="shared" si="127"/>
        <v>0.2485</v>
      </c>
      <c r="AA1315" s="55">
        <v>0.88700000000000001</v>
      </c>
      <c r="AB1315" s="56">
        <v>8.26689705224498E-2</v>
      </c>
      <c r="AC1315">
        <f t="shared" si="122"/>
        <v>364</v>
      </c>
      <c r="AD1315">
        <f t="shared" si="123"/>
        <v>1</v>
      </c>
      <c r="AE1315">
        <f t="shared" si="124"/>
        <v>0.2</v>
      </c>
      <c r="AF1315">
        <f>'TP Factors'!$D$7</f>
        <v>1.0291758621024898</v>
      </c>
      <c r="AG1315">
        <f t="shared" si="125"/>
        <v>0.2</v>
      </c>
    </row>
    <row r="1316" spans="1:33">
      <c r="A1316" s="51" t="s">
        <v>246</v>
      </c>
      <c r="B1316" s="51">
        <v>10</v>
      </c>
      <c r="C1316" s="51" t="s">
        <v>247</v>
      </c>
      <c r="D1316" s="52">
        <v>37.82</v>
      </c>
      <c r="E1316" s="51" t="s">
        <v>248</v>
      </c>
      <c r="F1316" s="51">
        <v>1234</v>
      </c>
      <c r="G1316" s="53">
        <v>105</v>
      </c>
      <c r="H1316" s="51" t="s">
        <v>249</v>
      </c>
      <c r="I1316" s="51" t="s">
        <v>250</v>
      </c>
      <c r="J1316" s="51">
        <v>863</v>
      </c>
      <c r="K1316" s="54">
        <v>417.87937252799998</v>
      </c>
      <c r="L1316" s="54">
        <v>1291.2493466200001</v>
      </c>
      <c r="M1316" s="52">
        <v>1.17</v>
      </c>
      <c r="N1316" s="52">
        <v>0.21</v>
      </c>
      <c r="O1316" s="51">
        <v>67381</v>
      </c>
      <c r="P1316" s="51">
        <v>65383</v>
      </c>
      <c r="Q1316" s="55">
        <v>67381</v>
      </c>
      <c r="R1316" s="55">
        <v>1400</v>
      </c>
      <c r="S1316" s="51" t="s">
        <v>253</v>
      </c>
      <c r="T1316" s="51" t="s">
        <v>317</v>
      </c>
      <c r="U1316" s="55">
        <v>48.29</v>
      </c>
      <c r="V1316" s="55">
        <v>0</v>
      </c>
      <c r="W1316" s="55">
        <v>1.93</v>
      </c>
      <c r="X1316" s="55">
        <v>0.497</v>
      </c>
      <c r="Y1316" s="55">
        <f t="shared" si="126"/>
        <v>1.351</v>
      </c>
      <c r="Z1316" s="55">
        <f t="shared" si="127"/>
        <v>0.2485</v>
      </c>
      <c r="AA1316" s="55">
        <v>0.88800000000000001</v>
      </c>
      <c r="AB1316" s="56">
        <v>0.31907338609337299</v>
      </c>
      <c r="AC1316">
        <f t="shared" si="122"/>
        <v>1406</v>
      </c>
      <c r="AD1316">
        <f t="shared" si="123"/>
        <v>4</v>
      </c>
      <c r="AE1316">
        <f t="shared" si="124"/>
        <v>0.8</v>
      </c>
      <c r="AF1316">
        <f>'TP Factors'!$D$7</f>
        <v>1.0291758621024898</v>
      </c>
      <c r="AG1316">
        <f t="shared" si="125"/>
        <v>0.8</v>
      </c>
    </row>
    <row r="1317" spans="1:33">
      <c r="A1317" s="51" t="s">
        <v>246</v>
      </c>
      <c r="B1317" s="51">
        <v>10</v>
      </c>
      <c r="C1317" s="51" t="s">
        <v>247</v>
      </c>
      <c r="D1317" s="52">
        <v>37.82</v>
      </c>
      <c r="E1317" s="51" t="s">
        <v>248</v>
      </c>
      <c r="F1317" s="51">
        <v>1234</v>
      </c>
      <c r="G1317" s="53">
        <v>102.5</v>
      </c>
      <c r="H1317" s="51" t="s">
        <v>249</v>
      </c>
      <c r="I1317" s="51" t="s">
        <v>250</v>
      </c>
      <c r="J1317" s="51">
        <v>156</v>
      </c>
      <c r="K1317" s="54">
        <v>173.347242532</v>
      </c>
      <c r="L1317" s="54">
        <v>283.50125048899997</v>
      </c>
      <c r="M1317" s="52">
        <v>0.23</v>
      </c>
      <c r="N1317" s="52">
        <v>0.04</v>
      </c>
      <c r="O1317" s="51">
        <v>67432</v>
      </c>
      <c r="P1317" s="51">
        <v>65433</v>
      </c>
      <c r="Q1317" s="55">
        <v>67432</v>
      </c>
      <c r="R1317" s="55">
        <v>1300</v>
      </c>
      <c r="S1317" s="51" t="s">
        <v>251</v>
      </c>
      <c r="T1317" s="51" t="s">
        <v>315</v>
      </c>
      <c r="U1317" s="55">
        <v>48.29</v>
      </c>
      <c r="V1317" s="55">
        <v>0</v>
      </c>
      <c r="W1317" s="55">
        <v>2.1</v>
      </c>
      <c r="X1317" s="55">
        <v>0.51600000000000001</v>
      </c>
      <c r="Y1317" s="55">
        <f t="shared" si="126"/>
        <v>1.47</v>
      </c>
      <c r="Z1317" s="55">
        <f t="shared" si="127"/>
        <v>0.25800000000000001</v>
      </c>
      <c r="AA1317" s="55">
        <v>0.73299999999999998</v>
      </c>
      <c r="AB1317" s="56">
        <v>7.0054404439405596E-2</v>
      </c>
      <c r="AC1317">
        <f t="shared" si="122"/>
        <v>255</v>
      </c>
      <c r="AD1317">
        <f t="shared" si="123"/>
        <v>1</v>
      </c>
      <c r="AE1317">
        <f t="shared" si="124"/>
        <v>0.1</v>
      </c>
      <c r="AF1317">
        <f>'TP Factors'!$D$7</f>
        <v>1.0291758621024898</v>
      </c>
      <c r="AG1317">
        <f t="shared" si="125"/>
        <v>0.1</v>
      </c>
    </row>
    <row r="1318" spans="1:33">
      <c r="A1318" s="51" t="s">
        <v>246</v>
      </c>
      <c r="B1318" s="51">
        <v>10</v>
      </c>
      <c r="C1318" s="51" t="s">
        <v>247</v>
      </c>
      <c r="D1318" s="52">
        <v>37.82</v>
      </c>
      <c r="E1318" s="51" t="s">
        <v>248</v>
      </c>
      <c r="F1318" s="51">
        <v>1234</v>
      </c>
      <c r="G1318" s="53">
        <v>102.5</v>
      </c>
      <c r="H1318" s="51" t="s">
        <v>249</v>
      </c>
      <c r="I1318" s="51" t="s">
        <v>250</v>
      </c>
      <c r="J1318" s="51">
        <v>26</v>
      </c>
      <c r="K1318" s="54">
        <v>32.798337580599998</v>
      </c>
      <c r="L1318" s="54">
        <v>51.481736590300002</v>
      </c>
      <c r="M1318" s="52">
        <v>0.04</v>
      </c>
      <c r="N1318" s="52">
        <v>0.01</v>
      </c>
      <c r="O1318" s="51">
        <v>67433</v>
      </c>
      <c r="P1318" s="51">
        <v>65434</v>
      </c>
      <c r="Q1318" s="55">
        <v>67433</v>
      </c>
      <c r="R1318" s="55">
        <v>1300</v>
      </c>
      <c r="S1318" s="51" t="s">
        <v>258</v>
      </c>
      <c r="T1318" s="51" t="s">
        <v>311</v>
      </c>
      <c r="U1318" s="55">
        <v>48.29</v>
      </c>
      <c r="V1318" s="55">
        <v>0</v>
      </c>
      <c r="W1318" s="55">
        <v>2.1</v>
      </c>
      <c r="X1318" s="55">
        <v>0.51600000000000001</v>
      </c>
      <c r="Y1318" s="55">
        <f t="shared" si="126"/>
        <v>1.47</v>
      </c>
      <c r="Z1318" s="55">
        <f t="shared" si="127"/>
        <v>0.25800000000000001</v>
      </c>
      <c r="AA1318" s="55">
        <v>0.66200000000000003</v>
      </c>
      <c r="AB1318" s="56">
        <v>1.2721363272660701E-2</v>
      </c>
      <c r="AC1318">
        <f t="shared" si="122"/>
        <v>42</v>
      </c>
      <c r="AD1318">
        <f t="shared" si="123"/>
        <v>0</v>
      </c>
      <c r="AE1318">
        <f t="shared" si="124"/>
        <v>0</v>
      </c>
      <c r="AF1318">
        <f>'TP Factors'!$D$7</f>
        <v>1.0291758621024898</v>
      </c>
      <c r="AG1318">
        <f t="shared" si="125"/>
        <v>0</v>
      </c>
    </row>
    <row r="1319" spans="1:33">
      <c r="A1319" s="51" t="s">
        <v>246</v>
      </c>
      <c r="B1319" s="51">
        <v>10</v>
      </c>
      <c r="C1319" s="51" t="s">
        <v>247</v>
      </c>
      <c r="D1319" s="52">
        <v>37.82</v>
      </c>
      <c r="E1319" s="51" t="s">
        <v>248</v>
      </c>
      <c r="F1319" s="51">
        <v>1234</v>
      </c>
      <c r="G1319" s="53">
        <v>0</v>
      </c>
      <c r="H1319" s="51" t="s">
        <v>249</v>
      </c>
      <c r="I1319" s="51" t="s">
        <v>250</v>
      </c>
      <c r="J1319" s="51">
        <v>17</v>
      </c>
      <c r="K1319" s="54">
        <v>32.317639770900001</v>
      </c>
      <c r="L1319" s="54">
        <v>45.540522417600002</v>
      </c>
      <c r="M1319" s="52">
        <v>0.01</v>
      </c>
      <c r="N1319" s="52">
        <v>0</v>
      </c>
      <c r="O1319" s="51">
        <v>67448</v>
      </c>
      <c r="P1319" s="51">
        <v>65447</v>
      </c>
      <c r="Q1319" s="55">
        <v>67448</v>
      </c>
      <c r="R1319" s="55">
        <v>5300</v>
      </c>
      <c r="S1319" s="51" t="s">
        <v>251</v>
      </c>
      <c r="T1319" s="51" t="s">
        <v>323</v>
      </c>
      <c r="U1319" s="55">
        <v>48.29</v>
      </c>
      <c r="V1319" s="55">
        <v>0</v>
      </c>
      <c r="W1319" s="55">
        <v>0.6</v>
      </c>
      <c r="X1319" s="55">
        <v>0.13500000000000001</v>
      </c>
      <c r="Y1319" s="55">
        <f t="shared" si="126"/>
        <v>0.42</v>
      </c>
      <c r="Z1319" s="55">
        <f t="shared" si="127"/>
        <v>6.7500000000000004E-2</v>
      </c>
      <c r="AA1319" s="55">
        <v>0.5</v>
      </c>
      <c r="AB1319" s="56">
        <v>4.1627633083584498E-3</v>
      </c>
      <c r="AC1319">
        <f t="shared" si="122"/>
        <v>10</v>
      </c>
      <c r="AD1319">
        <f t="shared" si="123"/>
        <v>0</v>
      </c>
      <c r="AE1319">
        <f t="shared" si="124"/>
        <v>0</v>
      </c>
      <c r="AF1319">
        <f>'TP Factors'!$D$7</f>
        <v>1.0291758621024898</v>
      </c>
      <c r="AG1319">
        <f t="shared" si="125"/>
        <v>0</v>
      </c>
    </row>
    <row r="1320" spans="1:33">
      <c r="A1320" s="51" t="s">
        <v>246</v>
      </c>
      <c r="B1320" s="51">
        <v>10</v>
      </c>
      <c r="C1320" s="51" t="s">
        <v>247</v>
      </c>
      <c r="D1320" s="52">
        <v>37.82</v>
      </c>
      <c r="E1320" s="51" t="s">
        <v>248</v>
      </c>
      <c r="F1320" s="51">
        <v>1234</v>
      </c>
      <c r="G1320" s="53">
        <v>0</v>
      </c>
      <c r="H1320" s="51" t="s">
        <v>249</v>
      </c>
      <c r="I1320" s="51" t="s">
        <v>250</v>
      </c>
      <c r="J1320" s="51">
        <v>105</v>
      </c>
      <c r="K1320" s="54">
        <v>75.619085005599999</v>
      </c>
      <c r="L1320" s="54">
        <v>278.194062944</v>
      </c>
      <c r="M1320" s="52">
        <v>0.04</v>
      </c>
      <c r="N1320" s="52">
        <v>0.01</v>
      </c>
      <c r="O1320" s="51">
        <v>67449</v>
      </c>
      <c r="P1320" s="51">
        <v>65448</v>
      </c>
      <c r="Q1320" s="55">
        <v>67449</v>
      </c>
      <c r="R1320" s="55">
        <v>5300</v>
      </c>
      <c r="S1320" s="51" t="s">
        <v>258</v>
      </c>
      <c r="T1320" s="51" t="s">
        <v>291</v>
      </c>
      <c r="U1320" s="55">
        <v>48.29</v>
      </c>
      <c r="V1320" s="55">
        <v>0</v>
      </c>
      <c r="W1320" s="55">
        <v>0.6</v>
      </c>
      <c r="X1320" s="55">
        <v>0.13500000000000001</v>
      </c>
      <c r="Y1320" s="55">
        <f t="shared" si="126"/>
        <v>0.42</v>
      </c>
      <c r="Z1320" s="55">
        <f t="shared" si="127"/>
        <v>6.7500000000000004E-2</v>
      </c>
      <c r="AA1320" s="55">
        <v>0.5</v>
      </c>
      <c r="AB1320" s="56">
        <v>5.7653982476681097E-3</v>
      </c>
      <c r="AC1320">
        <f t="shared" si="122"/>
        <v>14</v>
      </c>
      <c r="AD1320">
        <f t="shared" si="123"/>
        <v>0</v>
      </c>
      <c r="AE1320">
        <f t="shared" si="124"/>
        <v>0</v>
      </c>
      <c r="AF1320">
        <f>'TP Factors'!$D$7</f>
        <v>1.0291758621024898</v>
      </c>
      <c r="AG1320">
        <f t="shared" si="125"/>
        <v>0</v>
      </c>
    </row>
    <row r="1321" spans="1:33">
      <c r="AB1321" s="56">
        <f>SUM(AB2:AB1320)</f>
        <v>1796.9432363196286</v>
      </c>
      <c r="AD1321">
        <f>SUM(AD2:AD1320)</f>
        <v>14019</v>
      </c>
      <c r="AG1321">
        <f>SUM(AG2:AG1320)</f>
        <v>2988.9999999999859</v>
      </c>
    </row>
  </sheetData>
  <sortState ref="A2:Z1320">
    <sortCondition descending="1" ref="V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A2" sqref="A2"/>
    </sheetView>
  </sheetViews>
  <sheetFormatPr defaultRowHeight="15"/>
  <sheetData>
    <row r="1" spans="1:2">
      <c r="A1">
        <v>61473</v>
      </c>
      <c r="B1" t="s">
        <v>195</v>
      </c>
    </row>
    <row r="3" spans="1:2">
      <c r="A3" t="s">
        <v>196</v>
      </c>
    </row>
    <row r="4" spans="1:2">
      <c r="A4">
        <v>374.9</v>
      </c>
      <c r="B4" t="s">
        <v>197</v>
      </c>
    </row>
    <row r="5" spans="1:2">
      <c r="A5">
        <v>832.4</v>
      </c>
      <c r="B5" t="s">
        <v>198</v>
      </c>
    </row>
    <row r="7" spans="1:2">
      <c r="A7" t="s">
        <v>199</v>
      </c>
    </row>
    <row r="8" spans="1:2">
      <c r="A8">
        <f>A1*A5</f>
        <v>51170125.199999996</v>
      </c>
      <c r="B8" t="s">
        <v>200</v>
      </c>
    </row>
    <row r="9" spans="1:2">
      <c r="A9">
        <f>A8*0.0000022046226218</f>
        <v>112.81081557625824</v>
      </c>
      <c r="B9" t="s">
        <v>201</v>
      </c>
    </row>
    <row r="11" spans="1:2">
      <c r="A11" t="s">
        <v>202</v>
      </c>
    </row>
    <row r="12" spans="1:2">
      <c r="A12">
        <f>A1*A4</f>
        <v>23046227.699999999</v>
      </c>
      <c r="B12" t="s">
        <v>200</v>
      </c>
    </row>
    <row r="13" spans="1:2">
      <c r="A13">
        <f>A12*0.0000022046226218</f>
        <v>50.808234934573782</v>
      </c>
      <c r="B13" t="s">
        <v>201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R38" sqref="R38"/>
    </sheetView>
  </sheetViews>
  <sheetFormatPr defaultRowHeight="15"/>
  <cols>
    <col min="1" max="1" width="8.85546875" bestFit="1" customWidth="1"/>
  </cols>
  <sheetData>
    <row r="1" spans="1:4">
      <c r="A1" s="58" t="s">
        <v>227</v>
      </c>
      <c r="B1" s="58" t="s">
        <v>374</v>
      </c>
      <c r="C1" s="58" t="s">
        <v>375</v>
      </c>
      <c r="D1" s="58" t="s">
        <v>372</v>
      </c>
    </row>
    <row r="2" spans="1:4">
      <c r="A2" s="59" t="s">
        <v>376</v>
      </c>
      <c r="B2" s="60">
        <v>21083.599999999999</v>
      </c>
      <c r="C2" s="61">
        <v>13901</v>
      </c>
      <c r="D2" s="59">
        <f>C2/B2</f>
        <v>0.65932762905765618</v>
      </c>
    </row>
    <row r="3" spans="1:4">
      <c r="A3" s="59" t="s">
        <v>377</v>
      </c>
      <c r="B3" s="60">
        <v>3795.5</v>
      </c>
      <c r="C3" s="61">
        <v>4435</v>
      </c>
      <c r="D3" s="59">
        <f t="shared" ref="D3:D7" si="0">C3/B3</f>
        <v>1.168489000131735</v>
      </c>
    </row>
    <row r="4" spans="1:4">
      <c r="A4" s="59" t="s">
        <v>378</v>
      </c>
      <c r="B4" s="60">
        <v>20772.400000000001</v>
      </c>
      <c r="C4" s="61">
        <v>20377</v>
      </c>
      <c r="D4" s="59">
        <f t="shared" si="0"/>
        <v>0.98096512680287296</v>
      </c>
    </row>
    <row r="5" spans="1:4">
      <c r="A5" s="59" t="s">
        <v>269</v>
      </c>
      <c r="B5" s="60">
        <v>21106.5</v>
      </c>
      <c r="C5" s="61">
        <v>18618</v>
      </c>
      <c r="D5" s="59">
        <f t="shared" si="0"/>
        <v>0.88209793191670816</v>
      </c>
    </row>
    <row r="6" spans="1:4">
      <c r="A6" s="59" t="s">
        <v>273</v>
      </c>
      <c r="B6" s="60">
        <v>4173.5</v>
      </c>
      <c r="C6" s="61">
        <v>4418</v>
      </c>
      <c r="D6" s="59">
        <f t="shared" si="0"/>
        <v>1.0585839223673177</v>
      </c>
    </row>
    <row r="7" spans="1:4">
      <c r="A7" s="59" t="s">
        <v>249</v>
      </c>
      <c r="B7" s="60">
        <v>30857.7</v>
      </c>
      <c r="C7" s="61">
        <v>31758</v>
      </c>
      <c r="D7" s="59">
        <f t="shared" si="0"/>
        <v>1.0291758621024898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B33" sqref="B33"/>
    </sheetView>
  </sheetViews>
  <sheetFormatPr defaultRowHeight="15"/>
  <cols>
    <col min="1" max="1" width="15.28515625" bestFit="1" customWidth="1"/>
  </cols>
  <sheetData>
    <row r="1" spans="1:6">
      <c r="A1" s="49" t="s">
        <v>384</v>
      </c>
    </row>
    <row r="2" spans="1:6">
      <c r="B2" t="s">
        <v>210</v>
      </c>
    </row>
    <row r="3" spans="1:6">
      <c r="A3" t="s">
        <v>215</v>
      </c>
      <c r="B3">
        <v>22</v>
      </c>
      <c r="C3" t="s">
        <v>216</v>
      </c>
    </row>
    <row r="4" spans="1:6">
      <c r="A4" t="s">
        <v>217</v>
      </c>
      <c r="B4" s="50">
        <f>(ROUND((43.75*B3)/(4.38+B3),1))/100</f>
        <v>0.36499999999999999</v>
      </c>
      <c r="C4" s="50"/>
    </row>
    <row r="5" spans="1:6">
      <c r="A5" t="s">
        <v>218</v>
      </c>
      <c r="B5" s="50">
        <f>(ROUND(44.53+6.146*LN(B3)+0.145*(LN(B3)^2),1))/100</f>
        <v>0.64900000000000002</v>
      </c>
      <c r="C5" s="50"/>
    </row>
    <row r="7" spans="1:6">
      <c r="A7" s="49" t="s">
        <v>385</v>
      </c>
    </row>
    <row r="8" spans="1:6">
      <c r="B8" t="s">
        <v>210</v>
      </c>
      <c r="D8" t="s">
        <v>211</v>
      </c>
      <c r="F8" t="s">
        <v>212</v>
      </c>
    </row>
    <row r="9" spans="1:6">
      <c r="A9" t="s">
        <v>213</v>
      </c>
      <c r="B9">
        <v>0.31</v>
      </c>
      <c r="C9" t="s">
        <v>214</v>
      </c>
      <c r="D9">
        <v>0.27</v>
      </c>
      <c r="E9" t="s">
        <v>214</v>
      </c>
    </row>
    <row r="10" spans="1:6">
      <c r="A10" t="s">
        <v>215</v>
      </c>
      <c r="B10">
        <v>21</v>
      </c>
      <c r="C10" t="s">
        <v>216</v>
      </c>
      <c r="D10">
        <v>18</v>
      </c>
      <c r="E10" t="s">
        <v>216</v>
      </c>
    </row>
    <row r="11" spans="1:6">
      <c r="A11" t="s">
        <v>217</v>
      </c>
      <c r="B11" s="50">
        <f>(ROUND((43.75*B10)/(4.38+B10),1))/100</f>
        <v>0.36200000000000004</v>
      </c>
      <c r="C11" s="50"/>
      <c r="D11" s="50">
        <f>(ROUND((43.75*D10)/(4.38+D10),1))/100</f>
        <v>0.35200000000000004</v>
      </c>
      <c r="E11" s="50"/>
      <c r="F11" s="50">
        <f>B11-D11</f>
        <v>1.0000000000000009E-2</v>
      </c>
    </row>
    <row r="12" spans="1:6">
      <c r="A12" t="s">
        <v>218</v>
      </c>
      <c r="B12" s="50">
        <f>(ROUND(44.53+6.146*LN(B10)+0.145*(LN(B10)^2),1))/100</f>
        <v>0.64599999999999991</v>
      </c>
      <c r="C12" s="50"/>
      <c r="D12" s="50">
        <f>(ROUND(44.53+6.146*LN(D10)+0.145*(LN(D10)^2),1))/100</f>
        <v>0.63500000000000001</v>
      </c>
      <c r="E12" s="50"/>
      <c r="F12" s="50">
        <f>B12-D12</f>
        <v>1.0999999999999899E-2</v>
      </c>
    </row>
    <row r="14" spans="1:6">
      <c r="A14" s="49" t="s">
        <v>58</v>
      </c>
    </row>
    <row r="15" spans="1:6">
      <c r="B15" t="s">
        <v>210</v>
      </c>
    </row>
    <row r="16" spans="1:6">
      <c r="A16" t="s">
        <v>215</v>
      </c>
      <c r="B16">
        <v>14</v>
      </c>
      <c r="C16" t="s">
        <v>216</v>
      </c>
    </row>
    <row r="17" spans="1:6">
      <c r="A17" t="s">
        <v>217</v>
      </c>
      <c r="B17" s="50">
        <f>(ROUND((43.75*B16)/(4.38+B16),1))/100</f>
        <v>0.33299999999999996</v>
      </c>
      <c r="C17" s="50"/>
    </row>
    <row r="18" spans="1:6">
      <c r="A18" t="s">
        <v>218</v>
      </c>
      <c r="B18" s="50">
        <f>(ROUND(44.53+6.146*LN(B16)+0.145*(LN(B16)^2),1))/100</f>
        <v>0.61799999999999999</v>
      </c>
      <c r="C18" s="50"/>
    </row>
    <row r="20" spans="1:6">
      <c r="A20" s="49" t="s">
        <v>386</v>
      </c>
    </row>
    <row r="21" spans="1:6">
      <c r="B21" t="s">
        <v>210</v>
      </c>
      <c r="D21" t="s">
        <v>211</v>
      </c>
      <c r="F21" t="s">
        <v>212</v>
      </c>
    </row>
    <row r="22" spans="1:6">
      <c r="A22" t="s">
        <v>213</v>
      </c>
      <c r="B22">
        <v>1.68</v>
      </c>
      <c r="C22" t="s">
        <v>214</v>
      </c>
      <c r="D22">
        <v>0.60799999999999998</v>
      </c>
      <c r="E22" t="s">
        <v>214</v>
      </c>
    </row>
    <row r="23" spans="1:6">
      <c r="A23" t="s">
        <v>215</v>
      </c>
      <c r="B23">
        <f>(B22/D22)*D23</f>
        <v>77.368421052631575</v>
      </c>
      <c r="C23" t="s">
        <v>216</v>
      </c>
      <c r="D23">
        <v>28</v>
      </c>
      <c r="E23" t="s">
        <v>216</v>
      </c>
    </row>
    <row r="24" spans="1:6">
      <c r="A24" t="s">
        <v>217</v>
      </c>
      <c r="B24" s="50">
        <f>(ROUND((43.75*B23)/(4.38+B23),1))/100</f>
        <v>0.41399999999999998</v>
      </c>
      <c r="C24" s="50"/>
      <c r="D24" s="50">
        <f>(ROUND((43.75*D23)/(4.38+D23),1))/100</f>
        <v>0.37799999999999995</v>
      </c>
      <c r="E24" s="50"/>
      <c r="F24" s="50">
        <f>B24-D24</f>
        <v>3.6000000000000032E-2</v>
      </c>
    </row>
    <row r="25" spans="1:6">
      <c r="A25" t="s">
        <v>218</v>
      </c>
      <c r="B25" s="50">
        <f>(ROUND(44.53+6.146*LN(B23)+0.145*(LN(B23)^2),1))/100</f>
        <v>0.74</v>
      </c>
      <c r="C25" s="50"/>
      <c r="D25" s="50">
        <f>(ROUND(44.53+6.146*LN(D23)+0.145*(LN(D23)^2),1))/100</f>
        <v>0.66599999999999993</v>
      </c>
      <c r="E25" s="50"/>
      <c r="F25" s="50">
        <f>B25-D25</f>
        <v>7.4000000000000066E-2</v>
      </c>
    </row>
    <row r="27" spans="1:6">
      <c r="A27" s="49" t="s">
        <v>387</v>
      </c>
    </row>
    <row r="28" spans="1:6">
      <c r="B28" t="s">
        <v>210</v>
      </c>
    </row>
    <row r="29" spans="1:6">
      <c r="A29" t="s">
        <v>215</v>
      </c>
      <c r="B29">
        <v>14</v>
      </c>
      <c r="C29" t="s">
        <v>216</v>
      </c>
    </row>
    <row r="30" spans="1:6">
      <c r="A30" t="s">
        <v>217</v>
      </c>
      <c r="B30" s="50">
        <f>(ROUND((43.75*B29)/(4.38+B29),1))/100</f>
        <v>0.33299999999999996</v>
      </c>
      <c r="C30" s="50"/>
    </row>
    <row r="31" spans="1:6">
      <c r="A31" t="s">
        <v>218</v>
      </c>
      <c r="B31" s="50">
        <f>(ROUND(44.53+6.146*LN(B29)+0.145*(LN(B29)^2),1))/100</f>
        <v>0.61799999999999999</v>
      </c>
      <c r="C31" s="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8"/>
  <sheetViews>
    <sheetView topLeftCell="L1" workbookViewId="0">
      <selection activeCell="AC1" sqref="AC1:AG2"/>
    </sheetView>
  </sheetViews>
  <sheetFormatPr defaultRowHeight="15"/>
  <cols>
    <col min="1" max="1" width="9.140625" style="51" bestFit="1" customWidth="1"/>
    <col min="2" max="2" width="11.42578125" style="51" bestFit="1" customWidth="1"/>
    <col min="3" max="3" width="12.140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8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4.28515625" customWidth="1"/>
    <col min="33" max="33" width="13.1406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267</v>
      </c>
      <c r="B2" s="51">
        <v>17</v>
      </c>
      <c r="C2" s="51" t="s">
        <v>268</v>
      </c>
      <c r="D2" s="52">
        <v>32.369999999999997</v>
      </c>
      <c r="E2" s="51" t="s">
        <v>248</v>
      </c>
      <c r="F2" s="51">
        <v>1234</v>
      </c>
      <c r="G2" s="53">
        <v>29</v>
      </c>
      <c r="H2" s="51" t="s">
        <v>269</v>
      </c>
      <c r="I2" s="51" t="s">
        <v>270</v>
      </c>
      <c r="J2" s="51">
        <v>2484</v>
      </c>
      <c r="K2" s="54">
        <v>809.26429267799995</v>
      </c>
      <c r="L2" s="54">
        <v>16775.982904699998</v>
      </c>
      <c r="M2" s="52">
        <v>5.54</v>
      </c>
      <c r="N2" s="52">
        <v>0.78</v>
      </c>
      <c r="O2" s="51">
        <v>49135</v>
      </c>
      <c r="P2" s="51">
        <v>48023</v>
      </c>
      <c r="Q2" s="55">
        <v>49135</v>
      </c>
      <c r="R2" s="55">
        <v>1200</v>
      </c>
      <c r="S2" s="51" t="s">
        <v>258</v>
      </c>
      <c r="T2" s="51" t="s">
        <v>259</v>
      </c>
      <c r="U2" s="55">
        <v>54.65</v>
      </c>
      <c r="V2" s="55">
        <v>1</v>
      </c>
      <c r="W2" s="55">
        <v>2.39</v>
      </c>
      <c r="X2" s="55">
        <v>0.316</v>
      </c>
      <c r="Y2" s="55">
        <f>W2</f>
        <v>2.39</v>
      </c>
      <c r="Z2" s="55">
        <f>X2</f>
        <v>0.316</v>
      </c>
      <c r="AA2" s="55">
        <v>0.30399999999999999</v>
      </c>
      <c r="AB2" s="56">
        <v>0.271132467902712</v>
      </c>
      <c r="AC2">
        <f>ROUND(AB2*AA2*U2*102.79,0)</f>
        <v>463</v>
      </c>
      <c r="AD2">
        <f>ROUND(Y2*AC2*0.002205,0)</f>
        <v>2</v>
      </c>
      <c r="AE2">
        <f>ROUND(Z2*AC2*0.002205,1)</f>
        <v>0.3</v>
      </c>
      <c r="AF2">
        <f>'TP Factors'!$D$5</f>
        <v>0.88209793191670816</v>
      </c>
      <c r="AG2">
        <f>ROUND(AE2*AF2,1)</f>
        <v>0.3</v>
      </c>
    </row>
    <row r="3" spans="1:33">
      <c r="A3" s="51" t="s">
        <v>267</v>
      </c>
      <c r="B3" s="51">
        <v>17</v>
      </c>
      <c r="C3" s="51" t="s">
        <v>268</v>
      </c>
      <c r="D3" s="52">
        <v>32.369999999999997</v>
      </c>
      <c r="E3" s="51" t="s">
        <v>248</v>
      </c>
      <c r="F3" s="51">
        <v>1234</v>
      </c>
      <c r="G3" s="53">
        <v>29</v>
      </c>
      <c r="H3" s="51" t="s">
        <v>269</v>
      </c>
      <c r="I3" s="51" t="s">
        <v>270</v>
      </c>
      <c r="J3" s="51">
        <v>870</v>
      </c>
      <c r="K3" s="54">
        <v>404.15397115899998</v>
      </c>
      <c r="L3" s="54">
        <v>5875.9558312999998</v>
      </c>
      <c r="M3" s="52">
        <v>1.94</v>
      </c>
      <c r="N3" s="52">
        <v>0.27</v>
      </c>
      <c r="O3" s="51">
        <v>49388</v>
      </c>
      <c r="P3" s="51">
        <v>48276</v>
      </c>
      <c r="Q3" s="55">
        <v>49388</v>
      </c>
      <c r="R3" s="55">
        <v>1200</v>
      </c>
      <c r="S3" s="51" t="s">
        <v>258</v>
      </c>
      <c r="T3" s="51" t="s">
        <v>259</v>
      </c>
      <c r="U3" s="55">
        <v>54.65</v>
      </c>
      <c r="V3" s="55">
        <v>1</v>
      </c>
      <c r="W3" s="55">
        <v>2.39</v>
      </c>
      <c r="X3" s="55">
        <v>0.316</v>
      </c>
      <c r="Y3" s="55">
        <f t="shared" ref="Y3:Y7" si="0">W3</f>
        <v>2.39</v>
      </c>
      <c r="Z3" s="55">
        <f t="shared" ref="Z3:Z7" si="1">X3</f>
        <v>0.316</v>
      </c>
      <c r="AA3" s="55">
        <v>0.30399999999999999</v>
      </c>
      <c r="AB3" s="56">
        <v>1.1969052695121001</v>
      </c>
      <c r="AC3">
        <f t="shared" ref="AC3:AC7" si="2">ROUND(AB3*AA3*U3*102.79,0)</f>
        <v>2044</v>
      </c>
      <c r="AD3">
        <f t="shared" ref="AD3:AD7" si="3">ROUND(Y3*AC3*0.002205,0)</f>
        <v>11</v>
      </c>
      <c r="AE3">
        <f t="shared" ref="AE3:AE7" si="4">ROUND(Z3*AC3*0.002205,1)</f>
        <v>1.4</v>
      </c>
      <c r="AF3">
        <f>'TP Factors'!$D$5</f>
        <v>0.88209793191670816</v>
      </c>
      <c r="AG3">
        <f t="shared" ref="AG3:AG7" si="5">ROUND(AE3*AF3,1)</f>
        <v>1.2</v>
      </c>
    </row>
    <row r="4" spans="1:33">
      <c r="A4" s="51" t="s">
        <v>267</v>
      </c>
      <c r="B4" s="51">
        <v>17</v>
      </c>
      <c r="C4" s="51" t="s">
        <v>268</v>
      </c>
      <c r="D4" s="52">
        <v>32.369999999999997</v>
      </c>
      <c r="E4" s="51" t="s">
        <v>248</v>
      </c>
      <c r="F4" s="51">
        <v>1234</v>
      </c>
      <c r="G4" s="53">
        <v>29</v>
      </c>
      <c r="H4" s="51" t="s">
        <v>269</v>
      </c>
      <c r="I4" s="51" t="s">
        <v>270</v>
      </c>
      <c r="J4" s="51">
        <v>565</v>
      </c>
      <c r="K4" s="54">
        <v>612.44604486399999</v>
      </c>
      <c r="L4" s="54">
        <v>5274.5181080599996</v>
      </c>
      <c r="M4" s="52">
        <v>1.26</v>
      </c>
      <c r="N4" s="52">
        <v>0.18</v>
      </c>
      <c r="O4" s="51">
        <v>49389</v>
      </c>
      <c r="P4" s="51">
        <v>48277</v>
      </c>
      <c r="Q4" s="55">
        <v>49389</v>
      </c>
      <c r="R4" s="55">
        <v>1200</v>
      </c>
      <c r="S4" s="51" t="s">
        <v>261</v>
      </c>
      <c r="T4" s="51" t="s">
        <v>262</v>
      </c>
      <c r="U4" s="55">
        <v>54.65</v>
      </c>
      <c r="V4" s="55">
        <v>1</v>
      </c>
      <c r="W4" s="55">
        <v>2.39</v>
      </c>
      <c r="X4" s="55">
        <v>0.316</v>
      </c>
      <c r="Y4" s="55">
        <f t="shared" si="0"/>
        <v>2.39</v>
      </c>
      <c r="Z4" s="55">
        <f t="shared" si="1"/>
        <v>0.316</v>
      </c>
      <c r="AA4" s="55">
        <v>0.22</v>
      </c>
      <c r="AB4" s="56">
        <v>0.97501690151291998</v>
      </c>
      <c r="AC4">
        <f t="shared" si="2"/>
        <v>1205</v>
      </c>
      <c r="AD4">
        <f t="shared" si="3"/>
        <v>6</v>
      </c>
      <c r="AE4">
        <f t="shared" si="4"/>
        <v>0.8</v>
      </c>
      <c r="AF4">
        <f>'TP Factors'!$D$5</f>
        <v>0.88209793191670816</v>
      </c>
      <c r="AG4">
        <f t="shared" si="5"/>
        <v>0.7</v>
      </c>
    </row>
    <row r="5" spans="1:33">
      <c r="A5" s="51" t="s">
        <v>267</v>
      </c>
      <c r="B5" s="51">
        <v>17</v>
      </c>
      <c r="C5" s="51" t="s">
        <v>268</v>
      </c>
      <c r="D5" s="52">
        <v>32.369999999999997</v>
      </c>
      <c r="E5" s="51" t="s">
        <v>248</v>
      </c>
      <c r="F5" s="51">
        <v>1234</v>
      </c>
      <c r="G5" s="53">
        <v>29</v>
      </c>
      <c r="H5" s="51" t="s">
        <v>269</v>
      </c>
      <c r="I5" s="51" t="s">
        <v>270</v>
      </c>
      <c r="J5" s="51">
        <v>5222</v>
      </c>
      <c r="K5" s="54">
        <v>1853.1884646599999</v>
      </c>
      <c r="L5" s="54">
        <v>48744.513286300004</v>
      </c>
      <c r="M5" s="52">
        <v>11.65</v>
      </c>
      <c r="N5" s="52">
        <v>1.65</v>
      </c>
      <c r="O5" s="51">
        <v>49406</v>
      </c>
      <c r="P5" s="51">
        <v>48293</v>
      </c>
      <c r="Q5" s="55">
        <v>49406</v>
      </c>
      <c r="R5" s="55">
        <v>1200</v>
      </c>
      <c r="S5" s="51" t="s">
        <v>261</v>
      </c>
      <c r="T5" s="51" t="s">
        <v>262</v>
      </c>
      <c r="U5" s="55">
        <v>54.65</v>
      </c>
      <c r="V5" s="55">
        <v>1</v>
      </c>
      <c r="W5" s="55">
        <v>2.39</v>
      </c>
      <c r="X5" s="55">
        <v>0.316</v>
      </c>
      <c r="Y5" s="55">
        <f t="shared" si="0"/>
        <v>2.39</v>
      </c>
      <c r="Z5" s="55">
        <f t="shared" si="1"/>
        <v>0.316</v>
      </c>
      <c r="AA5" s="55">
        <v>0.22</v>
      </c>
      <c r="AB5" s="56">
        <v>2.0238407471188502</v>
      </c>
      <c r="AC5">
        <f t="shared" si="2"/>
        <v>2501</v>
      </c>
      <c r="AD5">
        <f t="shared" si="3"/>
        <v>13</v>
      </c>
      <c r="AE5">
        <f t="shared" si="4"/>
        <v>1.7</v>
      </c>
      <c r="AF5">
        <f>'TP Factors'!$D$5</f>
        <v>0.88209793191670816</v>
      </c>
      <c r="AG5">
        <f t="shared" si="5"/>
        <v>1.5</v>
      </c>
    </row>
    <row r="6" spans="1:33">
      <c r="A6" s="51" t="s">
        <v>267</v>
      </c>
      <c r="B6" s="51">
        <v>17</v>
      </c>
      <c r="C6" s="51" t="s">
        <v>268</v>
      </c>
      <c r="D6" s="52">
        <v>32.369999999999997</v>
      </c>
      <c r="E6" s="51" t="s">
        <v>248</v>
      </c>
      <c r="F6" s="51">
        <v>1234</v>
      </c>
      <c r="G6" s="53">
        <v>29</v>
      </c>
      <c r="H6" s="51" t="s">
        <v>269</v>
      </c>
      <c r="I6" s="51" t="s">
        <v>270</v>
      </c>
      <c r="J6" s="51">
        <v>11754</v>
      </c>
      <c r="K6" s="54">
        <v>1519.3702165300001</v>
      </c>
      <c r="L6" s="54">
        <v>109707.08732000001</v>
      </c>
      <c r="M6" s="52">
        <v>26.21</v>
      </c>
      <c r="N6" s="52">
        <v>3.71</v>
      </c>
      <c r="O6" s="51">
        <v>49407</v>
      </c>
      <c r="P6" s="51">
        <v>48294</v>
      </c>
      <c r="Q6" s="55">
        <v>49407</v>
      </c>
      <c r="R6" s="55">
        <v>1200</v>
      </c>
      <c r="S6" s="51" t="s">
        <v>261</v>
      </c>
      <c r="T6" s="51" t="s">
        <v>262</v>
      </c>
      <c r="U6" s="55">
        <v>54.65</v>
      </c>
      <c r="V6" s="55">
        <v>1</v>
      </c>
      <c r="W6" s="55">
        <v>2.39</v>
      </c>
      <c r="X6" s="55">
        <v>0.316</v>
      </c>
      <c r="Y6" s="55">
        <f t="shared" si="0"/>
        <v>2.39</v>
      </c>
      <c r="Z6" s="55">
        <f t="shared" si="1"/>
        <v>0.316</v>
      </c>
      <c r="AA6" s="55">
        <v>0.22</v>
      </c>
      <c r="AB6" s="56">
        <v>3.2629624783756399</v>
      </c>
      <c r="AC6">
        <f t="shared" si="2"/>
        <v>4033</v>
      </c>
      <c r="AD6">
        <f t="shared" si="3"/>
        <v>21</v>
      </c>
      <c r="AE6">
        <f t="shared" si="4"/>
        <v>2.8</v>
      </c>
      <c r="AF6">
        <f>'TP Factors'!$D$5</f>
        <v>0.88209793191670816</v>
      </c>
      <c r="AG6">
        <f t="shared" si="5"/>
        <v>2.5</v>
      </c>
    </row>
    <row r="7" spans="1:33">
      <c r="A7" s="51" t="s">
        <v>267</v>
      </c>
      <c r="B7" s="51">
        <v>17</v>
      </c>
      <c r="C7" s="51" t="s">
        <v>268</v>
      </c>
      <c r="D7" s="52">
        <v>32.369999999999997</v>
      </c>
      <c r="E7" s="51" t="s">
        <v>248</v>
      </c>
      <c r="F7" s="51">
        <v>1234</v>
      </c>
      <c r="G7" s="53">
        <v>0</v>
      </c>
      <c r="H7" s="51" t="s">
        <v>269</v>
      </c>
      <c r="I7" s="51" t="s">
        <v>270</v>
      </c>
      <c r="J7" s="51">
        <v>608</v>
      </c>
      <c r="K7" s="54">
        <v>263.46400078900001</v>
      </c>
      <c r="L7" s="54">
        <v>2496.17028605</v>
      </c>
      <c r="M7" s="52">
        <v>0.36</v>
      </c>
      <c r="N7" s="52">
        <v>0.08</v>
      </c>
      <c r="O7" s="51">
        <v>49409</v>
      </c>
      <c r="P7" s="51">
        <v>48296</v>
      </c>
      <c r="Q7" s="55">
        <v>49409</v>
      </c>
      <c r="R7" s="55">
        <v>5300</v>
      </c>
      <c r="S7" s="51" t="s">
        <v>261</v>
      </c>
      <c r="T7" s="51" t="s">
        <v>287</v>
      </c>
      <c r="U7" s="55">
        <v>54.65</v>
      </c>
      <c r="V7" s="55">
        <v>1</v>
      </c>
      <c r="W7" s="55">
        <v>0.6</v>
      </c>
      <c r="X7" s="55">
        <v>0.13500000000000001</v>
      </c>
      <c r="Y7" s="55">
        <f t="shared" si="0"/>
        <v>0.6</v>
      </c>
      <c r="Z7" s="55">
        <f t="shared" si="1"/>
        <v>0.13500000000000001</v>
      </c>
      <c r="AA7" s="55">
        <v>0.5</v>
      </c>
      <c r="AB7" s="56">
        <v>2.1405911089255199E-3</v>
      </c>
      <c r="AC7">
        <f t="shared" si="2"/>
        <v>6</v>
      </c>
      <c r="AD7">
        <f t="shared" si="3"/>
        <v>0</v>
      </c>
      <c r="AE7">
        <f t="shared" si="4"/>
        <v>0</v>
      </c>
      <c r="AF7">
        <f>'TP Factors'!$D$5</f>
        <v>0.88209793191670816</v>
      </c>
      <c r="AG7">
        <f t="shared" si="5"/>
        <v>0</v>
      </c>
    </row>
    <row r="8" spans="1:33">
      <c r="AB8" s="56">
        <f>SUM(AB2:AB7)</f>
        <v>7.731998455531147</v>
      </c>
      <c r="AD8">
        <f>SUM(AD2:AD7)</f>
        <v>53</v>
      </c>
      <c r="AG8">
        <f>SUM(AG2:AG7)</f>
        <v>6.2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4"/>
  <sheetViews>
    <sheetView topLeftCell="G1" workbookViewId="0">
      <selection activeCell="AC1" sqref="AC1:AG2"/>
    </sheetView>
  </sheetViews>
  <sheetFormatPr defaultRowHeight="15"/>
  <cols>
    <col min="1" max="1" width="9.140625" style="51" bestFit="1" customWidth="1"/>
    <col min="2" max="2" width="11.42578125" style="51" bestFit="1" customWidth="1"/>
    <col min="3" max="3" width="12.140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8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6.5703125" customWidth="1"/>
    <col min="33" max="33" width="12.425781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267</v>
      </c>
      <c r="B2" s="51">
        <v>17</v>
      </c>
      <c r="C2" s="51" t="s">
        <v>268</v>
      </c>
      <c r="D2" s="52">
        <v>32.369999999999997</v>
      </c>
      <c r="E2" s="51" t="s">
        <v>248</v>
      </c>
      <c r="F2" s="51">
        <v>1234</v>
      </c>
      <c r="G2" s="53">
        <v>29</v>
      </c>
      <c r="H2" s="51" t="s">
        <v>269</v>
      </c>
      <c r="I2" s="51" t="s">
        <v>270</v>
      </c>
      <c r="J2" s="51">
        <v>5222</v>
      </c>
      <c r="K2" s="54">
        <v>1853.1884646599999</v>
      </c>
      <c r="L2" s="54">
        <v>48744.513286300004</v>
      </c>
      <c r="M2" s="52">
        <v>11.65</v>
      </c>
      <c r="N2" s="52">
        <v>1.65</v>
      </c>
      <c r="O2" s="51">
        <v>49406</v>
      </c>
      <c r="P2" s="51">
        <v>48293</v>
      </c>
      <c r="Q2" s="55">
        <v>49406</v>
      </c>
      <c r="R2" s="55">
        <v>1200</v>
      </c>
      <c r="S2" s="51" t="s">
        <v>261</v>
      </c>
      <c r="T2" s="51" t="s">
        <v>262</v>
      </c>
      <c r="U2" s="55">
        <v>54.65</v>
      </c>
      <c r="V2" s="55">
        <v>1</v>
      </c>
      <c r="W2" s="55">
        <v>2.39</v>
      </c>
      <c r="X2" s="55">
        <v>0.316</v>
      </c>
      <c r="Y2" s="55">
        <f>W2</f>
        <v>2.39</v>
      </c>
      <c r="Z2" s="55">
        <f>X2</f>
        <v>0.316</v>
      </c>
      <c r="AA2" s="55">
        <v>0.22</v>
      </c>
      <c r="AB2" s="56">
        <v>2.7945223019221501</v>
      </c>
      <c r="AC2">
        <f>ROUND(AB2*AA2*U2*102.79,0)</f>
        <v>3454</v>
      </c>
      <c r="AD2">
        <f>ROUND(Y2*AC2*0.002205,0)</f>
        <v>18</v>
      </c>
      <c r="AE2">
        <f>ROUND(Z2*AC2*0.002205,1)</f>
        <v>2.4</v>
      </c>
      <c r="AF2">
        <f>'TP Factors'!$D$5</f>
        <v>0.88209793191670816</v>
      </c>
      <c r="AG2">
        <f>ROUND(AE2*AF2,1)</f>
        <v>2.1</v>
      </c>
    </row>
    <row r="3" spans="1:33">
      <c r="A3" s="51" t="s">
        <v>267</v>
      </c>
      <c r="B3" s="51">
        <v>17</v>
      </c>
      <c r="C3" s="51" t="s">
        <v>268</v>
      </c>
      <c r="D3" s="52">
        <v>32.369999999999997</v>
      </c>
      <c r="E3" s="51" t="s">
        <v>248</v>
      </c>
      <c r="F3" s="51">
        <v>1234</v>
      </c>
      <c r="G3" s="53">
        <v>29</v>
      </c>
      <c r="H3" s="51" t="s">
        <v>269</v>
      </c>
      <c r="I3" s="51" t="s">
        <v>270</v>
      </c>
      <c r="J3" s="51">
        <v>11754</v>
      </c>
      <c r="K3" s="54">
        <v>1519.3702165300001</v>
      </c>
      <c r="L3" s="54">
        <v>109707.08732000001</v>
      </c>
      <c r="M3" s="52">
        <v>26.21</v>
      </c>
      <c r="N3" s="52">
        <v>3.71</v>
      </c>
      <c r="O3" s="51">
        <v>49407</v>
      </c>
      <c r="P3" s="51">
        <v>48294</v>
      </c>
      <c r="Q3" s="55">
        <v>49407</v>
      </c>
      <c r="R3" s="55">
        <v>1200</v>
      </c>
      <c r="S3" s="51" t="s">
        <v>261</v>
      </c>
      <c r="T3" s="51" t="s">
        <v>262</v>
      </c>
      <c r="U3" s="55">
        <v>54.65</v>
      </c>
      <c r="V3" s="55">
        <v>1</v>
      </c>
      <c r="W3" s="55">
        <v>2.39</v>
      </c>
      <c r="X3" s="55">
        <v>0.316</v>
      </c>
      <c r="Y3" s="55">
        <f>W3</f>
        <v>2.39</v>
      </c>
      <c r="Z3" s="55">
        <f>X3</f>
        <v>0.316</v>
      </c>
      <c r="AA3" s="55">
        <v>0.22</v>
      </c>
      <c r="AB3" s="56">
        <v>5.7368865979101198</v>
      </c>
      <c r="AC3">
        <f t="shared" ref="AC3" si="0">ROUND(AB3*AA3*U3*102.79,0)</f>
        <v>7090</v>
      </c>
      <c r="AD3">
        <f t="shared" ref="AD3" si="1">ROUND(Y3*AC3*0.002205,0)</f>
        <v>37</v>
      </c>
      <c r="AE3">
        <f>ROUND(Z3*AC3*0.002205,1)</f>
        <v>4.9000000000000004</v>
      </c>
      <c r="AF3">
        <f>'TP Factors'!$D$5</f>
        <v>0.88209793191670816</v>
      </c>
      <c r="AG3">
        <f>ROUND(AE3*AF3,1)</f>
        <v>4.3</v>
      </c>
    </row>
    <row r="4" spans="1:33">
      <c r="AB4" s="56">
        <f>SUM(AB2:AB3)</f>
        <v>8.5314088998322699</v>
      </c>
      <c r="AD4">
        <f>SUM(AD2:AD3)</f>
        <v>55</v>
      </c>
      <c r="AG4">
        <f>SUM(AG2:AG3)</f>
        <v>6.4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10"/>
  <sheetViews>
    <sheetView topLeftCell="L1" workbookViewId="0">
      <selection activeCell="AC1" sqref="AC1:AG2"/>
    </sheetView>
  </sheetViews>
  <sheetFormatPr defaultRowHeight="15"/>
  <cols>
    <col min="1" max="1" width="9.140625" style="51" bestFit="1" customWidth="1"/>
    <col min="2" max="2" width="11.42578125" style="51" bestFit="1" customWidth="1"/>
    <col min="3" max="3" width="12.140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7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3.7109375" customWidth="1"/>
    <col min="33" max="33" width="12.8554687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267</v>
      </c>
      <c r="B2" s="51">
        <v>17</v>
      </c>
      <c r="C2" s="51" t="s">
        <v>268</v>
      </c>
      <c r="D2" s="52">
        <v>32.369999999999997</v>
      </c>
      <c r="E2" s="51" t="s">
        <v>248</v>
      </c>
      <c r="F2" s="51">
        <v>1234</v>
      </c>
      <c r="G2" s="53">
        <v>29</v>
      </c>
      <c r="H2" s="51" t="s">
        <v>269</v>
      </c>
      <c r="I2" s="51" t="s">
        <v>270</v>
      </c>
      <c r="J2" s="51">
        <v>4276</v>
      </c>
      <c r="K2" s="54">
        <v>1236.44465296</v>
      </c>
      <c r="L2" s="54">
        <v>39912.232776899997</v>
      </c>
      <c r="M2" s="52">
        <v>9.5399999999999991</v>
      </c>
      <c r="N2" s="52">
        <v>1.35</v>
      </c>
      <c r="O2" s="51">
        <v>49948</v>
      </c>
      <c r="P2" s="51">
        <v>48822</v>
      </c>
      <c r="Q2" s="55">
        <v>49948</v>
      </c>
      <c r="R2" s="55">
        <v>1200</v>
      </c>
      <c r="S2" s="51" t="s">
        <v>261</v>
      </c>
      <c r="T2" s="51" t="s">
        <v>262</v>
      </c>
      <c r="U2" s="55">
        <v>54.65</v>
      </c>
      <c r="V2" s="55">
        <v>1</v>
      </c>
      <c r="W2" s="55">
        <v>2.39</v>
      </c>
      <c r="X2" s="55">
        <v>0.316</v>
      </c>
      <c r="Y2" s="55">
        <f>W2</f>
        <v>2.39</v>
      </c>
      <c r="Z2" s="55">
        <f>X2</f>
        <v>0.316</v>
      </c>
      <c r="AA2" s="55">
        <v>0.22</v>
      </c>
      <c r="AB2" s="56">
        <v>0.10743779434124499</v>
      </c>
      <c r="AC2">
        <f>ROUND(AB2*AA2*U2*102.79,0)</f>
        <v>133</v>
      </c>
      <c r="AD2">
        <f>ROUND(Y2*AC2*0.002205,0)</f>
        <v>1</v>
      </c>
      <c r="AE2">
        <f>ROUND(Z2*AC2*0.002205,1)</f>
        <v>0.1</v>
      </c>
      <c r="AF2">
        <f>'TP Factors'!$D$5</f>
        <v>0.88209793191670816</v>
      </c>
      <c r="AG2">
        <f>ROUND(AE2*AF2,1)</f>
        <v>0.1</v>
      </c>
    </row>
    <row r="3" spans="1:33">
      <c r="A3" s="51" t="s">
        <v>267</v>
      </c>
      <c r="B3" s="51">
        <v>17</v>
      </c>
      <c r="C3" s="51" t="s">
        <v>268</v>
      </c>
      <c r="D3" s="52">
        <v>32.369999999999997</v>
      </c>
      <c r="E3" s="51" t="s">
        <v>248</v>
      </c>
      <c r="F3" s="51">
        <v>1234</v>
      </c>
      <c r="G3" s="53">
        <v>29</v>
      </c>
      <c r="H3" s="51" t="s">
        <v>269</v>
      </c>
      <c r="I3" s="51" t="s">
        <v>270</v>
      </c>
      <c r="J3" s="51">
        <v>14718</v>
      </c>
      <c r="K3" s="54">
        <v>1467.30699725</v>
      </c>
      <c r="L3" s="54">
        <v>99414.089140900003</v>
      </c>
      <c r="M3" s="52">
        <v>32.82</v>
      </c>
      <c r="N3" s="52">
        <v>4.6500000000000004</v>
      </c>
      <c r="O3" s="51">
        <v>51389</v>
      </c>
      <c r="P3" s="51">
        <v>50226</v>
      </c>
      <c r="Q3" s="55">
        <v>51389</v>
      </c>
      <c r="R3" s="55">
        <v>1200</v>
      </c>
      <c r="S3" s="51" t="s">
        <v>258</v>
      </c>
      <c r="T3" s="51" t="s">
        <v>259</v>
      </c>
      <c r="U3" s="55">
        <v>54.65</v>
      </c>
      <c r="V3" s="55">
        <v>1</v>
      </c>
      <c r="W3" s="55">
        <v>2.39</v>
      </c>
      <c r="X3" s="55">
        <v>0.316</v>
      </c>
      <c r="Y3" s="55">
        <f t="shared" ref="Y3:Y9" si="0">W3</f>
        <v>2.39</v>
      </c>
      <c r="Z3" s="55">
        <f t="shared" ref="Z3:Z9" si="1">X3</f>
        <v>0.316</v>
      </c>
      <c r="AA3" s="55">
        <v>0.30399999999999999</v>
      </c>
      <c r="AB3" s="56">
        <v>1.7820439702853901E-3</v>
      </c>
      <c r="AC3">
        <f t="shared" ref="AC3:AC9" si="2">ROUND(AB3*AA3*U3*102.79,0)</f>
        <v>3</v>
      </c>
      <c r="AD3">
        <f t="shared" ref="AD3:AD9" si="3">ROUND(Y3*AC3*0.002205,0)</f>
        <v>0</v>
      </c>
      <c r="AE3">
        <f t="shared" ref="AE3:AE9" si="4">ROUND(Z3*AC3*0.002205,1)</f>
        <v>0</v>
      </c>
      <c r="AF3">
        <f>'TP Factors'!$D$5</f>
        <v>0.88209793191670816</v>
      </c>
      <c r="AG3">
        <f t="shared" ref="AG3:AG9" si="5">ROUND(AE3*AF3,1)</f>
        <v>0</v>
      </c>
    </row>
    <row r="4" spans="1:33">
      <c r="A4" s="51" t="s">
        <v>267</v>
      </c>
      <c r="B4" s="51">
        <v>17</v>
      </c>
      <c r="C4" s="51" t="s">
        <v>268</v>
      </c>
      <c r="D4" s="52">
        <v>32.369999999999997</v>
      </c>
      <c r="E4" s="51" t="s">
        <v>248</v>
      </c>
      <c r="F4" s="51">
        <v>1234</v>
      </c>
      <c r="G4" s="53">
        <v>29</v>
      </c>
      <c r="H4" s="51" t="s">
        <v>269</v>
      </c>
      <c r="I4" s="51" t="s">
        <v>270</v>
      </c>
      <c r="J4" s="51">
        <v>4011</v>
      </c>
      <c r="K4" s="54">
        <v>1449.4171137799999</v>
      </c>
      <c r="L4" s="54">
        <v>27091.417711499998</v>
      </c>
      <c r="M4" s="52">
        <v>8.94</v>
      </c>
      <c r="N4" s="52">
        <v>1.27</v>
      </c>
      <c r="O4" s="51">
        <v>51412</v>
      </c>
      <c r="P4" s="51">
        <v>50246</v>
      </c>
      <c r="Q4" s="55">
        <v>51412</v>
      </c>
      <c r="R4" s="55">
        <v>1200</v>
      </c>
      <c r="S4" s="51" t="s">
        <v>258</v>
      </c>
      <c r="T4" s="51" t="s">
        <v>259</v>
      </c>
      <c r="U4" s="55">
        <v>54.65</v>
      </c>
      <c r="V4" s="55">
        <v>1</v>
      </c>
      <c r="W4" s="55">
        <v>2.39</v>
      </c>
      <c r="X4" s="55">
        <v>0.316</v>
      </c>
      <c r="Y4" s="55">
        <f t="shared" si="0"/>
        <v>2.39</v>
      </c>
      <c r="Z4" s="55">
        <f t="shared" si="1"/>
        <v>0.316</v>
      </c>
      <c r="AA4" s="55">
        <v>0.30399999999999999</v>
      </c>
      <c r="AB4" s="56">
        <v>0.14849689202866601</v>
      </c>
      <c r="AC4">
        <f t="shared" si="2"/>
        <v>254</v>
      </c>
      <c r="AD4">
        <f t="shared" si="3"/>
        <v>1</v>
      </c>
      <c r="AE4">
        <f t="shared" si="4"/>
        <v>0.2</v>
      </c>
      <c r="AF4">
        <f>'TP Factors'!$D$5</f>
        <v>0.88209793191670816</v>
      </c>
      <c r="AG4">
        <f t="shared" si="5"/>
        <v>0.2</v>
      </c>
    </row>
    <row r="5" spans="1:33">
      <c r="A5" s="51" t="s">
        <v>267</v>
      </c>
      <c r="B5" s="51">
        <v>17</v>
      </c>
      <c r="C5" s="51" t="s">
        <v>268</v>
      </c>
      <c r="D5" s="52">
        <v>32.369999999999997</v>
      </c>
      <c r="E5" s="51" t="s">
        <v>248</v>
      </c>
      <c r="F5" s="51">
        <v>1234</v>
      </c>
      <c r="G5" s="53">
        <v>29</v>
      </c>
      <c r="H5" s="51" t="s">
        <v>269</v>
      </c>
      <c r="I5" s="51" t="s">
        <v>270</v>
      </c>
      <c r="J5" s="51">
        <v>3469</v>
      </c>
      <c r="K5" s="54">
        <v>885.56384230100002</v>
      </c>
      <c r="L5" s="54">
        <v>18309.744849899998</v>
      </c>
      <c r="M5" s="52">
        <v>7.74</v>
      </c>
      <c r="N5" s="52">
        <v>1.1000000000000001</v>
      </c>
      <c r="O5" s="51">
        <v>51413</v>
      </c>
      <c r="P5" s="51">
        <v>50247</v>
      </c>
      <c r="Q5" s="55">
        <v>51413</v>
      </c>
      <c r="R5" s="55">
        <v>1200</v>
      </c>
      <c r="S5" s="51" t="s">
        <v>253</v>
      </c>
      <c r="T5" s="51" t="s">
        <v>254</v>
      </c>
      <c r="U5" s="55">
        <v>54.65</v>
      </c>
      <c r="V5" s="55">
        <v>1</v>
      </c>
      <c r="W5" s="55">
        <v>2.39</v>
      </c>
      <c r="X5" s="55">
        <v>0.316</v>
      </c>
      <c r="Y5" s="55">
        <f t="shared" si="0"/>
        <v>2.39</v>
      </c>
      <c r="Z5" s="55">
        <f t="shared" si="1"/>
        <v>0.316</v>
      </c>
      <c r="AA5" s="55">
        <v>0.38900000000000001</v>
      </c>
      <c r="AB5" s="56">
        <v>1.74835753638715</v>
      </c>
      <c r="AC5">
        <f t="shared" si="2"/>
        <v>3821</v>
      </c>
      <c r="AD5">
        <f t="shared" si="3"/>
        <v>20</v>
      </c>
      <c r="AE5">
        <f t="shared" si="4"/>
        <v>2.7</v>
      </c>
      <c r="AF5">
        <f>'TP Factors'!$D$5</f>
        <v>0.88209793191670816</v>
      </c>
      <c r="AG5">
        <f t="shared" si="5"/>
        <v>2.4</v>
      </c>
    </row>
    <row r="6" spans="1:33">
      <c r="A6" s="51" t="s">
        <v>267</v>
      </c>
      <c r="B6" s="51">
        <v>17</v>
      </c>
      <c r="C6" s="51" t="s">
        <v>268</v>
      </c>
      <c r="D6" s="52">
        <v>32.369999999999997</v>
      </c>
      <c r="E6" s="51" t="s">
        <v>248</v>
      </c>
      <c r="F6" s="51">
        <v>1234</v>
      </c>
      <c r="G6" s="53">
        <v>29</v>
      </c>
      <c r="H6" s="51" t="s">
        <v>269</v>
      </c>
      <c r="I6" s="51" t="s">
        <v>270</v>
      </c>
      <c r="J6" s="51">
        <v>1620</v>
      </c>
      <c r="K6" s="54">
        <v>573.35626681099995</v>
      </c>
      <c r="L6" s="54">
        <v>15120.5943513</v>
      </c>
      <c r="M6" s="52">
        <v>3.61</v>
      </c>
      <c r="N6" s="52">
        <v>0.51</v>
      </c>
      <c r="O6" s="51">
        <v>51414</v>
      </c>
      <c r="P6" s="51">
        <v>50248</v>
      </c>
      <c r="Q6" s="55">
        <v>51414</v>
      </c>
      <c r="R6" s="55">
        <v>1200</v>
      </c>
      <c r="S6" s="51" t="s">
        <v>261</v>
      </c>
      <c r="T6" s="51" t="s">
        <v>262</v>
      </c>
      <c r="U6" s="55">
        <v>54.65</v>
      </c>
      <c r="V6" s="55">
        <v>1</v>
      </c>
      <c r="W6" s="55">
        <v>2.39</v>
      </c>
      <c r="X6" s="55">
        <v>0.316</v>
      </c>
      <c r="Y6" s="55">
        <f t="shared" si="0"/>
        <v>2.39</v>
      </c>
      <c r="Z6" s="55">
        <f t="shared" si="1"/>
        <v>0.316</v>
      </c>
      <c r="AA6" s="55">
        <v>0.22</v>
      </c>
      <c r="AB6" s="56">
        <v>2.7033701041949398</v>
      </c>
      <c r="AC6">
        <f t="shared" si="2"/>
        <v>3341</v>
      </c>
      <c r="AD6">
        <f t="shared" si="3"/>
        <v>18</v>
      </c>
      <c r="AE6">
        <f t="shared" si="4"/>
        <v>2.2999999999999998</v>
      </c>
      <c r="AF6">
        <f>'TP Factors'!$D$5</f>
        <v>0.88209793191670816</v>
      </c>
      <c r="AG6">
        <f t="shared" si="5"/>
        <v>2</v>
      </c>
    </row>
    <row r="7" spans="1:33">
      <c r="A7" s="51" t="s">
        <v>267</v>
      </c>
      <c r="B7" s="51">
        <v>17</v>
      </c>
      <c r="C7" s="51" t="s">
        <v>268</v>
      </c>
      <c r="D7" s="52">
        <v>32.369999999999997</v>
      </c>
      <c r="E7" s="51" t="s">
        <v>248</v>
      </c>
      <c r="F7" s="51">
        <v>1234</v>
      </c>
      <c r="G7" s="53">
        <v>29</v>
      </c>
      <c r="H7" s="51" t="s">
        <v>269</v>
      </c>
      <c r="I7" s="51" t="s">
        <v>270</v>
      </c>
      <c r="J7" s="51">
        <v>1326</v>
      </c>
      <c r="K7" s="54">
        <v>426.65820860600002</v>
      </c>
      <c r="L7" s="54">
        <v>12372.035625300001</v>
      </c>
      <c r="M7" s="52">
        <v>2.96</v>
      </c>
      <c r="N7" s="52">
        <v>0.42</v>
      </c>
      <c r="O7" s="51">
        <v>51420</v>
      </c>
      <c r="P7" s="51">
        <v>50254</v>
      </c>
      <c r="Q7" s="55">
        <v>51420</v>
      </c>
      <c r="R7" s="55">
        <v>1200</v>
      </c>
      <c r="S7" s="51" t="s">
        <v>261</v>
      </c>
      <c r="T7" s="51" t="s">
        <v>262</v>
      </c>
      <c r="U7" s="55">
        <v>54.65</v>
      </c>
      <c r="V7" s="55">
        <v>1</v>
      </c>
      <c r="W7" s="55">
        <v>2.39</v>
      </c>
      <c r="X7" s="55">
        <v>0.316</v>
      </c>
      <c r="Y7" s="55">
        <f t="shared" si="0"/>
        <v>2.39</v>
      </c>
      <c r="Z7" s="55">
        <f t="shared" si="1"/>
        <v>0.316</v>
      </c>
      <c r="AA7" s="55">
        <v>0.22</v>
      </c>
      <c r="AB7" s="56">
        <v>0.30318670036644302</v>
      </c>
      <c r="AC7">
        <f t="shared" si="2"/>
        <v>375</v>
      </c>
      <c r="AD7">
        <f t="shared" si="3"/>
        <v>2</v>
      </c>
      <c r="AE7">
        <f t="shared" si="4"/>
        <v>0.3</v>
      </c>
      <c r="AF7">
        <f>'TP Factors'!$D$5</f>
        <v>0.88209793191670816</v>
      </c>
      <c r="AG7">
        <f t="shared" si="5"/>
        <v>0.3</v>
      </c>
    </row>
    <row r="8" spans="1:33">
      <c r="A8" s="51" t="s">
        <v>267</v>
      </c>
      <c r="B8" s="51">
        <v>17</v>
      </c>
      <c r="C8" s="51" t="s">
        <v>268</v>
      </c>
      <c r="D8" s="52">
        <v>32.369999999999997</v>
      </c>
      <c r="E8" s="51" t="s">
        <v>248</v>
      </c>
      <c r="F8" s="51">
        <v>1234</v>
      </c>
      <c r="G8" s="53">
        <v>29</v>
      </c>
      <c r="H8" s="51" t="s">
        <v>269</v>
      </c>
      <c r="I8" s="51" t="s">
        <v>270</v>
      </c>
      <c r="J8" s="51">
        <v>2442</v>
      </c>
      <c r="K8" s="54">
        <v>905.46528682899998</v>
      </c>
      <c r="L8" s="54">
        <v>16495.047538899998</v>
      </c>
      <c r="M8" s="52">
        <v>5.45</v>
      </c>
      <c r="N8" s="52">
        <v>0.77</v>
      </c>
      <c r="O8" s="51">
        <v>51429</v>
      </c>
      <c r="P8" s="51">
        <v>50263</v>
      </c>
      <c r="Q8" s="55">
        <v>51429</v>
      </c>
      <c r="R8" s="55">
        <v>1200</v>
      </c>
      <c r="S8" s="51" t="s">
        <v>258</v>
      </c>
      <c r="T8" s="51" t="s">
        <v>259</v>
      </c>
      <c r="U8" s="55">
        <v>54.65</v>
      </c>
      <c r="V8" s="55">
        <v>1</v>
      </c>
      <c r="W8" s="55">
        <v>2.39</v>
      </c>
      <c r="X8" s="55">
        <v>0.316</v>
      </c>
      <c r="Y8" s="55">
        <f t="shared" si="0"/>
        <v>2.39</v>
      </c>
      <c r="Z8" s="55">
        <f t="shared" si="1"/>
        <v>0.316</v>
      </c>
      <c r="AA8" s="55">
        <v>0.30399999999999999</v>
      </c>
      <c r="AB8" s="56">
        <v>5.6825268455607203E-2</v>
      </c>
      <c r="AC8">
        <f t="shared" si="2"/>
        <v>97</v>
      </c>
      <c r="AD8">
        <f t="shared" si="3"/>
        <v>1</v>
      </c>
      <c r="AE8">
        <f t="shared" si="4"/>
        <v>0.1</v>
      </c>
      <c r="AF8">
        <f>'TP Factors'!$D$5</f>
        <v>0.88209793191670816</v>
      </c>
      <c r="AG8">
        <f t="shared" si="5"/>
        <v>0.1</v>
      </c>
    </row>
    <row r="9" spans="1:33">
      <c r="A9" s="51" t="s">
        <v>267</v>
      </c>
      <c r="B9" s="51">
        <v>17</v>
      </c>
      <c r="C9" s="51" t="s">
        <v>268</v>
      </c>
      <c r="D9" s="52">
        <v>32.369999999999997</v>
      </c>
      <c r="E9" s="51" t="s">
        <v>248</v>
      </c>
      <c r="F9" s="51">
        <v>1234</v>
      </c>
      <c r="G9" s="53">
        <v>29</v>
      </c>
      <c r="H9" s="51" t="s">
        <v>269</v>
      </c>
      <c r="I9" s="51" t="s">
        <v>270</v>
      </c>
      <c r="J9" s="51">
        <v>7683</v>
      </c>
      <c r="K9" s="54">
        <v>811.17350355300005</v>
      </c>
      <c r="L9" s="54">
        <v>40557.429773900003</v>
      </c>
      <c r="M9" s="52">
        <v>17.13</v>
      </c>
      <c r="N9" s="52">
        <v>2.4300000000000002</v>
      </c>
      <c r="O9" s="51">
        <v>51447</v>
      </c>
      <c r="P9" s="51">
        <v>50281</v>
      </c>
      <c r="Q9" s="55">
        <v>51447</v>
      </c>
      <c r="R9" s="55">
        <v>1200</v>
      </c>
      <c r="S9" s="51" t="s">
        <v>253</v>
      </c>
      <c r="T9" s="51" t="s">
        <v>254</v>
      </c>
      <c r="U9" s="55">
        <v>54.65</v>
      </c>
      <c r="V9" s="55">
        <v>1</v>
      </c>
      <c r="W9" s="55">
        <v>2.39</v>
      </c>
      <c r="X9" s="55">
        <v>0.316</v>
      </c>
      <c r="Y9" s="55">
        <f t="shared" si="0"/>
        <v>2.39</v>
      </c>
      <c r="Z9" s="55">
        <f t="shared" si="1"/>
        <v>0.316</v>
      </c>
      <c r="AA9" s="55">
        <v>0.38900000000000001</v>
      </c>
      <c r="AB9" s="56">
        <v>0.100688390283992</v>
      </c>
      <c r="AC9">
        <f t="shared" si="2"/>
        <v>220</v>
      </c>
      <c r="AD9">
        <f t="shared" si="3"/>
        <v>1</v>
      </c>
      <c r="AE9">
        <f t="shared" si="4"/>
        <v>0.2</v>
      </c>
      <c r="AF9">
        <f>'TP Factors'!$D$5</f>
        <v>0.88209793191670816</v>
      </c>
      <c r="AG9">
        <f t="shared" si="5"/>
        <v>0.2</v>
      </c>
    </row>
    <row r="10" spans="1:33">
      <c r="AB10" s="56">
        <f>SUM(AB2:AB9)</f>
        <v>5.1701447300283281</v>
      </c>
      <c r="AD10">
        <f>SUM(AD2:AD9)</f>
        <v>44</v>
      </c>
      <c r="AG10">
        <f>SUM(AG2:AG9)</f>
        <v>5.3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8"/>
  <sheetViews>
    <sheetView topLeftCell="M1" workbookViewId="0">
      <selection activeCell="AC1" sqref="AC1:AG2"/>
    </sheetView>
  </sheetViews>
  <sheetFormatPr defaultColWidth="16.5703125" defaultRowHeight="15"/>
  <cols>
    <col min="1" max="1" width="13.85546875" style="51" bestFit="1" customWidth="1"/>
    <col min="2" max="2" width="11.42578125" style="51" bestFit="1" customWidth="1"/>
    <col min="3" max="3" width="12.140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8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4" customWidth="1"/>
    <col min="30" max="30" width="10.5703125" customWidth="1"/>
    <col min="31" max="31" width="8.7109375" customWidth="1"/>
    <col min="32" max="32" width="12" bestFit="1" customWidth="1"/>
    <col min="33" max="33" width="11.5703125" bestFit="1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246</v>
      </c>
      <c r="B2" s="51">
        <v>17</v>
      </c>
      <c r="C2" s="51" t="s">
        <v>268</v>
      </c>
      <c r="D2" s="52">
        <v>32.369999999999997</v>
      </c>
      <c r="E2" s="51" t="s">
        <v>248</v>
      </c>
      <c r="F2" s="51">
        <v>1234</v>
      </c>
      <c r="G2" s="53">
        <v>13</v>
      </c>
      <c r="H2" s="51" t="s">
        <v>273</v>
      </c>
      <c r="I2" s="51" t="s">
        <v>270</v>
      </c>
      <c r="J2" s="51">
        <v>15764</v>
      </c>
      <c r="K2" s="54">
        <v>4730.63835389</v>
      </c>
      <c r="L2" s="54">
        <v>164386.77198600001</v>
      </c>
      <c r="M2" s="52">
        <v>29.16</v>
      </c>
      <c r="N2" s="52">
        <v>3.47</v>
      </c>
      <c r="O2" s="51">
        <v>53099</v>
      </c>
      <c r="P2" s="51">
        <v>51840</v>
      </c>
      <c r="Q2" s="55">
        <v>53099</v>
      </c>
      <c r="R2" s="55">
        <v>1100</v>
      </c>
      <c r="S2" s="51" t="s">
        <v>261</v>
      </c>
      <c r="T2" s="51" t="s">
        <v>274</v>
      </c>
      <c r="U2" s="55">
        <v>48.29</v>
      </c>
      <c r="V2" s="55">
        <v>1</v>
      </c>
      <c r="W2" s="55">
        <v>1.85</v>
      </c>
      <c r="X2" s="55">
        <v>0.22</v>
      </c>
      <c r="Y2" s="55">
        <f>W2</f>
        <v>1.85</v>
      </c>
      <c r="Z2" s="55">
        <f>X2</f>
        <v>0.22</v>
      </c>
      <c r="AA2" s="55">
        <v>0.17399999999999999</v>
      </c>
      <c r="AB2" s="56">
        <v>1.94502558150737</v>
      </c>
      <c r="AC2">
        <f>ROUND(AB2*AA2*U2*102.79,0)</f>
        <v>1680</v>
      </c>
      <c r="AD2">
        <f>ROUND(Y2*AC2*0.002205,0)</f>
        <v>7</v>
      </c>
      <c r="AE2">
        <f>ROUND(Z2*AC2*0.002205,1)</f>
        <v>0.8</v>
      </c>
      <c r="AF2">
        <f>'TP Factors'!$D$6</f>
        <v>1.0585839223673177</v>
      </c>
      <c r="AG2">
        <f>ROUND(AE2*AF2,1)</f>
        <v>0.8</v>
      </c>
    </row>
    <row r="3" spans="1:33">
      <c r="A3" s="51" t="s">
        <v>246</v>
      </c>
      <c r="B3" s="51">
        <v>17</v>
      </c>
      <c r="C3" s="51" t="s">
        <v>268</v>
      </c>
      <c r="D3" s="52">
        <v>32.369999999999997</v>
      </c>
      <c r="E3" s="51" t="s">
        <v>248</v>
      </c>
      <c r="F3" s="51">
        <v>1234</v>
      </c>
      <c r="G3" s="53">
        <v>13</v>
      </c>
      <c r="H3" s="51" t="s">
        <v>273</v>
      </c>
      <c r="I3" s="51" t="s">
        <v>270</v>
      </c>
      <c r="J3" s="51">
        <v>192</v>
      </c>
      <c r="K3" s="54">
        <v>221.08782797399999</v>
      </c>
      <c r="L3" s="54">
        <v>1350.94025859</v>
      </c>
      <c r="M3" s="52">
        <v>0.36</v>
      </c>
      <c r="N3" s="52">
        <v>0.04</v>
      </c>
      <c r="O3" s="51">
        <v>53281</v>
      </c>
      <c r="P3" s="51">
        <v>52019</v>
      </c>
      <c r="Q3" s="55">
        <v>53281</v>
      </c>
      <c r="R3" s="55">
        <v>1100</v>
      </c>
      <c r="S3" s="51" t="s">
        <v>256</v>
      </c>
      <c r="T3" s="51" t="s">
        <v>275</v>
      </c>
      <c r="U3" s="55">
        <v>48.29</v>
      </c>
      <c r="V3" s="55">
        <v>1</v>
      </c>
      <c r="W3" s="55">
        <v>1.85</v>
      </c>
      <c r="X3" s="55">
        <v>0.22</v>
      </c>
      <c r="Y3" s="55">
        <f t="shared" ref="Y3:Y5" si="0">W3</f>
        <v>1.85</v>
      </c>
      <c r="Z3" s="55">
        <f t="shared" ref="Z3:Z5" si="1">X3</f>
        <v>0.22</v>
      </c>
      <c r="AA3" s="55">
        <v>0.25800000000000001</v>
      </c>
      <c r="AB3" s="56">
        <v>1.34230523201966E-2</v>
      </c>
      <c r="AC3">
        <f t="shared" ref="AC3:AC7" si="2">ROUND(AB3*AA3*U3*102.79,0)</f>
        <v>17</v>
      </c>
      <c r="AD3">
        <f t="shared" ref="AD3:AD7" si="3">ROUND(Y3*AC3*0.002205,0)</f>
        <v>0</v>
      </c>
      <c r="AE3">
        <f t="shared" ref="AE3:AE7" si="4">ROUND(Z3*AC3*0.002205,1)</f>
        <v>0</v>
      </c>
      <c r="AF3">
        <f>'TP Factors'!$D$6</f>
        <v>1.0585839223673177</v>
      </c>
      <c r="AG3">
        <f t="shared" ref="AG3:AG7" si="5">ROUND(AE3*AF3,1)</f>
        <v>0</v>
      </c>
    </row>
    <row r="4" spans="1:33">
      <c r="A4" s="51" t="s">
        <v>246</v>
      </c>
      <c r="B4" s="51">
        <v>17</v>
      </c>
      <c r="C4" s="51" t="s">
        <v>268</v>
      </c>
      <c r="D4" s="52">
        <v>32.369999999999997</v>
      </c>
      <c r="E4" s="51" t="s">
        <v>248</v>
      </c>
      <c r="F4" s="51">
        <v>1234</v>
      </c>
      <c r="G4" s="53">
        <v>13</v>
      </c>
      <c r="H4" s="51" t="s">
        <v>273</v>
      </c>
      <c r="I4" s="51" t="s">
        <v>270</v>
      </c>
      <c r="J4" s="51">
        <v>1797</v>
      </c>
      <c r="K4" s="54">
        <v>816.55671088700001</v>
      </c>
      <c r="L4" s="54">
        <v>18736.705359299998</v>
      </c>
      <c r="M4" s="52">
        <v>3.32</v>
      </c>
      <c r="N4" s="52">
        <v>0.4</v>
      </c>
      <c r="O4" s="51">
        <v>53285</v>
      </c>
      <c r="P4" s="51">
        <v>52023</v>
      </c>
      <c r="Q4" s="55">
        <v>53285</v>
      </c>
      <c r="R4" s="55">
        <v>1100</v>
      </c>
      <c r="S4" s="51" t="s">
        <v>261</v>
      </c>
      <c r="T4" s="51" t="s">
        <v>274</v>
      </c>
      <c r="U4" s="55">
        <v>48.29</v>
      </c>
      <c r="V4" s="55">
        <v>1</v>
      </c>
      <c r="W4" s="55">
        <v>1.85</v>
      </c>
      <c r="X4" s="55">
        <v>0.22</v>
      </c>
      <c r="Y4" s="55">
        <f t="shared" si="0"/>
        <v>1.85</v>
      </c>
      <c r="Z4" s="55">
        <f t="shared" si="1"/>
        <v>0.22</v>
      </c>
      <c r="AA4" s="55">
        <v>0.17399999999999999</v>
      </c>
      <c r="AB4" s="56">
        <v>0.29918369027214797</v>
      </c>
      <c r="AC4">
        <f t="shared" si="2"/>
        <v>258</v>
      </c>
      <c r="AD4">
        <f t="shared" si="3"/>
        <v>1</v>
      </c>
      <c r="AE4">
        <f t="shared" si="4"/>
        <v>0.1</v>
      </c>
      <c r="AF4">
        <f>'TP Factors'!$D$6</f>
        <v>1.0585839223673177</v>
      </c>
      <c r="AG4">
        <f t="shared" si="5"/>
        <v>0.1</v>
      </c>
    </row>
    <row r="5" spans="1:33">
      <c r="A5" s="51" t="s">
        <v>246</v>
      </c>
      <c r="B5" s="51">
        <v>17</v>
      </c>
      <c r="C5" s="51" t="s">
        <v>268</v>
      </c>
      <c r="D5" s="52">
        <v>32.369999999999997</v>
      </c>
      <c r="E5" s="51" t="s">
        <v>248</v>
      </c>
      <c r="F5" s="51">
        <v>1234</v>
      </c>
      <c r="G5" s="53">
        <v>13</v>
      </c>
      <c r="H5" s="51" t="s">
        <v>273</v>
      </c>
      <c r="I5" s="51" t="s">
        <v>270</v>
      </c>
      <c r="J5" s="51">
        <v>159</v>
      </c>
      <c r="K5" s="54">
        <v>339.125236702</v>
      </c>
      <c r="L5" s="54">
        <v>1119.67897391</v>
      </c>
      <c r="M5" s="52">
        <v>0.28999999999999998</v>
      </c>
      <c r="N5" s="52">
        <v>0.03</v>
      </c>
      <c r="O5" s="51">
        <v>53306</v>
      </c>
      <c r="P5" s="51">
        <v>52044</v>
      </c>
      <c r="Q5" s="55">
        <v>53306</v>
      </c>
      <c r="R5" s="55">
        <v>1100</v>
      </c>
      <c r="S5" s="51" t="s">
        <v>256</v>
      </c>
      <c r="T5" s="51" t="s">
        <v>275</v>
      </c>
      <c r="U5" s="55">
        <v>48.29</v>
      </c>
      <c r="V5" s="55">
        <v>1</v>
      </c>
      <c r="W5" s="55">
        <v>1.85</v>
      </c>
      <c r="X5" s="55">
        <v>0.22</v>
      </c>
      <c r="Y5" s="55">
        <f t="shared" si="0"/>
        <v>1.85</v>
      </c>
      <c r="Z5" s="55">
        <f t="shared" si="1"/>
        <v>0.22</v>
      </c>
      <c r="AA5" s="55">
        <v>0.25800000000000001</v>
      </c>
      <c r="AB5" s="56">
        <v>1.89189049984691E-3</v>
      </c>
      <c r="AC5">
        <f t="shared" si="2"/>
        <v>2</v>
      </c>
      <c r="AD5">
        <f t="shared" si="3"/>
        <v>0</v>
      </c>
      <c r="AE5">
        <f t="shared" si="4"/>
        <v>0</v>
      </c>
      <c r="AF5">
        <f>'TP Factors'!$D$6</f>
        <v>1.0585839223673177</v>
      </c>
      <c r="AG5">
        <f t="shared" si="5"/>
        <v>0</v>
      </c>
    </row>
    <row r="6" spans="1:33">
      <c r="A6" s="51" t="s">
        <v>246</v>
      </c>
      <c r="B6" s="51">
        <v>17</v>
      </c>
      <c r="C6" s="51" t="s">
        <v>268</v>
      </c>
      <c r="D6" s="52">
        <v>32.369999999999997</v>
      </c>
      <c r="E6" s="51" t="s">
        <v>248</v>
      </c>
      <c r="F6" s="51">
        <v>1234</v>
      </c>
      <c r="G6" s="53">
        <v>13</v>
      </c>
      <c r="H6" s="51" t="s">
        <v>273</v>
      </c>
      <c r="I6" s="51" t="s">
        <v>270</v>
      </c>
      <c r="J6" s="51">
        <v>26</v>
      </c>
      <c r="K6" s="54">
        <v>88.624632479799999</v>
      </c>
      <c r="L6" s="54">
        <v>272.17622679700003</v>
      </c>
      <c r="M6" s="52">
        <v>0.03</v>
      </c>
      <c r="N6" s="52">
        <v>0</v>
      </c>
      <c r="O6" s="51">
        <v>53297</v>
      </c>
      <c r="P6" s="51">
        <v>52035</v>
      </c>
      <c r="Q6" s="55">
        <v>53297</v>
      </c>
      <c r="R6" s="55">
        <v>1100</v>
      </c>
      <c r="S6" s="51" t="s">
        <v>261</v>
      </c>
      <c r="T6" s="51" t="s">
        <v>274</v>
      </c>
      <c r="U6" s="55">
        <v>48.29</v>
      </c>
      <c r="V6" s="55">
        <v>0</v>
      </c>
      <c r="W6" s="55">
        <v>1.85</v>
      </c>
      <c r="X6" s="55">
        <v>0.22</v>
      </c>
      <c r="Y6" s="55">
        <f>W6*0.7</f>
        <v>1.2949999999999999</v>
      </c>
      <c r="Z6" s="55">
        <f>X6*0.5</f>
        <v>0.11</v>
      </c>
      <c r="AA6" s="55">
        <v>0.17399999999999999</v>
      </c>
      <c r="AB6" s="56">
        <v>6.7255941330090094E-2</v>
      </c>
      <c r="AC6">
        <f t="shared" si="2"/>
        <v>58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51" t="s">
        <v>246</v>
      </c>
      <c r="B7" s="51">
        <v>17</v>
      </c>
      <c r="C7" s="51" t="s">
        <v>268</v>
      </c>
      <c r="D7" s="52">
        <v>32.369999999999997</v>
      </c>
      <c r="E7" s="51" t="s">
        <v>248</v>
      </c>
      <c r="F7" s="51">
        <v>1234</v>
      </c>
      <c r="G7" s="53">
        <v>13</v>
      </c>
      <c r="H7" s="51" t="s">
        <v>273</v>
      </c>
      <c r="I7" s="51" t="s">
        <v>270</v>
      </c>
      <c r="J7" s="51">
        <v>55</v>
      </c>
      <c r="K7" s="54">
        <v>99.1186728606</v>
      </c>
      <c r="L7" s="54">
        <v>387.39518713899997</v>
      </c>
      <c r="M7" s="52">
        <v>7.0000000000000007E-2</v>
      </c>
      <c r="N7" s="52">
        <v>0.01</v>
      </c>
      <c r="O7" s="51">
        <v>53298</v>
      </c>
      <c r="P7" s="51">
        <v>52036</v>
      </c>
      <c r="Q7" s="55">
        <v>53298</v>
      </c>
      <c r="R7" s="55">
        <v>1100</v>
      </c>
      <c r="S7" s="51" t="s">
        <v>256</v>
      </c>
      <c r="T7" s="51" t="s">
        <v>275</v>
      </c>
      <c r="U7" s="55">
        <v>48.29</v>
      </c>
      <c r="V7" s="55">
        <v>0</v>
      </c>
      <c r="W7" s="55">
        <v>1.85</v>
      </c>
      <c r="X7" s="55">
        <v>0.22</v>
      </c>
      <c r="Y7" s="55">
        <f>W7*0.7</f>
        <v>1.2949999999999999</v>
      </c>
      <c r="Z7" s="55">
        <f>X7*0.5</f>
        <v>0.11</v>
      </c>
      <c r="AA7" s="55">
        <v>0.25800000000000001</v>
      </c>
      <c r="AB7" s="56">
        <v>4.2548605151281498E-2</v>
      </c>
      <c r="AC7">
        <f t="shared" si="2"/>
        <v>54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B8" s="56">
        <f>SUM(AB2:AB7)</f>
        <v>2.3693287610809333</v>
      </c>
      <c r="AD8">
        <f>SUM(AD2:AD7)</f>
        <v>8</v>
      </c>
      <c r="AG8">
        <f>SUM(AG2:AG7)</f>
        <v>0.9</v>
      </c>
    </row>
  </sheetData>
  <sortState ref="A2:Z7">
    <sortCondition descending="1" ref="V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16"/>
  <sheetViews>
    <sheetView topLeftCell="N1" workbookViewId="0">
      <selection activeCell="AC1" sqref="AC1:AG2"/>
    </sheetView>
  </sheetViews>
  <sheetFormatPr defaultRowHeight="15"/>
  <cols>
    <col min="1" max="1" width="13.85546875" style="51" bestFit="1" customWidth="1"/>
    <col min="2" max="2" width="11.42578125" style="51" bestFit="1" customWidth="1"/>
    <col min="3" max="3" width="12.1406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6.7109375" style="54" bestFit="1" customWidth="1"/>
    <col min="12" max="12" width="17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19.85546875" style="56" bestFit="1" customWidth="1"/>
    <col min="29" max="29" width="14" customWidth="1"/>
    <col min="33" max="33" width="13.1406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246</v>
      </c>
      <c r="B2" s="51">
        <v>17</v>
      </c>
      <c r="C2" s="51" t="s">
        <v>268</v>
      </c>
      <c r="D2" s="52">
        <v>32.369999999999997</v>
      </c>
      <c r="E2" s="51" t="s">
        <v>248</v>
      </c>
      <c r="F2" s="51">
        <v>3456</v>
      </c>
      <c r="G2" s="53">
        <v>0</v>
      </c>
      <c r="H2" s="51" t="s">
        <v>273</v>
      </c>
      <c r="I2" s="51" t="s">
        <v>270</v>
      </c>
      <c r="J2" s="51">
        <v>3557</v>
      </c>
      <c r="K2" s="54">
        <v>1126.9467978</v>
      </c>
      <c r="L2" s="54">
        <v>21297.1316195</v>
      </c>
      <c r="M2" s="52">
        <v>0</v>
      </c>
      <c r="N2" s="52">
        <v>0</v>
      </c>
      <c r="O2" s="51">
        <v>53574</v>
      </c>
      <c r="P2" s="51">
        <v>52310</v>
      </c>
      <c r="Q2" s="55">
        <v>53574</v>
      </c>
      <c r="R2" s="55">
        <v>6170</v>
      </c>
      <c r="S2" s="51" t="s">
        <v>258</v>
      </c>
      <c r="T2" s="51" t="s">
        <v>276</v>
      </c>
      <c r="U2" s="55">
        <v>48.29</v>
      </c>
      <c r="V2" s="55">
        <v>1</v>
      </c>
      <c r="W2" s="55">
        <v>0</v>
      </c>
      <c r="X2" s="55">
        <v>0</v>
      </c>
      <c r="Y2" s="55">
        <f>W2</f>
        <v>0</v>
      </c>
      <c r="Z2" s="55">
        <f>X2</f>
        <v>0</v>
      </c>
      <c r="AA2" s="55">
        <v>0.30299999999999999</v>
      </c>
      <c r="AB2" s="56">
        <v>0.22644854820766999</v>
      </c>
      <c r="AC2">
        <f>ROUND(AB2*AA2*U2*102.79,0)</f>
        <v>341</v>
      </c>
      <c r="AD2">
        <f>ROUND(Y2*AC2*0.002205,0)</f>
        <v>0</v>
      </c>
      <c r="AE2">
        <f>ROUND(Z2*AC2*0.002205,1)</f>
        <v>0</v>
      </c>
      <c r="AF2">
        <f>'TP Factors'!$D$6</f>
        <v>1.0585839223673177</v>
      </c>
      <c r="AG2">
        <f>ROUND(AE2*AF2,1)</f>
        <v>0</v>
      </c>
    </row>
    <row r="3" spans="1:33">
      <c r="A3" s="51" t="s">
        <v>246</v>
      </c>
      <c r="B3" s="51">
        <v>17</v>
      </c>
      <c r="C3" s="51" t="s">
        <v>268</v>
      </c>
      <c r="D3" s="52">
        <v>32.369999999999997</v>
      </c>
      <c r="E3" s="51" t="s">
        <v>248</v>
      </c>
      <c r="F3" s="51">
        <v>1234</v>
      </c>
      <c r="G3" s="53">
        <v>13</v>
      </c>
      <c r="H3" s="51" t="s">
        <v>273</v>
      </c>
      <c r="I3" s="51" t="s">
        <v>270</v>
      </c>
      <c r="J3" s="51">
        <v>4225</v>
      </c>
      <c r="K3" s="54">
        <v>1574.1051198299999</v>
      </c>
      <c r="L3" s="54">
        <v>26805.646395899999</v>
      </c>
      <c r="M3" s="52">
        <v>7.82</v>
      </c>
      <c r="N3" s="52">
        <v>0.93</v>
      </c>
      <c r="O3" s="51">
        <v>53613</v>
      </c>
      <c r="P3" s="51">
        <v>52349</v>
      </c>
      <c r="Q3" s="55">
        <v>53613</v>
      </c>
      <c r="R3" s="55">
        <v>1100</v>
      </c>
      <c r="S3" s="51" t="s">
        <v>253</v>
      </c>
      <c r="T3" s="51" t="s">
        <v>277</v>
      </c>
      <c r="U3" s="55">
        <v>48.29</v>
      </c>
      <c r="V3" s="55">
        <v>1</v>
      </c>
      <c r="W3" s="55">
        <v>1.85</v>
      </c>
      <c r="X3" s="55">
        <v>0.22</v>
      </c>
      <c r="Y3" s="55">
        <f t="shared" ref="Y3:Y9" si="0">W3</f>
        <v>1.85</v>
      </c>
      <c r="Z3" s="55">
        <f t="shared" ref="Z3:Z9" si="1">X3</f>
        <v>0.22</v>
      </c>
      <c r="AA3" s="55">
        <v>0.28599999999999998</v>
      </c>
      <c r="AB3" s="56">
        <v>2.1105426040410298</v>
      </c>
      <c r="AC3">
        <f t="shared" ref="AC3:AC15" si="2">ROUND(AB3*AA3*U3*102.79,0)</f>
        <v>2996</v>
      </c>
      <c r="AD3">
        <f t="shared" ref="AD3:AD15" si="3">ROUND(Y3*AC3*0.002205,0)</f>
        <v>12</v>
      </c>
      <c r="AE3">
        <f t="shared" ref="AE3:AE15" si="4">ROUND(Z3*AC3*0.002205,1)</f>
        <v>1.5</v>
      </c>
      <c r="AF3">
        <f>'TP Factors'!$D$6</f>
        <v>1.0585839223673177</v>
      </c>
      <c r="AG3">
        <f t="shared" ref="AG3:AG15" si="5">ROUND(AE3*AF3,1)</f>
        <v>1.6</v>
      </c>
    </row>
    <row r="4" spans="1:33">
      <c r="A4" s="51" t="s">
        <v>246</v>
      </c>
      <c r="B4" s="51">
        <v>17</v>
      </c>
      <c r="C4" s="51" t="s">
        <v>268</v>
      </c>
      <c r="D4" s="52">
        <v>32.369999999999997</v>
      </c>
      <c r="E4" s="51" t="s">
        <v>248</v>
      </c>
      <c r="F4" s="51">
        <v>3456</v>
      </c>
      <c r="G4" s="53">
        <v>0</v>
      </c>
      <c r="H4" s="51" t="s">
        <v>273</v>
      </c>
      <c r="I4" s="51" t="s">
        <v>270</v>
      </c>
      <c r="J4" s="51">
        <v>218</v>
      </c>
      <c r="K4" s="54">
        <v>266.72737496100001</v>
      </c>
      <c r="L4" s="54">
        <v>1489.8996251799999</v>
      </c>
      <c r="M4" s="52">
        <v>0</v>
      </c>
      <c r="N4" s="52">
        <v>0</v>
      </c>
      <c r="O4" s="51">
        <v>53635</v>
      </c>
      <c r="P4" s="51">
        <v>52371</v>
      </c>
      <c r="Q4" s="55">
        <v>53635</v>
      </c>
      <c r="R4" s="55">
        <v>6170</v>
      </c>
      <c r="S4" s="51" t="s">
        <v>253</v>
      </c>
      <c r="T4" s="51" t="s">
        <v>278</v>
      </c>
      <c r="U4" s="55">
        <v>48.29</v>
      </c>
      <c r="V4" s="55">
        <v>1</v>
      </c>
      <c r="W4" s="55">
        <v>0</v>
      </c>
      <c r="X4" s="55">
        <v>0</v>
      </c>
      <c r="Y4" s="55">
        <f t="shared" si="0"/>
        <v>0</v>
      </c>
      <c r="Z4" s="55">
        <f t="shared" si="1"/>
        <v>0</v>
      </c>
      <c r="AA4" s="55">
        <v>0.26600000000000001</v>
      </c>
      <c r="AB4" s="56">
        <v>0.13799099900397699</v>
      </c>
      <c r="AC4">
        <f t="shared" si="2"/>
        <v>182</v>
      </c>
      <c r="AD4">
        <f t="shared" si="3"/>
        <v>0</v>
      </c>
      <c r="AE4">
        <f t="shared" si="4"/>
        <v>0</v>
      </c>
      <c r="AF4">
        <f>'TP Factors'!$D$6</f>
        <v>1.0585839223673177</v>
      </c>
      <c r="AG4">
        <f t="shared" si="5"/>
        <v>0</v>
      </c>
    </row>
    <row r="5" spans="1:33">
      <c r="A5" s="51" t="s">
        <v>246</v>
      </c>
      <c r="B5" s="51">
        <v>17</v>
      </c>
      <c r="C5" s="51" t="s">
        <v>268</v>
      </c>
      <c r="D5" s="52">
        <v>32.369999999999997</v>
      </c>
      <c r="E5" s="51" t="s">
        <v>248</v>
      </c>
      <c r="F5" s="51">
        <v>1234</v>
      </c>
      <c r="G5" s="53">
        <v>13</v>
      </c>
      <c r="H5" s="51" t="s">
        <v>273</v>
      </c>
      <c r="I5" s="51" t="s">
        <v>270</v>
      </c>
      <c r="J5" s="51">
        <v>2920</v>
      </c>
      <c r="K5" s="54">
        <v>644.20937016100004</v>
      </c>
      <c r="L5" s="54">
        <v>15492.055858399999</v>
      </c>
      <c r="M5" s="52">
        <v>5.4</v>
      </c>
      <c r="N5" s="52">
        <v>0.64</v>
      </c>
      <c r="O5" s="51">
        <v>53685</v>
      </c>
      <c r="P5" s="51">
        <v>52421</v>
      </c>
      <c r="Q5" s="55">
        <v>53685</v>
      </c>
      <c r="R5" s="55">
        <v>1100</v>
      </c>
      <c r="S5" s="51" t="s">
        <v>258</v>
      </c>
      <c r="T5" s="51" t="s">
        <v>279</v>
      </c>
      <c r="U5" s="55">
        <v>48.29</v>
      </c>
      <c r="V5" s="55">
        <v>1</v>
      </c>
      <c r="W5" s="55">
        <v>1.85</v>
      </c>
      <c r="X5" s="55">
        <v>0.22</v>
      </c>
      <c r="Y5" s="55">
        <f t="shared" si="0"/>
        <v>1.85</v>
      </c>
      <c r="Z5" s="55">
        <f t="shared" si="1"/>
        <v>0.22</v>
      </c>
      <c r="AA5" s="55">
        <v>0.34200000000000003</v>
      </c>
      <c r="AB5" s="56">
        <v>9.0317856282355405E-2</v>
      </c>
      <c r="AC5">
        <f t="shared" si="2"/>
        <v>153</v>
      </c>
      <c r="AD5">
        <f t="shared" si="3"/>
        <v>1</v>
      </c>
      <c r="AE5">
        <f t="shared" si="4"/>
        <v>0.1</v>
      </c>
      <c r="AF5">
        <f>'TP Factors'!$D$6</f>
        <v>1.0585839223673177</v>
      </c>
      <c r="AG5">
        <f t="shared" si="5"/>
        <v>0.1</v>
      </c>
    </row>
    <row r="6" spans="1:33">
      <c r="A6" s="51" t="s">
        <v>246</v>
      </c>
      <c r="B6" s="51">
        <v>17</v>
      </c>
      <c r="C6" s="51" t="s">
        <v>268</v>
      </c>
      <c r="D6" s="52">
        <v>32.369999999999997</v>
      </c>
      <c r="E6" s="51" t="s">
        <v>248</v>
      </c>
      <c r="F6" s="51">
        <v>3456</v>
      </c>
      <c r="G6" s="53">
        <v>0</v>
      </c>
      <c r="H6" s="51" t="s">
        <v>273</v>
      </c>
      <c r="I6" s="51" t="s">
        <v>270</v>
      </c>
      <c r="J6" s="51">
        <v>357</v>
      </c>
      <c r="K6" s="54">
        <v>214.02240360600001</v>
      </c>
      <c r="L6" s="54">
        <v>2139.6150197900001</v>
      </c>
      <c r="M6" s="52">
        <v>0</v>
      </c>
      <c r="N6" s="52">
        <v>0</v>
      </c>
      <c r="O6" s="51">
        <v>53723</v>
      </c>
      <c r="P6" s="51">
        <v>52458</v>
      </c>
      <c r="Q6" s="55">
        <v>53723</v>
      </c>
      <c r="R6" s="55">
        <v>6460</v>
      </c>
      <c r="S6" s="51" t="s">
        <v>258</v>
      </c>
      <c r="T6" s="51" t="s">
        <v>280</v>
      </c>
      <c r="U6" s="55">
        <v>48.29</v>
      </c>
      <c r="V6" s="55">
        <v>1</v>
      </c>
      <c r="W6" s="55">
        <v>0</v>
      </c>
      <c r="X6" s="55">
        <v>0</v>
      </c>
      <c r="Y6" s="55">
        <f t="shared" si="0"/>
        <v>0</v>
      </c>
      <c r="Z6" s="55">
        <f t="shared" si="1"/>
        <v>0</v>
      </c>
      <c r="AA6" s="55">
        <v>0.30299999999999999</v>
      </c>
      <c r="AB6" s="56">
        <v>0.36309250448929897</v>
      </c>
      <c r="AC6">
        <f t="shared" si="2"/>
        <v>546</v>
      </c>
      <c r="AD6">
        <f t="shared" si="3"/>
        <v>0</v>
      </c>
      <c r="AE6">
        <f t="shared" si="4"/>
        <v>0</v>
      </c>
      <c r="AF6">
        <f>'TP Factors'!$D$6</f>
        <v>1.0585839223673177</v>
      </c>
      <c r="AG6">
        <f t="shared" si="5"/>
        <v>0</v>
      </c>
    </row>
    <row r="7" spans="1:33">
      <c r="A7" s="51" t="s">
        <v>246</v>
      </c>
      <c r="B7" s="51">
        <v>17</v>
      </c>
      <c r="C7" s="51" t="s">
        <v>268</v>
      </c>
      <c r="D7" s="52">
        <v>32.369999999999997</v>
      </c>
      <c r="E7" s="51" t="s">
        <v>248</v>
      </c>
      <c r="F7" s="51">
        <v>3456</v>
      </c>
      <c r="G7" s="53">
        <v>0</v>
      </c>
      <c r="H7" s="51" t="s">
        <v>273</v>
      </c>
      <c r="I7" s="51" t="s">
        <v>270</v>
      </c>
      <c r="J7" s="51">
        <v>110</v>
      </c>
      <c r="K7" s="54">
        <v>148.79309107099999</v>
      </c>
      <c r="L7" s="54">
        <v>748.22587315999999</v>
      </c>
      <c r="M7" s="52">
        <v>0</v>
      </c>
      <c r="N7" s="52">
        <v>0</v>
      </c>
      <c r="O7" s="51">
        <v>53724</v>
      </c>
      <c r="P7" s="51">
        <v>52459</v>
      </c>
      <c r="Q7" s="55">
        <v>53724</v>
      </c>
      <c r="R7" s="55">
        <v>6460</v>
      </c>
      <c r="S7" s="51" t="s">
        <v>253</v>
      </c>
      <c r="T7" s="51" t="s">
        <v>281</v>
      </c>
      <c r="U7" s="55">
        <v>48.29</v>
      </c>
      <c r="V7" s="55">
        <v>1</v>
      </c>
      <c r="W7" s="55">
        <v>0</v>
      </c>
      <c r="X7" s="55">
        <v>0</v>
      </c>
      <c r="Y7" s="55">
        <f t="shared" si="0"/>
        <v>0</v>
      </c>
      <c r="Z7" s="55">
        <f t="shared" si="1"/>
        <v>0</v>
      </c>
      <c r="AA7" s="55">
        <v>0.26600000000000001</v>
      </c>
      <c r="AB7" s="56">
        <v>0.18488990025837099</v>
      </c>
      <c r="AC7">
        <f t="shared" si="2"/>
        <v>244</v>
      </c>
      <c r="AD7">
        <f t="shared" si="3"/>
        <v>0</v>
      </c>
      <c r="AE7">
        <f t="shared" si="4"/>
        <v>0</v>
      </c>
      <c r="AF7">
        <f>'TP Factors'!$D$6</f>
        <v>1.0585839223673177</v>
      </c>
      <c r="AG7">
        <f t="shared" si="5"/>
        <v>0</v>
      </c>
    </row>
    <row r="8" spans="1:33">
      <c r="A8" s="51" t="s">
        <v>246</v>
      </c>
      <c r="B8" s="51">
        <v>17</v>
      </c>
      <c r="C8" s="51" t="s">
        <v>268</v>
      </c>
      <c r="D8" s="52">
        <v>32.369999999999997</v>
      </c>
      <c r="E8" s="51" t="s">
        <v>248</v>
      </c>
      <c r="F8" s="51">
        <v>3456</v>
      </c>
      <c r="G8" s="53">
        <v>0</v>
      </c>
      <c r="H8" s="51" t="s">
        <v>273</v>
      </c>
      <c r="I8" s="51" t="s">
        <v>270</v>
      </c>
      <c r="J8" s="51">
        <v>279</v>
      </c>
      <c r="K8" s="54">
        <v>155.80091568500001</v>
      </c>
      <c r="L8" s="54">
        <v>1669.73240029</v>
      </c>
      <c r="M8" s="52">
        <v>0</v>
      </c>
      <c r="N8" s="52">
        <v>0</v>
      </c>
      <c r="O8" s="51">
        <v>53750</v>
      </c>
      <c r="P8" s="51">
        <v>52484</v>
      </c>
      <c r="Q8" s="55">
        <v>53750</v>
      </c>
      <c r="R8" s="55">
        <v>6460</v>
      </c>
      <c r="S8" s="51" t="s">
        <v>251</v>
      </c>
      <c r="T8" s="51" t="s">
        <v>282</v>
      </c>
      <c r="U8" s="55">
        <v>48.29</v>
      </c>
      <c r="V8" s="55">
        <v>1</v>
      </c>
      <c r="W8" s="55">
        <v>0</v>
      </c>
      <c r="X8" s="55">
        <v>0</v>
      </c>
      <c r="Y8" s="55">
        <f t="shared" si="0"/>
        <v>0</v>
      </c>
      <c r="Z8" s="55">
        <f t="shared" si="1"/>
        <v>0</v>
      </c>
      <c r="AA8" s="55">
        <v>0.30299999999999999</v>
      </c>
      <c r="AB8" s="56">
        <v>0.35176491750031402</v>
      </c>
      <c r="AC8">
        <f t="shared" si="2"/>
        <v>529</v>
      </c>
      <c r="AD8">
        <f t="shared" si="3"/>
        <v>0</v>
      </c>
      <c r="AE8">
        <f t="shared" si="4"/>
        <v>0</v>
      </c>
      <c r="AF8">
        <f>'TP Factors'!$D$6</f>
        <v>1.0585839223673177</v>
      </c>
      <c r="AG8">
        <f t="shared" si="5"/>
        <v>0</v>
      </c>
    </row>
    <row r="9" spans="1:33">
      <c r="A9" s="51" t="s">
        <v>246</v>
      </c>
      <c r="B9" s="51">
        <v>17</v>
      </c>
      <c r="C9" s="51" t="s">
        <v>268</v>
      </c>
      <c r="D9" s="52">
        <v>32.369999999999997</v>
      </c>
      <c r="E9" s="51" t="s">
        <v>248</v>
      </c>
      <c r="F9" s="51">
        <v>1234</v>
      </c>
      <c r="G9" s="53">
        <v>13</v>
      </c>
      <c r="H9" s="51" t="s">
        <v>273</v>
      </c>
      <c r="I9" s="51" t="s">
        <v>270</v>
      </c>
      <c r="J9" s="51">
        <v>1158</v>
      </c>
      <c r="K9" s="54">
        <v>595.81612009100002</v>
      </c>
      <c r="L9" s="54">
        <v>6142.3541927699998</v>
      </c>
      <c r="M9" s="52">
        <v>2.14</v>
      </c>
      <c r="N9" s="52">
        <v>0.25</v>
      </c>
      <c r="O9" s="51">
        <v>53761</v>
      </c>
      <c r="P9" s="51">
        <v>52495</v>
      </c>
      <c r="Q9" s="55">
        <v>53761</v>
      </c>
      <c r="R9" s="55">
        <v>1100</v>
      </c>
      <c r="S9" s="51" t="s">
        <v>251</v>
      </c>
      <c r="T9" s="51" t="s">
        <v>283</v>
      </c>
      <c r="U9" s="55">
        <v>48.29</v>
      </c>
      <c r="V9" s="55">
        <v>1</v>
      </c>
      <c r="W9" s="55">
        <v>1.85</v>
      </c>
      <c r="X9" s="55">
        <v>0.22</v>
      </c>
      <c r="Y9" s="55">
        <f t="shared" si="0"/>
        <v>1.85</v>
      </c>
      <c r="Z9" s="55">
        <f t="shared" si="1"/>
        <v>0.22</v>
      </c>
      <c r="AA9" s="55">
        <v>0.34200000000000003</v>
      </c>
      <c r="AB9" s="56">
        <v>3.78107663027656E-2</v>
      </c>
      <c r="AC9">
        <f t="shared" si="2"/>
        <v>64</v>
      </c>
      <c r="AD9">
        <f t="shared" si="3"/>
        <v>0</v>
      </c>
      <c r="AE9">
        <f t="shared" si="4"/>
        <v>0</v>
      </c>
      <c r="AF9">
        <f>'TP Factors'!$D$6</f>
        <v>1.0585839223673177</v>
      </c>
      <c r="AG9">
        <f t="shared" si="5"/>
        <v>0</v>
      </c>
    </row>
    <row r="10" spans="1:33">
      <c r="A10" s="51" t="s">
        <v>246</v>
      </c>
      <c r="B10" s="51">
        <v>17</v>
      </c>
      <c r="C10" s="51" t="s">
        <v>268</v>
      </c>
      <c r="D10" s="52">
        <v>32.369999999999997</v>
      </c>
      <c r="E10" s="51" t="s">
        <v>248</v>
      </c>
      <c r="F10" s="51">
        <v>1234</v>
      </c>
      <c r="G10" s="53">
        <v>13</v>
      </c>
      <c r="H10" s="51" t="s">
        <v>273</v>
      </c>
      <c r="I10" s="51" t="s">
        <v>270</v>
      </c>
      <c r="J10" s="51">
        <v>92</v>
      </c>
      <c r="K10" s="54">
        <v>112.382168636</v>
      </c>
      <c r="L10" s="54">
        <v>584.54588197099997</v>
      </c>
      <c r="M10" s="52">
        <v>0.12</v>
      </c>
      <c r="N10" s="52">
        <v>0.01</v>
      </c>
      <c r="O10" s="51">
        <v>53707</v>
      </c>
      <c r="P10" s="51">
        <v>52443</v>
      </c>
      <c r="Q10" s="55">
        <v>53707</v>
      </c>
      <c r="R10" s="55">
        <v>1100</v>
      </c>
      <c r="S10" s="51" t="s">
        <v>253</v>
      </c>
      <c r="T10" s="51" t="s">
        <v>277</v>
      </c>
      <c r="U10" s="55">
        <v>48.29</v>
      </c>
      <c r="V10" s="55">
        <v>0</v>
      </c>
      <c r="W10" s="55">
        <v>1.85</v>
      </c>
      <c r="X10" s="55">
        <v>0.22</v>
      </c>
      <c r="Y10" s="55">
        <f>W10*0.7</f>
        <v>1.2949999999999999</v>
      </c>
      <c r="Z10" s="55">
        <f>X10*0.5</f>
        <v>0.11</v>
      </c>
      <c r="AA10" s="55">
        <v>0.28599999999999998</v>
      </c>
      <c r="AB10" s="56">
        <v>0.14444385537745999</v>
      </c>
      <c r="AC10">
        <f t="shared" si="2"/>
        <v>205</v>
      </c>
      <c r="AD10">
        <f t="shared" si="3"/>
        <v>1</v>
      </c>
      <c r="AE10">
        <f t="shared" si="4"/>
        <v>0</v>
      </c>
      <c r="AF10">
        <f>'TP Factors'!$D$6</f>
        <v>1.0585839223673177</v>
      </c>
      <c r="AG10">
        <f t="shared" si="5"/>
        <v>0</v>
      </c>
    </row>
    <row r="11" spans="1:33">
      <c r="A11" s="51" t="s">
        <v>246</v>
      </c>
      <c r="B11" s="51">
        <v>17</v>
      </c>
      <c r="C11" s="51" t="s">
        <v>268</v>
      </c>
      <c r="D11" s="52">
        <v>32.369999999999997</v>
      </c>
      <c r="E11" s="51" t="s">
        <v>248</v>
      </c>
      <c r="F11" s="51">
        <v>1234</v>
      </c>
      <c r="G11" s="53">
        <v>13</v>
      </c>
      <c r="H11" s="51" t="s">
        <v>273</v>
      </c>
      <c r="I11" s="51" t="s">
        <v>270</v>
      </c>
      <c r="J11" s="51">
        <v>57</v>
      </c>
      <c r="K11" s="54">
        <v>78.093160965799996</v>
      </c>
      <c r="L11" s="54">
        <v>301.36797646799999</v>
      </c>
      <c r="M11" s="52">
        <v>7.0000000000000007E-2</v>
      </c>
      <c r="N11" s="52">
        <v>0.01</v>
      </c>
      <c r="O11" s="51">
        <v>53708</v>
      </c>
      <c r="P11" s="51">
        <v>52444</v>
      </c>
      <c r="Q11" s="55">
        <v>53708</v>
      </c>
      <c r="R11" s="55">
        <v>1100</v>
      </c>
      <c r="S11" s="51" t="s">
        <v>258</v>
      </c>
      <c r="T11" s="51" t="s">
        <v>279</v>
      </c>
      <c r="U11" s="55">
        <v>48.29</v>
      </c>
      <c r="V11" s="55">
        <v>0</v>
      </c>
      <c r="W11" s="55">
        <v>1.85</v>
      </c>
      <c r="X11" s="55">
        <v>0.22</v>
      </c>
      <c r="Y11" s="55">
        <f t="shared" ref="Y11:Y15" si="6">W11*0.7</f>
        <v>1.2949999999999999</v>
      </c>
      <c r="Z11" s="55">
        <f t="shared" ref="Z11:Z15" si="7">X11*0.5</f>
        <v>0.11</v>
      </c>
      <c r="AA11" s="55">
        <v>0.34200000000000003</v>
      </c>
      <c r="AB11" s="56">
        <v>7.4469350909872806E-2</v>
      </c>
      <c r="AC11">
        <f t="shared" si="2"/>
        <v>126</v>
      </c>
      <c r="AD11">
        <f t="shared" si="3"/>
        <v>0</v>
      </c>
      <c r="AE11">
        <f t="shared" si="4"/>
        <v>0</v>
      </c>
      <c r="AF11">
        <f>'TP Factors'!$D$6</f>
        <v>1.0585839223673177</v>
      </c>
      <c r="AG11">
        <f t="shared" si="5"/>
        <v>0</v>
      </c>
    </row>
    <row r="12" spans="1:33">
      <c r="A12" s="51" t="s">
        <v>246</v>
      </c>
      <c r="B12" s="51">
        <v>17</v>
      </c>
      <c r="C12" s="51" t="s">
        <v>268</v>
      </c>
      <c r="D12" s="52">
        <v>32.369999999999997</v>
      </c>
      <c r="E12" s="51" t="s">
        <v>248</v>
      </c>
      <c r="F12" s="51">
        <v>1234</v>
      </c>
      <c r="G12" s="53">
        <v>13</v>
      </c>
      <c r="H12" s="51" t="s">
        <v>273</v>
      </c>
      <c r="I12" s="51" t="s">
        <v>270</v>
      </c>
      <c r="J12" s="51">
        <v>429</v>
      </c>
      <c r="K12" s="54">
        <v>301.55148990800001</v>
      </c>
      <c r="L12" s="54">
        <v>2724.0932436899998</v>
      </c>
      <c r="M12" s="52">
        <v>0.56000000000000005</v>
      </c>
      <c r="N12" s="52">
        <v>0.05</v>
      </c>
      <c r="O12" s="51">
        <v>53715</v>
      </c>
      <c r="P12" s="51">
        <v>52450</v>
      </c>
      <c r="Q12" s="55">
        <v>53715</v>
      </c>
      <c r="R12" s="55">
        <v>1100</v>
      </c>
      <c r="S12" s="51" t="s">
        <v>253</v>
      </c>
      <c r="T12" s="51" t="s">
        <v>277</v>
      </c>
      <c r="U12" s="55">
        <v>48.29</v>
      </c>
      <c r="V12" s="55">
        <v>0</v>
      </c>
      <c r="W12" s="55">
        <v>1.85</v>
      </c>
      <c r="X12" s="55">
        <v>0.22</v>
      </c>
      <c r="Y12" s="55">
        <f t="shared" si="6"/>
        <v>1.2949999999999999</v>
      </c>
      <c r="Z12" s="55">
        <f t="shared" si="7"/>
        <v>0.11</v>
      </c>
      <c r="AA12" s="55">
        <v>0.28599999999999998</v>
      </c>
      <c r="AB12" s="56">
        <v>2.11152192337292E-2</v>
      </c>
      <c r="AC12">
        <f t="shared" si="2"/>
        <v>30</v>
      </c>
      <c r="AD12">
        <f t="shared" si="3"/>
        <v>0</v>
      </c>
      <c r="AE12">
        <f t="shared" si="4"/>
        <v>0</v>
      </c>
      <c r="AF12">
        <f>'TP Factors'!$D$6</f>
        <v>1.0585839223673177</v>
      </c>
      <c r="AG12">
        <f t="shared" si="5"/>
        <v>0</v>
      </c>
    </row>
    <row r="13" spans="1:33">
      <c r="A13" s="51" t="s">
        <v>246</v>
      </c>
      <c r="B13" s="51">
        <v>17</v>
      </c>
      <c r="C13" s="51" t="s">
        <v>268</v>
      </c>
      <c r="D13" s="52">
        <v>32.369999999999997</v>
      </c>
      <c r="E13" s="51" t="s">
        <v>248</v>
      </c>
      <c r="F13" s="51">
        <v>1234</v>
      </c>
      <c r="G13" s="53">
        <v>13</v>
      </c>
      <c r="H13" s="51" t="s">
        <v>273</v>
      </c>
      <c r="I13" s="51" t="s">
        <v>270</v>
      </c>
      <c r="J13" s="51">
        <v>10</v>
      </c>
      <c r="K13" s="54">
        <v>36.361443353699997</v>
      </c>
      <c r="L13" s="54">
        <v>64.894972434899998</v>
      </c>
      <c r="M13" s="52">
        <v>0.01</v>
      </c>
      <c r="N13" s="52">
        <v>0</v>
      </c>
      <c r="O13" s="51">
        <v>53751</v>
      </c>
      <c r="P13" s="51">
        <v>52485</v>
      </c>
      <c r="Q13" s="55">
        <v>53751</v>
      </c>
      <c r="R13" s="55">
        <v>1100</v>
      </c>
      <c r="S13" s="51" t="s">
        <v>253</v>
      </c>
      <c r="T13" s="51" t="s">
        <v>277</v>
      </c>
      <c r="U13" s="55">
        <v>48.29</v>
      </c>
      <c r="V13" s="55">
        <v>0</v>
      </c>
      <c r="W13" s="55">
        <v>1.85</v>
      </c>
      <c r="X13" s="55">
        <v>0.22</v>
      </c>
      <c r="Y13" s="55">
        <f t="shared" si="6"/>
        <v>1.2949999999999999</v>
      </c>
      <c r="Z13" s="55">
        <f t="shared" si="7"/>
        <v>0.11</v>
      </c>
      <c r="AA13" s="55">
        <v>0.28599999999999998</v>
      </c>
      <c r="AB13" s="56">
        <v>1.6035832777877498E-2</v>
      </c>
      <c r="AC13">
        <f t="shared" si="2"/>
        <v>23</v>
      </c>
      <c r="AD13">
        <f t="shared" si="3"/>
        <v>0</v>
      </c>
      <c r="AE13">
        <f t="shared" si="4"/>
        <v>0</v>
      </c>
      <c r="AF13">
        <f>'TP Factors'!$D$6</f>
        <v>1.0585839223673177</v>
      </c>
      <c r="AG13">
        <f t="shared" si="5"/>
        <v>0</v>
      </c>
    </row>
    <row r="14" spans="1:33">
      <c r="A14" s="51" t="s">
        <v>246</v>
      </c>
      <c r="B14" s="51">
        <v>17</v>
      </c>
      <c r="C14" s="51" t="s">
        <v>268</v>
      </c>
      <c r="D14" s="52">
        <v>32.369999999999997</v>
      </c>
      <c r="E14" s="51" t="s">
        <v>248</v>
      </c>
      <c r="F14" s="51">
        <v>1234</v>
      </c>
      <c r="G14" s="53">
        <v>13</v>
      </c>
      <c r="H14" s="51" t="s">
        <v>273</v>
      </c>
      <c r="I14" s="51" t="s">
        <v>270</v>
      </c>
      <c r="J14" s="51">
        <v>10</v>
      </c>
      <c r="K14" s="54">
        <v>52.014324830900001</v>
      </c>
      <c r="L14" s="54">
        <v>50.575630997399998</v>
      </c>
      <c r="M14" s="52">
        <v>0.01</v>
      </c>
      <c r="N14" s="52">
        <v>0</v>
      </c>
      <c r="O14" s="51">
        <v>53759</v>
      </c>
      <c r="P14" s="51">
        <v>52493</v>
      </c>
      <c r="Q14" s="55">
        <v>53759</v>
      </c>
      <c r="R14" s="55">
        <v>1100</v>
      </c>
      <c r="S14" s="51" t="s">
        <v>251</v>
      </c>
      <c r="T14" s="51" t="s">
        <v>283</v>
      </c>
      <c r="U14" s="55">
        <v>48.29</v>
      </c>
      <c r="V14" s="55">
        <v>0</v>
      </c>
      <c r="W14" s="55">
        <v>1.85</v>
      </c>
      <c r="X14" s="55">
        <v>0.22</v>
      </c>
      <c r="Y14" s="55">
        <f t="shared" si="6"/>
        <v>1.2949999999999999</v>
      </c>
      <c r="Z14" s="55">
        <f t="shared" si="7"/>
        <v>0.11</v>
      </c>
      <c r="AA14" s="55">
        <v>0.34200000000000003</v>
      </c>
      <c r="AB14" s="56">
        <v>1.24974606035539E-2</v>
      </c>
      <c r="AC14">
        <f t="shared" si="2"/>
        <v>21</v>
      </c>
      <c r="AD14">
        <f t="shared" si="3"/>
        <v>0</v>
      </c>
      <c r="AE14">
        <f t="shared" si="4"/>
        <v>0</v>
      </c>
      <c r="AF14">
        <f>'TP Factors'!$D$6</f>
        <v>1.0585839223673177</v>
      </c>
      <c r="AG14">
        <f t="shared" si="5"/>
        <v>0</v>
      </c>
    </row>
    <row r="15" spans="1:33">
      <c r="A15" s="51" t="s">
        <v>246</v>
      </c>
      <c r="B15" s="51">
        <v>17</v>
      </c>
      <c r="C15" s="51" t="s">
        <v>268</v>
      </c>
      <c r="D15" s="52">
        <v>32.369999999999997</v>
      </c>
      <c r="E15" s="51" t="s">
        <v>248</v>
      </c>
      <c r="F15" s="51">
        <v>1234</v>
      </c>
      <c r="G15" s="53">
        <v>13</v>
      </c>
      <c r="H15" s="51" t="s">
        <v>273</v>
      </c>
      <c r="I15" s="51" t="s">
        <v>270</v>
      </c>
      <c r="J15" s="51">
        <v>87</v>
      </c>
      <c r="K15" s="54">
        <v>100.603871102</v>
      </c>
      <c r="L15" s="54">
        <v>459.15409162100002</v>
      </c>
      <c r="M15" s="52">
        <v>0.11</v>
      </c>
      <c r="N15" s="52">
        <v>0.01</v>
      </c>
      <c r="O15" s="51">
        <v>53774</v>
      </c>
      <c r="P15" s="51">
        <v>52508</v>
      </c>
      <c r="Q15" s="55">
        <v>53774</v>
      </c>
      <c r="R15" s="55">
        <v>1100</v>
      </c>
      <c r="S15" s="51" t="s">
        <v>251</v>
      </c>
      <c r="T15" s="51" t="s">
        <v>283</v>
      </c>
      <c r="U15" s="55">
        <v>48.29</v>
      </c>
      <c r="V15" s="55">
        <v>0</v>
      </c>
      <c r="W15" s="55">
        <v>1.85</v>
      </c>
      <c r="X15" s="55">
        <v>0.22</v>
      </c>
      <c r="Y15" s="55">
        <f t="shared" si="6"/>
        <v>1.2949999999999999</v>
      </c>
      <c r="Z15" s="55">
        <f t="shared" si="7"/>
        <v>0.11</v>
      </c>
      <c r="AA15" s="55">
        <v>0.34200000000000003</v>
      </c>
      <c r="AB15" s="56">
        <v>1.85894429998318E-3</v>
      </c>
      <c r="AC15">
        <f t="shared" si="2"/>
        <v>3</v>
      </c>
      <c r="AD15">
        <f t="shared" si="3"/>
        <v>0</v>
      </c>
      <c r="AE15">
        <f t="shared" si="4"/>
        <v>0</v>
      </c>
      <c r="AF15">
        <f>'TP Factors'!$D$6</f>
        <v>1.0585839223673177</v>
      </c>
      <c r="AG15">
        <f t="shared" si="5"/>
        <v>0</v>
      </c>
    </row>
    <row r="16" spans="1:33">
      <c r="AB16" s="56">
        <f>SUM(AB2:AB15)</f>
        <v>3.773278759288258</v>
      </c>
      <c r="AD16">
        <f>SUM(AD2:AD15)</f>
        <v>14</v>
      </c>
      <c r="AG16">
        <f>SUM(AG2:AG15)</f>
        <v>1.7000000000000002</v>
      </c>
    </row>
  </sheetData>
  <sortState ref="A2:Z15">
    <sortCondition descending="1" ref="V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36" sqref="N36"/>
    </sheetView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72"/>
  <sheetViews>
    <sheetView topLeftCell="H1" workbookViewId="0">
      <pane ySplit="1" topLeftCell="A53" activePane="bottomLeft" state="frozen"/>
      <selection activeCell="J1" sqref="J1"/>
      <selection pane="bottomLeft" activeCell="AC1" sqref="AC1:AG2"/>
    </sheetView>
  </sheetViews>
  <sheetFormatPr defaultRowHeight="15"/>
  <cols>
    <col min="1" max="1" width="13.85546875" style="51" bestFit="1" customWidth="1"/>
    <col min="2" max="2" width="11.42578125" style="51" bestFit="1" customWidth="1"/>
    <col min="3" max="3" width="13.42578125" style="51" bestFit="1" customWidth="1"/>
    <col min="4" max="4" width="10.42578125" style="52" bestFit="1" customWidth="1"/>
    <col min="5" max="5" width="11.28515625" style="51" bestFit="1" customWidth="1"/>
    <col min="6" max="6" width="10.28515625" style="51" bestFit="1" customWidth="1"/>
    <col min="7" max="7" width="9.85546875" style="53" bestFit="1" customWidth="1"/>
    <col min="8" max="8" width="8.85546875" style="51" bestFit="1" customWidth="1"/>
    <col min="9" max="9" width="10.85546875" style="51" bestFit="1" customWidth="1"/>
    <col min="10" max="10" width="11.85546875" style="51" bestFit="1" customWidth="1"/>
    <col min="11" max="11" width="17.85546875" style="54" bestFit="1" customWidth="1"/>
    <col min="12" max="12" width="19.85546875" style="54" bestFit="1" customWidth="1"/>
    <col min="13" max="13" width="6.85546875" style="52" bestFit="1" customWidth="1"/>
    <col min="14" max="14" width="6.5703125" style="52" bestFit="1" customWidth="1"/>
    <col min="15" max="16" width="6" style="51" bestFit="1" customWidth="1"/>
    <col min="17" max="17" width="12.5703125" style="55" bestFit="1" customWidth="1"/>
    <col min="18" max="18" width="11.5703125" style="55" bestFit="1" customWidth="1"/>
    <col min="19" max="19" width="9.42578125" style="51" bestFit="1" customWidth="1"/>
    <col min="20" max="20" width="10.140625" style="51" bestFit="1" customWidth="1"/>
    <col min="21" max="21" width="14.28515625" style="55" bestFit="1" customWidth="1"/>
    <col min="22" max="22" width="12.5703125" style="55" bestFit="1" customWidth="1"/>
    <col min="23" max="24" width="8.5703125" style="55" bestFit="1" customWidth="1"/>
    <col min="25" max="26" width="8.5703125" style="55" customWidth="1"/>
    <col min="27" max="27" width="8.5703125" style="55" bestFit="1" customWidth="1"/>
    <col min="28" max="28" width="20.85546875" style="56" bestFit="1" customWidth="1"/>
    <col min="29" max="29" width="13.7109375" customWidth="1"/>
    <col min="33" max="33" width="12.5703125" customWidth="1"/>
  </cols>
  <sheetData>
    <row r="1" spans="1:33" ht="30">
      <c r="A1" s="51" t="s">
        <v>220</v>
      </c>
      <c r="B1" s="51" t="s">
        <v>221</v>
      </c>
      <c r="C1" s="51" t="s">
        <v>222</v>
      </c>
      <c r="D1" s="52" t="s">
        <v>223</v>
      </c>
      <c r="E1" s="51" t="s">
        <v>224</v>
      </c>
      <c r="F1" s="51" t="s">
        <v>225</v>
      </c>
      <c r="G1" s="53" t="s">
        <v>226</v>
      </c>
      <c r="H1" s="51" t="s">
        <v>227</v>
      </c>
      <c r="I1" s="51" t="s">
        <v>228</v>
      </c>
      <c r="J1" s="51" t="s">
        <v>229</v>
      </c>
      <c r="K1" s="54" t="s">
        <v>230</v>
      </c>
      <c r="L1" s="54" t="s">
        <v>231</v>
      </c>
      <c r="M1" s="52" t="s">
        <v>232</v>
      </c>
      <c r="N1" s="52" t="s">
        <v>233</v>
      </c>
      <c r="O1" s="51" t="s">
        <v>234</v>
      </c>
      <c r="P1" s="51" t="s">
        <v>235</v>
      </c>
      <c r="Q1" s="55" t="s">
        <v>236</v>
      </c>
      <c r="R1" s="55" t="s">
        <v>237</v>
      </c>
      <c r="S1" s="51" t="s">
        <v>238</v>
      </c>
      <c r="T1" s="51" t="s">
        <v>239</v>
      </c>
      <c r="U1" s="55" t="s">
        <v>240</v>
      </c>
      <c r="V1" s="55" t="s">
        <v>241</v>
      </c>
      <c r="W1" s="55" t="s">
        <v>242</v>
      </c>
      <c r="X1" s="55" t="s">
        <v>243</v>
      </c>
      <c r="Y1" s="55" t="s">
        <v>367</v>
      </c>
      <c r="Z1" s="55" t="s">
        <v>368</v>
      </c>
      <c r="AA1" s="55" t="s">
        <v>244</v>
      </c>
      <c r="AB1" s="56" t="s">
        <v>245</v>
      </c>
      <c r="AC1" s="57" t="s">
        <v>369</v>
      </c>
      <c r="AD1" s="57" t="s">
        <v>370</v>
      </c>
      <c r="AE1" s="57" t="s">
        <v>371</v>
      </c>
      <c r="AF1" s="57" t="s">
        <v>372</v>
      </c>
      <c r="AG1" s="57" t="s">
        <v>373</v>
      </c>
    </row>
    <row r="2" spans="1:33">
      <c r="A2" s="51" t="s">
        <v>246</v>
      </c>
      <c r="B2" s="51">
        <v>10</v>
      </c>
      <c r="C2" s="51" t="s">
        <v>247</v>
      </c>
      <c r="D2" s="52">
        <v>37.82</v>
      </c>
      <c r="E2" s="51" t="s">
        <v>248</v>
      </c>
      <c r="F2" s="51">
        <v>3456</v>
      </c>
      <c r="G2" s="53">
        <v>3</v>
      </c>
      <c r="H2" s="51" t="s">
        <v>249</v>
      </c>
      <c r="I2" s="51" t="s">
        <v>250</v>
      </c>
      <c r="J2" s="51">
        <v>282</v>
      </c>
      <c r="K2" s="54">
        <v>119.863754942</v>
      </c>
      <c r="L2" s="54">
        <v>935.39706178799997</v>
      </c>
      <c r="M2" s="52">
        <v>0.34</v>
      </c>
      <c r="N2" s="52">
        <v>0.02</v>
      </c>
      <c r="O2" s="51">
        <v>54267</v>
      </c>
      <c r="P2" s="51">
        <v>52974</v>
      </c>
      <c r="Q2" s="55">
        <v>54267</v>
      </c>
      <c r="R2" s="55">
        <v>3200</v>
      </c>
      <c r="S2" s="51" t="s">
        <v>251</v>
      </c>
      <c r="T2" s="51" t="s">
        <v>252</v>
      </c>
      <c r="U2" s="55">
        <v>48.29</v>
      </c>
      <c r="V2" s="55">
        <v>1</v>
      </c>
      <c r="W2" s="55">
        <v>1.2</v>
      </c>
      <c r="X2" s="55">
        <v>6.4000000000000001E-2</v>
      </c>
      <c r="Y2" s="55">
        <f>W2</f>
        <v>1.2</v>
      </c>
      <c r="Z2" s="55">
        <f>X2</f>
        <v>6.4000000000000001E-2</v>
      </c>
      <c r="AA2" s="55">
        <v>0.4</v>
      </c>
      <c r="AB2" s="56">
        <v>1.83725752659879E-2</v>
      </c>
      <c r="AC2">
        <f>ROUND(AB2*AA2*U2*102.79,0)</f>
        <v>36</v>
      </c>
      <c r="AD2">
        <f>ROUND(Y2*AC2*0.002205,0)</f>
        <v>0</v>
      </c>
      <c r="AE2">
        <f>ROUND(Z2*AC2*0.002205,1)</f>
        <v>0</v>
      </c>
      <c r="AF2">
        <f>'TP Factors'!$D$7</f>
        <v>1.0291758621024898</v>
      </c>
      <c r="AG2">
        <f>ROUND(AE2*AF2,1)</f>
        <v>0</v>
      </c>
    </row>
    <row r="3" spans="1:33">
      <c r="A3" s="51" t="s">
        <v>246</v>
      </c>
      <c r="B3" s="51">
        <v>10</v>
      </c>
      <c r="C3" s="51" t="s">
        <v>247</v>
      </c>
      <c r="D3" s="52">
        <v>37.82</v>
      </c>
      <c r="E3" s="51" t="s">
        <v>248</v>
      </c>
      <c r="F3" s="51">
        <v>1234</v>
      </c>
      <c r="G3" s="53">
        <v>29</v>
      </c>
      <c r="H3" s="51" t="s">
        <v>249</v>
      </c>
      <c r="I3" s="51" t="s">
        <v>250</v>
      </c>
      <c r="J3" s="51">
        <v>960</v>
      </c>
      <c r="K3" s="54">
        <v>342.68697890999999</v>
      </c>
      <c r="L3" s="54">
        <v>2697.7499772400001</v>
      </c>
      <c r="M3" s="52">
        <v>2.14</v>
      </c>
      <c r="N3" s="52">
        <v>0.3</v>
      </c>
      <c r="O3" s="51">
        <v>55430</v>
      </c>
      <c r="P3" s="51">
        <v>54066</v>
      </c>
      <c r="Q3" s="55">
        <v>55430</v>
      </c>
      <c r="R3" s="55">
        <v>1200</v>
      </c>
      <c r="S3" s="51" t="s">
        <v>251</v>
      </c>
      <c r="T3" s="51" t="s">
        <v>255</v>
      </c>
      <c r="U3" s="55">
        <v>48.29</v>
      </c>
      <c r="V3" s="55">
        <v>1</v>
      </c>
      <c r="W3" s="55">
        <v>2.23</v>
      </c>
      <c r="X3" s="55">
        <v>0.316</v>
      </c>
      <c r="Y3" s="55">
        <f t="shared" ref="Y3:Y20" si="0">W3</f>
        <v>2.23</v>
      </c>
      <c r="Z3" s="55">
        <f t="shared" ref="Z3:Z20" si="1">X3</f>
        <v>0.316</v>
      </c>
      <c r="AA3" s="55">
        <v>0.47299999999999998</v>
      </c>
      <c r="AB3" s="56">
        <v>0.46219846257907099</v>
      </c>
      <c r="AC3">
        <f t="shared" ref="AC3:AC66" si="2">ROUND(AB3*AA3*U3*102.79,0)</f>
        <v>1085</v>
      </c>
      <c r="AD3">
        <f t="shared" ref="AD3:AD66" si="3">ROUND(Y3*AC3*0.002205,0)</f>
        <v>5</v>
      </c>
      <c r="AE3">
        <f t="shared" ref="AE3:AE66" si="4">ROUND(Z3*AC3*0.002205,1)</f>
        <v>0.8</v>
      </c>
      <c r="AF3">
        <f>'TP Factors'!$D$7</f>
        <v>1.0291758621024898</v>
      </c>
      <c r="AG3">
        <f t="shared" ref="AG3:AG66" si="5">ROUND(AE3*AF3,1)</f>
        <v>0.8</v>
      </c>
    </row>
    <row r="4" spans="1:33">
      <c r="A4" s="51" t="s">
        <v>246</v>
      </c>
      <c r="B4" s="51">
        <v>10</v>
      </c>
      <c r="C4" s="51" t="s">
        <v>247</v>
      </c>
      <c r="D4" s="52">
        <v>37.82</v>
      </c>
      <c r="E4" s="51" t="s">
        <v>248</v>
      </c>
      <c r="F4" s="51">
        <v>1234</v>
      </c>
      <c r="G4" s="53">
        <v>29</v>
      </c>
      <c r="H4" s="51" t="s">
        <v>249</v>
      </c>
      <c r="I4" s="51" t="s">
        <v>250</v>
      </c>
      <c r="J4" s="51">
        <v>75</v>
      </c>
      <c r="K4" s="54">
        <v>86.502013841899995</v>
      </c>
      <c r="L4" s="54">
        <v>286.18435592899999</v>
      </c>
      <c r="M4" s="52">
        <v>0.17</v>
      </c>
      <c r="N4" s="52">
        <v>0.02</v>
      </c>
      <c r="O4" s="51">
        <v>55452</v>
      </c>
      <c r="P4" s="51">
        <v>54087</v>
      </c>
      <c r="Q4" s="55">
        <v>55452</v>
      </c>
      <c r="R4" s="55">
        <v>1200</v>
      </c>
      <c r="S4" s="51" t="s">
        <v>256</v>
      </c>
      <c r="T4" s="51" t="s">
        <v>257</v>
      </c>
      <c r="U4" s="55">
        <v>48.29</v>
      </c>
      <c r="V4" s="55">
        <v>1</v>
      </c>
      <c r="W4" s="55">
        <v>2.23</v>
      </c>
      <c r="X4" s="55">
        <v>0.316</v>
      </c>
      <c r="Y4" s="55">
        <f t="shared" si="0"/>
        <v>2.23</v>
      </c>
      <c r="Z4" s="55">
        <f t="shared" si="1"/>
        <v>0.316</v>
      </c>
      <c r="AA4" s="55">
        <v>0.34699999999999998</v>
      </c>
      <c r="AB4" s="56">
        <v>7.0717411562261398E-2</v>
      </c>
      <c r="AC4">
        <f t="shared" si="2"/>
        <v>122</v>
      </c>
      <c r="AD4">
        <f t="shared" si="3"/>
        <v>1</v>
      </c>
      <c r="AE4">
        <f t="shared" si="4"/>
        <v>0.1</v>
      </c>
      <c r="AF4">
        <f>'TP Factors'!$D$7</f>
        <v>1.0291758621024898</v>
      </c>
      <c r="AG4">
        <f t="shared" si="5"/>
        <v>0.1</v>
      </c>
    </row>
    <row r="5" spans="1:33">
      <c r="A5" s="51" t="s">
        <v>246</v>
      </c>
      <c r="B5" s="51">
        <v>10</v>
      </c>
      <c r="C5" s="51" t="s">
        <v>247</v>
      </c>
      <c r="D5" s="52">
        <v>37.82</v>
      </c>
      <c r="E5" s="51" t="s">
        <v>248</v>
      </c>
      <c r="F5" s="51">
        <v>1234</v>
      </c>
      <c r="G5" s="53">
        <v>29</v>
      </c>
      <c r="H5" s="51" t="s">
        <v>249</v>
      </c>
      <c r="I5" s="51" t="s">
        <v>250</v>
      </c>
      <c r="J5" s="51">
        <v>21804</v>
      </c>
      <c r="K5" s="54">
        <v>2348.75237032</v>
      </c>
      <c r="L5" s="54">
        <v>74502.401285300002</v>
      </c>
      <c r="M5" s="52">
        <v>48.62</v>
      </c>
      <c r="N5" s="52">
        <v>6.89</v>
      </c>
      <c r="O5" s="51">
        <v>55868</v>
      </c>
      <c r="P5" s="51">
        <v>54475</v>
      </c>
      <c r="Q5" s="55">
        <v>55868</v>
      </c>
      <c r="R5" s="55">
        <v>1200</v>
      </c>
      <c r="S5" s="51" t="s">
        <v>253</v>
      </c>
      <c r="T5" s="51" t="s">
        <v>254</v>
      </c>
      <c r="U5" s="55">
        <v>48.29</v>
      </c>
      <c r="V5" s="55">
        <v>1</v>
      </c>
      <c r="W5" s="55">
        <v>2.23</v>
      </c>
      <c r="X5" s="55">
        <v>0.316</v>
      </c>
      <c r="Y5" s="55">
        <f t="shared" si="0"/>
        <v>2.23</v>
      </c>
      <c r="Z5" s="55">
        <f t="shared" si="1"/>
        <v>0.316</v>
      </c>
      <c r="AA5" s="55">
        <v>0.38900000000000001</v>
      </c>
      <c r="AB5" s="56">
        <v>18.319911806699999</v>
      </c>
      <c r="AC5">
        <f t="shared" si="2"/>
        <v>35374</v>
      </c>
      <c r="AD5">
        <f t="shared" si="3"/>
        <v>174</v>
      </c>
      <c r="AE5">
        <f t="shared" si="4"/>
        <v>24.6</v>
      </c>
      <c r="AF5">
        <f>'TP Factors'!$D$7</f>
        <v>1.0291758621024898</v>
      </c>
      <c r="AG5">
        <f t="shared" si="5"/>
        <v>25.3</v>
      </c>
    </row>
    <row r="6" spans="1:33">
      <c r="A6" s="51" t="s">
        <v>246</v>
      </c>
      <c r="B6" s="51">
        <v>10</v>
      </c>
      <c r="C6" s="51" t="s">
        <v>247</v>
      </c>
      <c r="D6" s="52">
        <v>37.82</v>
      </c>
      <c r="E6" s="51" t="s">
        <v>248</v>
      </c>
      <c r="F6" s="51">
        <v>1234</v>
      </c>
      <c r="G6" s="53">
        <v>29</v>
      </c>
      <c r="H6" s="51" t="s">
        <v>249</v>
      </c>
      <c r="I6" s="51" t="s">
        <v>250</v>
      </c>
      <c r="J6" s="51">
        <v>0</v>
      </c>
      <c r="K6" s="54">
        <v>5.0974815644699998</v>
      </c>
      <c r="L6" s="54">
        <v>0.96307771568900002</v>
      </c>
      <c r="M6" s="52">
        <v>0</v>
      </c>
      <c r="N6" s="52">
        <v>0</v>
      </c>
      <c r="O6" s="51">
        <v>55927</v>
      </c>
      <c r="P6" s="51">
        <v>54530</v>
      </c>
      <c r="Q6" s="55">
        <v>55927</v>
      </c>
      <c r="R6" s="55">
        <v>1200</v>
      </c>
      <c r="S6" s="51" t="s">
        <v>256</v>
      </c>
      <c r="T6" s="51" t="s">
        <v>257</v>
      </c>
      <c r="U6" s="55">
        <v>48.29</v>
      </c>
      <c r="V6" s="55">
        <v>1</v>
      </c>
      <c r="W6" s="55">
        <v>2.23</v>
      </c>
      <c r="X6" s="55">
        <v>0.316</v>
      </c>
      <c r="Y6" s="55">
        <f t="shared" si="0"/>
        <v>2.23</v>
      </c>
      <c r="Z6" s="55">
        <f t="shared" si="1"/>
        <v>0.316</v>
      </c>
      <c r="AA6" s="55">
        <v>0.34699999999999998</v>
      </c>
      <c r="AB6" s="56">
        <v>2.3798073422790999E-4</v>
      </c>
      <c r="AC6">
        <f t="shared" si="2"/>
        <v>0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51" t="s">
        <v>246</v>
      </c>
      <c r="B7" s="51">
        <v>10</v>
      </c>
      <c r="C7" s="51" t="s">
        <v>247</v>
      </c>
      <c r="D7" s="52">
        <v>37.82</v>
      </c>
      <c r="E7" s="51" t="s">
        <v>248</v>
      </c>
      <c r="F7" s="51">
        <v>1234</v>
      </c>
      <c r="G7" s="53">
        <v>29</v>
      </c>
      <c r="H7" s="51" t="s">
        <v>249</v>
      </c>
      <c r="I7" s="51" t="s">
        <v>250</v>
      </c>
      <c r="J7" s="51">
        <v>1</v>
      </c>
      <c r="K7" s="54">
        <v>7.8755441562200001</v>
      </c>
      <c r="L7" s="54">
        <v>2.1179376079500001</v>
      </c>
      <c r="M7" s="52">
        <v>0</v>
      </c>
      <c r="N7" s="52">
        <v>0</v>
      </c>
      <c r="O7" s="51">
        <v>55936</v>
      </c>
      <c r="P7" s="51">
        <v>54537</v>
      </c>
      <c r="Q7" s="55">
        <v>55936</v>
      </c>
      <c r="R7" s="55">
        <v>1200</v>
      </c>
      <c r="S7" s="51" t="s">
        <v>256</v>
      </c>
      <c r="T7" s="51" t="s">
        <v>257</v>
      </c>
      <c r="U7" s="55">
        <v>48.29</v>
      </c>
      <c r="V7" s="55">
        <v>1</v>
      </c>
      <c r="W7" s="55">
        <v>2.23</v>
      </c>
      <c r="X7" s="55">
        <v>0.316</v>
      </c>
      <c r="Y7" s="55">
        <f t="shared" si="0"/>
        <v>2.23</v>
      </c>
      <c r="Z7" s="55">
        <f t="shared" si="1"/>
        <v>0.316</v>
      </c>
      <c r="AA7" s="55">
        <v>0.34699999999999998</v>
      </c>
      <c r="AB7" s="56">
        <v>5.2335168753846E-4</v>
      </c>
      <c r="AC7">
        <f t="shared" si="2"/>
        <v>1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51" t="s">
        <v>246</v>
      </c>
      <c r="B8" s="51">
        <v>10</v>
      </c>
      <c r="C8" s="51" t="s">
        <v>247</v>
      </c>
      <c r="D8" s="52">
        <v>37.82</v>
      </c>
      <c r="E8" s="51" t="s">
        <v>248</v>
      </c>
      <c r="F8" s="51">
        <v>1234</v>
      </c>
      <c r="G8" s="53">
        <v>29</v>
      </c>
      <c r="H8" s="51" t="s">
        <v>249</v>
      </c>
      <c r="I8" s="51" t="s">
        <v>250</v>
      </c>
      <c r="J8" s="51">
        <v>5</v>
      </c>
      <c r="K8" s="54">
        <v>83.275024712499999</v>
      </c>
      <c r="L8" s="54">
        <v>20.4115070203</v>
      </c>
      <c r="M8" s="52">
        <v>0.01</v>
      </c>
      <c r="N8" s="52">
        <v>0</v>
      </c>
      <c r="O8" s="51">
        <v>55945</v>
      </c>
      <c r="P8" s="51">
        <v>54544</v>
      </c>
      <c r="Q8" s="55">
        <v>55945</v>
      </c>
      <c r="R8" s="55">
        <v>1200</v>
      </c>
      <c r="S8" s="51" t="s">
        <v>256</v>
      </c>
      <c r="T8" s="51" t="s">
        <v>257</v>
      </c>
      <c r="U8" s="55">
        <v>48.29</v>
      </c>
      <c r="V8" s="55">
        <v>1</v>
      </c>
      <c r="W8" s="55">
        <v>2.23</v>
      </c>
      <c r="X8" s="55">
        <v>0.316</v>
      </c>
      <c r="Y8" s="55">
        <f t="shared" si="0"/>
        <v>2.23</v>
      </c>
      <c r="Z8" s="55">
        <f t="shared" si="1"/>
        <v>0.316</v>
      </c>
      <c r="AA8" s="55">
        <v>0.34699999999999998</v>
      </c>
      <c r="AB8" s="56">
        <v>5.0437730546361303E-3</v>
      </c>
      <c r="AC8">
        <f t="shared" si="2"/>
        <v>9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51" t="s">
        <v>246</v>
      </c>
      <c r="B9" s="51">
        <v>10</v>
      </c>
      <c r="C9" s="51" t="s">
        <v>247</v>
      </c>
      <c r="D9" s="52">
        <v>37.82</v>
      </c>
      <c r="E9" s="51" t="s">
        <v>248</v>
      </c>
      <c r="F9" s="51">
        <v>1234</v>
      </c>
      <c r="G9" s="53">
        <v>29</v>
      </c>
      <c r="H9" s="51" t="s">
        <v>249</v>
      </c>
      <c r="I9" s="51" t="s">
        <v>250</v>
      </c>
      <c r="J9" s="51">
        <v>30</v>
      </c>
      <c r="K9" s="54">
        <v>97.805980825500001</v>
      </c>
      <c r="L9" s="54">
        <v>115.281280123</v>
      </c>
      <c r="M9" s="52">
        <v>7.0000000000000007E-2</v>
      </c>
      <c r="N9" s="52">
        <v>0.01</v>
      </c>
      <c r="O9" s="51">
        <v>56003</v>
      </c>
      <c r="P9" s="51">
        <v>54598</v>
      </c>
      <c r="Q9" s="55">
        <v>56003</v>
      </c>
      <c r="R9" s="55">
        <v>1200</v>
      </c>
      <c r="S9" s="51" t="s">
        <v>256</v>
      </c>
      <c r="T9" s="51" t="s">
        <v>257</v>
      </c>
      <c r="U9" s="55">
        <v>48.29</v>
      </c>
      <c r="V9" s="55">
        <v>1</v>
      </c>
      <c r="W9" s="55">
        <v>2.23</v>
      </c>
      <c r="X9" s="55">
        <v>0.316</v>
      </c>
      <c r="Y9" s="55">
        <f t="shared" si="0"/>
        <v>2.23</v>
      </c>
      <c r="Z9" s="55">
        <f t="shared" si="1"/>
        <v>0.316</v>
      </c>
      <c r="AA9" s="55">
        <v>0.34699999999999998</v>
      </c>
      <c r="AB9" s="56">
        <v>2.8486510765821298E-2</v>
      </c>
      <c r="AC9">
        <f t="shared" si="2"/>
        <v>49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51" t="s">
        <v>246</v>
      </c>
      <c r="B10" s="51">
        <v>10</v>
      </c>
      <c r="C10" s="51" t="s">
        <v>247</v>
      </c>
      <c r="D10" s="52">
        <v>37.82</v>
      </c>
      <c r="E10" s="51" t="s">
        <v>248</v>
      </c>
      <c r="F10" s="51">
        <v>1234</v>
      </c>
      <c r="G10" s="53">
        <v>29</v>
      </c>
      <c r="H10" s="51" t="s">
        <v>249</v>
      </c>
      <c r="I10" s="51" t="s">
        <v>250</v>
      </c>
      <c r="J10" s="51">
        <v>644</v>
      </c>
      <c r="K10" s="54">
        <v>582.394248221</v>
      </c>
      <c r="L10" s="54">
        <v>2816.8317797499999</v>
      </c>
      <c r="M10" s="52">
        <v>1.44</v>
      </c>
      <c r="N10" s="52">
        <v>0.2</v>
      </c>
      <c r="O10" s="51">
        <v>56015</v>
      </c>
      <c r="P10" s="51">
        <v>54606</v>
      </c>
      <c r="Q10" s="55">
        <v>56015</v>
      </c>
      <c r="R10" s="55">
        <v>1200</v>
      </c>
      <c r="S10" s="51" t="s">
        <v>258</v>
      </c>
      <c r="T10" s="51" t="s">
        <v>259</v>
      </c>
      <c r="U10" s="55">
        <v>48.29</v>
      </c>
      <c r="V10" s="55">
        <v>1</v>
      </c>
      <c r="W10" s="55">
        <v>2.23</v>
      </c>
      <c r="X10" s="55">
        <v>0.316</v>
      </c>
      <c r="Y10" s="55">
        <f t="shared" si="0"/>
        <v>2.23</v>
      </c>
      <c r="Z10" s="55">
        <f t="shared" si="1"/>
        <v>0.316</v>
      </c>
      <c r="AA10" s="55">
        <v>0.30399999999999999</v>
      </c>
      <c r="AB10" s="56">
        <v>0.23834421377157899</v>
      </c>
      <c r="AC10">
        <f t="shared" si="2"/>
        <v>360</v>
      </c>
      <c r="AD10">
        <f t="shared" si="3"/>
        <v>2</v>
      </c>
      <c r="AE10">
        <f t="shared" si="4"/>
        <v>0.3</v>
      </c>
      <c r="AF10">
        <f>'TP Factors'!$D$7</f>
        <v>1.0291758621024898</v>
      </c>
      <c r="AG10">
        <f t="shared" si="5"/>
        <v>0.3</v>
      </c>
    </row>
    <row r="11" spans="1:33">
      <c r="A11" s="51" t="s">
        <v>246</v>
      </c>
      <c r="B11" s="51">
        <v>10</v>
      </c>
      <c r="C11" s="51" t="s">
        <v>247</v>
      </c>
      <c r="D11" s="52">
        <v>37.82</v>
      </c>
      <c r="E11" s="51" t="s">
        <v>248</v>
      </c>
      <c r="F11" s="51">
        <v>1234</v>
      </c>
      <c r="G11" s="53">
        <v>29</v>
      </c>
      <c r="H11" s="51" t="s">
        <v>249</v>
      </c>
      <c r="I11" s="51" t="s">
        <v>250</v>
      </c>
      <c r="J11" s="51">
        <v>28</v>
      </c>
      <c r="K11" s="54">
        <v>56.090763222500001</v>
      </c>
      <c r="L11" s="54">
        <v>109.15348030600001</v>
      </c>
      <c r="M11" s="52">
        <v>0.06</v>
      </c>
      <c r="N11" s="52">
        <v>0.01</v>
      </c>
      <c r="O11" s="51">
        <v>56043</v>
      </c>
      <c r="P11" s="51">
        <v>54633</v>
      </c>
      <c r="Q11" s="55">
        <v>56043</v>
      </c>
      <c r="R11" s="55">
        <v>1200</v>
      </c>
      <c r="S11" s="51" t="s">
        <v>256</v>
      </c>
      <c r="T11" s="51" t="s">
        <v>257</v>
      </c>
      <c r="U11" s="55">
        <v>48.29</v>
      </c>
      <c r="V11" s="55">
        <v>1</v>
      </c>
      <c r="W11" s="55">
        <v>2.23</v>
      </c>
      <c r="X11" s="55">
        <v>0.316</v>
      </c>
      <c r="Y11" s="55">
        <f t="shared" si="0"/>
        <v>2.23</v>
      </c>
      <c r="Z11" s="55">
        <f t="shared" si="1"/>
        <v>0.316</v>
      </c>
      <c r="AA11" s="55">
        <v>0.34699999999999998</v>
      </c>
      <c r="AB11" s="56">
        <v>2.69723045091525E-2</v>
      </c>
      <c r="AC11">
        <f t="shared" si="2"/>
        <v>46</v>
      </c>
      <c r="AD11">
        <f t="shared" si="3"/>
        <v>0</v>
      </c>
      <c r="AE11">
        <f t="shared" si="4"/>
        <v>0</v>
      </c>
      <c r="AF11">
        <f>'TP Factors'!$D$7</f>
        <v>1.0291758621024898</v>
      </c>
      <c r="AG11">
        <f t="shared" si="5"/>
        <v>0</v>
      </c>
    </row>
    <row r="12" spans="1:33">
      <c r="A12" s="51" t="s">
        <v>246</v>
      </c>
      <c r="B12" s="51">
        <v>10</v>
      </c>
      <c r="C12" s="51" t="s">
        <v>247</v>
      </c>
      <c r="D12" s="52">
        <v>37.82</v>
      </c>
      <c r="E12" s="51" t="s">
        <v>248</v>
      </c>
      <c r="F12" s="51">
        <v>1234</v>
      </c>
      <c r="G12" s="53">
        <v>29</v>
      </c>
      <c r="H12" s="51" t="s">
        <v>249</v>
      </c>
      <c r="I12" s="51" t="s">
        <v>250</v>
      </c>
      <c r="J12" s="51">
        <v>86</v>
      </c>
      <c r="K12" s="54">
        <v>152.23945917500001</v>
      </c>
      <c r="L12" s="54">
        <v>331.516884516</v>
      </c>
      <c r="M12" s="52">
        <v>0.19</v>
      </c>
      <c r="N12" s="52">
        <v>0.03</v>
      </c>
      <c r="O12" s="51">
        <v>56068</v>
      </c>
      <c r="P12" s="51">
        <v>54657</v>
      </c>
      <c r="Q12" s="55">
        <v>56068</v>
      </c>
      <c r="R12" s="55">
        <v>1200</v>
      </c>
      <c r="S12" s="51" t="s">
        <v>256</v>
      </c>
      <c r="T12" s="51" t="s">
        <v>257</v>
      </c>
      <c r="U12" s="55">
        <v>48.29</v>
      </c>
      <c r="V12" s="55">
        <v>1</v>
      </c>
      <c r="W12" s="55">
        <v>2.23</v>
      </c>
      <c r="X12" s="55">
        <v>0.316</v>
      </c>
      <c r="Y12" s="55">
        <f t="shared" si="0"/>
        <v>2.23</v>
      </c>
      <c r="Z12" s="55">
        <f t="shared" si="1"/>
        <v>0.316</v>
      </c>
      <c r="AA12" s="55">
        <v>0.34699999999999998</v>
      </c>
      <c r="AB12" s="56">
        <v>8.1919278525913006E-2</v>
      </c>
      <c r="AC12">
        <f t="shared" si="2"/>
        <v>141</v>
      </c>
      <c r="AD12">
        <f t="shared" si="3"/>
        <v>1</v>
      </c>
      <c r="AE12">
        <f t="shared" si="4"/>
        <v>0.1</v>
      </c>
      <c r="AF12">
        <f>'TP Factors'!$D$7</f>
        <v>1.0291758621024898</v>
      </c>
      <c r="AG12">
        <f t="shared" si="5"/>
        <v>0.1</v>
      </c>
    </row>
    <row r="13" spans="1:33">
      <c r="A13" s="51" t="s">
        <v>246</v>
      </c>
      <c r="B13" s="51">
        <v>10</v>
      </c>
      <c r="C13" s="51" t="s">
        <v>247</v>
      </c>
      <c r="D13" s="52">
        <v>37.82</v>
      </c>
      <c r="E13" s="51" t="s">
        <v>248</v>
      </c>
      <c r="F13" s="51">
        <v>1234</v>
      </c>
      <c r="G13" s="53">
        <v>29</v>
      </c>
      <c r="H13" s="51" t="s">
        <v>249</v>
      </c>
      <c r="I13" s="51" t="s">
        <v>250</v>
      </c>
      <c r="J13" s="51">
        <v>102</v>
      </c>
      <c r="K13" s="54">
        <v>153.44367873600001</v>
      </c>
      <c r="L13" s="54">
        <v>388.76722382600002</v>
      </c>
      <c r="M13" s="52">
        <v>0.23</v>
      </c>
      <c r="N13" s="52">
        <v>0.03</v>
      </c>
      <c r="O13" s="51">
        <v>56157</v>
      </c>
      <c r="P13" s="51">
        <v>54733</v>
      </c>
      <c r="Q13" s="55">
        <v>56157</v>
      </c>
      <c r="R13" s="55">
        <v>1200</v>
      </c>
      <c r="S13" s="51" t="s">
        <v>256</v>
      </c>
      <c r="T13" s="51" t="s">
        <v>257</v>
      </c>
      <c r="U13" s="55">
        <v>48.29</v>
      </c>
      <c r="V13" s="55">
        <v>1</v>
      </c>
      <c r="W13" s="55">
        <v>2.23</v>
      </c>
      <c r="X13" s="55">
        <v>0.316</v>
      </c>
      <c r="Y13" s="55">
        <f t="shared" si="0"/>
        <v>2.23</v>
      </c>
      <c r="Z13" s="55">
        <f t="shared" si="1"/>
        <v>0.316</v>
      </c>
      <c r="AA13" s="55">
        <v>0.34699999999999998</v>
      </c>
      <c r="AB13" s="56">
        <v>8.3106521403090106E-2</v>
      </c>
      <c r="AC13">
        <f t="shared" si="2"/>
        <v>143</v>
      </c>
      <c r="AD13">
        <f t="shared" si="3"/>
        <v>1</v>
      </c>
      <c r="AE13">
        <f t="shared" si="4"/>
        <v>0.1</v>
      </c>
      <c r="AF13">
        <f>'TP Factors'!$D$7</f>
        <v>1.0291758621024898</v>
      </c>
      <c r="AG13">
        <f t="shared" si="5"/>
        <v>0.1</v>
      </c>
    </row>
    <row r="14" spans="1:33">
      <c r="A14" s="51" t="s">
        <v>246</v>
      </c>
      <c r="B14" s="51">
        <v>10</v>
      </c>
      <c r="C14" s="51" t="s">
        <v>247</v>
      </c>
      <c r="D14" s="52">
        <v>37.82</v>
      </c>
      <c r="E14" s="51" t="s">
        <v>248</v>
      </c>
      <c r="F14" s="51">
        <v>1234</v>
      </c>
      <c r="G14" s="53">
        <v>29</v>
      </c>
      <c r="H14" s="51" t="s">
        <v>249</v>
      </c>
      <c r="I14" s="51" t="s">
        <v>250</v>
      </c>
      <c r="J14" s="51">
        <v>125</v>
      </c>
      <c r="K14" s="54">
        <v>152.83001720499999</v>
      </c>
      <c r="L14" s="54">
        <v>477.398434517</v>
      </c>
      <c r="M14" s="52">
        <v>0.28000000000000003</v>
      </c>
      <c r="N14" s="52">
        <v>0.04</v>
      </c>
      <c r="O14" s="51">
        <v>56184</v>
      </c>
      <c r="P14" s="51">
        <v>54760</v>
      </c>
      <c r="Q14" s="55">
        <v>56184</v>
      </c>
      <c r="R14" s="55">
        <v>1200</v>
      </c>
      <c r="S14" s="51" t="s">
        <v>256</v>
      </c>
      <c r="T14" s="51" t="s">
        <v>257</v>
      </c>
      <c r="U14" s="55">
        <v>48.29</v>
      </c>
      <c r="V14" s="55">
        <v>1</v>
      </c>
      <c r="W14" s="55">
        <v>2.23</v>
      </c>
      <c r="X14" s="55">
        <v>0.316</v>
      </c>
      <c r="Y14" s="55">
        <f t="shared" si="0"/>
        <v>2.23</v>
      </c>
      <c r="Z14" s="55">
        <f t="shared" si="1"/>
        <v>0.316</v>
      </c>
      <c r="AA14" s="55">
        <v>0.34699999999999998</v>
      </c>
      <c r="AB14" s="56">
        <v>0.115479105892272</v>
      </c>
      <c r="AC14">
        <f t="shared" si="2"/>
        <v>199</v>
      </c>
      <c r="AD14">
        <f t="shared" si="3"/>
        <v>1</v>
      </c>
      <c r="AE14">
        <f t="shared" si="4"/>
        <v>0.1</v>
      </c>
      <c r="AF14">
        <f>'TP Factors'!$D$7</f>
        <v>1.0291758621024898</v>
      </c>
      <c r="AG14">
        <f t="shared" si="5"/>
        <v>0.1</v>
      </c>
    </row>
    <row r="15" spans="1:33">
      <c r="A15" s="51" t="s">
        <v>246</v>
      </c>
      <c r="B15" s="51">
        <v>10</v>
      </c>
      <c r="C15" s="51" t="s">
        <v>247</v>
      </c>
      <c r="D15" s="52">
        <v>37.82</v>
      </c>
      <c r="E15" s="51" t="s">
        <v>248</v>
      </c>
      <c r="F15" s="51">
        <v>1234</v>
      </c>
      <c r="G15" s="53">
        <v>29</v>
      </c>
      <c r="H15" s="51" t="s">
        <v>249</v>
      </c>
      <c r="I15" s="51" t="s">
        <v>250</v>
      </c>
      <c r="J15" s="51">
        <v>24</v>
      </c>
      <c r="K15" s="54">
        <v>91.229397086899993</v>
      </c>
      <c r="L15" s="54">
        <v>91.053320210899997</v>
      </c>
      <c r="M15" s="52">
        <v>0.05</v>
      </c>
      <c r="N15" s="52">
        <v>0.01</v>
      </c>
      <c r="O15" s="51">
        <v>56186</v>
      </c>
      <c r="P15" s="51">
        <v>54761</v>
      </c>
      <c r="Q15" s="55">
        <v>56186</v>
      </c>
      <c r="R15" s="55">
        <v>1200</v>
      </c>
      <c r="S15" s="51" t="s">
        <v>256</v>
      </c>
      <c r="T15" s="51" t="s">
        <v>257</v>
      </c>
      <c r="U15" s="55">
        <v>48.29</v>
      </c>
      <c r="V15" s="55">
        <v>1</v>
      </c>
      <c r="W15" s="55">
        <v>2.23</v>
      </c>
      <c r="X15" s="55">
        <v>0.316</v>
      </c>
      <c r="Y15" s="55">
        <f t="shared" si="0"/>
        <v>2.23</v>
      </c>
      <c r="Z15" s="55">
        <f t="shared" si="1"/>
        <v>0.316</v>
      </c>
      <c r="AA15" s="55">
        <v>0.34699999999999998</v>
      </c>
      <c r="AB15" s="56">
        <v>2.2499675428029699E-2</v>
      </c>
      <c r="AC15">
        <f t="shared" si="2"/>
        <v>39</v>
      </c>
      <c r="AD15">
        <f t="shared" si="3"/>
        <v>0</v>
      </c>
      <c r="AE15">
        <f t="shared" si="4"/>
        <v>0</v>
      </c>
      <c r="AF15">
        <f>'TP Factors'!$D$7</f>
        <v>1.0291758621024898</v>
      </c>
      <c r="AG15">
        <f t="shared" si="5"/>
        <v>0</v>
      </c>
    </row>
    <row r="16" spans="1:33">
      <c r="A16" s="51" t="s">
        <v>246</v>
      </c>
      <c r="B16" s="51">
        <v>10</v>
      </c>
      <c r="C16" s="51" t="s">
        <v>247</v>
      </c>
      <c r="D16" s="52">
        <v>37.82</v>
      </c>
      <c r="E16" s="51" t="s">
        <v>248</v>
      </c>
      <c r="F16" s="51">
        <v>1234</v>
      </c>
      <c r="G16" s="53">
        <v>29</v>
      </c>
      <c r="H16" s="51" t="s">
        <v>249</v>
      </c>
      <c r="I16" s="51" t="s">
        <v>250</v>
      </c>
      <c r="J16" s="51">
        <v>3384</v>
      </c>
      <c r="K16" s="54">
        <v>617.77621930700002</v>
      </c>
      <c r="L16" s="54">
        <v>14797.9156387</v>
      </c>
      <c r="M16" s="52">
        <v>7.55</v>
      </c>
      <c r="N16" s="52">
        <v>1.07</v>
      </c>
      <c r="O16" s="51">
        <v>57272</v>
      </c>
      <c r="P16" s="51">
        <v>55778</v>
      </c>
      <c r="Q16" s="55">
        <v>57272</v>
      </c>
      <c r="R16" s="55">
        <v>1200</v>
      </c>
      <c r="S16" s="51" t="s">
        <v>258</v>
      </c>
      <c r="T16" s="51" t="s">
        <v>259</v>
      </c>
      <c r="U16" s="55">
        <v>48.29</v>
      </c>
      <c r="V16" s="55">
        <v>1</v>
      </c>
      <c r="W16" s="55">
        <v>2.23</v>
      </c>
      <c r="X16" s="55">
        <v>0.316</v>
      </c>
      <c r="Y16" s="55">
        <f t="shared" si="0"/>
        <v>2.23</v>
      </c>
      <c r="Z16" s="55">
        <f t="shared" si="1"/>
        <v>0.316</v>
      </c>
      <c r="AA16" s="55">
        <v>0.30399999999999999</v>
      </c>
      <c r="AB16" s="56">
        <v>2.53012630663628</v>
      </c>
      <c r="AC16">
        <f t="shared" si="2"/>
        <v>3818</v>
      </c>
      <c r="AD16">
        <f t="shared" si="3"/>
        <v>19</v>
      </c>
      <c r="AE16">
        <f t="shared" si="4"/>
        <v>2.7</v>
      </c>
      <c r="AF16">
        <f>'TP Factors'!$D$7</f>
        <v>1.0291758621024898</v>
      </c>
      <c r="AG16">
        <f t="shared" si="5"/>
        <v>2.8</v>
      </c>
    </row>
    <row r="17" spans="1:33">
      <c r="A17" s="51" t="s">
        <v>246</v>
      </c>
      <c r="B17" s="51">
        <v>10</v>
      </c>
      <c r="C17" s="51" t="s">
        <v>247</v>
      </c>
      <c r="D17" s="52">
        <v>37.82</v>
      </c>
      <c r="E17" s="51" t="s">
        <v>248</v>
      </c>
      <c r="F17" s="51">
        <v>3456</v>
      </c>
      <c r="G17" s="53">
        <v>3</v>
      </c>
      <c r="H17" s="51" t="s">
        <v>249</v>
      </c>
      <c r="I17" s="51" t="s">
        <v>250</v>
      </c>
      <c r="J17" s="51">
        <v>2233</v>
      </c>
      <c r="K17" s="54">
        <v>380.48971394300003</v>
      </c>
      <c r="L17" s="54">
        <v>7420.0431628099996</v>
      </c>
      <c r="M17" s="52">
        <v>2.68</v>
      </c>
      <c r="N17" s="52">
        <v>0.14000000000000001</v>
      </c>
      <c r="O17" s="51">
        <v>57276</v>
      </c>
      <c r="P17" s="51">
        <v>55782</v>
      </c>
      <c r="Q17" s="55">
        <v>57276</v>
      </c>
      <c r="R17" s="55">
        <v>3200</v>
      </c>
      <c r="S17" s="51" t="s">
        <v>251</v>
      </c>
      <c r="T17" s="51" t="s">
        <v>252</v>
      </c>
      <c r="U17" s="55">
        <v>48.29</v>
      </c>
      <c r="V17" s="55">
        <v>1</v>
      </c>
      <c r="W17" s="55">
        <v>1.2</v>
      </c>
      <c r="X17" s="55">
        <v>6.4000000000000001E-2</v>
      </c>
      <c r="Y17" s="55">
        <f t="shared" si="0"/>
        <v>1.2</v>
      </c>
      <c r="Z17" s="55">
        <f t="shared" si="1"/>
        <v>6.4000000000000001E-2</v>
      </c>
      <c r="AA17" s="55">
        <v>0.4</v>
      </c>
      <c r="AB17" s="56">
        <v>0.107839502993424</v>
      </c>
      <c r="AC17">
        <f t="shared" si="2"/>
        <v>214</v>
      </c>
      <c r="AD17">
        <f t="shared" si="3"/>
        <v>1</v>
      </c>
      <c r="AE17">
        <f t="shared" si="4"/>
        <v>0</v>
      </c>
      <c r="AF17">
        <f>'TP Factors'!$D$7</f>
        <v>1.0291758621024898</v>
      </c>
      <c r="AG17">
        <f t="shared" si="5"/>
        <v>0</v>
      </c>
    </row>
    <row r="18" spans="1:33">
      <c r="A18" s="51" t="s">
        <v>246</v>
      </c>
      <c r="B18" s="51">
        <v>10</v>
      </c>
      <c r="C18" s="51" t="s">
        <v>247</v>
      </c>
      <c r="D18" s="52">
        <v>37.82</v>
      </c>
      <c r="E18" s="51" t="s">
        <v>248</v>
      </c>
      <c r="F18" s="51">
        <v>3456</v>
      </c>
      <c r="G18" s="53">
        <v>3</v>
      </c>
      <c r="H18" s="51" t="s">
        <v>249</v>
      </c>
      <c r="I18" s="51" t="s">
        <v>250</v>
      </c>
      <c r="J18" s="51">
        <v>1123</v>
      </c>
      <c r="K18" s="54">
        <v>324.656466997</v>
      </c>
      <c r="L18" s="54">
        <v>3731.55304682</v>
      </c>
      <c r="M18" s="52">
        <v>1.35</v>
      </c>
      <c r="N18" s="52">
        <v>7.0000000000000007E-2</v>
      </c>
      <c r="O18" s="51">
        <v>57279</v>
      </c>
      <c r="P18" s="51">
        <v>55785</v>
      </c>
      <c r="Q18" s="55">
        <v>57279</v>
      </c>
      <c r="R18" s="55">
        <v>3200</v>
      </c>
      <c r="S18" s="51" t="s">
        <v>251</v>
      </c>
      <c r="T18" s="51" t="s">
        <v>252</v>
      </c>
      <c r="U18" s="55">
        <v>48.29</v>
      </c>
      <c r="V18" s="55">
        <v>1</v>
      </c>
      <c r="W18" s="55">
        <v>1.2</v>
      </c>
      <c r="X18" s="55">
        <v>6.4000000000000001E-2</v>
      </c>
      <c r="Y18" s="55">
        <f t="shared" si="0"/>
        <v>1.2</v>
      </c>
      <c r="Z18" s="55">
        <f t="shared" si="1"/>
        <v>6.4000000000000001E-2</v>
      </c>
      <c r="AA18" s="55">
        <v>0.4</v>
      </c>
      <c r="AB18" s="56">
        <v>3.8987897663166099E-2</v>
      </c>
      <c r="AC18">
        <f t="shared" si="2"/>
        <v>77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51" t="s">
        <v>246</v>
      </c>
      <c r="B19" s="51">
        <v>10</v>
      </c>
      <c r="C19" s="51" t="s">
        <v>247</v>
      </c>
      <c r="D19" s="52">
        <v>37.82</v>
      </c>
      <c r="E19" s="51" t="s">
        <v>248</v>
      </c>
      <c r="F19" s="51">
        <v>1234</v>
      </c>
      <c r="G19" s="53">
        <v>29</v>
      </c>
      <c r="H19" s="51" t="s">
        <v>249</v>
      </c>
      <c r="I19" s="51" t="s">
        <v>250</v>
      </c>
      <c r="J19" s="51">
        <v>1890</v>
      </c>
      <c r="K19" s="54">
        <v>557.17947002999995</v>
      </c>
      <c r="L19" s="54">
        <v>5309.4064036</v>
      </c>
      <c r="M19" s="52">
        <v>4.21</v>
      </c>
      <c r="N19" s="52">
        <v>0.6</v>
      </c>
      <c r="O19" s="51">
        <v>57284</v>
      </c>
      <c r="P19" s="51">
        <v>55790</v>
      </c>
      <c r="Q19" s="55">
        <v>57284</v>
      </c>
      <c r="R19" s="55">
        <v>1200</v>
      </c>
      <c r="S19" s="51" t="s">
        <v>251</v>
      </c>
      <c r="T19" s="51" t="s">
        <v>255</v>
      </c>
      <c r="U19" s="55">
        <v>48.29</v>
      </c>
      <c r="V19" s="55">
        <v>1</v>
      </c>
      <c r="W19" s="55">
        <v>2.23</v>
      </c>
      <c r="X19" s="55">
        <v>0.316</v>
      </c>
      <c r="Y19" s="55">
        <f t="shared" si="0"/>
        <v>2.23</v>
      </c>
      <c r="Z19" s="55">
        <f t="shared" si="1"/>
        <v>0.316</v>
      </c>
      <c r="AA19" s="55">
        <v>0.47299999999999998</v>
      </c>
      <c r="AB19" s="56">
        <v>1.15445785794002</v>
      </c>
      <c r="AC19">
        <f t="shared" si="2"/>
        <v>2710</v>
      </c>
      <c r="AD19">
        <f t="shared" si="3"/>
        <v>13</v>
      </c>
      <c r="AE19">
        <f t="shared" si="4"/>
        <v>1.9</v>
      </c>
      <c r="AF19">
        <f>'TP Factors'!$D$7</f>
        <v>1.0291758621024898</v>
      </c>
      <c r="AG19">
        <f t="shared" si="5"/>
        <v>2</v>
      </c>
    </row>
    <row r="20" spans="1:33">
      <c r="A20" s="51" t="s">
        <v>246</v>
      </c>
      <c r="B20" s="51">
        <v>10</v>
      </c>
      <c r="C20" s="51" t="s">
        <v>247</v>
      </c>
      <c r="D20" s="52">
        <v>37.82</v>
      </c>
      <c r="E20" s="51" t="s">
        <v>248</v>
      </c>
      <c r="F20" s="51">
        <v>1234</v>
      </c>
      <c r="G20" s="53">
        <v>29</v>
      </c>
      <c r="H20" s="51" t="s">
        <v>249</v>
      </c>
      <c r="I20" s="51" t="s">
        <v>250</v>
      </c>
      <c r="J20" s="51">
        <v>1704</v>
      </c>
      <c r="K20" s="54">
        <v>371.74221159699999</v>
      </c>
      <c r="L20" s="54">
        <v>5823.6876828300001</v>
      </c>
      <c r="M20" s="52">
        <v>3.8</v>
      </c>
      <c r="N20" s="52">
        <v>0.54</v>
      </c>
      <c r="O20" s="51">
        <v>57285</v>
      </c>
      <c r="P20" s="51">
        <v>55791</v>
      </c>
      <c r="Q20" s="55">
        <v>57285</v>
      </c>
      <c r="R20" s="55">
        <v>1200</v>
      </c>
      <c r="S20" s="51" t="s">
        <v>253</v>
      </c>
      <c r="T20" s="51" t="s">
        <v>254</v>
      </c>
      <c r="U20" s="55">
        <v>48.29</v>
      </c>
      <c r="V20" s="55">
        <v>1</v>
      </c>
      <c r="W20" s="55">
        <v>2.23</v>
      </c>
      <c r="X20" s="55">
        <v>0.316</v>
      </c>
      <c r="Y20" s="55">
        <f t="shared" si="0"/>
        <v>2.23</v>
      </c>
      <c r="Z20" s="55">
        <f t="shared" si="1"/>
        <v>0.316</v>
      </c>
      <c r="AA20" s="55">
        <v>0.38900000000000001</v>
      </c>
      <c r="AB20" s="56">
        <v>0.93159354597255095</v>
      </c>
      <c r="AC20">
        <f t="shared" si="2"/>
        <v>1799</v>
      </c>
      <c r="AD20">
        <f t="shared" si="3"/>
        <v>9</v>
      </c>
      <c r="AE20">
        <f t="shared" si="4"/>
        <v>1.3</v>
      </c>
      <c r="AF20">
        <f>'TP Factors'!$D$7</f>
        <v>1.0291758621024898</v>
      </c>
      <c r="AG20">
        <f t="shared" si="5"/>
        <v>1.3</v>
      </c>
    </row>
    <row r="21" spans="1:33">
      <c r="A21" s="51" t="s">
        <v>246</v>
      </c>
      <c r="B21" s="51">
        <v>10</v>
      </c>
      <c r="C21" s="51" t="s">
        <v>247</v>
      </c>
      <c r="D21" s="52">
        <v>37.82</v>
      </c>
      <c r="E21" s="51" t="s">
        <v>248</v>
      </c>
      <c r="F21" s="51">
        <v>1234</v>
      </c>
      <c r="G21" s="53">
        <v>29</v>
      </c>
      <c r="H21" s="51" t="s">
        <v>249</v>
      </c>
      <c r="I21" s="51" t="s">
        <v>250</v>
      </c>
      <c r="J21" s="51">
        <v>135</v>
      </c>
      <c r="K21" s="54">
        <v>94.166922703300003</v>
      </c>
      <c r="L21" s="54">
        <v>460.636083789</v>
      </c>
      <c r="M21" s="52">
        <v>0.21</v>
      </c>
      <c r="N21" s="52">
        <v>0.02</v>
      </c>
      <c r="O21" s="51">
        <v>54268</v>
      </c>
      <c r="P21" s="51">
        <v>52975</v>
      </c>
      <c r="Q21" s="55">
        <v>54268</v>
      </c>
      <c r="R21" s="55">
        <v>1200</v>
      </c>
      <c r="S21" s="51" t="s">
        <v>253</v>
      </c>
      <c r="T21" s="51" t="s">
        <v>254</v>
      </c>
      <c r="U21" s="55">
        <v>48.29</v>
      </c>
      <c r="V21" s="55">
        <v>0</v>
      </c>
      <c r="W21" s="55">
        <v>2.23</v>
      </c>
      <c r="X21" s="55">
        <v>0.316</v>
      </c>
      <c r="Y21" s="55">
        <f>W21*0.7</f>
        <v>1.5609999999999999</v>
      </c>
      <c r="Z21" s="55">
        <f>X21*0.5</f>
        <v>0.158</v>
      </c>
      <c r="AA21" s="55">
        <v>0.38900000000000001</v>
      </c>
      <c r="AB21" s="56">
        <v>6.4082361767655999E-2</v>
      </c>
      <c r="AC21">
        <f t="shared" si="2"/>
        <v>124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51" t="s">
        <v>246</v>
      </c>
      <c r="B22" s="51">
        <v>10</v>
      </c>
      <c r="C22" s="51" t="s">
        <v>247</v>
      </c>
      <c r="D22" s="52">
        <v>37.82</v>
      </c>
      <c r="E22" s="51" t="s">
        <v>248</v>
      </c>
      <c r="F22" s="51">
        <v>3456</v>
      </c>
      <c r="G22" s="53">
        <v>0</v>
      </c>
      <c r="H22" s="51" t="s">
        <v>249</v>
      </c>
      <c r="I22" s="51" t="s">
        <v>250</v>
      </c>
      <c r="J22" s="51">
        <v>316</v>
      </c>
      <c r="K22" s="54">
        <v>90.803657878999999</v>
      </c>
      <c r="L22" s="54">
        <v>419.39174616100001</v>
      </c>
      <c r="M22" s="52">
        <v>0</v>
      </c>
      <c r="N22" s="52">
        <v>0</v>
      </c>
      <c r="O22" s="51">
        <v>54269</v>
      </c>
      <c r="P22" s="51">
        <v>0</v>
      </c>
      <c r="Q22" s="55">
        <v>0</v>
      </c>
      <c r="R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f t="shared" ref="Y22:Y71" si="6">W22*0.7</f>
        <v>0</v>
      </c>
      <c r="Z22" s="55">
        <f t="shared" ref="Z22:Z71" si="7">X22*0.5</f>
        <v>0</v>
      </c>
      <c r="AA22" s="55">
        <v>0</v>
      </c>
      <c r="AB22" s="56">
        <v>3.1995126233605102E-3</v>
      </c>
      <c r="AC22">
        <f t="shared" si="2"/>
        <v>0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51" t="s">
        <v>246</v>
      </c>
      <c r="B23" s="51">
        <v>10</v>
      </c>
      <c r="C23" s="51" t="s">
        <v>247</v>
      </c>
      <c r="D23" s="52">
        <v>37.82</v>
      </c>
      <c r="E23" s="51" t="s">
        <v>248</v>
      </c>
      <c r="F23" s="51">
        <v>3456</v>
      </c>
      <c r="G23" s="53">
        <v>0</v>
      </c>
      <c r="H23" s="51" t="s">
        <v>249</v>
      </c>
      <c r="I23" s="51" t="s">
        <v>250</v>
      </c>
      <c r="J23" s="51">
        <v>6577247</v>
      </c>
      <c r="K23" s="54">
        <v>16920.7783151</v>
      </c>
      <c r="L23" s="54">
        <v>8742261.0613400005</v>
      </c>
      <c r="M23" s="52">
        <v>0</v>
      </c>
      <c r="N23" s="52">
        <v>0</v>
      </c>
      <c r="O23" s="51">
        <v>55787</v>
      </c>
      <c r="P23" s="51">
        <v>0</v>
      </c>
      <c r="Q23" s="55">
        <v>0</v>
      </c>
      <c r="R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f t="shared" si="6"/>
        <v>0</v>
      </c>
      <c r="Z23" s="55">
        <f t="shared" si="7"/>
        <v>0</v>
      </c>
      <c r="AA23" s="55">
        <v>0</v>
      </c>
      <c r="AB23" s="56">
        <v>5.8325422599141002E-3</v>
      </c>
      <c r="AC23">
        <f t="shared" si="2"/>
        <v>0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51" t="s">
        <v>246</v>
      </c>
      <c r="B24" s="51">
        <v>10</v>
      </c>
      <c r="C24" s="51" t="s">
        <v>247</v>
      </c>
      <c r="D24" s="52">
        <v>37.82</v>
      </c>
      <c r="E24" s="51" t="s">
        <v>248</v>
      </c>
      <c r="F24" s="51">
        <v>1234</v>
      </c>
      <c r="G24" s="53">
        <v>29</v>
      </c>
      <c r="H24" s="51" t="s">
        <v>249</v>
      </c>
      <c r="I24" s="51" t="s">
        <v>250</v>
      </c>
      <c r="J24" s="51">
        <v>304</v>
      </c>
      <c r="K24" s="54">
        <v>336.665935504</v>
      </c>
      <c r="L24" s="54">
        <v>853.61306664000006</v>
      </c>
      <c r="M24" s="52">
        <v>0.47</v>
      </c>
      <c r="N24" s="52">
        <v>0.05</v>
      </c>
      <c r="O24" s="51">
        <v>55834</v>
      </c>
      <c r="P24" s="51">
        <v>54444</v>
      </c>
      <c r="Q24" s="55">
        <v>55834</v>
      </c>
      <c r="R24" s="55">
        <v>1200</v>
      </c>
      <c r="S24" s="51" t="s">
        <v>251</v>
      </c>
      <c r="T24" s="51" t="s">
        <v>255</v>
      </c>
      <c r="U24" s="55">
        <v>48.29</v>
      </c>
      <c r="V24" s="55">
        <v>0</v>
      </c>
      <c r="W24" s="55">
        <v>2.23</v>
      </c>
      <c r="X24" s="55">
        <v>0.316</v>
      </c>
      <c r="Y24" s="55">
        <f t="shared" si="6"/>
        <v>1.5609999999999999</v>
      </c>
      <c r="Z24" s="55">
        <f t="shared" si="7"/>
        <v>0.158</v>
      </c>
      <c r="AA24" s="55">
        <v>0.47299999999999998</v>
      </c>
      <c r="AB24" s="56">
        <v>0.13211038338957301</v>
      </c>
      <c r="AC24">
        <f t="shared" si="2"/>
        <v>310</v>
      </c>
      <c r="AD24">
        <f t="shared" si="3"/>
        <v>1</v>
      </c>
      <c r="AE24">
        <f t="shared" si="4"/>
        <v>0.1</v>
      </c>
      <c r="AF24">
        <f>'TP Factors'!$D$7</f>
        <v>1.0291758621024898</v>
      </c>
      <c r="AG24">
        <f t="shared" si="5"/>
        <v>0.1</v>
      </c>
    </row>
    <row r="25" spans="1:33">
      <c r="A25" s="51" t="s">
        <v>246</v>
      </c>
      <c r="B25" s="51">
        <v>10</v>
      </c>
      <c r="C25" s="51" t="s">
        <v>247</v>
      </c>
      <c r="D25" s="52">
        <v>37.82</v>
      </c>
      <c r="E25" s="51" t="s">
        <v>248</v>
      </c>
      <c r="F25" s="51">
        <v>3456</v>
      </c>
      <c r="G25" s="53">
        <v>0</v>
      </c>
      <c r="H25" s="51" t="s">
        <v>249</v>
      </c>
      <c r="I25" s="51" t="s">
        <v>250</v>
      </c>
      <c r="J25" s="51">
        <v>438</v>
      </c>
      <c r="K25" s="54">
        <v>133.43242010099999</v>
      </c>
      <c r="L25" s="54">
        <v>581.53045476199998</v>
      </c>
      <c r="M25" s="52">
        <v>0</v>
      </c>
      <c r="N25" s="52">
        <v>0</v>
      </c>
      <c r="O25" s="51">
        <v>55863</v>
      </c>
      <c r="P25" s="51">
        <v>0</v>
      </c>
      <c r="Q25" s="55">
        <v>0</v>
      </c>
      <c r="R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f t="shared" si="6"/>
        <v>0</v>
      </c>
      <c r="Z25" s="55">
        <f t="shared" si="7"/>
        <v>0</v>
      </c>
      <c r="AA25" s="55">
        <v>0</v>
      </c>
      <c r="AB25" s="56">
        <v>1.4583699393674101E-2</v>
      </c>
      <c r="AC25">
        <f t="shared" si="2"/>
        <v>0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51" t="s">
        <v>246</v>
      </c>
      <c r="B26" s="51">
        <v>10</v>
      </c>
      <c r="C26" s="51" t="s">
        <v>247</v>
      </c>
      <c r="D26" s="52">
        <v>37.82</v>
      </c>
      <c r="E26" s="51" t="s">
        <v>248</v>
      </c>
      <c r="F26" s="51">
        <v>1234</v>
      </c>
      <c r="G26" s="53">
        <v>29</v>
      </c>
      <c r="H26" s="51" t="s">
        <v>249</v>
      </c>
      <c r="I26" s="51" t="s">
        <v>250</v>
      </c>
      <c r="J26" s="51">
        <v>9</v>
      </c>
      <c r="K26" s="54">
        <v>51.144917229100002</v>
      </c>
      <c r="L26" s="54">
        <v>25.950216902200001</v>
      </c>
      <c r="M26" s="52">
        <v>0.01</v>
      </c>
      <c r="N26" s="52">
        <v>0</v>
      </c>
      <c r="O26" s="51">
        <v>55870</v>
      </c>
      <c r="P26" s="51">
        <v>54477</v>
      </c>
      <c r="Q26" s="55">
        <v>55870</v>
      </c>
      <c r="R26" s="55">
        <v>1200</v>
      </c>
      <c r="S26" s="51" t="s">
        <v>251</v>
      </c>
      <c r="T26" s="51" t="s">
        <v>255</v>
      </c>
      <c r="U26" s="55">
        <v>48.29</v>
      </c>
      <c r="V26" s="55">
        <v>0</v>
      </c>
      <c r="W26" s="55">
        <v>2.23</v>
      </c>
      <c r="X26" s="55">
        <v>0.316</v>
      </c>
      <c r="Y26" s="55">
        <f t="shared" si="6"/>
        <v>1.5609999999999999</v>
      </c>
      <c r="Z26" s="55">
        <f t="shared" si="7"/>
        <v>0.158</v>
      </c>
      <c r="AA26" s="55">
        <v>0.47299999999999998</v>
      </c>
      <c r="AB26" s="56">
        <v>3.6768063343689799E-3</v>
      </c>
      <c r="AC26">
        <f t="shared" si="2"/>
        <v>9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51" t="s">
        <v>246</v>
      </c>
      <c r="B27" s="51">
        <v>10</v>
      </c>
      <c r="C27" s="51" t="s">
        <v>247</v>
      </c>
      <c r="D27" s="52">
        <v>37.82</v>
      </c>
      <c r="E27" s="51" t="s">
        <v>248</v>
      </c>
      <c r="F27" s="51">
        <v>3456</v>
      </c>
      <c r="G27" s="53">
        <v>0</v>
      </c>
      <c r="H27" s="51" t="s">
        <v>249</v>
      </c>
      <c r="I27" s="51" t="s">
        <v>250</v>
      </c>
      <c r="J27" s="51">
        <v>243</v>
      </c>
      <c r="K27" s="54">
        <v>102.84805136200001</v>
      </c>
      <c r="L27" s="54">
        <v>322.67959829199998</v>
      </c>
      <c r="M27" s="52">
        <v>0</v>
      </c>
      <c r="N27" s="52">
        <v>0</v>
      </c>
      <c r="O27" s="51">
        <v>55906</v>
      </c>
      <c r="P27" s="51">
        <v>0</v>
      </c>
      <c r="Q27" s="55">
        <v>0</v>
      </c>
      <c r="R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f t="shared" si="6"/>
        <v>0</v>
      </c>
      <c r="Z27" s="55">
        <f t="shared" si="7"/>
        <v>0</v>
      </c>
      <c r="AA27" s="55">
        <v>0</v>
      </c>
      <c r="AB27" s="56">
        <v>7.9735546291860401E-2</v>
      </c>
      <c r="AC27">
        <f t="shared" si="2"/>
        <v>0</v>
      </c>
      <c r="AD27">
        <f t="shared" si="3"/>
        <v>0</v>
      </c>
      <c r="AE27">
        <f t="shared" si="4"/>
        <v>0</v>
      </c>
      <c r="AF27">
        <f>'TP Factors'!$D$7</f>
        <v>1.0291758621024898</v>
      </c>
      <c r="AG27">
        <f t="shared" si="5"/>
        <v>0</v>
      </c>
    </row>
    <row r="28" spans="1:33">
      <c r="A28" s="51" t="s">
        <v>246</v>
      </c>
      <c r="B28" s="51">
        <v>10</v>
      </c>
      <c r="C28" s="51" t="s">
        <v>247</v>
      </c>
      <c r="D28" s="52">
        <v>37.82</v>
      </c>
      <c r="E28" s="51" t="s">
        <v>248</v>
      </c>
      <c r="F28" s="51">
        <v>1234</v>
      </c>
      <c r="G28" s="53">
        <v>29</v>
      </c>
      <c r="H28" s="51" t="s">
        <v>249</v>
      </c>
      <c r="I28" s="51" t="s">
        <v>250</v>
      </c>
      <c r="J28" s="51">
        <v>672</v>
      </c>
      <c r="K28" s="54">
        <v>198.94351011399999</v>
      </c>
      <c r="L28" s="54">
        <v>1888.2255341800001</v>
      </c>
      <c r="M28" s="52">
        <v>1.05</v>
      </c>
      <c r="N28" s="52">
        <v>0.11</v>
      </c>
      <c r="O28" s="51">
        <v>55911</v>
      </c>
      <c r="P28" s="51">
        <v>54517</v>
      </c>
      <c r="Q28" s="55">
        <v>55911</v>
      </c>
      <c r="R28" s="55">
        <v>1200</v>
      </c>
      <c r="S28" s="51" t="s">
        <v>251</v>
      </c>
      <c r="T28" s="51" t="s">
        <v>255</v>
      </c>
      <c r="U28" s="55">
        <v>48.29</v>
      </c>
      <c r="V28" s="55">
        <v>0</v>
      </c>
      <c r="W28" s="55">
        <v>2.23</v>
      </c>
      <c r="X28" s="55">
        <v>0.316</v>
      </c>
      <c r="Y28" s="55">
        <f t="shared" si="6"/>
        <v>1.5609999999999999</v>
      </c>
      <c r="Z28" s="55">
        <f t="shared" si="7"/>
        <v>0.158</v>
      </c>
      <c r="AA28" s="55">
        <v>0.47299999999999998</v>
      </c>
      <c r="AB28" s="56">
        <v>0.41415349121374101</v>
      </c>
      <c r="AC28">
        <f t="shared" si="2"/>
        <v>972</v>
      </c>
      <c r="AD28">
        <f t="shared" si="3"/>
        <v>3</v>
      </c>
      <c r="AE28">
        <f t="shared" si="4"/>
        <v>0.3</v>
      </c>
      <c r="AF28">
        <f>'TP Factors'!$D$7</f>
        <v>1.0291758621024898</v>
      </c>
      <c r="AG28">
        <f t="shared" si="5"/>
        <v>0.3</v>
      </c>
    </row>
    <row r="29" spans="1:33">
      <c r="A29" s="51" t="s">
        <v>246</v>
      </c>
      <c r="B29" s="51">
        <v>10</v>
      </c>
      <c r="C29" s="51" t="s">
        <v>247</v>
      </c>
      <c r="D29" s="52">
        <v>37.82</v>
      </c>
      <c r="E29" s="51" t="s">
        <v>248</v>
      </c>
      <c r="F29" s="51">
        <v>1234</v>
      </c>
      <c r="G29" s="53">
        <v>29</v>
      </c>
      <c r="H29" s="51" t="s">
        <v>249</v>
      </c>
      <c r="I29" s="51" t="s">
        <v>250</v>
      </c>
      <c r="J29" s="51">
        <v>312</v>
      </c>
      <c r="K29" s="54">
        <v>132.90107052100001</v>
      </c>
      <c r="L29" s="54">
        <v>1065.46031328</v>
      </c>
      <c r="M29" s="52">
        <v>0.49</v>
      </c>
      <c r="N29" s="52">
        <v>0.05</v>
      </c>
      <c r="O29" s="51">
        <v>55912</v>
      </c>
      <c r="P29" s="51">
        <v>54518</v>
      </c>
      <c r="Q29" s="55">
        <v>55912</v>
      </c>
      <c r="R29" s="55">
        <v>1200</v>
      </c>
      <c r="S29" s="51" t="s">
        <v>253</v>
      </c>
      <c r="T29" s="51" t="s">
        <v>254</v>
      </c>
      <c r="U29" s="55">
        <v>48.29</v>
      </c>
      <c r="V29" s="55">
        <v>0</v>
      </c>
      <c r="W29" s="55">
        <v>2.23</v>
      </c>
      <c r="X29" s="55">
        <v>0.316</v>
      </c>
      <c r="Y29" s="55">
        <f t="shared" si="6"/>
        <v>1.5609999999999999</v>
      </c>
      <c r="Z29" s="55">
        <f t="shared" si="7"/>
        <v>0.158</v>
      </c>
      <c r="AA29" s="55">
        <v>0.38900000000000001</v>
      </c>
      <c r="AB29" s="56">
        <v>0.263279924009305</v>
      </c>
      <c r="AC29">
        <f t="shared" si="2"/>
        <v>508</v>
      </c>
      <c r="AD29">
        <f t="shared" si="3"/>
        <v>2</v>
      </c>
      <c r="AE29">
        <f t="shared" si="4"/>
        <v>0.2</v>
      </c>
      <c r="AF29">
        <f>'TP Factors'!$D$7</f>
        <v>1.0291758621024898</v>
      </c>
      <c r="AG29">
        <f t="shared" si="5"/>
        <v>0.2</v>
      </c>
    </row>
    <row r="30" spans="1:33">
      <c r="A30" s="51" t="s">
        <v>246</v>
      </c>
      <c r="B30" s="51">
        <v>10</v>
      </c>
      <c r="C30" s="51" t="s">
        <v>247</v>
      </c>
      <c r="D30" s="52">
        <v>37.82</v>
      </c>
      <c r="E30" s="51" t="s">
        <v>248</v>
      </c>
      <c r="F30" s="51">
        <v>3456</v>
      </c>
      <c r="G30" s="53">
        <v>0</v>
      </c>
      <c r="H30" s="51" t="s">
        <v>249</v>
      </c>
      <c r="I30" s="51" t="s">
        <v>250</v>
      </c>
      <c r="J30" s="51">
        <v>416</v>
      </c>
      <c r="K30" s="54">
        <v>144.55836173</v>
      </c>
      <c r="L30" s="54">
        <v>553.02804156800005</v>
      </c>
      <c r="M30" s="52">
        <v>0</v>
      </c>
      <c r="N30" s="52">
        <v>0</v>
      </c>
      <c r="O30" s="51">
        <v>55913</v>
      </c>
      <c r="P30" s="51">
        <v>0</v>
      </c>
      <c r="Q30" s="55">
        <v>0</v>
      </c>
      <c r="R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f t="shared" si="6"/>
        <v>0</v>
      </c>
      <c r="Z30" s="55">
        <f t="shared" si="7"/>
        <v>0</v>
      </c>
      <c r="AA30" s="55">
        <v>0</v>
      </c>
      <c r="AB30" s="56">
        <v>0.13665565855532</v>
      </c>
      <c r="AC30">
        <f t="shared" si="2"/>
        <v>0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51" t="s">
        <v>246</v>
      </c>
      <c r="B31" s="51">
        <v>10</v>
      </c>
      <c r="C31" s="51" t="s">
        <v>247</v>
      </c>
      <c r="D31" s="52">
        <v>37.82</v>
      </c>
      <c r="E31" s="51" t="s">
        <v>248</v>
      </c>
      <c r="F31" s="51">
        <v>1234</v>
      </c>
      <c r="G31" s="53">
        <v>29</v>
      </c>
      <c r="H31" s="51" t="s">
        <v>249</v>
      </c>
      <c r="I31" s="51" t="s">
        <v>250</v>
      </c>
      <c r="J31" s="51">
        <v>274</v>
      </c>
      <c r="K31" s="54">
        <v>159.36917157900001</v>
      </c>
      <c r="L31" s="54">
        <v>936.55778709900005</v>
      </c>
      <c r="M31" s="52">
        <v>0.43</v>
      </c>
      <c r="N31" s="52">
        <v>0.04</v>
      </c>
      <c r="O31" s="51">
        <v>55914</v>
      </c>
      <c r="P31" s="51">
        <v>54519</v>
      </c>
      <c r="Q31" s="55">
        <v>55914</v>
      </c>
      <c r="R31" s="55">
        <v>1200</v>
      </c>
      <c r="S31" s="51" t="s">
        <v>253</v>
      </c>
      <c r="T31" s="51" t="s">
        <v>254</v>
      </c>
      <c r="U31" s="55">
        <v>48.29</v>
      </c>
      <c r="V31" s="55">
        <v>0</v>
      </c>
      <c r="W31" s="55">
        <v>2.23</v>
      </c>
      <c r="X31" s="55">
        <v>0.316</v>
      </c>
      <c r="Y31" s="55">
        <f t="shared" si="6"/>
        <v>1.5609999999999999</v>
      </c>
      <c r="Z31" s="55">
        <f t="shared" si="7"/>
        <v>0.158</v>
      </c>
      <c r="AA31" s="55">
        <v>0.38900000000000001</v>
      </c>
      <c r="AB31" s="56">
        <v>0.23142754354204301</v>
      </c>
      <c r="AC31">
        <f t="shared" si="2"/>
        <v>447</v>
      </c>
      <c r="AD31">
        <f t="shared" si="3"/>
        <v>2</v>
      </c>
      <c r="AE31">
        <f t="shared" si="4"/>
        <v>0.2</v>
      </c>
      <c r="AF31">
        <f>'TP Factors'!$D$7</f>
        <v>1.0291758621024898</v>
      </c>
      <c r="AG31">
        <f t="shared" si="5"/>
        <v>0.2</v>
      </c>
    </row>
    <row r="32" spans="1:33">
      <c r="A32" s="51" t="s">
        <v>246</v>
      </c>
      <c r="B32" s="51">
        <v>10</v>
      </c>
      <c r="C32" s="51" t="s">
        <v>247</v>
      </c>
      <c r="D32" s="52">
        <v>37.82</v>
      </c>
      <c r="E32" s="51" t="s">
        <v>248</v>
      </c>
      <c r="F32" s="51">
        <v>1234</v>
      </c>
      <c r="G32" s="53">
        <v>29</v>
      </c>
      <c r="H32" s="51" t="s">
        <v>249</v>
      </c>
      <c r="I32" s="51" t="s">
        <v>250</v>
      </c>
      <c r="J32" s="51">
        <v>28</v>
      </c>
      <c r="K32" s="54">
        <v>63.779998751599997</v>
      </c>
      <c r="L32" s="54">
        <v>120.530199927</v>
      </c>
      <c r="M32" s="52">
        <v>0.04</v>
      </c>
      <c r="N32" s="52">
        <v>0</v>
      </c>
      <c r="O32" s="51">
        <v>55918</v>
      </c>
      <c r="P32" s="51">
        <v>54522</v>
      </c>
      <c r="Q32" s="55">
        <v>55918</v>
      </c>
      <c r="R32" s="55">
        <v>1200</v>
      </c>
      <c r="S32" s="51" t="s">
        <v>258</v>
      </c>
      <c r="T32" s="51" t="s">
        <v>259</v>
      </c>
      <c r="U32" s="55">
        <v>48.29</v>
      </c>
      <c r="V32" s="55">
        <v>0</v>
      </c>
      <c r="W32" s="55">
        <v>2.23</v>
      </c>
      <c r="X32" s="55">
        <v>0.316</v>
      </c>
      <c r="Y32" s="55">
        <f t="shared" si="6"/>
        <v>1.5609999999999999</v>
      </c>
      <c r="Z32" s="55">
        <f t="shared" si="7"/>
        <v>0.158</v>
      </c>
      <c r="AA32" s="55">
        <v>0.30399999999999999</v>
      </c>
      <c r="AB32" s="56">
        <v>7.9526348652229299E-3</v>
      </c>
      <c r="AC32">
        <f t="shared" si="2"/>
        <v>12</v>
      </c>
      <c r="AD32">
        <f t="shared" si="3"/>
        <v>0</v>
      </c>
      <c r="AE32">
        <f t="shared" si="4"/>
        <v>0</v>
      </c>
      <c r="AF32">
        <f>'TP Factors'!$D$7</f>
        <v>1.0291758621024898</v>
      </c>
      <c r="AG32">
        <f t="shared" si="5"/>
        <v>0</v>
      </c>
    </row>
    <row r="33" spans="1:33">
      <c r="A33" s="51" t="s">
        <v>246</v>
      </c>
      <c r="B33" s="51">
        <v>10</v>
      </c>
      <c r="C33" s="51" t="s">
        <v>247</v>
      </c>
      <c r="D33" s="52">
        <v>37.82</v>
      </c>
      <c r="E33" s="51" t="s">
        <v>248</v>
      </c>
      <c r="F33" s="51">
        <v>1234</v>
      </c>
      <c r="G33" s="53">
        <v>29</v>
      </c>
      <c r="H33" s="51" t="s">
        <v>249</v>
      </c>
      <c r="I33" s="51" t="s">
        <v>250</v>
      </c>
      <c r="J33" s="51">
        <v>8</v>
      </c>
      <c r="K33" s="54">
        <v>56.243111096</v>
      </c>
      <c r="L33" s="54">
        <v>32.204001078399997</v>
      </c>
      <c r="M33" s="52">
        <v>0.01</v>
      </c>
      <c r="N33" s="52">
        <v>0</v>
      </c>
      <c r="O33" s="51">
        <v>55919</v>
      </c>
      <c r="P33" s="51">
        <v>54523</v>
      </c>
      <c r="Q33" s="55">
        <v>55919</v>
      </c>
      <c r="R33" s="55">
        <v>1200</v>
      </c>
      <c r="S33" s="51" t="s">
        <v>256</v>
      </c>
      <c r="T33" s="51" t="s">
        <v>257</v>
      </c>
      <c r="U33" s="55">
        <v>48.29</v>
      </c>
      <c r="V33" s="55">
        <v>0</v>
      </c>
      <c r="W33" s="55">
        <v>2.23</v>
      </c>
      <c r="X33" s="55">
        <v>0.316</v>
      </c>
      <c r="Y33" s="55">
        <f t="shared" si="6"/>
        <v>1.5609999999999999</v>
      </c>
      <c r="Z33" s="55">
        <f t="shared" si="7"/>
        <v>0.158</v>
      </c>
      <c r="AA33" s="55">
        <v>0.34699999999999998</v>
      </c>
      <c r="AB33" s="56">
        <v>7.9577501445222704E-3</v>
      </c>
      <c r="AC33">
        <f t="shared" si="2"/>
        <v>14</v>
      </c>
      <c r="AD33">
        <f t="shared" si="3"/>
        <v>0</v>
      </c>
      <c r="AE33">
        <f t="shared" si="4"/>
        <v>0</v>
      </c>
      <c r="AF33">
        <f>'TP Factors'!$D$7</f>
        <v>1.0291758621024898</v>
      </c>
      <c r="AG33">
        <f t="shared" si="5"/>
        <v>0</v>
      </c>
    </row>
    <row r="34" spans="1:33">
      <c r="A34" s="51" t="s">
        <v>246</v>
      </c>
      <c r="B34" s="51">
        <v>10</v>
      </c>
      <c r="C34" s="51" t="s">
        <v>247</v>
      </c>
      <c r="D34" s="52">
        <v>37.82</v>
      </c>
      <c r="E34" s="51" t="s">
        <v>248</v>
      </c>
      <c r="F34" s="51">
        <v>3456</v>
      </c>
      <c r="G34" s="53">
        <v>0</v>
      </c>
      <c r="H34" s="51" t="s">
        <v>249</v>
      </c>
      <c r="I34" s="51" t="s">
        <v>250</v>
      </c>
      <c r="J34" s="51">
        <v>285</v>
      </c>
      <c r="K34" s="54">
        <v>80.094643249300006</v>
      </c>
      <c r="L34" s="54">
        <v>379.05582070200001</v>
      </c>
      <c r="M34" s="52">
        <v>0</v>
      </c>
      <c r="N34" s="52">
        <v>0</v>
      </c>
      <c r="O34" s="51">
        <v>55920</v>
      </c>
      <c r="P34" s="51">
        <v>0</v>
      </c>
      <c r="Q34" s="55">
        <v>0</v>
      </c>
      <c r="R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f t="shared" si="6"/>
        <v>0</v>
      </c>
      <c r="Z34" s="55">
        <f t="shared" si="7"/>
        <v>0</v>
      </c>
      <c r="AA34" s="55">
        <v>0</v>
      </c>
      <c r="AB34" s="56">
        <v>9.3666358503615293E-2</v>
      </c>
      <c r="AC34">
        <f t="shared" si="2"/>
        <v>0</v>
      </c>
      <c r="AD34">
        <f t="shared" si="3"/>
        <v>0</v>
      </c>
      <c r="AE34">
        <f t="shared" si="4"/>
        <v>0</v>
      </c>
      <c r="AF34">
        <f>'TP Factors'!$D$7</f>
        <v>1.0291758621024898</v>
      </c>
      <c r="AG34">
        <f t="shared" si="5"/>
        <v>0</v>
      </c>
    </row>
    <row r="35" spans="1:33">
      <c r="A35" s="51" t="s">
        <v>246</v>
      </c>
      <c r="B35" s="51">
        <v>10</v>
      </c>
      <c r="C35" s="51" t="s">
        <v>247</v>
      </c>
      <c r="D35" s="52">
        <v>37.82</v>
      </c>
      <c r="E35" s="51" t="s">
        <v>248</v>
      </c>
      <c r="F35" s="51">
        <v>1234</v>
      </c>
      <c r="G35" s="53">
        <v>29</v>
      </c>
      <c r="H35" s="51" t="s">
        <v>249</v>
      </c>
      <c r="I35" s="51" t="s">
        <v>250</v>
      </c>
      <c r="J35" s="51">
        <v>36</v>
      </c>
      <c r="K35" s="54">
        <v>60.924880152100002</v>
      </c>
      <c r="L35" s="54">
        <v>122.32119856</v>
      </c>
      <c r="M35" s="52">
        <v>0.06</v>
      </c>
      <c r="N35" s="52">
        <v>0.01</v>
      </c>
      <c r="O35" s="51">
        <v>55921</v>
      </c>
      <c r="P35" s="51">
        <v>54524</v>
      </c>
      <c r="Q35" s="55">
        <v>55921</v>
      </c>
      <c r="R35" s="55">
        <v>1200</v>
      </c>
      <c r="S35" s="51" t="s">
        <v>253</v>
      </c>
      <c r="T35" s="51" t="s">
        <v>254</v>
      </c>
      <c r="U35" s="55">
        <v>48.29</v>
      </c>
      <c r="V35" s="55">
        <v>0</v>
      </c>
      <c r="W35" s="55">
        <v>2.23</v>
      </c>
      <c r="X35" s="55">
        <v>0.316</v>
      </c>
      <c r="Y35" s="55">
        <f t="shared" si="6"/>
        <v>1.5609999999999999</v>
      </c>
      <c r="Z35" s="55">
        <f t="shared" si="7"/>
        <v>0.158</v>
      </c>
      <c r="AA35" s="55">
        <v>0.38900000000000001</v>
      </c>
      <c r="AB35" s="56">
        <v>3.0226105524958899E-2</v>
      </c>
      <c r="AC35">
        <f t="shared" si="2"/>
        <v>58</v>
      </c>
      <c r="AD35">
        <f t="shared" si="3"/>
        <v>0</v>
      </c>
      <c r="AE35">
        <f t="shared" si="4"/>
        <v>0</v>
      </c>
      <c r="AF35">
        <f>'TP Factors'!$D$7</f>
        <v>1.0291758621024898</v>
      </c>
      <c r="AG35">
        <f t="shared" si="5"/>
        <v>0</v>
      </c>
    </row>
    <row r="36" spans="1:33">
      <c r="A36" s="51" t="s">
        <v>246</v>
      </c>
      <c r="B36" s="51">
        <v>10</v>
      </c>
      <c r="C36" s="51" t="s">
        <v>247</v>
      </c>
      <c r="D36" s="52">
        <v>37.82</v>
      </c>
      <c r="E36" s="51" t="s">
        <v>248</v>
      </c>
      <c r="F36" s="51">
        <v>3456</v>
      </c>
      <c r="G36" s="53">
        <v>0</v>
      </c>
      <c r="H36" s="51" t="s">
        <v>249</v>
      </c>
      <c r="I36" s="51" t="s">
        <v>250</v>
      </c>
      <c r="J36" s="51">
        <v>3</v>
      </c>
      <c r="K36" s="54">
        <v>37.8962026325</v>
      </c>
      <c r="L36" s="54">
        <v>4.40676464556</v>
      </c>
      <c r="M36" s="52">
        <v>0</v>
      </c>
      <c r="N36" s="52">
        <v>0</v>
      </c>
      <c r="O36" s="51">
        <v>55934</v>
      </c>
      <c r="P36" s="51">
        <v>0</v>
      </c>
      <c r="Q36" s="55">
        <v>0</v>
      </c>
      <c r="R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f t="shared" si="6"/>
        <v>0</v>
      </c>
      <c r="Z36" s="55">
        <f t="shared" si="7"/>
        <v>0</v>
      </c>
      <c r="AA36" s="55">
        <v>0</v>
      </c>
      <c r="AB36" s="56">
        <v>1.0889309047918199E-3</v>
      </c>
      <c r="AC36">
        <f t="shared" si="2"/>
        <v>0</v>
      </c>
      <c r="AD36">
        <f t="shared" si="3"/>
        <v>0</v>
      </c>
      <c r="AE36">
        <f t="shared" si="4"/>
        <v>0</v>
      </c>
      <c r="AF36">
        <f>'TP Factors'!$D$7</f>
        <v>1.0291758621024898</v>
      </c>
      <c r="AG36">
        <f t="shared" si="5"/>
        <v>0</v>
      </c>
    </row>
    <row r="37" spans="1:33">
      <c r="A37" s="51" t="s">
        <v>246</v>
      </c>
      <c r="B37" s="51">
        <v>10</v>
      </c>
      <c r="C37" s="51" t="s">
        <v>247</v>
      </c>
      <c r="D37" s="52">
        <v>37.82</v>
      </c>
      <c r="E37" s="51" t="s">
        <v>248</v>
      </c>
      <c r="F37" s="51">
        <v>3456</v>
      </c>
      <c r="G37" s="53">
        <v>0</v>
      </c>
      <c r="H37" s="51" t="s">
        <v>249</v>
      </c>
      <c r="I37" s="51" t="s">
        <v>250</v>
      </c>
      <c r="J37" s="51">
        <v>434</v>
      </c>
      <c r="K37" s="54">
        <v>131.263386443</v>
      </c>
      <c r="L37" s="54">
        <v>576.71513998499995</v>
      </c>
      <c r="M37" s="52">
        <v>0</v>
      </c>
      <c r="N37" s="52">
        <v>0</v>
      </c>
      <c r="O37" s="51">
        <v>55935</v>
      </c>
      <c r="P37" s="51">
        <v>0</v>
      </c>
      <c r="Q37" s="55">
        <v>0</v>
      </c>
      <c r="R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f t="shared" si="6"/>
        <v>0</v>
      </c>
      <c r="Z37" s="55">
        <f t="shared" si="7"/>
        <v>0</v>
      </c>
      <c r="AA37" s="55">
        <v>0</v>
      </c>
      <c r="AB37" s="56">
        <v>0.142508844632149</v>
      </c>
      <c r="AC37">
        <f t="shared" si="2"/>
        <v>0</v>
      </c>
      <c r="AD37">
        <f t="shared" si="3"/>
        <v>0</v>
      </c>
      <c r="AE37">
        <f t="shared" si="4"/>
        <v>0</v>
      </c>
      <c r="AF37">
        <f>'TP Factors'!$D$7</f>
        <v>1.0291758621024898</v>
      </c>
      <c r="AG37">
        <f t="shared" si="5"/>
        <v>0</v>
      </c>
    </row>
    <row r="38" spans="1:33">
      <c r="A38" s="51" t="s">
        <v>246</v>
      </c>
      <c r="B38" s="51">
        <v>10</v>
      </c>
      <c r="C38" s="51" t="s">
        <v>247</v>
      </c>
      <c r="D38" s="52">
        <v>37.82</v>
      </c>
      <c r="E38" s="51" t="s">
        <v>248</v>
      </c>
      <c r="F38" s="51">
        <v>1234</v>
      </c>
      <c r="G38" s="53">
        <v>29</v>
      </c>
      <c r="H38" s="51" t="s">
        <v>249</v>
      </c>
      <c r="I38" s="51" t="s">
        <v>250</v>
      </c>
      <c r="J38" s="51">
        <v>171</v>
      </c>
      <c r="K38" s="54">
        <v>325.99315625999998</v>
      </c>
      <c r="L38" s="54">
        <v>654.06561702900001</v>
      </c>
      <c r="M38" s="52">
        <v>0.27</v>
      </c>
      <c r="N38" s="52">
        <v>0.03</v>
      </c>
      <c r="O38" s="51">
        <v>55937</v>
      </c>
      <c r="P38" s="51">
        <v>54538</v>
      </c>
      <c r="Q38" s="55">
        <v>55937</v>
      </c>
      <c r="R38" s="55">
        <v>1200</v>
      </c>
      <c r="S38" s="51" t="s">
        <v>256</v>
      </c>
      <c r="T38" s="51" t="s">
        <v>257</v>
      </c>
      <c r="U38" s="55">
        <v>48.29</v>
      </c>
      <c r="V38" s="55">
        <v>0</v>
      </c>
      <c r="W38" s="55">
        <v>2.23</v>
      </c>
      <c r="X38" s="55">
        <v>0.316</v>
      </c>
      <c r="Y38" s="55">
        <f t="shared" si="6"/>
        <v>1.5609999999999999</v>
      </c>
      <c r="Z38" s="55">
        <f t="shared" si="7"/>
        <v>0.158</v>
      </c>
      <c r="AA38" s="55">
        <v>0.34699999999999998</v>
      </c>
      <c r="AB38" s="56">
        <v>0.16162248729606299</v>
      </c>
      <c r="AC38">
        <f t="shared" si="2"/>
        <v>278</v>
      </c>
      <c r="AD38">
        <f t="shared" si="3"/>
        <v>1</v>
      </c>
      <c r="AE38">
        <f t="shared" si="4"/>
        <v>0.1</v>
      </c>
      <c r="AF38">
        <f>'TP Factors'!$D$7</f>
        <v>1.0291758621024898</v>
      </c>
      <c r="AG38">
        <f t="shared" si="5"/>
        <v>0.1</v>
      </c>
    </row>
    <row r="39" spans="1:33">
      <c r="A39" s="51" t="s">
        <v>246</v>
      </c>
      <c r="B39" s="51">
        <v>10</v>
      </c>
      <c r="C39" s="51" t="s">
        <v>247</v>
      </c>
      <c r="D39" s="52">
        <v>37.82</v>
      </c>
      <c r="E39" s="51" t="s">
        <v>248</v>
      </c>
      <c r="F39" s="51">
        <v>1234</v>
      </c>
      <c r="G39" s="53">
        <v>29</v>
      </c>
      <c r="H39" s="51" t="s">
        <v>249</v>
      </c>
      <c r="I39" s="51" t="s">
        <v>250</v>
      </c>
      <c r="J39" s="51">
        <v>632</v>
      </c>
      <c r="K39" s="54">
        <v>349.07956241199997</v>
      </c>
      <c r="L39" s="54">
        <v>2160.34553628</v>
      </c>
      <c r="M39" s="52">
        <v>0.99</v>
      </c>
      <c r="N39" s="52">
        <v>0.1</v>
      </c>
      <c r="O39" s="51">
        <v>55938</v>
      </c>
      <c r="P39" s="51">
        <v>54539</v>
      </c>
      <c r="Q39" s="55">
        <v>55938</v>
      </c>
      <c r="R39" s="55">
        <v>1200</v>
      </c>
      <c r="S39" s="51" t="s">
        <v>253</v>
      </c>
      <c r="T39" s="51" t="s">
        <v>254</v>
      </c>
      <c r="U39" s="55">
        <v>48.29</v>
      </c>
      <c r="V39" s="55">
        <v>0</v>
      </c>
      <c r="W39" s="55">
        <v>2.23</v>
      </c>
      <c r="X39" s="55">
        <v>0.316</v>
      </c>
      <c r="Y39" s="55">
        <f t="shared" si="6"/>
        <v>1.5609999999999999</v>
      </c>
      <c r="Z39" s="55">
        <f t="shared" si="7"/>
        <v>0.158</v>
      </c>
      <c r="AA39" s="55">
        <v>0.38900000000000001</v>
      </c>
      <c r="AB39" s="56">
        <v>0.53383087253741801</v>
      </c>
      <c r="AC39">
        <f t="shared" si="2"/>
        <v>1031</v>
      </c>
      <c r="AD39">
        <f t="shared" si="3"/>
        <v>4</v>
      </c>
      <c r="AE39">
        <f t="shared" si="4"/>
        <v>0.4</v>
      </c>
      <c r="AF39">
        <f>'TP Factors'!$D$7</f>
        <v>1.0291758621024898</v>
      </c>
      <c r="AG39">
        <f t="shared" si="5"/>
        <v>0.4</v>
      </c>
    </row>
    <row r="40" spans="1:33">
      <c r="A40" s="51" t="s">
        <v>246</v>
      </c>
      <c r="B40" s="51">
        <v>10</v>
      </c>
      <c r="C40" s="51" t="s">
        <v>247</v>
      </c>
      <c r="D40" s="52">
        <v>37.82</v>
      </c>
      <c r="E40" s="51" t="s">
        <v>248</v>
      </c>
      <c r="F40" s="51">
        <v>3456</v>
      </c>
      <c r="G40" s="53">
        <v>0</v>
      </c>
      <c r="H40" s="51" t="s">
        <v>249</v>
      </c>
      <c r="I40" s="51" t="s">
        <v>250</v>
      </c>
      <c r="J40" s="51">
        <v>285</v>
      </c>
      <c r="K40" s="54">
        <v>114.611281002</v>
      </c>
      <c r="L40" s="54">
        <v>379.21113340800002</v>
      </c>
      <c r="M40" s="52">
        <v>0</v>
      </c>
      <c r="N40" s="52">
        <v>0</v>
      </c>
      <c r="O40" s="51">
        <v>55942</v>
      </c>
      <c r="P40" s="51">
        <v>0</v>
      </c>
      <c r="Q40" s="55">
        <v>0</v>
      </c>
      <c r="R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f t="shared" si="6"/>
        <v>0</v>
      </c>
      <c r="Z40" s="55">
        <f t="shared" si="7"/>
        <v>0</v>
      </c>
      <c r="AA40" s="55">
        <v>0</v>
      </c>
      <c r="AB40" s="56">
        <v>4.7309470800215598E-3</v>
      </c>
      <c r="AC40">
        <f t="shared" si="2"/>
        <v>0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51" t="s">
        <v>246</v>
      </c>
      <c r="B41" s="51">
        <v>10</v>
      </c>
      <c r="C41" s="51" t="s">
        <v>247</v>
      </c>
      <c r="D41" s="52">
        <v>37.82</v>
      </c>
      <c r="E41" s="51" t="s">
        <v>248</v>
      </c>
      <c r="F41" s="51">
        <v>3456</v>
      </c>
      <c r="G41" s="53">
        <v>0</v>
      </c>
      <c r="H41" s="51" t="s">
        <v>249</v>
      </c>
      <c r="I41" s="51" t="s">
        <v>250</v>
      </c>
      <c r="J41" s="51">
        <v>2062</v>
      </c>
      <c r="K41" s="54">
        <v>365.89177096899999</v>
      </c>
      <c r="L41" s="54">
        <v>2740.7099730999998</v>
      </c>
      <c r="M41" s="52">
        <v>0</v>
      </c>
      <c r="N41" s="52">
        <v>0</v>
      </c>
      <c r="O41" s="51">
        <v>55943</v>
      </c>
      <c r="P41" s="51">
        <v>0</v>
      </c>
      <c r="Q41" s="55">
        <v>0</v>
      </c>
      <c r="R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f t="shared" si="6"/>
        <v>0</v>
      </c>
      <c r="Z41" s="55">
        <f t="shared" si="7"/>
        <v>0</v>
      </c>
      <c r="AA41" s="55">
        <v>0</v>
      </c>
      <c r="AB41" s="56">
        <v>0.67724147437056903</v>
      </c>
      <c r="AC41">
        <f t="shared" si="2"/>
        <v>0</v>
      </c>
      <c r="AD41">
        <f t="shared" si="3"/>
        <v>0</v>
      </c>
      <c r="AE41">
        <f t="shared" si="4"/>
        <v>0</v>
      </c>
      <c r="AF41">
        <f>'TP Factors'!$D$7</f>
        <v>1.0291758621024898</v>
      </c>
      <c r="AG41">
        <f t="shared" si="5"/>
        <v>0</v>
      </c>
    </row>
    <row r="42" spans="1:33">
      <c r="A42" s="51" t="s">
        <v>246</v>
      </c>
      <c r="B42" s="51">
        <v>10</v>
      </c>
      <c r="C42" s="51" t="s">
        <v>247</v>
      </c>
      <c r="D42" s="52">
        <v>37.82</v>
      </c>
      <c r="E42" s="51" t="s">
        <v>248</v>
      </c>
      <c r="F42" s="51">
        <v>1234</v>
      </c>
      <c r="G42" s="53">
        <v>29</v>
      </c>
      <c r="H42" s="51" t="s">
        <v>249</v>
      </c>
      <c r="I42" s="51" t="s">
        <v>250</v>
      </c>
      <c r="J42" s="51">
        <v>18</v>
      </c>
      <c r="K42" s="54">
        <v>92.245968043900007</v>
      </c>
      <c r="L42" s="54">
        <v>68.258862777499999</v>
      </c>
      <c r="M42" s="52">
        <v>0.03</v>
      </c>
      <c r="N42" s="52">
        <v>0</v>
      </c>
      <c r="O42" s="51">
        <v>55970</v>
      </c>
      <c r="P42" s="51">
        <v>54568</v>
      </c>
      <c r="Q42" s="55">
        <v>55970</v>
      </c>
      <c r="R42" s="55">
        <v>1200</v>
      </c>
      <c r="S42" s="51" t="s">
        <v>256</v>
      </c>
      <c r="T42" s="51" t="s">
        <v>257</v>
      </c>
      <c r="U42" s="55">
        <v>48.29</v>
      </c>
      <c r="V42" s="55">
        <v>0</v>
      </c>
      <c r="W42" s="55">
        <v>2.23</v>
      </c>
      <c r="X42" s="55">
        <v>0.316</v>
      </c>
      <c r="Y42" s="55">
        <f t="shared" si="6"/>
        <v>1.5609999999999999</v>
      </c>
      <c r="Z42" s="55">
        <f t="shared" si="7"/>
        <v>0.158</v>
      </c>
      <c r="AA42" s="55">
        <v>0.34699999999999998</v>
      </c>
      <c r="AB42" s="56">
        <v>1.6867064864932502E-2</v>
      </c>
      <c r="AC42">
        <f t="shared" si="2"/>
        <v>29</v>
      </c>
      <c r="AD42">
        <f t="shared" si="3"/>
        <v>0</v>
      </c>
      <c r="AE42">
        <f t="shared" si="4"/>
        <v>0</v>
      </c>
      <c r="AF42">
        <f>'TP Factors'!$D$7</f>
        <v>1.0291758621024898</v>
      </c>
      <c r="AG42">
        <f t="shared" si="5"/>
        <v>0</v>
      </c>
    </row>
    <row r="43" spans="1:33">
      <c r="A43" s="51" t="s">
        <v>246</v>
      </c>
      <c r="B43" s="51">
        <v>10</v>
      </c>
      <c r="C43" s="51" t="s">
        <v>247</v>
      </c>
      <c r="D43" s="52">
        <v>37.82</v>
      </c>
      <c r="E43" s="51" t="s">
        <v>248</v>
      </c>
      <c r="F43" s="51">
        <v>1234</v>
      </c>
      <c r="G43" s="53">
        <v>29</v>
      </c>
      <c r="H43" s="51" t="s">
        <v>249</v>
      </c>
      <c r="I43" s="51" t="s">
        <v>250</v>
      </c>
      <c r="J43" s="51">
        <v>85</v>
      </c>
      <c r="K43" s="54">
        <v>95.911226920800004</v>
      </c>
      <c r="L43" s="54">
        <v>290.735446287</v>
      </c>
      <c r="M43" s="52">
        <v>0.13</v>
      </c>
      <c r="N43" s="52">
        <v>0.01</v>
      </c>
      <c r="O43" s="51">
        <v>55972</v>
      </c>
      <c r="P43" s="51">
        <v>54570</v>
      </c>
      <c r="Q43" s="55">
        <v>55972</v>
      </c>
      <c r="R43" s="55">
        <v>1200</v>
      </c>
      <c r="S43" s="51" t="s">
        <v>253</v>
      </c>
      <c r="T43" s="51" t="s">
        <v>254</v>
      </c>
      <c r="U43" s="55">
        <v>48.29</v>
      </c>
      <c r="V43" s="55">
        <v>0</v>
      </c>
      <c r="W43" s="55">
        <v>2.23</v>
      </c>
      <c r="X43" s="55">
        <v>0.316</v>
      </c>
      <c r="Y43" s="55">
        <f t="shared" si="6"/>
        <v>1.5609999999999999</v>
      </c>
      <c r="Z43" s="55">
        <f t="shared" si="7"/>
        <v>0.158</v>
      </c>
      <c r="AA43" s="55">
        <v>0.38900000000000001</v>
      </c>
      <c r="AB43" s="56">
        <v>7.1842005981059304E-2</v>
      </c>
      <c r="AC43">
        <f t="shared" si="2"/>
        <v>139</v>
      </c>
      <c r="AD43">
        <f t="shared" si="3"/>
        <v>0</v>
      </c>
      <c r="AE43">
        <f t="shared" si="4"/>
        <v>0</v>
      </c>
      <c r="AF43">
        <f>'TP Factors'!$D$7</f>
        <v>1.0291758621024898</v>
      </c>
      <c r="AG43">
        <f t="shared" si="5"/>
        <v>0</v>
      </c>
    </row>
    <row r="44" spans="1:33">
      <c r="A44" s="51" t="s">
        <v>246</v>
      </c>
      <c r="B44" s="51">
        <v>10</v>
      </c>
      <c r="C44" s="51" t="s">
        <v>247</v>
      </c>
      <c r="D44" s="52">
        <v>37.82</v>
      </c>
      <c r="E44" s="51" t="s">
        <v>248</v>
      </c>
      <c r="F44" s="51">
        <v>1234</v>
      </c>
      <c r="G44" s="53">
        <v>29</v>
      </c>
      <c r="H44" s="51" t="s">
        <v>249</v>
      </c>
      <c r="I44" s="51" t="s">
        <v>250</v>
      </c>
      <c r="J44" s="51">
        <v>65</v>
      </c>
      <c r="K44" s="54">
        <v>79.045144942999997</v>
      </c>
      <c r="L44" s="54">
        <v>222.043024167</v>
      </c>
      <c r="M44" s="52">
        <v>0.1</v>
      </c>
      <c r="N44" s="52">
        <v>0.01</v>
      </c>
      <c r="O44" s="51">
        <v>55988</v>
      </c>
      <c r="P44" s="51">
        <v>54585</v>
      </c>
      <c r="Q44" s="55">
        <v>55988</v>
      </c>
      <c r="R44" s="55">
        <v>1200</v>
      </c>
      <c r="S44" s="51" t="s">
        <v>253</v>
      </c>
      <c r="T44" s="51" t="s">
        <v>254</v>
      </c>
      <c r="U44" s="55">
        <v>48.29</v>
      </c>
      <c r="V44" s="55">
        <v>0</v>
      </c>
      <c r="W44" s="55">
        <v>2.23</v>
      </c>
      <c r="X44" s="55">
        <v>0.316</v>
      </c>
      <c r="Y44" s="55">
        <f t="shared" si="6"/>
        <v>1.5609999999999999</v>
      </c>
      <c r="Z44" s="55">
        <f t="shared" si="7"/>
        <v>0.158</v>
      </c>
      <c r="AA44" s="55">
        <v>0.38900000000000001</v>
      </c>
      <c r="AB44" s="56">
        <v>3.1433048794386499E-2</v>
      </c>
      <c r="AC44">
        <f t="shared" si="2"/>
        <v>61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51" t="s">
        <v>246</v>
      </c>
      <c r="B45" s="51">
        <v>10</v>
      </c>
      <c r="C45" s="51" t="s">
        <v>247</v>
      </c>
      <c r="D45" s="52">
        <v>37.82</v>
      </c>
      <c r="E45" s="51" t="s">
        <v>248</v>
      </c>
      <c r="F45" s="51">
        <v>3456</v>
      </c>
      <c r="G45" s="53">
        <v>0</v>
      </c>
      <c r="H45" s="51" t="s">
        <v>249</v>
      </c>
      <c r="I45" s="51" t="s">
        <v>250</v>
      </c>
      <c r="J45" s="51">
        <v>199</v>
      </c>
      <c r="K45" s="54">
        <v>89.581955758299998</v>
      </c>
      <c r="L45" s="54">
        <v>264.45429578199997</v>
      </c>
      <c r="M45" s="52">
        <v>0</v>
      </c>
      <c r="N45" s="52">
        <v>0</v>
      </c>
      <c r="O45" s="51">
        <v>56004</v>
      </c>
      <c r="P45" s="51">
        <v>0</v>
      </c>
      <c r="Q45" s="55">
        <v>0</v>
      </c>
      <c r="R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f t="shared" si="6"/>
        <v>0</v>
      </c>
      <c r="Z45" s="55">
        <f t="shared" si="7"/>
        <v>0</v>
      </c>
      <c r="AA45" s="55">
        <v>0</v>
      </c>
      <c r="AB45" s="56">
        <v>6.5347818251508996E-2</v>
      </c>
      <c r="AC45">
        <f t="shared" si="2"/>
        <v>0</v>
      </c>
      <c r="AD45">
        <f t="shared" si="3"/>
        <v>0</v>
      </c>
      <c r="AE45">
        <f t="shared" si="4"/>
        <v>0</v>
      </c>
      <c r="AF45">
        <f>'TP Factors'!$D$7</f>
        <v>1.0291758621024898</v>
      </c>
      <c r="AG45">
        <f t="shared" si="5"/>
        <v>0</v>
      </c>
    </row>
    <row r="46" spans="1:33">
      <c r="A46" s="51" t="s">
        <v>246</v>
      </c>
      <c r="B46" s="51">
        <v>10</v>
      </c>
      <c r="C46" s="51" t="s">
        <v>247</v>
      </c>
      <c r="D46" s="52">
        <v>37.82</v>
      </c>
      <c r="E46" s="51" t="s">
        <v>248</v>
      </c>
      <c r="F46" s="51">
        <v>1234</v>
      </c>
      <c r="G46" s="53">
        <v>29</v>
      </c>
      <c r="H46" s="51" t="s">
        <v>249</v>
      </c>
      <c r="I46" s="51" t="s">
        <v>250</v>
      </c>
      <c r="J46" s="51">
        <v>23</v>
      </c>
      <c r="K46" s="54">
        <v>62.856548114799999</v>
      </c>
      <c r="L46" s="54">
        <v>88.250586664099998</v>
      </c>
      <c r="M46" s="52">
        <v>0.04</v>
      </c>
      <c r="N46" s="52">
        <v>0</v>
      </c>
      <c r="O46" s="51">
        <v>56041</v>
      </c>
      <c r="P46" s="51">
        <v>54631</v>
      </c>
      <c r="Q46" s="55">
        <v>56041</v>
      </c>
      <c r="R46" s="55">
        <v>1200</v>
      </c>
      <c r="S46" s="51" t="s">
        <v>256</v>
      </c>
      <c r="T46" s="51" t="s">
        <v>257</v>
      </c>
      <c r="U46" s="55">
        <v>48.29</v>
      </c>
      <c r="V46" s="55">
        <v>0</v>
      </c>
      <c r="W46" s="55">
        <v>2.23</v>
      </c>
      <c r="X46" s="55">
        <v>0.316</v>
      </c>
      <c r="Y46" s="55">
        <f t="shared" si="6"/>
        <v>1.5609999999999999</v>
      </c>
      <c r="Z46" s="55">
        <f t="shared" si="7"/>
        <v>0.158</v>
      </c>
      <c r="AA46" s="55">
        <v>0.34699999999999998</v>
      </c>
      <c r="AB46" s="56">
        <v>2.18071076506373E-2</v>
      </c>
      <c r="AC46">
        <f t="shared" si="2"/>
        <v>38</v>
      </c>
      <c r="AD46">
        <f t="shared" si="3"/>
        <v>0</v>
      </c>
      <c r="AE46">
        <f t="shared" si="4"/>
        <v>0</v>
      </c>
      <c r="AF46">
        <f>'TP Factors'!$D$7</f>
        <v>1.0291758621024898</v>
      </c>
      <c r="AG46">
        <f t="shared" si="5"/>
        <v>0</v>
      </c>
    </row>
    <row r="47" spans="1:33">
      <c r="A47" s="51" t="s">
        <v>246</v>
      </c>
      <c r="B47" s="51">
        <v>10</v>
      </c>
      <c r="C47" s="51" t="s">
        <v>247</v>
      </c>
      <c r="D47" s="52">
        <v>37.82</v>
      </c>
      <c r="E47" s="51" t="s">
        <v>248</v>
      </c>
      <c r="F47" s="51">
        <v>1234</v>
      </c>
      <c r="G47" s="53">
        <v>29</v>
      </c>
      <c r="H47" s="51" t="s">
        <v>249</v>
      </c>
      <c r="I47" s="51" t="s">
        <v>250</v>
      </c>
      <c r="J47" s="51">
        <v>20</v>
      </c>
      <c r="K47" s="54">
        <v>46.1226555398</v>
      </c>
      <c r="L47" s="54">
        <v>67.231890859200007</v>
      </c>
      <c r="M47" s="52">
        <v>0.03</v>
      </c>
      <c r="N47" s="52">
        <v>0</v>
      </c>
      <c r="O47" s="51">
        <v>56046</v>
      </c>
      <c r="P47" s="51">
        <v>54636</v>
      </c>
      <c r="Q47" s="55">
        <v>56046</v>
      </c>
      <c r="R47" s="55">
        <v>1200</v>
      </c>
      <c r="S47" s="51" t="s">
        <v>253</v>
      </c>
      <c r="T47" s="51" t="s">
        <v>254</v>
      </c>
      <c r="U47" s="55">
        <v>48.29</v>
      </c>
      <c r="V47" s="55">
        <v>0</v>
      </c>
      <c r="W47" s="55">
        <v>2.23</v>
      </c>
      <c r="X47" s="55">
        <v>0.316</v>
      </c>
      <c r="Y47" s="55">
        <f t="shared" si="6"/>
        <v>1.5609999999999999</v>
      </c>
      <c r="Z47" s="55">
        <f t="shared" si="7"/>
        <v>0.158</v>
      </c>
      <c r="AA47" s="55">
        <v>0.38900000000000001</v>
      </c>
      <c r="AB47" s="56">
        <v>1.6613295581712699E-2</v>
      </c>
      <c r="AC47">
        <f t="shared" si="2"/>
        <v>32</v>
      </c>
      <c r="AD47">
        <f t="shared" si="3"/>
        <v>0</v>
      </c>
      <c r="AE47">
        <f t="shared" si="4"/>
        <v>0</v>
      </c>
      <c r="AF47">
        <f>'TP Factors'!$D$7</f>
        <v>1.0291758621024898</v>
      </c>
      <c r="AG47">
        <f t="shared" si="5"/>
        <v>0</v>
      </c>
    </row>
    <row r="48" spans="1:33">
      <c r="A48" s="51" t="s">
        <v>246</v>
      </c>
      <c r="B48" s="51">
        <v>10</v>
      </c>
      <c r="C48" s="51" t="s">
        <v>247</v>
      </c>
      <c r="D48" s="52">
        <v>37.82</v>
      </c>
      <c r="E48" s="51" t="s">
        <v>248</v>
      </c>
      <c r="F48" s="51">
        <v>3456</v>
      </c>
      <c r="G48" s="53">
        <v>0</v>
      </c>
      <c r="H48" s="51" t="s">
        <v>249</v>
      </c>
      <c r="I48" s="51" t="s">
        <v>250</v>
      </c>
      <c r="J48" s="51">
        <v>17</v>
      </c>
      <c r="K48" s="54">
        <v>25.385678931600001</v>
      </c>
      <c r="L48" s="54">
        <v>22.003636224200001</v>
      </c>
      <c r="M48" s="52">
        <v>0</v>
      </c>
      <c r="N48" s="52">
        <v>0</v>
      </c>
      <c r="O48" s="51">
        <v>56053</v>
      </c>
      <c r="P48" s="51">
        <v>0</v>
      </c>
      <c r="Q48" s="55">
        <v>0</v>
      </c>
      <c r="R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f t="shared" si="6"/>
        <v>0</v>
      </c>
      <c r="Z48" s="55">
        <f t="shared" si="7"/>
        <v>0</v>
      </c>
      <c r="AA48" s="55">
        <v>0</v>
      </c>
      <c r="AB48" s="56">
        <v>5.4371951733261197E-3</v>
      </c>
      <c r="AC48">
        <f t="shared" si="2"/>
        <v>0</v>
      </c>
      <c r="AD48">
        <f t="shared" si="3"/>
        <v>0</v>
      </c>
      <c r="AE48">
        <f t="shared" si="4"/>
        <v>0</v>
      </c>
      <c r="AF48">
        <f>'TP Factors'!$D$7</f>
        <v>1.0291758621024898</v>
      </c>
      <c r="AG48">
        <f t="shared" si="5"/>
        <v>0</v>
      </c>
    </row>
    <row r="49" spans="1:33">
      <c r="A49" s="51" t="s">
        <v>246</v>
      </c>
      <c r="B49" s="51">
        <v>10</v>
      </c>
      <c r="C49" s="51" t="s">
        <v>247</v>
      </c>
      <c r="D49" s="52">
        <v>37.82</v>
      </c>
      <c r="E49" s="51" t="s">
        <v>248</v>
      </c>
      <c r="F49" s="51">
        <v>3456</v>
      </c>
      <c r="G49" s="53">
        <v>0</v>
      </c>
      <c r="H49" s="51" t="s">
        <v>249</v>
      </c>
      <c r="I49" s="51" t="s">
        <v>250</v>
      </c>
      <c r="J49" s="51">
        <v>965</v>
      </c>
      <c r="K49" s="54">
        <v>200.71203222599999</v>
      </c>
      <c r="L49" s="54">
        <v>1282.35955029</v>
      </c>
      <c r="M49" s="52">
        <v>0</v>
      </c>
      <c r="N49" s="52">
        <v>0</v>
      </c>
      <c r="O49" s="51">
        <v>56069</v>
      </c>
      <c r="P49" s="51">
        <v>0</v>
      </c>
      <c r="Q49" s="55">
        <v>0</v>
      </c>
      <c r="R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f t="shared" si="6"/>
        <v>0</v>
      </c>
      <c r="Z49" s="55">
        <f t="shared" si="7"/>
        <v>0</v>
      </c>
      <c r="AA49" s="55">
        <v>0</v>
      </c>
      <c r="AB49" s="56">
        <v>0.316876678337568</v>
      </c>
      <c r="AC49">
        <f t="shared" si="2"/>
        <v>0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50" s="51" t="s">
        <v>246</v>
      </c>
      <c r="B50" s="51">
        <v>10</v>
      </c>
      <c r="C50" s="51" t="s">
        <v>247</v>
      </c>
      <c r="D50" s="52">
        <v>37.82</v>
      </c>
      <c r="E50" s="51" t="s">
        <v>248</v>
      </c>
      <c r="F50" s="51">
        <v>3456</v>
      </c>
      <c r="G50" s="53">
        <v>0</v>
      </c>
      <c r="H50" s="51" t="s">
        <v>249</v>
      </c>
      <c r="I50" s="51" t="s">
        <v>250</v>
      </c>
      <c r="J50" s="51">
        <v>271</v>
      </c>
      <c r="K50" s="54">
        <v>89.136041881899999</v>
      </c>
      <c r="L50" s="54">
        <v>359.91319396300003</v>
      </c>
      <c r="M50" s="52">
        <v>0</v>
      </c>
      <c r="N50" s="52">
        <v>0</v>
      </c>
      <c r="O50" s="51">
        <v>56070</v>
      </c>
      <c r="P50" s="51">
        <v>0</v>
      </c>
      <c r="Q50" s="55">
        <v>0</v>
      </c>
      <c r="R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f t="shared" si="6"/>
        <v>0</v>
      </c>
      <c r="Z50" s="55">
        <f t="shared" si="7"/>
        <v>0</v>
      </c>
      <c r="AA50" s="55">
        <v>0</v>
      </c>
      <c r="AB50" s="56">
        <v>8.8936131344609398E-2</v>
      </c>
      <c r="AC50">
        <f t="shared" si="2"/>
        <v>0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51" t="s">
        <v>246</v>
      </c>
      <c r="B51" s="51">
        <v>10</v>
      </c>
      <c r="C51" s="51" t="s">
        <v>247</v>
      </c>
      <c r="D51" s="52">
        <v>37.82</v>
      </c>
      <c r="E51" s="51" t="s">
        <v>248</v>
      </c>
      <c r="F51" s="51">
        <v>1234</v>
      </c>
      <c r="G51" s="53">
        <v>29</v>
      </c>
      <c r="H51" s="51" t="s">
        <v>249</v>
      </c>
      <c r="I51" s="51" t="s">
        <v>250</v>
      </c>
      <c r="J51" s="51">
        <v>66</v>
      </c>
      <c r="K51" s="54">
        <v>86.004721280699997</v>
      </c>
      <c r="L51" s="54">
        <v>252.688953508</v>
      </c>
      <c r="M51" s="52">
        <v>0.1</v>
      </c>
      <c r="N51" s="52">
        <v>0.01</v>
      </c>
      <c r="O51" s="51">
        <v>56071</v>
      </c>
      <c r="P51" s="51">
        <v>54658</v>
      </c>
      <c r="Q51" s="55">
        <v>56071</v>
      </c>
      <c r="R51" s="55">
        <v>1200</v>
      </c>
      <c r="S51" s="51" t="s">
        <v>256</v>
      </c>
      <c r="T51" s="51" t="s">
        <v>257</v>
      </c>
      <c r="U51" s="55">
        <v>48.29</v>
      </c>
      <c r="V51" s="55">
        <v>0</v>
      </c>
      <c r="W51" s="55">
        <v>2.23</v>
      </c>
      <c r="X51" s="55">
        <v>0.316</v>
      </c>
      <c r="Y51" s="55">
        <f t="shared" si="6"/>
        <v>1.5609999999999999</v>
      </c>
      <c r="Z51" s="55">
        <f t="shared" si="7"/>
        <v>0.158</v>
      </c>
      <c r="AA51" s="55">
        <v>0.34699999999999998</v>
      </c>
      <c r="AB51" s="56">
        <v>6.2440550494814499E-2</v>
      </c>
      <c r="AC51">
        <f t="shared" si="2"/>
        <v>108</v>
      </c>
      <c r="AD51">
        <f t="shared" si="3"/>
        <v>0</v>
      </c>
      <c r="AE51">
        <f t="shared" si="4"/>
        <v>0</v>
      </c>
      <c r="AF51">
        <f>'TP Factors'!$D$7</f>
        <v>1.0291758621024898</v>
      </c>
      <c r="AG51">
        <f t="shared" si="5"/>
        <v>0</v>
      </c>
    </row>
    <row r="52" spans="1:33">
      <c r="A52" s="51" t="s">
        <v>246</v>
      </c>
      <c r="B52" s="51">
        <v>10</v>
      </c>
      <c r="C52" s="51" t="s">
        <v>247</v>
      </c>
      <c r="D52" s="52">
        <v>37.82</v>
      </c>
      <c r="E52" s="51" t="s">
        <v>248</v>
      </c>
      <c r="F52" s="51">
        <v>1234</v>
      </c>
      <c r="G52" s="53">
        <v>29</v>
      </c>
      <c r="H52" s="51" t="s">
        <v>249</v>
      </c>
      <c r="I52" s="51" t="s">
        <v>250</v>
      </c>
      <c r="J52" s="51">
        <v>117</v>
      </c>
      <c r="K52" s="54">
        <v>92.313959663899993</v>
      </c>
      <c r="L52" s="54">
        <v>399.02996000600001</v>
      </c>
      <c r="M52" s="52">
        <v>0.18</v>
      </c>
      <c r="N52" s="52">
        <v>0.02</v>
      </c>
      <c r="O52" s="51">
        <v>56072</v>
      </c>
      <c r="P52" s="51">
        <v>54659</v>
      </c>
      <c r="Q52" s="55">
        <v>56072</v>
      </c>
      <c r="R52" s="55">
        <v>1200</v>
      </c>
      <c r="S52" s="51" t="s">
        <v>253</v>
      </c>
      <c r="T52" s="51" t="s">
        <v>254</v>
      </c>
      <c r="U52" s="55">
        <v>48.29</v>
      </c>
      <c r="V52" s="55">
        <v>0</v>
      </c>
      <c r="W52" s="55">
        <v>2.23</v>
      </c>
      <c r="X52" s="55">
        <v>0.316</v>
      </c>
      <c r="Y52" s="55">
        <f t="shared" si="6"/>
        <v>1.5609999999999999</v>
      </c>
      <c r="Z52" s="55">
        <f t="shared" si="7"/>
        <v>0.158</v>
      </c>
      <c r="AA52" s="55">
        <v>0.38900000000000001</v>
      </c>
      <c r="AB52" s="56">
        <v>9.86020560743152E-2</v>
      </c>
      <c r="AC52">
        <f t="shared" si="2"/>
        <v>190</v>
      </c>
      <c r="AD52">
        <f t="shared" si="3"/>
        <v>1</v>
      </c>
      <c r="AE52">
        <f t="shared" si="4"/>
        <v>0.1</v>
      </c>
      <c r="AF52">
        <f>'TP Factors'!$D$7</f>
        <v>1.0291758621024898</v>
      </c>
      <c r="AG52">
        <f t="shared" si="5"/>
        <v>0.1</v>
      </c>
    </row>
    <row r="53" spans="1:33">
      <c r="A53" s="51" t="s">
        <v>246</v>
      </c>
      <c r="B53" s="51">
        <v>10</v>
      </c>
      <c r="C53" s="51" t="s">
        <v>247</v>
      </c>
      <c r="D53" s="52">
        <v>37.82</v>
      </c>
      <c r="E53" s="51" t="s">
        <v>248</v>
      </c>
      <c r="F53" s="51">
        <v>1234</v>
      </c>
      <c r="G53" s="53">
        <v>29</v>
      </c>
      <c r="H53" s="51" t="s">
        <v>249</v>
      </c>
      <c r="I53" s="51" t="s">
        <v>250</v>
      </c>
      <c r="J53" s="51">
        <v>121</v>
      </c>
      <c r="K53" s="54">
        <v>92.405058418600007</v>
      </c>
      <c r="L53" s="54">
        <v>414.90060808499999</v>
      </c>
      <c r="M53" s="52">
        <v>0.19</v>
      </c>
      <c r="N53" s="52">
        <v>0.02</v>
      </c>
      <c r="O53" s="51">
        <v>56073</v>
      </c>
      <c r="P53" s="51">
        <v>54660</v>
      </c>
      <c r="Q53" s="55">
        <v>56073</v>
      </c>
      <c r="R53" s="55">
        <v>1200</v>
      </c>
      <c r="S53" s="51" t="s">
        <v>253</v>
      </c>
      <c r="T53" s="51" t="s">
        <v>254</v>
      </c>
      <c r="U53" s="55">
        <v>48.29</v>
      </c>
      <c r="V53" s="55">
        <v>0</v>
      </c>
      <c r="W53" s="55">
        <v>2.23</v>
      </c>
      <c r="X53" s="55">
        <v>0.316</v>
      </c>
      <c r="Y53" s="55">
        <f t="shared" si="6"/>
        <v>1.5609999999999999</v>
      </c>
      <c r="Z53" s="55">
        <f t="shared" si="7"/>
        <v>0.158</v>
      </c>
      <c r="AA53" s="55">
        <v>0.38900000000000001</v>
      </c>
      <c r="AB53" s="56">
        <v>8.6995561683679695E-2</v>
      </c>
      <c r="AC53">
        <f t="shared" si="2"/>
        <v>168</v>
      </c>
      <c r="AD53">
        <f t="shared" si="3"/>
        <v>1</v>
      </c>
      <c r="AE53">
        <f t="shared" si="4"/>
        <v>0.1</v>
      </c>
      <c r="AF53">
        <f>'TP Factors'!$D$7</f>
        <v>1.0291758621024898</v>
      </c>
      <c r="AG53">
        <f t="shared" si="5"/>
        <v>0.1</v>
      </c>
    </row>
    <row r="54" spans="1:33">
      <c r="A54" s="51" t="s">
        <v>246</v>
      </c>
      <c r="B54" s="51">
        <v>10</v>
      </c>
      <c r="C54" s="51" t="s">
        <v>247</v>
      </c>
      <c r="D54" s="52">
        <v>37.82</v>
      </c>
      <c r="E54" s="51" t="s">
        <v>248</v>
      </c>
      <c r="F54" s="51">
        <v>1234</v>
      </c>
      <c r="G54" s="53">
        <v>29</v>
      </c>
      <c r="H54" s="51" t="s">
        <v>249</v>
      </c>
      <c r="I54" s="51" t="s">
        <v>250</v>
      </c>
      <c r="J54" s="51">
        <v>58</v>
      </c>
      <c r="K54" s="54">
        <v>81.001046563700001</v>
      </c>
      <c r="L54" s="54">
        <v>222.278229514</v>
      </c>
      <c r="M54" s="52">
        <v>0.09</v>
      </c>
      <c r="N54" s="52">
        <v>0.01</v>
      </c>
      <c r="O54" s="51">
        <v>56169</v>
      </c>
      <c r="P54" s="51">
        <v>54745</v>
      </c>
      <c r="Q54" s="55">
        <v>56169</v>
      </c>
      <c r="R54" s="55">
        <v>1200</v>
      </c>
      <c r="S54" s="51" t="s">
        <v>256</v>
      </c>
      <c r="T54" s="51" t="s">
        <v>257</v>
      </c>
      <c r="U54" s="55">
        <v>48.29</v>
      </c>
      <c r="V54" s="55">
        <v>0</v>
      </c>
      <c r="W54" s="55">
        <v>2.23</v>
      </c>
      <c r="X54" s="55">
        <v>0.316</v>
      </c>
      <c r="Y54" s="55">
        <f t="shared" si="6"/>
        <v>1.5609999999999999</v>
      </c>
      <c r="Z54" s="55">
        <f t="shared" si="7"/>
        <v>0.158</v>
      </c>
      <c r="AA54" s="55">
        <v>0.34699999999999998</v>
      </c>
      <c r="AB54" s="56">
        <v>5.4925926991532301E-2</v>
      </c>
      <c r="AC54">
        <f t="shared" si="2"/>
        <v>95</v>
      </c>
      <c r="AD54">
        <f t="shared" si="3"/>
        <v>0</v>
      </c>
      <c r="AE54">
        <f t="shared" si="4"/>
        <v>0</v>
      </c>
      <c r="AF54">
        <f>'TP Factors'!$D$7</f>
        <v>1.0291758621024898</v>
      </c>
      <c r="AG54">
        <f t="shared" si="5"/>
        <v>0</v>
      </c>
    </row>
    <row r="55" spans="1:33">
      <c r="A55" s="51" t="s">
        <v>246</v>
      </c>
      <c r="B55" s="51">
        <v>10</v>
      </c>
      <c r="C55" s="51" t="s">
        <v>247</v>
      </c>
      <c r="D55" s="52">
        <v>37.82</v>
      </c>
      <c r="E55" s="51" t="s">
        <v>248</v>
      </c>
      <c r="F55" s="51">
        <v>3456</v>
      </c>
      <c r="G55" s="53">
        <v>0</v>
      </c>
      <c r="H55" s="51" t="s">
        <v>249</v>
      </c>
      <c r="I55" s="51" t="s">
        <v>250</v>
      </c>
      <c r="J55" s="51">
        <v>2790</v>
      </c>
      <c r="K55" s="54">
        <v>382.24810133800003</v>
      </c>
      <c r="L55" s="54">
        <v>3708.9194711599998</v>
      </c>
      <c r="M55" s="52">
        <v>0</v>
      </c>
      <c r="N55" s="52">
        <v>0</v>
      </c>
      <c r="O55" s="51">
        <v>56185</v>
      </c>
      <c r="P55" s="51">
        <v>0</v>
      </c>
      <c r="Q55" s="55">
        <v>0</v>
      </c>
      <c r="R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f t="shared" si="6"/>
        <v>0</v>
      </c>
      <c r="Z55" s="55">
        <f t="shared" si="7"/>
        <v>0</v>
      </c>
      <c r="AA55" s="55">
        <v>0</v>
      </c>
      <c r="AB55" s="56">
        <v>0.38934892182750802</v>
      </c>
      <c r="AC55">
        <f t="shared" si="2"/>
        <v>0</v>
      </c>
      <c r="AD55">
        <f t="shared" si="3"/>
        <v>0</v>
      </c>
      <c r="AE55">
        <f t="shared" si="4"/>
        <v>0</v>
      </c>
      <c r="AF55">
        <f>'TP Factors'!$D$7</f>
        <v>1.0291758621024898</v>
      </c>
      <c r="AG55">
        <f t="shared" si="5"/>
        <v>0</v>
      </c>
    </row>
    <row r="56" spans="1:33">
      <c r="A56" s="51" t="s">
        <v>246</v>
      </c>
      <c r="B56" s="51">
        <v>10</v>
      </c>
      <c r="C56" s="51" t="s">
        <v>247</v>
      </c>
      <c r="D56" s="52">
        <v>37.82</v>
      </c>
      <c r="E56" s="51" t="s">
        <v>248</v>
      </c>
      <c r="F56" s="51">
        <v>1234</v>
      </c>
      <c r="G56" s="53">
        <v>29</v>
      </c>
      <c r="H56" s="51" t="s">
        <v>249</v>
      </c>
      <c r="I56" s="51" t="s">
        <v>250</v>
      </c>
      <c r="J56" s="51">
        <v>74</v>
      </c>
      <c r="K56" s="54">
        <v>65.892892782199993</v>
      </c>
      <c r="L56" s="54">
        <v>283.17620457100003</v>
      </c>
      <c r="M56" s="52">
        <v>0.12</v>
      </c>
      <c r="N56" s="52">
        <v>0.01</v>
      </c>
      <c r="O56" s="51">
        <v>56187</v>
      </c>
      <c r="P56" s="51">
        <v>54762</v>
      </c>
      <c r="Q56" s="55">
        <v>56187</v>
      </c>
      <c r="R56" s="55">
        <v>1200</v>
      </c>
      <c r="S56" s="51" t="s">
        <v>256</v>
      </c>
      <c r="T56" s="51" t="s">
        <v>257</v>
      </c>
      <c r="U56" s="55">
        <v>48.29</v>
      </c>
      <c r="V56" s="55">
        <v>0</v>
      </c>
      <c r="W56" s="55">
        <v>2.23</v>
      </c>
      <c r="X56" s="55">
        <v>0.316</v>
      </c>
      <c r="Y56" s="55">
        <f t="shared" si="6"/>
        <v>1.5609999999999999</v>
      </c>
      <c r="Z56" s="55">
        <f t="shared" si="7"/>
        <v>0.158</v>
      </c>
      <c r="AA56" s="55">
        <v>0.34699999999999998</v>
      </c>
      <c r="AB56" s="56">
        <v>5.6900600071840599E-2</v>
      </c>
      <c r="AC56">
        <f t="shared" si="2"/>
        <v>98</v>
      </c>
      <c r="AD56">
        <f t="shared" si="3"/>
        <v>0</v>
      </c>
      <c r="AE56">
        <f t="shared" si="4"/>
        <v>0</v>
      </c>
      <c r="AF56">
        <f>'TP Factors'!$D$7</f>
        <v>1.0291758621024898</v>
      </c>
      <c r="AG56">
        <f t="shared" si="5"/>
        <v>0</v>
      </c>
    </row>
    <row r="57" spans="1:33">
      <c r="A57" s="51" t="s">
        <v>246</v>
      </c>
      <c r="B57" s="51">
        <v>10</v>
      </c>
      <c r="C57" s="51" t="s">
        <v>247</v>
      </c>
      <c r="D57" s="52">
        <v>37.82</v>
      </c>
      <c r="E57" s="51" t="s">
        <v>248</v>
      </c>
      <c r="F57" s="51">
        <v>3456</v>
      </c>
      <c r="G57" s="53">
        <v>0</v>
      </c>
      <c r="H57" s="51" t="s">
        <v>249</v>
      </c>
      <c r="I57" s="51" t="s">
        <v>250</v>
      </c>
      <c r="J57" s="51">
        <v>582</v>
      </c>
      <c r="K57" s="54">
        <v>159.852788498</v>
      </c>
      <c r="L57" s="54">
        <v>773.92160737999995</v>
      </c>
      <c r="M57" s="52">
        <v>0</v>
      </c>
      <c r="N57" s="52">
        <v>0</v>
      </c>
      <c r="O57" s="51">
        <v>56188</v>
      </c>
      <c r="P57" s="51">
        <v>0</v>
      </c>
      <c r="Q57" s="55">
        <v>0</v>
      </c>
      <c r="R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f t="shared" si="6"/>
        <v>0</v>
      </c>
      <c r="Z57" s="55">
        <f t="shared" si="7"/>
        <v>0</v>
      </c>
      <c r="AA57" s="55">
        <v>0</v>
      </c>
      <c r="AB57" s="56">
        <v>5.9318589111697002E-4</v>
      </c>
      <c r="AC57">
        <f t="shared" si="2"/>
        <v>0</v>
      </c>
      <c r="AD57">
        <f t="shared" si="3"/>
        <v>0</v>
      </c>
      <c r="AE57">
        <f t="shared" si="4"/>
        <v>0</v>
      </c>
      <c r="AF57">
        <f>'TP Factors'!$D$7</f>
        <v>1.0291758621024898</v>
      </c>
      <c r="AG57">
        <f t="shared" si="5"/>
        <v>0</v>
      </c>
    </row>
    <row r="58" spans="1:33">
      <c r="A58" s="51" t="s">
        <v>246</v>
      </c>
      <c r="B58" s="51">
        <v>10</v>
      </c>
      <c r="C58" s="51" t="s">
        <v>247</v>
      </c>
      <c r="D58" s="52">
        <v>37.82</v>
      </c>
      <c r="E58" s="51" t="s">
        <v>248</v>
      </c>
      <c r="F58" s="51">
        <v>1234</v>
      </c>
      <c r="G58" s="53">
        <v>29</v>
      </c>
      <c r="H58" s="51" t="s">
        <v>249</v>
      </c>
      <c r="I58" s="51" t="s">
        <v>250</v>
      </c>
      <c r="J58" s="51">
        <v>5</v>
      </c>
      <c r="K58" s="54">
        <v>19.6929452645</v>
      </c>
      <c r="L58" s="54">
        <v>17.2199575275</v>
      </c>
      <c r="M58" s="52">
        <v>0.01</v>
      </c>
      <c r="N58" s="52">
        <v>0</v>
      </c>
      <c r="O58" s="51">
        <v>56197</v>
      </c>
      <c r="P58" s="51">
        <v>54769</v>
      </c>
      <c r="Q58" s="55">
        <v>56197</v>
      </c>
      <c r="R58" s="55">
        <v>1200</v>
      </c>
      <c r="S58" s="51" t="s">
        <v>253</v>
      </c>
      <c r="T58" s="51" t="s">
        <v>254</v>
      </c>
      <c r="U58" s="55">
        <v>48.29</v>
      </c>
      <c r="V58" s="55">
        <v>0</v>
      </c>
      <c r="W58" s="55">
        <v>2.23</v>
      </c>
      <c r="X58" s="55">
        <v>0.316</v>
      </c>
      <c r="Y58" s="55">
        <f t="shared" si="6"/>
        <v>1.5609999999999999</v>
      </c>
      <c r="Z58" s="55">
        <f t="shared" si="7"/>
        <v>0.158</v>
      </c>
      <c r="AA58" s="55">
        <v>0.38900000000000001</v>
      </c>
      <c r="AB58" s="56">
        <v>3.2508461913889901E-3</v>
      </c>
      <c r="AC58">
        <f t="shared" si="2"/>
        <v>6</v>
      </c>
      <c r="AD58">
        <f t="shared" si="3"/>
        <v>0</v>
      </c>
      <c r="AE58">
        <f t="shared" si="4"/>
        <v>0</v>
      </c>
      <c r="AF58">
        <f>'TP Factors'!$D$7</f>
        <v>1.0291758621024898</v>
      </c>
      <c r="AG58">
        <f t="shared" si="5"/>
        <v>0</v>
      </c>
    </row>
    <row r="59" spans="1:33">
      <c r="A59" s="51" t="s">
        <v>246</v>
      </c>
      <c r="B59" s="51">
        <v>10</v>
      </c>
      <c r="C59" s="51" t="s">
        <v>247</v>
      </c>
      <c r="D59" s="52">
        <v>37.82</v>
      </c>
      <c r="E59" s="51" t="s">
        <v>248</v>
      </c>
      <c r="F59" s="51">
        <v>1234</v>
      </c>
      <c r="G59" s="53">
        <v>29</v>
      </c>
      <c r="H59" s="51" t="s">
        <v>249</v>
      </c>
      <c r="I59" s="51" t="s">
        <v>250</v>
      </c>
      <c r="J59" s="51">
        <v>7</v>
      </c>
      <c r="K59" s="54">
        <v>34.634395367899998</v>
      </c>
      <c r="L59" s="54">
        <v>27.3590159086</v>
      </c>
      <c r="M59" s="52">
        <v>0.01</v>
      </c>
      <c r="N59" s="52">
        <v>0</v>
      </c>
      <c r="O59" s="51">
        <v>56206</v>
      </c>
      <c r="P59" s="51">
        <v>54778</v>
      </c>
      <c r="Q59" s="55">
        <v>56206</v>
      </c>
      <c r="R59" s="55">
        <v>1200</v>
      </c>
      <c r="S59" s="51" t="s">
        <v>256</v>
      </c>
      <c r="T59" s="51" t="s">
        <v>257</v>
      </c>
      <c r="U59" s="55">
        <v>48.29</v>
      </c>
      <c r="V59" s="55">
        <v>0</v>
      </c>
      <c r="W59" s="55">
        <v>2.23</v>
      </c>
      <c r="X59" s="55">
        <v>0.316</v>
      </c>
      <c r="Y59" s="55">
        <f t="shared" si="6"/>
        <v>1.5609999999999999</v>
      </c>
      <c r="Z59" s="55">
        <f t="shared" si="7"/>
        <v>0.158</v>
      </c>
      <c r="AA59" s="55">
        <v>0.34699999999999998</v>
      </c>
      <c r="AB59" s="56">
        <v>6.5586533286644301E-3</v>
      </c>
      <c r="AC59">
        <f t="shared" si="2"/>
        <v>11</v>
      </c>
      <c r="AD59">
        <f t="shared" si="3"/>
        <v>0</v>
      </c>
      <c r="AE59">
        <f t="shared" si="4"/>
        <v>0</v>
      </c>
      <c r="AF59">
        <f>'TP Factors'!$D$7</f>
        <v>1.0291758621024898</v>
      </c>
      <c r="AG59">
        <f t="shared" si="5"/>
        <v>0</v>
      </c>
    </row>
    <row r="60" spans="1:33">
      <c r="A60" s="51" t="s">
        <v>246</v>
      </c>
      <c r="B60" s="51">
        <v>10</v>
      </c>
      <c r="C60" s="51" t="s">
        <v>247</v>
      </c>
      <c r="D60" s="52">
        <v>37.82</v>
      </c>
      <c r="E60" s="51" t="s">
        <v>248</v>
      </c>
      <c r="F60" s="51">
        <v>3456</v>
      </c>
      <c r="G60" s="53">
        <v>0</v>
      </c>
      <c r="H60" s="51" t="s">
        <v>249</v>
      </c>
      <c r="I60" s="51" t="s">
        <v>250</v>
      </c>
      <c r="J60" s="51">
        <v>114</v>
      </c>
      <c r="K60" s="54">
        <v>65.551548121600007</v>
      </c>
      <c r="L60" s="54">
        <v>151.52876742999999</v>
      </c>
      <c r="M60" s="52">
        <v>0</v>
      </c>
      <c r="N60" s="52">
        <v>0</v>
      </c>
      <c r="O60" s="51">
        <v>56209</v>
      </c>
      <c r="P60" s="51">
        <v>0</v>
      </c>
      <c r="Q60" s="55">
        <v>0</v>
      </c>
      <c r="R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f t="shared" si="6"/>
        <v>0</v>
      </c>
      <c r="Z60" s="55">
        <f t="shared" si="7"/>
        <v>0</v>
      </c>
      <c r="AA60" s="55">
        <v>0</v>
      </c>
      <c r="AB60" s="56">
        <v>7.0281843037612E-3</v>
      </c>
      <c r="AC60">
        <f t="shared" si="2"/>
        <v>0</v>
      </c>
      <c r="AD60">
        <f t="shared" si="3"/>
        <v>0</v>
      </c>
      <c r="AE60">
        <f t="shared" si="4"/>
        <v>0</v>
      </c>
      <c r="AF60">
        <f>'TP Factors'!$D$7</f>
        <v>1.0291758621024898</v>
      </c>
      <c r="AG60">
        <f t="shared" si="5"/>
        <v>0</v>
      </c>
    </row>
    <row r="61" spans="1:33">
      <c r="A61" s="51" t="s">
        <v>246</v>
      </c>
      <c r="B61" s="51">
        <v>10</v>
      </c>
      <c r="C61" s="51" t="s">
        <v>247</v>
      </c>
      <c r="D61" s="52">
        <v>37.82</v>
      </c>
      <c r="E61" s="51" t="s">
        <v>248</v>
      </c>
      <c r="F61" s="51">
        <v>1234</v>
      </c>
      <c r="G61" s="53">
        <v>29</v>
      </c>
      <c r="H61" s="51" t="s">
        <v>249</v>
      </c>
      <c r="I61" s="51" t="s">
        <v>250</v>
      </c>
      <c r="J61" s="51">
        <v>126</v>
      </c>
      <c r="K61" s="54">
        <v>92.149034853900005</v>
      </c>
      <c r="L61" s="54">
        <v>431.94428166599999</v>
      </c>
      <c r="M61" s="52">
        <v>0.2</v>
      </c>
      <c r="N61" s="52">
        <v>0.02</v>
      </c>
      <c r="O61" s="51">
        <v>56247</v>
      </c>
      <c r="P61" s="51">
        <v>54816</v>
      </c>
      <c r="Q61" s="55">
        <v>56247</v>
      </c>
      <c r="R61" s="55">
        <v>1200</v>
      </c>
      <c r="S61" s="51" t="s">
        <v>253</v>
      </c>
      <c r="T61" s="51" t="s">
        <v>254</v>
      </c>
      <c r="U61" s="55">
        <v>48.29</v>
      </c>
      <c r="V61" s="55">
        <v>0</v>
      </c>
      <c r="W61" s="55">
        <v>2.23</v>
      </c>
      <c r="X61" s="55">
        <v>0.316</v>
      </c>
      <c r="Y61" s="55">
        <f t="shared" si="6"/>
        <v>1.5609999999999999</v>
      </c>
      <c r="Z61" s="55">
        <f t="shared" si="7"/>
        <v>0.158</v>
      </c>
      <c r="AA61" s="55">
        <v>0.38900000000000001</v>
      </c>
      <c r="AB61" s="56">
        <v>7.9130496566271094E-2</v>
      </c>
      <c r="AC61">
        <f t="shared" si="2"/>
        <v>153</v>
      </c>
      <c r="AD61">
        <f t="shared" si="3"/>
        <v>1</v>
      </c>
      <c r="AE61">
        <f t="shared" si="4"/>
        <v>0.1</v>
      </c>
      <c r="AF61">
        <f>'TP Factors'!$D$7</f>
        <v>1.0291758621024898</v>
      </c>
      <c r="AG61">
        <f t="shared" si="5"/>
        <v>0.1</v>
      </c>
    </row>
    <row r="62" spans="1:33">
      <c r="A62" s="51" t="s">
        <v>246</v>
      </c>
      <c r="B62" s="51">
        <v>10</v>
      </c>
      <c r="C62" s="51" t="s">
        <v>247</v>
      </c>
      <c r="D62" s="52">
        <v>37.82</v>
      </c>
      <c r="E62" s="51" t="s">
        <v>248</v>
      </c>
      <c r="F62" s="51">
        <v>1234</v>
      </c>
      <c r="G62" s="53">
        <v>29</v>
      </c>
      <c r="H62" s="51" t="s">
        <v>249</v>
      </c>
      <c r="I62" s="51" t="s">
        <v>250</v>
      </c>
      <c r="J62" s="51">
        <v>89</v>
      </c>
      <c r="K62" s="54">
        <v>105.373929307</v>
      </c>
      <c r="L62" s="54">
        <v>388.82610775199998</v>
      </c>
      <c r="M62" s="52">
        <v>0.14000000000000001</v>
      </c>
      <c r="N62" s="52">
        <v>0.01</v>
      </c>
      <c r="O62" s="51">
        <v>56284</v>
      </c>
      <c r="P62" s="51">
        <v>54848</v>
      </c>
      <c r="Q62" s="55">
        <v>56284</v>
      </c>
      <c r="R62" s="55">
        <v>1200</v>
      </c>
      <c r="S62" s="51" t="s">
        <v>258</v>
      </c>
      <c r="T62" s="51" t="s">
        <v>259</v>
      </c>
      <c r="U62" s="55">
        <v>48.29</v>
      </c>
      <c r="V62" s="55">
        <v>0</v>
      </c>
      <c r="W62" s="55">
        <v>2.23</v>
      </c>
      <c r="X62" s="55">
        <v>0.316</v>
      </c>
      <c r="Y62" s="55">
        <f t="shared" si="6"/>
        <v>1.5609999999999999</v>
      </c>
      <c r="Z62" s="55">
        <f t="shared" si="7"/>
        <v>0.158</v>
      </c>
      <c r="AA62" s="55">
        <v>0.30399999999999999</v>
      </c>
      <c r="AB62" s="56">
        <v>1.2659557040008099E-2</v>
      </c>
      <c r="AC62">
        <f t="shared" si="2"/>
        <v>19</v>
      </c>
      <c r="AD62">
        <f t="shared" si="3"/>
        <v>0</v>
      </c>
      <c r="AE62">
        <f t="shared" si="4"/>
        <v>0</v>
      </c>
      <c r="AF62">
        <f>'TP Factors'!$D$7</f>
        <v>1.0291758621024898</v>
      </c>
      <c r="AG62">
        <f t="shared" si="5"/>
        <v>0</v>
      </c>
    </row>
    <row r="63" spans="1:33">
      <c r="A63" s="51" t="s">
        <v>246</v>
      </c>
      <c r="B63" s="51">
        <v>10</v>
      </c>
      <c r="C63" s="51" t="s">
        <v>247</v>
      </c>
      <c r="D63" s="52">
        <v>37.82</v>
      </c>
      <c r="E63" s="51" t="s">
        <v>248</v>
      </c>
      <c r="F63" s="51">
        <v>1234</v>
      </c>
      <c r="G63" s="53">
        <v>29</v>
      </c>
      <c r="H63" s="51" t="s">
        <v>249</v>
      </c>
      <c r="I63" s="51" t="s">
        <v>250</v>
      </c>
      <c r="J63" s="51">
        <v>100</v>
      </c>
      <c r="K63" s="54">
        <v>110.608615324</v>
      </c>
      <c r="L63" s="54">
        <v>341.904362171</v>
      </c>
      <c r="M63" s="52">
        <v>0.16</v>
      </c>
      <c r="N63" s="52">
        <v>0.02</v>
      </c>
      <c r="O63" s="51">
        <v>56285</v>
      </c>
      <c r="P63" s="51">
        <v>54849</v>
      </c>
      <c r="Q63" s="55">
        <v>56285</v>
      </c>
      <c r="R63" s="55">
        <v>1200</v>
      </c>
      <c r="S63" s="51" t="s">
        <v>253</v>
      </c>
      <c r="T63" s="51" t="s">
        <v>254</v>
      </c>
      <c r="U63" s="55">
        <v>48.29</v>
      </c>
      <c r="V63" s="55">
        <v>0</v>
      </c>
      <c r="W63" s="55">
        <v>2.23</v>
      </c>
      <c r="X63" s="55">
        <v>0.316</v>
      </c>
      <c r="Y63" s="55">
        <f t="shared" si="6"/>
        <v>1.5609999999999999</v>
      </c>
      <c r="Z63" s="55">
        <f t="shared" si="7"/>
        <v>0.158</v>
      </c>
      <c r="AA63" s="55">
        <v>0.38900000000000001</v>
      </c>
      <c r="AB63" s="56">
        <v>3.51066312714646E-2</v>
      </c>
      <c r="AC63">
        <f t="shared" si="2"/>
        <v>68</v>
      </c>
      <c r="AD63">
        <f t="shared" si="3"/>
        <v>0</v>
      </c>
      <c r="AE63">
        <f t="shared" si="4"/>
        <v>0</v>
      </c>
      <c r="AF63">
        <f>'TP Factors'!$D$7</f>
        <v>1.0291758621024898</v>
      </c>
      <c r="AG63">
        <f t="shared" si="5"/>
        <v>0</v>
      </c>
    </row>
    <row r="64" spans="1:33">
      <c r="A64" s="51" t="s">
        <v>246</v>
      </c>
      <c r="B64" s="51">
        <v>10</v>
      </c>
      <c r="C64" s="51" t="s">
        <v>247</v>
      </c>
      <c r="D64" s="52">
        <v>37.82</v>
      </c>
      <c r="E64" s="51" t="s">
        <v>248</v>
      </c>
      <c r="F64" s="51">
        <v>1234</v>
      </c>
      <c r="G64" s="53">
        <v>29</v>
      </c>
      <c r="H64" s="51" t="s">
        <v>249</v>
      </c>
      <c r="I64" s="51" t="s">
        <v>250</v>
      </c>
      <c r="J64" s="51">
        <v>37</v>
      </c>
      <c r="K64" s="54">
        <v>67.429287990399999</v>
      </c>
      <c r="L64" s="54">
        <v>127.64665716099999</v>
      </c>
      <c r="M64" s="52">
        <v>0.06</v>
      </c>
      <c r="N64" s="52">
        <v>0.01</v>
      </c>
      <c r="O64" s="51">
        <v>57295</v>
      </c>
      <c r="P64" s="51">
        <v>55799</v>
      </c>
      <c r="Q64" s="55">
        <v>57295</v>
      </c>
      <c r="R64" s="55">
        <v>1200</v>
      </c>
      <c r="S64" s="51" t="s">
        <v>253</v>
      </c>
      <c r="T64" s="51" t="s">
        <v>254</v>
      </c>
      <c r="U64" s="55">
        <v>48.29</v>
      </c>
      <c r="V64" s="55">
        <v>0</v>
      </c>
      <c r="W64" s="55">
        <v>2.23</v>
      </c>
      <c r="X64" s="55">
        <v>0.316</v>
      </c>
      <c r="Y64" s="55">
        <f t="shared" si="6"/>
        <v>1.5609999999999999</v>
      </c>
      <c r="Z64" s="55">
        <f t="shared" si="7"/>
        <v>0.158</v>
      </c>
      <c r="AA64" s="55">
        <v>0.38900000000000001</v>
      </c>
      <c r="AB64" s="56">
        <v>9.8850637300630009E-3</v>
      </c>
      <c r="AC64">
        <f t="shared" si="2"/>
        <v>19</v>
      </c>
      <c r="AD64">
        <f t="shared" si="3"/>
        <v>0</v>
      </c>
      <c r="AE64">
        <f t="shared" si="4"/>
        <v>0</v>
      </c>
      <c r="AF64">
        <f>'TP Factors'!$D$7</f>
        <v>1.0291758621024898</v>
      </c>
      <c r="AG64">
        <f t="shared" si="5"/>
        <v>0</v>
      </c>
    </row>
    <row r="65" spans="1:33">
      <c r="A65" s="51" t="s">
        <v>246</v>
      </c>
      <c r="B65" s="51">
        <v>10</v>
      </c>
      <c r="C65" s="51" t="s">
        <v>247</v>
      </c>
      <c r="D65" s="52">
        <v>37.82</v>
      </c>
      <c r="E65" s="51" t="s">
        <v>248</v>
      </c>
      <c r="F65" s="51">
        <v>3456</v>
      </c>
      <c r="G65" s="53">
        <v>0</v>
      </c>
      <c r="H65" s="51" t="s">
        <v>249</v>
      </c>
      <c r="I65" s="51" t="s">
        <v>250</v>
      </c>
      <c r="J65" s="51">
        <v>650</v>
      </c>
      <c r="K65" s="54">
        <v>123.363848695</v>
      </c>
      <c r="L65" s="54">
        <v>863.75758742599999</v>
      </c>
      <c r="M65" s="52">
        <v>0</v>
      </c>
      <c r="N65" s="52">
        <v>0</v>
      </c>
      <c r="O65" s="51">
        <v>57318</v>
      </c>
      <c r="P65" s="51">
        <v>0</v>
      </c>
      <c r="Q65" s="55">
        <v>0</v>
      </c>
      <c r="R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f t="shared" si="6"/>
        <v>0</v>
      </c>
      <c r="Z65" s="55">
        <f t="shared" si="7"/>
        <v>0</v>
      </c>
      <c r="AA65" s="55">
        <v>0</v>
      </c>
      <c r="AB65" s="56">
        <v>0.21343829437197101</v>
      </c>
      <c r="AC65">
        <f t="shared" si="2"/>
        <v>0</v>
      </c>
      <c r="AD65">
        <f t="shared" si="3"/>
        <v>0</v>
      </c>
      <c r="AE65">
        <f t="shared" si="4"/>
        <v>0</v>
      </c>
      <c r="AF65">
        <f>'TP Factors'!$D$7</f>
        <v>1.0291758621024898</v>
      </c>
      <c r="AG65">
        <f t="shared" si="5"/>
        <v>0</v>
      </c>
    </row>
    <row r="66" spans="1:33">
      <c r="A66" s="51" t="s">
        <v>246</v>
      </c>
      <c r="B66" s="51">
        <v>10</v>
      </c>
      <c r="C66" s="51" t="s">
        <v>247</v>
      </c>
      <c r="D66" s="52">
        <v>37.82</v>
      </c>
      <c r="E66" s="51" t="s">
        <v>248</v>
      </c>
      <c r="F66" s="51">
        <v>1234</v>
      </c>
      <c r="G66" s="53">
        <v>29</v>
      </c>
      <c r="H66" s="51" t="s">
        <v>249</v>
      </c>
      <c r="I66" s="51" t="s">
        <v>250</v>
      </c>
      <c r="J66" s="51">
        <v>53</v>
      </c>
      <c r="K66" s="54">
        <v>80.623014789899997</v>
      </c>
      <c r="L66" s="54">
        <v>201.52315249700001</v>
      </c>
      <c r="M66" s="52">
        <v>0.08</v>
      </c>
      <c r="N66" s="52">
        <v>0.01</v>
      </c>
      <c r="O66" s="51">
        <v>57319</v>
      </c>
      <c r="P66" s="51">
        <v>55821</v>
      </c>
      <c r="Q66" s="55">
        <v>57319</v>
      </c>
      <c r="R66" s="55">
        <v>1200</v>
      </c>
      <c r="S66" s="51" t="s">
        <v>256</v>
      </c>
      <c r="T66" s="51" t="s">
        <v>257</v>
      </c>
      <c r="U66" s="55">
        <v>48.29</v>
      </c>
      <c r="V66" s="55">
        <v>0</v>
      </c>
      <c r="W66" s="55">
        <v>2.23</v>
      </c>
      <c r="X66" s="55">
        <v>0.316</v>
      </c>
      <c r="Y66" s="55">
        <f t="shared" si="6"/>
        <v>1.5609999999999999</v>
      </c>
      <c r="Z66" s="55">
        <f t="shared" si="7"/>
        <v>0.158</v>
      </c>
      <c r="AA66" s="55">
        <v>0.34699999999999998</v>
      </c>
      <c r="AB66" s="56">
        <v>4.97972562835646E-2</v>
      </c>
      <c r="AC66">
        <f t="shared" si="2"/>
        <v>86</v>
      </c>
      <c r="AD66">
        <f t="shared" si="3"/>
        <v>0</v>
      </c>
      <c r="AE66">
        <f t="shared" si="4"/>
        <v>0</v>
      </c>
      <c r="AF66">
        <f>'TP Factors'!$D$7</f>
        <v>1.0291758621024898</v>
      </c>
      <c r="AG66">
        <f t="shared" si="5"/>
        <v>0</v>
      </c>
    </row>
    <row r="67" spans="1:33">
      <c r="A67" s="51" t="s">
        <v>246</v>
      </c>
      <c r="B67" s="51">
        <v>10</v>
      </c>
      <c r="C67" s="51" t="s">
        <v>247</v>
      </c>
      <c r="D67" s="52">
        <v>37.82</v>
      </c>
      <c r="E67" s="51" t="s">
        <v>248</v>
      </c>
      <c r="F67" s="51">
        <v>1234</v>
      </c>
      <c r="G67" s="53">
        <v>29</v>
      </c>
      <c r="H67" s="51" t="s">
        <v>249</v>
      </c>
      <c r="I67" s="51" t="s">
        <v>250</v>
      </c>
      <c r="J67" s="51">
        <v>170</v>
      </c>
      <c r="K67" s="54">
        <v>101.497010284</v>
      </c>
      <c r="L67" s="54">
        <v>579.47338667600002</v>
      </c>
      <c r="M67" s="52">
        <v>0.27</v>
      </c>
      <c r="N67" s="52">
        <v>0.03</v>
      </c>
      <c r="O67" s="51">
        <v>57320</v>
      </c>
      <c r="P67" s="51">
        <v>55822</v>
      </c>
      <c r="Q67" s="55">
        <v>57320</v>
      </c>
      <c r="R67" s="55">
        <v>1200</v>
      </c>
      <c r="S67" s="51" t="s">
        <v>253</v>
      </c>
      <c r="T67" s="51" t="s">
        <v>254</v>
      </c>
      <c r="U67" s="55">
        <v>48.29</v>
      </c>
      <c r="V67" s="55">
        <v>0</v>
      </c>
      <c r="W67" s="55">
        <v>2.23</v>
      </c>
      <c r="X67" s="55">
        <v>0.316</v>
      </c>
      <c r="Y67" s="55">
        <f t="shared" si="6"/>
        <v>1.5609999999999999</v>
      </c>
      <c r="Z67" s="55">
        <f t="shared" si="7"/>
        <v>0.158</v>
      </c>
      <c r="AA67" s="55">
        <v>0.38900000000000001</v>
      </c>
      <c r="AB67" s="56">
        <v>0.14319041949675501</v>
      </c>
      <c r="AC67">
        <f t="shared" ref="AC67:AC71" si="8">ROUND(AB67*AA67*U67*102.79,0)</f>
        <v>276</v>
      </c>
      <c r="AD67">
        <f t="shared" ref="AD67:AD71" si="9">ROUND(Y67*AC67*0.002205,0)</f>
        <v>1</v>
      </c>
      <c r="AE67">
        <f t="shared" ref="AE67:AE71" si="10">ROUND(Z67*AC67*0.002205,1)</f>
        <v>0.1</v>
      </c>
      <c r="AF67">
        <f>'TP Factors'!$D$7</f>
        <v>1.0291758621024898</v>
      </c>
      <c r="AG67">
        <f t="shared" ref="AG67:AG71" si="11">ROUND(AE67*AF67,1)</f>
        <v>0.1</v>
      </c>
    </row>
    <row r="68" spans="1:33">
      <c r="A68" s="51" t="s">
        <v>246</v>
      </c>
      <c r="B68" s="51">
        <v>10</v>
      </c>
      <c r="C68" s="51" t="s">
        <v>247</v>
      </c>
      <c r="D68" s="52">
        <v>37.82</v>
      </c>
      <c r="E68" s="51" t="s">
        <v>248</v>
      </c>
      <c r="F68" s="51">
        <v>1234</v>
      </c>
      <c r="G68" s="53">
        <v>29</v>
      </c>
      <c r="H68" s="51" t="s">
        <v>249</v>
      </c>
      <c r="I68" s="51" t="s">
        <v>250</v>
      </c>
      <c r="J68" s="51">
        <v>46</v>
      </c>
      <c r="K68" s="54">
        <v>70.640070568499993</v>
      </c>
      <c r="L68" s="54">
        <v>156.18317584499999</v>
      </c>
      <c r="M68" s="52">
        <v>7.0000000000000007E-2</v>
      </c>
      <c r="N68" s="52">
        <v>0.01</v>
      </c>
      <c r="O68" s="51">
        <v>57327</v>
      </c>
      <c r="P68" s="51">
        <v>55829</v>
      </c>
      <c r="Q68" s="55">
        <v>57327</v>
      </c>
      <c r="R68" s="55">
        <v>1200</v>
      </c>
      <c r="S68" s="51" t="s">
        <v>253</v>
      </c>
      <c r="T68" s="51" t="s">
        <v>254</v>
      </c>
      <c r="U68" s="55">
        <v>48.29</v>
      </c>
      <c r="V68" s="55">
        <v>0</v>
      </c>
      <c r="W68" s="55">
        <v>2.23</v>
      </c>
      <c r="X68" s="55">
        <v>0.316</v>
      </c>
      <c r="Y68" s="55">
        <f t="shared" si="6"/>
        <v>1.5609999999999999</v>
      </c>
      <c r="Z68" s="55">
        <f t="shared" si="7"/>
        <v>0.158</v>
      </c>
      <c r="AA68" s="55">
        <v>0.38900000000000001</v>
      </c>
      <c r="AB68" s="56">
        <v>3.85935488703774E-2</v>
      </c>
      <c r="AC68">
        <f t="shared" si="8"/>
        <v>75</v>
      </c>
      <c r="AD68">
        <f t="shared" si="9"/>
        <v>0</v>
      </c>
      <c r="AE68">
        <f t="shared" si="10"/>
        <v>0</v>
      </c>
      <c r="AF68">
        <f>'TP Factors'!$D$7</f>
        <v>1.0291758621024898</v>
      </c>
      <c r="AG68">
        <f t="shared" si="11"/>
        <v>0</v>
      </c>
    </row>
    <row r="69" spans="1:33">
      <c r="A69" s="51" t="s">
        <v>246</v>
      </c>
      <c r="B69" s="51">
        <v>10</v>
      </c>
      <c r="C69" s="51" t="s">
        <v>247</v>
      </c>
      <c r="D69" s="52">
        <v>37.82</v>
      </c>
      <c r="E69" s="51" t="s">
        <v>248</v>
      </c>
      <c r="F69" s="51">
        <v>3456</v>
      </c>
      <c r="G69" s="53">
        <v>0</v>
      </c>
      <c r="H69" s="51" t="s">
        <v>249</v>
      </c>
      <c r="I69" s="51" t="s">
        <v>250</v>
      </c>
      <c r="J69" s="51">
        <v>631</v>
      </c>
      <c r="K69" s="54">
        <v>125.207145277</v>
      </c>
      <c r="L69" s="54">
        <v>838.76839706700002</v>
      </c>
      <c r="M69" s="52">
        <v>0</v>
      </c>
      <c r="N69" s="52">
        <v>0</v>
      </c>
      <c r="O69" s="51">
        <v>57390</v>
      </c>
      <c r="P69" s="51">
        <v>0</v>
      </c>
      <c r="Q69" s="55">
        <v>0</v>
      </c>
      <c r="R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f t="shared" si="6"/>
        <v>0</v>
      </c>
      <c r="Z69" s="55">
        <f t="shared" si="7"/>
        <v>0</v>
      </c>
      <c r="AA69" s="55">
        <v>0</v>
      </c>
      <c r="AB69" s="56">
        <v>1.0401121043158599E-2</v>
      </c>
      <c r="AC69">
        <f t="shared" si="8"/>
        <v>0</v>
      </c>
      <c r="AD69">
        <f t="shared" si="9"/>
        <v>0</v>
      </c>
      <c r="AE69">
        <f t="shared" si="10"/>
        <v>0</v>
      </c>
      <c r="AF69">
        <f>'TP Factors'!$D$7</f>
        <v>1.0291758621024898</v>
      </c>
      <c r="AG69">
        <f t="shared" si="11"/>
        <v>0</v>
      </c>
    </row>
    <row r="70" spans="1:33">
      <c r="A70" s="51" t="s">
        <v>246</v>
      </c>
      <c r="B70" s="51">
        <v>10</v>
      </c>
      <c r="C70" s="51" t="s">
        <v>247</v>
      </c>
      <c r="D70" s="52">
        <v>37.82</v>
      </c>
      <c r="E70" s="51" t="s">
        <v>248</v>
      </c>
      <c r="F70" s="51">
        <v>1234</v>
      </c>
      <c r="G70" s="53">
        <v>29</v>
      </c>
      <c r="H70" s="51" t="s">
        <v>249</v>
      </c>
      <c r="I70" s="51" t="s">
        <v>250</v>
      </c>
      <c r="J70" s="51">
        <v>172</v>
      </c>
      <c r="K70" s="54">
        <v>138.12706031499999</v>
      </c>
      <c r="L70" s="54">
        <v>586.421373539</v>
      </c>
      <c r="M70" s="52">
        <v>0.27</v>
      </c>
      <c r="N70" s="52">
        <v>0.03</v>
      </c>
      <c r="O70" s="51">
        <v>57396</v>
      </c>
      <c r="P70" s="51">
        <v>55895</v>
      </c>
      <c r="Q70" s="55">
        <v>57396</v>
      </c>
      <c r="R70" s="55">
        <v>1200</v>
      </c>
      <c r="S70" s="51" t="s">
        <v>253</v>
      </c>
      <c r="T70" s="51" t="s">
        <v>254</v>
      </c>
      <c r="U70" s="55">
        <v>48.29</v>
      </c>
      <c r="V70" s="55">
        <v>0</v>
      </c>
      <c r="W70" s="55">
        <v>2.23</v>
      </c>
      <c r="X70" s="55">
        <v>0.316</v>
      </c>
      <c r="Y70" s="55">
        <f t="shared" si="6"/>
        <v>1.5609999999999999</v>
      </c>
      <c r="Z70" s="55">
        <f t="shared" si="7"/>
        <v>0.158</v>
      </c>
      <c r="AA70" s="55">
        <v>0.38900000000000001</v>
      </c>
      <c r="AB70" s="56">
        <v>0.14425423554034</v>
      </c>
      <c r="AC70">
        <f t="shared" si="8"/>
        <v>279</v>
      </c>
      <c r="AD70">
        <f t="shared" si="9"/>
        <v>1</v>
      </c>
      <c r="AE70">
        <f t="shared" si="10"/>
        <v>0.1</v>
      </c>
      <c r="AF70">
        <f>'TP Factors'!$D$7</f>
        <v>1.0291758621024898</v>
      </c>
      <c r="AG70">
        <f t="shared" si="11"/>
        <v>0.1</v>
      </c>
    </row>
    <row r="71" spans="1:33">
      <c r="A71" s="51" t="s">
        <v>246</v>
      </c>
      <c r="B71" s="51">
        <v>10</v>
      </c>
      <c r="C71" s="51" t="s">
        <v>247</v>
      </c>
      <c r="D71" s="52">
        <v>37.82</v>
      </c>
      <c r="E71" s="51" t="s">
        <v>248</v>
      </c>
      <c r="F71" s="51">
        <v>3456</v>
      </c>
      <c r="G71" s="53">
        <v>0</v>
      </c>
      <c r="H71" s="51" t="s">
        <v>249</v>
      </c>
      <c r="I71" s="51" t="s">
        <v>250</v>
      </c>
      <c r="J71" s="51">
        <v>919</v>
      </c>
      <c r="K71" s="54">
        <v>154.50441002599999</v>
      </c>
      <c r="L71" s="54">
        <v>1221.1560116400001</v>
      </c>
      <c r="M71" s="52">
        <v>0</v>
      </c>
      <c r="N71" s="52">
        <v>0</v>
      </c>
      <c r="O71" s="51">
        <v>57397</v>
      </c>
      <c r="P71" s="51">
        <v>0</v>
      </c>
      <c r="Q71" s="55">
        <v>0</v>
      </c>
      <c r="R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f t="shared" si="6"/>
        <v>0</v>
      </c>
      <c r="Z71" s="55">
        <f t="shared" si="7"/>
        <v>0</v>
      </c>
      <c r="AA71" s="55">
        <v>0</v>
      </c>
      <c r="AB71" s="56">
        <v>6.12873425765587E-3</v>
      </c>
      <c r="AC71">
        <f t="shared" si="8"/>
        <v>0</v>
      </c>
      <c r="AD71">
        <f t="shared" si="9"/>
        <v>0</v>
      </c>
      <c r="AE71">
        <f t="shared" si="10"/>
        <v>0</v>
      </c>
      <c r="AF71">
        <f>'TP Factors'!$D$7</f>
        <v>1.0291758621024898</v>
      </c>
      <c r="AG71">
        <f t="shared" si="11"/>
        <v>0</v>
      </c>
    </row>
    <row r="72" spans="1:33">
      <c r="AB72" s="56">
        <f>SUM(AB2:AB71)</f>
        <v>29.390772149635165</v>
      </c>
      <c r="AD72">
        <f>SUM(AD2:AD71)</f>
        <v>245</v>
      </c>
      <c r="AG72">
        <f>SUM(AG2:AG71)</f>
        <v>34.700000000000017</v>
      </c>
    </row>
  </sheetData>
  <sortState ref="A2:Z71">
    <sortCondition descending="1" ref="V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</vt:lpstr>
      <vt:lpstr>Wet Pond Calcs</vt:lpstr>
      <vt:lpstr>Twin Lakes North</vt:lpstr>
      <vt:lpstr>Twin Lakes South</vt:lpstr>
      <vt:lpstr>Lucas Place</vt:lpstr>
      <vt:lpstr>Rockledge Dr 2055</vt:lpstr>
      <vt:lpstr>Rockledge and Riverwoods</vt:lpstr>
      <vt:lpstr>Rockledge Dr 2269 east</vt:lpstr>
      <vt:lpstr>Anchor Lane</vt:lpstr>
      <vt:lpstr>Kelmore</vt:lpstr>
      <vt:lpstr>Puesta del Sol</vt:lpstr>
      <vt:lpstr>Tequesta Harbor</vt:lpstr>
      <vt:lpstr>Broadway Blvd</vt:lpstr>
      <vt:lpstr>Fairglen</vt:lpstr>
      <vt:lpstr>Lake George</vt:lpstr>
      <vt:lpstr>Merritt Island</vt:lpstr>
      <vt:lpstr>Parkway Drive</vt:lpstr>
      <vt:lpstr>Street Sweeping</vt:lpstr>
      <vt:lpstr>TP Factors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2011-11-11T14:57:49Z</cp:lastPrinted>
  <dcterms:created xsi:type="dcterms:W3CDTF">2011-08-10T20:44:01Z</dcterms:created>
  <dcterms:modified xsi:type="dcterms:W3CDTF">2011-12-16T14:47:58Z</dcterms:modified>
</cp:coreProperties>
</file>