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13" r:id="rId2"/>
    <sheet name="Bracco Pond A&amp;B" sheetId="4" r:id="rId3"/>
    <sheet name="Bracco Expansion" sheetId="5" r:id="rId4"/>
    <sheet name="Cocoa Village" sheetId="6" r:id="rId5"/>
    <sheet name="Morris Pond" sheetId="7" r:id="rId6"/>
    <sheet name="N Brevard Ave" sheetId="8" r:id="rId7"/>
    <sheet name="North Fiske" sheetId="9" r:id="rId8"/>
    <sheet name="Suntree BB" sheetId="10" r:id="rId9"/>
    <sheet name="Street Sweeping" sheetId="12" r:id="rId10"/>
    <sheet name="Reuse" sheetId="2" r:id="rId11"/>
    <sheet name="Diamond Square" sheetId="11" r:id="rId12"/>
    <sheet name="TP Factors" sheetId="14" r:id="rId13"/>
  </sheets>
  <definedNames>
    <definedName name="_xlnm._FilterDatabase" localSheetId="3" hidden="1">'Bracco Expansion'!$A$1:$AG$677</definedName>
    <definedName name="_xlnm._FilterDatabase" localSheetId="2" hidden="1">'Bracco Pond A&amp;B'!$A$1:$AG$269</definedName>
    <definedName name="_xlnm._FilterDatabase" localSheetId="11" hidden="1">'Diamond Square'!$A$1:$AG$28</definedName>
    <definedName name="_xlnm.Print_Area" localSheetId="0">Summary!$A$1:$K$15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K12" i="1"/>
  <c r="H12"/>
  <c r="I12"/>
  <c r="F12"/>
  <c r="E12"/>
  <c r="AB29" i="11"/>
  <c r="AD29"/>
  <c r="AG29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F27"/>
  <c r="AF25"/>
  <c r="AF18"/>
  <c r="AF16"/>
  <c r="AF14"/>
  <c r="AF12"/>
  <c r="AF10"/>
  <c r="AF7"/>
  <c r="AF6"/>
  <c r="AF5"/>
  <c r="AF3"/>
  <c r="AF2"/>
  <c r="AF28"/>
  <c r="AF26"/>
  <c r="AF24"/>
  <c r="AF23"/>
  <c r="AF22"/>
  <c r="AF21"/>
  <c r="AF20"/>
  <c r="AF19"/>
  <c r="AF17"/>
  <c r="AF15"/>
  <c r="AF13"/>
  <c r="AF11"/>
  <c r="AF9"/>
  <c r="AF8"/>
  <c r="AF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"/>
  <c r="Y24"/>
  <c r="AD24" s="1"/>
  <c r="Z24"/>
  <c r="AE24" s="1"/>
  <c r="Y25"/>
  <c r="Z25"/>
  <c r="AE25" s="1"/>
  <c r="Y26"/>
  <c r="AD26" s="1"/>
  <c r="Z26"/>
  <c r="AE26" s="1"/>
  <c r="Y27"/>
  <c r="Z27"/>
  <c r="AE27" s="1"/>
  <c r="Y28"/>
  <c r="AD28" s="1"/>
  <c r="Z28"/>
  <c r="AE28" s="1"/>
  <c r="Z23"/>
  <c r="Y23"/>
  <c r="AD23" s="1"/>
  <c r="Y3"/>
  <c r="Z3"/>
  <c r="AE3" s="1"/>
  <c r="Y4"/>
  <c r="AD4" s="1"/>
  <c r="Z4"/>
  <c r="AE4" s="1"/>
  <c r="Y5"/>
  <c r="Z5"/>
  <c r="AE5" s="1"/>
  <c r="Y6"/>
  <c r="AD6" s="1"/>
  <c r="Z6"/>
  <c r="AE6" s="1"/>
  <c r="Y7"/>
  <c r="Z7"/>
  <c r="AE7" s="1"/>
  <c r="Y8"/>
  <c r="AD8" s="1"/>
  <c r="Z8"/>
  <c r="AE8" s="1"/>
  <c r="Y9"/>
  <c r="Z9"/>
  <c r="AE9" s="1"/>
  <c r="Y10"/>
  <c r="AD10" s="1"/>
  <c r="Z10"/>
  <c r="AE10" s="1"/>
  <c r="Y11"/>
  <c r="Z11"/>
  <c r="AE11" s="1"/>
  <c r="Y12"/>
  <c r="AD12" s="1"/>
  <c r="Z12"/>
  <c r="AE12" s="1"/>
  <c r="Y13"/>
  <c r="Z13"/>
  <c r="AE13" s="1"/>
  <c r="Y14"/>
  <c r="AD14" s="1"/>
  <c r="Z14"/>
  <c r="AE14" s="1"/>
  <c r="Y15"/>
  <c r="Z15"/>
  <c r="AE15" s="1"/>
  <c r="Y16"/>
  <c r="AD16" s="1"/>
  <c r="Z16"/>
  <c r="AE16" s="1"/>
  <c r="Y17"/>
  <c r="Z17"/>
  <c r="AE17" s="1"/>
  <c r="Y18"/>
  <c r="AD18" s="1"/>
  <c r="Z18"/>
  <c r="AE18" s="1"/>
  <c r="Y19"/>
  <c r="Z19"/>
  <c r="AE19" s="1"/>
  <c r="Y20"/>
  <c r="AD20" s="1"/>
  <c r="Z20"/>
  <c r="AE20" s="1"/>
  <c r="Y21"/>
  <c r="Z21"/>
  <c r="AE21" s="1"/>
  <c r="Y22"/>
  <c r="AD22" s="1"/>
  <c r="Z22"/>
  <c r="AE22" s="1"/>
  <c r="Z2"/>
  <c r="Y2"/>
  <c r="K9" i="1"/>
  <c r="H9"/>
  <c r="I9"/>
  <c r="F9"/>
  <c r="E9"/>
  <c r="AD4" i="10"/>
  <c r="AB4"/>
  <c r="AG4"/>
  <c r="AG3"/>
  <c r="AF3"/>
  <c r="AE3"/>
  <c r="AD3"/>
  <c r="AC3"/>
  <c r="AF2"/>
  <c r="AC2"/>
  <c r="AD2" s="1"/>
  <c r="Y3"/>
  <c r="Z3"/>
  <c r="Z2"/>
  <c r="Y2"/>
  <c r="K8" i="1"/>
  <c r="H8"/>
  <c r="I8"/>
  <c r="F8"/>
  <c r="E8"/>
  <c r="AB29" i="9"/>
  <c r="AD29"/>
  <c r="AG29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F2"/>
  <c r="AC2"/>
  <c r="AD2" s="1"/>
  <c r="Y24"/>
  <c r="Z24"/>
  <c r="Y25"/>
  <c r="Z25"/>
  <c r="Y26"/>
  <c r="Z26"/>
  <c r="Y27"/>
  <c r="Z27"/>
  <c r="Y28"/>
  <c r="Z28"/>
  <c r="Z23"/>
  <c r="Y23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Z2"/>
  <c r="Y2"/>
  <c r="K7" i="1"/>
  <c r="H7"/>
  <c r="I7"/>
  <c r="F7"/>
  <c r="E7"/>
  <c r="AB7" i="8"/>
  <c r="AD7"/>
  <c r="AG7"/>
  <c r="AG3"/>
  <c r="AG4"/>
  <c r="AG5"/>
  <c r="AG6"/>
  <c r="AF3"/>
  <c r="AF4"/>
  <c r="AF5"/>
  <c r="AF6"/>
  <c r="AE3"/>
  <c r="AE4"/>
  <c r="AE5"/>
  <c r="AE6"/>
  <c r="AD3"/>
  <c r="AD4"/>
  <c r="AD5"/>
  <c r="AD6"/>
  <c r="AC3"/>
  <c r="AC4"/>
  <c r="AC5"/>
  <c r="AC6"/>
  <c r="AF2"/>
  <c r="AC2"/>
  <c r="AD2" s="1"/>
  <c r="Z6"/>
  <c r="Y6"/>
  <c r="Y3"/>
  <c r="Z3"/>
  <c r="Y4"/>
  <c r="Z4"/>
  <c r="Y5"/>
  <c r="Z5"/>
  <c r="Z2"/>
  <c r="Y2"/>
  <c r="K6" i="1"/>
  <c r="H6"/>
  <c r="I6"/>
  <c r="F6"/>
  <c r="E6"/>
  <c r="AB14" i="7"/>
  <c r="AD14"/>
  <c r="AG14"/>
  <c r="AG3"/>
  <c r="AG4"/>
  <c r="AG5"/>
  <c r="AG6"/>
  <c r="AG7"/>
  <c r="AG8"/>
  <c r="AG9"/>
  <c r="AG10"/>
  <c r="AG11"/>
  <c r="AG12"/>
  <c r="AG13"/>
  <c r="AF3"/>
  <c r="AF4"/>
  <c r="AF5"/>
  <c r="AF6"/>
  <c r="AF7"/>
  <c r="AF8"/>
  <c r="AF9"/>
  <c r="AF10"/>
  <c r="AF11"/>
  <c r="AF12"/>
  <c r="AF13"/>
  <c r="AF2"/>
  <c r="AE3"/>
  <c r="AE4"/>
  <c r="AE5"/>
  <c r="AE6"/>
  <c r="AE7"/>
  <c r="AE8"/>
  <c r="AE9"/>
  <c r="AE10"/>
  <c r="AE11"/>
  <c r="AE12"/>
  <c r="AE13"/>
  <c r="AD3"/>
  <c r="AD4"/>
  <c r="AD5"/>
  <c r="AD6"/>
  <c r="AD7"/>
  <c r="AD8"/>
  <c r="AD9"/>
  <c r="AD10"/>
  <c r="AD11"/>
  <c r="AD12"/>
  <c r="AD13"/>
  <c r="AC3"/>
  <c r="AC4"/>
  <c r="AC5"/>
  <c r="AC6"/>
  <c r="AC7"/>
  <c r="AC8"/>
  <c r="AC9"/>
  <c r="AC10"/>
  <c r="AC11"/>
  <c r="AC12"/>
  <c r="AC13"/>
  <c r="AC2"/>
  <c r="AD2" s="1"/>
  <c r="Y12"/>
  <c r="Z12"/>
  <c r="Y13"/>
  <c r="Z13"/>
  <c r="Z11"/>
  <c r="Y11"/>
  <c r="Y3"/>
  <c r="Z3"/>
  <c r="Y4"/>
  <c r="Z4"/>
  <c r="Y5"/>
  <c r="Z5"/>
  <c r="Y6"/>
  <c r="Z6"/>
  <c r="Y7"/>
  <c r="Z7"/>
  <c r="Y8"/>
  <c r="Z8"/>
  <c r="Y9"/>
  <c r="Z9"/>
  <c r="Y10"/>
  <c r="Z10"/>
  <c r="Z2"/>
  <c r="Y2"/>
  <c r="K5" i="1"/>
  <c r="H5"/>
  <c r="I5"/>
  <c r="F5"/>
  <c r="E5"/>
  <c r="AB10" i="6"/>
  <c r="AD10"/>
  <c r="AG10"/>
  <c r="AG3"/>
  <c r="AG4"/>
  <c r="AG5"/>
  <c r="AG6"/>
  <c r="AG7"/>
  <c r="AG8"/>
  <c r="AG9"/>
  <c r="AF9"/>
  <c r="AF8"/>
  <c r="AF7"/>
  <c r="AF6"/>
  <c r="AF5"/>
  <c r="AF3"/>
  <c r="AF4"/>
  <c r="AE3"/>
  <c r="AE4"/>
  <c r="AE5"/>
  <c r="AE6"/>
  <c r="AE7"/>
  <c r="AE8"/>
  <c r="AE9"/>
  <c r="AD3"/>
  <c r="AD4"/>
  <c r="AD5"/>
  <c r="AD6"/>
  <c r="AD7"/>
  <c r="AD8"/>
  <c r="AD9"/>
  <c r="AC3"/>
  <c r="AC4"/>
  <c r="AC5"/>
  <c r="AC6"/>
  <c r="AC7"/>
  <c r="AC8"/>
  <c r="AC9"/>
  <c r="AF2"/>
  <c r="AC2"/>
  <c r="AD2" s="1"/>
  <c r="Y8"/>
  <c r="Z8"/>
  <c r="Y9"/>
  <c r="Z9"/>
  <c r="Z7"/>
  <c r="Y7"/>
  <c r="Y3"/>
  <c r="Z3"/>
  <c r="Y4"/>
  <c r="Z4"/>
  <c r="Y5"/>
  <c r="Z5"/>
  <c r="Y6"/>
  <c r="Z6"/>
  <c r="Z2"/>
  <c r="Y2"/>
  <c r="K4" i="1"/>
  <c r="H4"/>
  <c r="I4"/>
  <c r="F4"/>
  <c r="E4"/>
  <c r="AB678" i="5"/>
  <c r="AD678"/>
  <c r="AG678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350"/>
  <c r="AF351"/>
  <c r="AF352"/>
  <c r="AF353"/>
  <c r="AF354"/>
  <c r="AF355"/>
  <c r="AF356"/>
  <c r="AF357"/>
  <c r="AF358"/>
  <c r="AF359"/>
  <c r="AF360"/>
  <c r="AF361"/>
  <c r="AF362"/>
  <c r="AF363"/>
  <c r="AF364"/>
  <c r="AF365"/>
  <c r="AF366"/>
  <c r="AF367"/>
  <c r="AF368"/>
  <c r="AF369"/>
  <c r="AF370"/>
  <c r="AF371"/>
  <c r="AF372"/>
  <c r="AF373"/>
  <c r="AF374"/>
  <c r="AF375"/>
  <c r="AF376"/>
  <c r="AF377"/>
  <c r="AF378"/>
  <c r="AF379"/>
  <c r="AF380"/>
  <c r="AF381"/>
  <c r="AF382"/>
  <c r="AF383"/>
  <c r="AF384"/>
  <c r="AF385"/>
  <c r="AF386"/>
  <c r="AF387"/>
  <c r="AF388"/>
  <c r="AF389"/>
  <c r="AF390"/>
  <c r="AF391"/>
  <c r="AF392"/>
  <c r="AF393"/>
  <c r="AF394"/>
  <c r="AF395"/>
  <c r="AF396"/>
  <c r="AF397"/>
  <c r="AF398"/>
  <c r="AF399"/>
  <c r="AF400"/>
  <c r="AF401"/>
  <c r="AF402"/>
  <c r="AF403"/>
  <c r="AF404"/>
  <c r="AF405"/>
  <c r="AF406"/>
  <c r="AF407"/>
  <c r="AF408"/>
  <c r="AF409"/>
  <c r="AF410"/>
  <c r="AF411"/>
  <c r="AF412"/>
  <c r="AF413"/>
  <c r="AF414"/>
  <c r="AF415"/>
  <c r="AF416"/>
  <c r="AF417"/>
  <c r="AF418"/>
  <c r="AF419"/>
  <c r="AF420"/>
  <c r="AF421"/>
  <c r="AF422"/>
  <c r="AF423"/>
  <c r="AF424"/>
  <c r="AF425"/>
  <c r="AF426"/>
  <c r="AF427"/>
  <c r="AF428"/>
  <c r="AF429"/>
  <c r="AF430"/>
  <c r="AF431"/>
  <c r="AF432"/>
  <c r="AF433"/>
  <c r="AF434"/>
  <c r="AF435"/>
  <c r="AF436"/>
  <c r="AF437"/>
  <c r="AF438"/>
  <c r="AF439"/>
  <c r="AF440"/>
  <c r="AF441"/>
  <c r="AF442"/>
  <c r="AF443"/>
  <c r="AF444"/>
  <c r="AF445"/>
  <c r="AF446"/>
  <c r="AF447"/>
  <c r="AF448"/>
  <c r="AF449"/>
  <c r="AF450"/>
  <c r="AF451"/>
  <c r="AF452"/>
  <c r="AF453"/>
  <c r="AF454"/>
  <c r="AF455"/>
  <c r="AF456"/>
  <c r="AF457"/>
  <c r="AF458"/>
  <c r="AF459"/>
  <c r="AF460"/>
  <c r="AF461"/>
  <c r="AF462"/>
  <c r="AF463"/>
  <c r="AF464"/>
  <c r="AF465"/>
  <c r="AF466"/>
  <c r="AF467"/>
  <c r="AF468"/>
  <c r="AF469"/>
  <c r="AF470"/>
  <c r="AF471"/>
  <c r="AF472"/>
  <c r="AF473"/>
  <c r="AF474"/>
  <c r="AF475"/>
  <c r="AF476"/>
  <c r="AF477"/>
  <c r="AF478"/>
  <c r="AF479"/>
  <c r="AF480"/>
  <c r="AF481"/>
  <c r="AF482"/>
  <c r="AF483"/>
  <c r="AF484"/>
  <c r="AF485"/>
  <c r="AF486"/>
  <c r="AF487"/>
  <c r="AF488"/>
  <c r="AF489"/>
  <c r="AF490"/>
  <c r="AF491"/>
  <c r="AF492"/>
  <c r="AF493"/>
  <c r="AF494"/>
  <c r="AF495"/>
  <c r="AF496"/>
  <c r="AF497"/>
  <c r="AF498"/>
  <c r="AF499"/>
  <c r="AF500"/>
  <c r="AF501"/>
  <c r="AF502"/>
  <c r="AF503"/>
  <c r="AF504"/>
  <c r="AF505"/>
  <c r="AF506"/>
  <c r="AF507"/>
  <c r="AF508"/>
  <c r="AF509"/>
  <c r="AF510"/>
  <c r="AF5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350"/>
  <c r="AC351"/>
  <c r="AC352"/>
  <c r="AC353"/>
  <c r="AC354"/>
  <c r="AC355"/>
  <c r="AC356"/>
  <c r="AC357"/>
  <c r="AC358"/>
  <c r="AC359"/>
  <c r="AC360"/>
  <c r="AC361"/>
  <c r="AC362"/>
  <c r="AC363"/>
  <c r="AC364"/>
  <c r="AC365"/>
  <c r="AC366"/>
  <c r="AC367"/>
  <c r="AC368"/>
  <c r="AC369"/>
  <c r="AC370"/>
  <c r="AC371"/>
  <c r="AC372"/>
  <c r="AC373"/>
  <c r="AC374"/>
  <c r="AC375"/>
  <c r="AC376"/>
  <c r="AC377"/>
  <c r="AC378"/>
  <c r="AC379"/>
  <c r="AC380"/>
  <c r="AC381"/>
  <c r="AC382"/>
  <c r="AC383"/>
  <c r="AC384"/>
  <c r="AC385"/>
  <c r="AC386"/>
  <c r="AC387"/>
  <c r="AC388"/>
  <c r="AC389"/>
  <c r="AC390"/>
  <c r="AC391"/>
  <c r="AC392"/>
  <c r="AC393"/>
  <c r="AC394"/>
  <c r="AC395"/>
  <c r="AC396"/>
  <c r="AC397"/>
  <c r="AC398"/>
  <c r="AC399"/>
  <c r="AC400"/>
  <c r="AC401"/>
  <c r="AC402"/>
  <c r="AC403"/>
  <c r="AC404"/>
  <c r="AC405"/>
  <c r="AC406"/>
  <c r="AC407"/>
  <c r="AC408"/>
  <c r="AC409"/>
  <c r="AC410"/>
  <c r="AC411"/>
  <c r="AC412"/>
  <c r="AC413"/>
  <c r="AC414"/>
  <c r="AC415"/>
  <c r="AC416"/>
  <c r="AC417"/>
  <c r="AC418"/>
  <c r="AC419"/>
  <c r="AC420"/>
  <c r="AC421"/>
  <c r="AC422"/>
  <c r="AC423"/>
  <c r="AC424"/>
  <c r="AC425"/>
  <c r="AC426"/>
  <c r="AC427"/>
  <c r="AC428"/>
  <c r="AC429"/>
  <c r="AC430"/>
  <c r="AC431"/>
  <c r="AC432"/>
  <c r="AC433"/>
  <c r="AC434"/>
  <c r="AC435"/>
  <c r="AC436"/>
  <c r="AC437"/>
  <c r="AC438"/>
  <c r="AC439"/>
  <c r="AC440"/>
  <c r="AC441"/>
  <c r="AC442"/>
  <c r="AC443"/>
  <c r="AC444"/>
  <c r="AC445"/>
  <c r="AC446"/>
  <c r="AC447"/>
  <c r="AC448"/>
  <c r="AC449"/>
  <c r="AC450"/>
  <c r="AC451"/>
  <c r="AC452"/>
  <c r="AC453"/>
  <c r="AC454"/>
  <c r="AC455"/>
  <c r="AC456"/>
  <c r="AC457"/>
  <c r="AC458"/>
  <c r="AC459"/>
  <c r="AC460"/>
  <c r="AC461"/>
  <c r="AC462"/>
  <c r="AC463"/>
  <c r="AC464"/>
  <c r="AC465"/>
  <c r="AC466"/>
  <c r="AC467"/>
  <c r="AC468"/>
  <c r="AC469"/>
  <c r="AC470"/>
  <c r="AC471"/>
  <c r="AC472"/>
  <c r="AC473"/>
  <c r="AC474"/>
  <c r="AC475"/>
  <c r="AC476"/>
  <c r="AC477"/>
  <c r="AC478"/>
  <c r="AC479"/>
  <c r="AC480"/>
  <c r="AC481"/>
  <c r="AC482"/>
  <c r="AC483"/>
  <c r="AC484"/>
  <c r="AC485"/>
  <c r="AC486"/>
  <c r="AC487"/>
  <c r="AC488"/>
  <c r="AC489"/>
  <c r="AC490"/>
  <c r="AC491"/>
  <c r="AC492"/>
  <c r="AC493"/>
  <c r="AC494"/>
  <c r="AC495"/>
  <c r="AC496"/>
  <c r="AC497"/>
  <c r="AC498"/>
  <c r="AC499"/>
  <c r="AC500"/>
  <c r="AC501"/>
  <c r="AC502"/>
  <c r="AC503"/>
  <c r="AC504"/>
  <c r="AC505"/>
  <c r="AC506"/>
  <c r="AC507"/>
  <c r="AC508"/>
  <c r="AC509"/>
  <c r="AC510"/>
  <c r="AC5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E2"/>
  <c r="AG2" s="1"/>
  <c r="AD2"/>
  <c r="AC2"/>
  <c r="Y575"/>
  <c r="Z575"/>
  <c r="Y576"/>
  <c r="Z576"/>
  <c r="Y577"/>
  <c r="Z577"/>
  <c r="Y578"/>
  <c r="Z578"/>
  <c r="Y579"/>
  <c r="Z579"/>
  <c r="Y580"/>
  <c r="Z580"/>
  <c r="Y581"/>
  <c r="Z581"/>
  <c r="Y582"/>
  <c r="Z582"/>
  <c r="Y583"/>
  <c r="Z583"/>
  <c r="Y584"/>
  <c r="Z584"/>
  <c r="Y585"/>
  <c r="Z585"/>
  <c r="Y586"/>
  <c r="Z586"/>
  <c r="Y587"/>
  <c r="Z587"/>
  <c r="Y588"/>
  <c r="Z588"/>
  <c r="Y589"/>
  <c r="Z589"/>
  <c r="Y590"/>
  <c r="Z590"/>
  <c r="Y591"/>
  <c r="Z591"/>
  <c r="Y592"/>
  <c r="Z592"/>
  <c r="Y593"/>
  <c r="Z593"/>
  <c r="Y594"/>
  <c r="Z594"/>
  <c r="Y595"/>
  <c r="Z595"/>
  <c r="Y596"/>
  <c r="Z596"/>
  <c r="Y597"/>
  <c r="Z597"/>
  <c r="Y598"/>
  <c r="Z598"/>
  <c r="Y599"/>
  <c r="Z599"/>
  <c r="Y600"/>
  <c r="Z600"/>
  <c r="Y601"/>
  <c r="Z601"/>
  <c r="Y602"/>
  <c r="Z602"/>
  <c r="Y603"/>
  <c r="Z603"/>
  <c r="Y604"/>
  <c r="Z604"/>
  <c r="Y605"/>
  <c r="Z605"/>
  <c r="Y606"/>
  <c r="Z606"/>
  <c r="Y607"/>
  <c r="Z607"/>
  <c r="Y608"/>
  <c r="Z608"/>
  <c r="Y609"/>
  <c r="Z609"/>
  <c r="Y610"/>
  <c r="Z610"/>
  <c r="Y611"/>
  <c r="Z611"/>
  <c r="Y612"/>
  <c r="Z612"/>
  <c r="Y613"/>
  <c r="Z613"/>
  <c r="Y614"/>
  <c r="Z614"/>
  <c r="Y615"/>
  <c r="Z615"/>
  <c r="Y616"/>
  <c r="Z616"/>
  <c r="Y617"/>
  <c r="Z617"/>
  <c r="Y618"/>
  <c r="Z618"/>
  <c r="Y619"/>
  <c r="Z619"/>
  <c r="Y620"/>
  <c r="Z620"/>
  <c r="Y621"/>
  <c r="Z621"/>
  <c r="Y622"/>
  <c r="Z622"/>
  <c r="Y623"/>
  <c r="Z623"/>
  <c r="Y624"/>
  <c r="Z624"/>
  <c r="Y625"/>
  <c r="Z625"/>
  <c r="Y626"/>
  <c r="Z626"/>
  <c r="Y627"/>
  <c r="Z627"/>
  <c r="Y628"/>
  <c r="Z628"/>
  <c r="Y629"/>
  <c r="Z629"/>
  <c r="Y630"/>
  <c r="Z630"/>
  <c r="Y631"/>
  <c r="Z631"/>
  <c r="Y632"/>
  <c r="Z632"/>
  <c r="Y633"/>
  <c r="Z633"/>
  <c r="Y634"/>
  <c r="Z634"/>
  <c r="Y635"/>
  <c r="Z635"/>
  <c r="Y636"/>
  <c r="Z636"/>
  <c r="Y637"/>
  <c r="Z637"/>
  <c r="Y638"/>
  <c r="Z638"/>
  <c r="Y639"/>
  <c r="Z639"/>
  <c r="Y640"/>
  <c r="Z640"/>
  <c r="Y641"/>
  <c r="Z641"/>
  <c r="Y642"/>
  <c r="Z642"/>
  <c r="Y643"/>
  <c r="Z643"/>
  <c r="Y644"/>
  <c r="Z644"/>
  <c r="Y645"/>
  <c r="Z645"/>
  <c r="Y646"/>
  <c r="Z646"/>
  <c r="Y647"/>
  <c r="Z647"/>
  <c r="Y648"/>
  <c r="Z648"/>
  <c r="Y649"/>
  <c r="Z649"/>
  <c r="Y650"/>
  <c r="Z650"/>
  <c r="Y651"/>
  <c r="Z651"/>
  <c r="Y652"/>
  <c r="Z652"/>
  <c r="Y653"/>
  <c r="Z653"/>
  <c r="Y654"/>
  <c r="Z654"/>
  <c r="Y655"/>
  <c r="Z655"/>
  <c r="Y656"/>
  <c r="Z656"/>
  <c r="Y657"/>
  <c r="Z657"/>
  <c r="Y658"/>
  <c r="Z658"/>
  <c r="Y659"/>
  <c r="Z659"/>
  <c r="Y660"/>
  <c r="Z660"/>
  <c r="Y661"/>
  <c r="Z661"/>
  <c r="Y662"/>
  <c r="Z662"/>
  <c r="Y663"/>
  <c r="Z663"/>
  <c r="Y664"/>
  <c r="Z664"/>
  <c r="Y665"/>
  <c r="Z665"/>
  <c r="Y666"/>
  <c r="Z666"/>
  <c r="Y667"/>
  <c r="Z667"/>
  <c r="Y668"/>
  <c r="Z668"/>
  <c r="Y669"/>
  <c r="Z669"/>
  <c r="Y670"/>
  <c r="Z670"/>
  <c r="Y671"/>
  <c r="Z671"/>
  <c r="Y672"/>
  <c r="Z672"/>
  <c r="Y673"/>
  <c r="Z673"/>
  <c r="Y674"/>
  <c r="Z674"/>
  <c r="Y675"/>
  <c r="Z675"/>
  <c r="Y676"/>
  <c r="Z676"/>
  <c r="Y677"/>
  <c r="Z677"/>
  <c r="Z574"/>
  <c r="Y574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Y496"/>
  <c r="Z496"/>
  <c r="Y497"/>
  <c r="Z497"/>
  <c r="Y498"/>
  <c r="Z498"/>
  <c r="Y499"/>
  <c r="Z499"/>
  <c r="Y500"/>
  <c r="Z500"/>
  <c r="Y501"/>
  <c r="Z501"/>
  <c r="Y502"/>
  <c r="Z502"/>
  <c r="Y503"/>
  <c r="Z503"/>
  <c r="Y504"/>
  <c r="Z504"/>
  <c r="Y505"/>
  <c r="Z505"/>
  <c r="Y506"/>
  <c r="Z506"/>
  <c r="Y507"/>
  <c r="Z507"/>
  <c r="Y508"/>
  <c r="Z508"/>
  <c r="Y509"/>
  <c r="Z509"/>
  <c r="Y510"/>
  <c r="Z510"/>
  <c r="Y511"/>
  <c r="Z511"/>
  <c r="Y512"/>
  <c r="Z512"/>
  <c r="Y513"/>
  <c r="Z513"/>
  <c r="Y514"/>
  <c r="Z514"/>
  <c r="Y515"/>
  <c r="Z515"/>
  <c r="Y516"/>
  <c r="Z516"/>
  <c r="Y517"/>
  <c r="Z517"/>
  <c r="Y518"/>
  <c r="Z518"/>
  <c r="Y519"/>
  <c r="Z519"/>
  <c r="Y520"/>
  <c r="Z520"/>
  <c r="Y521"/>
  <c r="Z521"/>
  <c r="Y522"/>
  <c r="Z522"/>
  <c r="Y523"/>
  <c r="Z523"/>
  <c r="Y524"/>
  <c r="Z524"/>
  <c r="Y525"/>
  <c r="Z525"/>
  <c r="Y526"/>
  <c r="Z526"/>
  <c r="Y527"/>
  <c r="Z527"/>
  <c r="Y528"/>
  <c r="Z528"/>
  <c r="Y529"/>
  <c r="Z529"/>
  <c r="Y530"/>
  <c r="Z530"/>
  <c r="Y531"/>
  <c r="Z531"/>
  <c r="Y532"/>
  <c r="Z532"/>
  <c r="Y533"/>
  <c r="Z533"/>
  <c r="Y534"/>
  <c r="Z534"/>
  <c r="Y535"/>
  <c r="Z535"/>
  <c r="Y536"/>
  <c r="Z536"/>
  <c r="Y537"/>
  <c r="Z537"/>
  <c r="Y538"/>
  <c r="Z538"/>
  <c r="Y539"/>
  <c r="Z539"/>
  <c r="Y540"/>
  <c r="Z540"/>
  <c r="Y541"/>
  <c r="Z541"/>
  <c r="Y542"/>
  <c r="Z542"/>
  <c r="Y543"/>
  <c r="Z543"/>
  <c r="Y544"/>
  <c r="Z544"/>
  <c r="Y545"/>
  <c r="Z545"/>
  <c r="Y546"/>
  <c r="Z546"/>
  <c r="Y547"/>
  <c r="Z547"/>
  <c r="Y548"/>
  <c r="Z548"/>
  <c r="Y549"/>
  <c r="Z549"/>
  <c r="Y550"/>
  <c r="Z550"/>
  <c r="Y551"/>
  <c r="Z551"/>
  <c r="Y552"/>
  <c r="Z552"/>
  <c r="Y553"/>
  <c r="Z553"/>
  <c r="Y554"/>
  <c r="Z554"/>
  <c r="Y555"/>
  <c r="Z555"/>
  <c r="Y556"/>
  <c r="Z556"/>
  <c r="Y557"/>
  <c r="Z557"/>
  <c r="Y558"/>
  <c r="Z558"/>
  <c r="Y559"/>
  <c r="Z559"/>
  <c r="Y560"/>
  <c r="Z560"/>
  <c r="Y561"/>
  <c r="Z561"/>
  <c r="Y562"/>
  <c r="Z562"/>
  <c r="Y563"/>
  <c r="Z563"/>
  <c r="Y564"/>
  <c r="Z564"/>
  <c r="Y565"/>
  <c r="Z565"/>
  <c r="Y566"/>
  <c r="Z566"/>
  <c r="Y567"/>
  <c r="Z567"/>
  <c r="Y568"/>
  <c r="Z568"/>
  <c r="Y569"/>
  <c r="Z569"/>
  <c r="Y570"/>
  <c r="Z570"/>
  <c r="Y571"/>
  <c r="Z571"/>
  <c r="Y572"/>
  <c r="Z572"/>
  <c r="Y573"/>
  <c r="Z573"/>
  <c r="Z2"/>
  <c r="Y2"/>
  <c r="K3" i="1"/>
  <c r="H3"/>
  <c r="I3"/>
  <c r="F3"/>
  <c r="E3"/>
  <c r="K2"/>
  <c r="H2"/>
  <c r="I2"/>
  <c r="F2"/>
  <c r="E2"/>
  <c r="AB270" i="4"/>
  <c r="AD270"/>
  <c r="AG270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F223"/>
  <c r="AF222"/>
  <c r="AF145"/>
  <c r="AF141"/>
  <c r="AF32"/>
  <c r="AF17"/>
  <c r="AF16"/>
  <c r="AF15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AF177"/>
  <c r="AF176"/>
  <c r="AF175"/>
  <c r="AF174"/>
  <c r="AF173"/>
  <c r="AF172"/>
  <c r="AF171"/>
  <c r="AF170"/>
  <c r="AF169"/>
  <c r="AF168"/>
  <c r="AF167"/>
  <c r="AF166"/>
  <c r="AF165"/>
  <c r="AF164"/>
  <c r="AF163"/>
  <c r="AF162"/>
  <c r="AF161"/>
  <c r="AF160"/>
  <c r="AF159"/>
  <c r="AF158"/>
  <c r="AF157"/>
  <c r="AF156"/>
  <c r="AF155"/>
  <c r="AF154"/>
  <c r="AF153"/>
  <c r="AF152"/>
  <c r="AF151"/>
  <c r="AF150"/>
  <c r="AF149"/>
  <c r="AF148"/>
  <c r="AF147"/>
  <c r="AF146"/>
  <c r="AF144"/>
  <c r="AF143"/>
  <c r="AF142"/>
  <c r="AF140"/>
  <c r="AF139"/>
  <c r="AF138"/>
  <c r="AF137"/>
  <c r="AF136"/>
  <c r="AF135"/>
  <c r="AF134"/>
  <c r="AF133"/>
  <c r="AF132"/>
  <c r="AF131"/>
  <c r="AF130"/>
  <c r="AF129"/>
  <c r="AF128"/>
  <c r="AF127"/>
  <c r="AF126"/>
  <c r="AF125"/>
  <c r="AF124"/>
  <c r="AF123"/>
  <c r="AF122"/>
  <c r="AF121"/>
  <c r="AF120"/>
  <c r="AF119"/>
  <c r="AF118"/>
  <c r="AF117"/>
  <c r="AF116"/>
  <c r="AF115"/>
  <c r="AF114"/>
  <c r="AF113"/>
  <c r="AF112"/>
  <c r="AF111"/>
  <c r="AF110"/>
  <c r="AF109"/>
  <c r="AF108"/>
  <c r="AF107"/>
  <c r="AF106"/>
  <c r="AF105"/>
  <c r="AF104"/>
  <c r="AF103"/>
  <c r="AF102"/>
  <c r="AF101"/>
  <c r="AF100"/>
  <c r="AF99"/>
  <c r="AF98"/>
  <c r="AF97"/>
  <c r="AF96"/>
  <c r="AF95"/>
  <c r="AF94"/>
  <c r="AF93"/>
  <c r="AF92"/>
  <c r="AF91"/>
  <c r="AF90"/>
  <c r="AF89"/>
  <c r="AF88"/>
  <c r="AF87"/>
  <c r="AF86"/>
  <c r="AF85"/>
  <c r="AF84"/>
  <c r="AF83"/>
  <c r="AF82"/>
  <c r="AF81"/>
  <c r="AF80"/>
  <c r="AF79"/>
  <c r="AF78"/>
  <c r="AF77"/>
  <c r="AF76"/>
  <c r="AF75"/>
  <c r="AF74"/>
  <c r="AF73"/>
  <c r="AF72"/>
  <c r="AF71"/>
  <c r="AF70"/>
  <c r="AF69"/>
  <c r="AF68"/>
  <c r="AF67"/>
  <c r="AF66"/>
  <c r="AF65"/>
  <c r="AF64"/>
  <c r="AF63"/>
  <c r="AF62"/>
  <c r="AF61"/>
  <c r="AF60"/>
  <c r="AF59"/>
  <c r="AF58"/>
  <c r="AF57"/>
  <c r="AF56"/>
  <c r="AF55"/>
  <c r="AF54"/>
  <c r="AF53"/>
  <c r="AF52"/>
  <c r="AF51"/>
  <c r="AF50"/>
  <c r="AF49"/>
  <c r="AF48"/>
  <c r="AF47"/>
  <c r="AF46"/>
  <c r="AF45"/>
  <c r="AF44"/>
  <c r="AF43"/>
  <c r="AF42"/>
  <c r="AF41"/>
  <c r="AF40"/>
  <c r="AF39"/>
  <c r="AF38"/>
  <c r="AF37"/>
  <c r="AF36"/>
  <c r="AF35"/>
  <c r="AF34"/>
  <c r="AF33"/>
  <c r="AF31"/>
  <c r="AF30"/>
  <c r="AF29"/>
  <c r="AF28"/>
  <c r="AF27"/>
  <c r="AF26"/>
  <c r="AF25"/>
  <c r="AF24"/>
  <c r="AF23"/>
  <c r="AF22"/>
  <c r="AF21"/>
  <c r="AF20"/>
  <c r="AF19"/>
  <c r="AF18"/>
  <c r="AF14"/>
  <c r="AF13"/>
  <c r="AF12"/>
  <c r="AF11"/>
  <c r="AF10"/>
  <c r="AF9"/>
  <c r="AF8"/>
  <c r="AF7"/>
  <c r="AF6"/>
  <c r="AF5"/>
  <c r="AF4"/>
  <c r="AF3"/>
  <c r="AF2"/>
  <c r="D7" i="14"/>
  <c r="D6"/>
  <c r="D5"/>
  <c r="D4"/>
  <c r="D3"/>
  <c r="D2"/>
  <c r="AC3" i="4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"/>
  <c r="AD27" i="11" l="1"/>
  <c r="AD25"/>
  <c r="AE23"/>
  <c r="AD21"/>
  <c r="AD19"/>
  <c r="AD17"/>
  <c r="AD15"/>
  <c r="AD13"/>
  <c r="AD11"/>
  <c r="AD9"/>
  <c r="AD7"/>
  <c r="AD5"/>
  <c r="AD3"/>
  <c r="AD2"/>
  <c r="AE2"/>
  <c r="AG2" s="1"/>
  <c r="AE2" i="10"/>
  <c r="AG2" s="1"/>
  <c r="AE2" i="9"/>
  <c r="AG2" s="1"/>
  <c r="AE2" i="8"/>
  <c r="AG2" s="1"/>
  <c r="AE2" i="7"/>
  <c r="AG2" s="1"/>
  <c r="AE2" i="6"/>
  <c r="AG2" s="1"/>
  <c r="Y199" i="4"/>
  <c r="AD199" s="1"/>
  <c r="Z199"/>
  <c r="AE199" s="1"/>
  <c r="Y200"/>
  <c r="AD200" s="1"/>
  <c r="Z200"/>
  <c r="AE200" s="1"/>
  <c r="Y201"/>
  <c r="AD201" s="1"/>
  <c r="Z201"/>
  <c r="AE201" s="1"/>
  <c r="Y202"/>
  <c r="AD202" s="1"/>
  <c r="Z202"/>
  <c r="AE202" s="1"/>
  <c r="Y203"/>
  <c r="AD203" s="1"/>
  <c r="Z203"/>
  <c r="AE203" s="1"/>
  <c r="Y204"/>
  <c r="AD204" s="1"/>
  <c r="Z204"/>
  <c r="AE204" s="1"/>
  <c r="Y205"/>
  <c r="AD205" s="1"/>
  <c r="Z205"/>
  <c r="AE205" s="1"/>
  <c r="Y206"/>
  <c r="AD206" s="1"/>
  <c r="Z206"/>
  <c r="AE206" s="1"/>
  <c r="Y207"/>
  <c r="AD207" s="1"/>
  <c r="Z207"/>
  <c r="AE207" s="1"/>
  <c r="Y208"/>
  <c r="AD208" s="1"/>
  <c r="Z208"/>
  <c r="AE208" s="1"/>
  <c r="Y209"/>
  <c r="AD209" s="1"/>
  <c r="Z209"/>
  <c r="AE209" s="1"/>
  <c r="Y210"/>
  <c r="AD210" s="1"/>
  <c r="Z210"/>
  <c r="AE210" s="1"/>
  <c r="Y211"/>
  <c r="AD211" s="1"/>
  <c r="Z211"/>
  <c r="AE211" s="1"/>
  <c r="Y212"/>
  <c r="AD212" s="1"/>
  <c r="Z212"/>
  <c r="AE212" s="1"/>
  <c r="Y213"/>
  <c r="AD213" s="1"/>
  <c r="Z213"/>
  <c r="AE213" s="1"/>
  <c r="Y214"/>
  <c r="AD214" s="1"/>
  <c r="Z214"/>
  <c r="AE214" s="1"/>
  <c r="Y215"/>
  <c r="AD215" s="1"/>
  <c r="Z215"/>
  <c r="AE215" s="1"/>
  <c r="Y216"/>
  <c r="AD216" s="1"/>
  <c r="Z216"/>
  <c r="AE216" s="1"/>
  <c r="Y217"/>
  <c r="AD217" s="1"/>
  <c r="Z217"/>
  <c r="AE217" s="1"/>
  <c r="Y218"/>
  <c r="AD218" s="1"/>
  <c r="Z218"/>
  <c r="AE218" s="1"/>
  <c r="Y219"/>
  <c r="AD219" s="1"/>
  <c r="Z219"/>
  <c r="AE219" s="1"/>
  <c r="Y220"/>
  <c r="AD220" s="1"/>
  <c r="Z220"/>
  <c r="AE220" s="1"/>
  <c r="Y221"/>
  <c r="AD221" s="1"/>
  <c r="Z221"/>
  <c r="AE221" s="1"/>
  <c r="Y222"/>
  <c r="AD222" s="1"/>
  <c r="Z222"/>
  <c r="AE222" s="1"/>
  <c r="Y223"/>
  <c r="AD223" s="1"/>
  <c r="Z223"/>
  <c r="AE223" s="1"/>
  <c r="Y224"/>
  <c r="AD224" s="1"/>
  <c r="Z224"/>
  <c r="AE224" s="1"/>
  <c r="Y225"/>
  <c r="AD225" s="1"/>
  <c r="Z225"/>
  <c r="AE225" s="1"/>
  <c r="Y226"/>
  <c r="AD226" s="1"/>
  <c r="Z226"/>
  <c r="AE226" s="1"/>
  <c r="Y227"/>
  <c r="AD227" s="1"/>
  <c r="Z227"/>
  <c r="AE227" s="1"/>
  <c r="Y228"/>
  <c r="AD228" s="1"/>
  <c r="Z228"/>
  <c r="AE228" s="1"/>
  <c r="Y229"/>
  <c r="AD229" s="1"/>
  <c r="Z229"/>
  <c r="AE229" s="1"/>
  <c r="Y230"/>
  <c r="AD230" s="1"/>
  <c r="Z230"/>
  <c r="AE230" s="1"/>
  <c r="Y231"/>
  <c r="AD231" s="1"/>
  <c r="Z231"/>
  <c r="AE231" s="1"/>
  <c r="Y232"/>
  <c r="AD232" s="1"/>
  <c r="Z232"/>
  <c r="AE232" s="1"/>
  <c r="Y233"/>
  <c r="AD233" s="1"/>
  <c r="Z233"/>
  <c r="AE233" s="1"/>
  <c r="Y234"/>
  <c r="AD234" s="1"/>
  <c r="Z234"/>
  <c r="AE234" s="1"/>
  <c r="Y235"/>
  <c r="AD235" s="1"/>
  <c r="Z235"/>
  <c r="AE235" s="1"/>
  <c r="Y236"/>
  <c r="AD236" s="1"/>
  <c r="Z236"/>
  <c r="AE236" s="1"/>
  <c r="Y237"/>
  <c r="AD237" s="1"/>
  <c r="Z237"/>
  <c r="AE237" s="1"/>
  <c r="Y238"/>
  <c r="AD238" s="1"/>
  <c r="Z238"/>
  <c r="AE238" s="1"/>
  <c r="Y239"/>
  <c r="AD239" s="1"/>
  <c r="Z239"/>
  <c r="AE239" s="1"/>
  <c r="Y240"/>
  <c r="AD240" s="1"/>
  <c r="Z240"/>
  <c r="AE240" s="1"/>
  <c r="Y241"/>
  <c r="AD241" s="1"/>
  <c r="Z241"/>
  <c r="AE241" s="1"/>
  <c r="Y242"/>
  <c r="AD242" s="1"/>
  <c r="Z242"/>
  <c r="AE242" s="1"/>
  <c r="Y243"/>
  <c r="AD243" s="1"/>
  <c r="Z243"/>
  <c r="AE243" s="1"/>
  <c r="Y244"/>
  <c r="AD244" s="1"/>
  <c r="Z244"/>
  <c r="AE244" s="1"/>
  <c r="Y245"/>
  <c r="AD245" s="1"/>
  <c r="Z245"/>
  <c r="AE245" s="1"/>
  <c r="Y246"/>
  <c r="AD246" s="1"/>
  <c r="Z246"/>
  <c r="AE246" s="1"/>
  <c r="Y247"/>
  <c r="AD247" s="1"/>
  <c r="Z247"/>
  <c r="AE247" s="1"/>
  <c r="Y248"/>
  <c r="AD248" s="1"/>
  <c r="Z248"/>
  <c r="AE248" s="1"/>
  <c r="Y249"/>
  <c r="AD249" s="1"/>
  <c r="Z249"/>
  <c r="AE249" s="1"/>
  <c r="Y250"/>
  <c r="AD250" s="1"/>
  <c r="Z250"/>
  <c r="AE250" s="1"/>
  <c r="Y251"/>
  <c r="AD251" s="1"/>
  <c r="Z251"/>
  <c r="AE251" s="1"/>
  <c r="Y252"/>
  <c r="AD252" s="1"/>
  <c r="Z252"/>
  <c r="AE252" s="1"/>
  <c r="Y253"/>
  <c r="AD253" s="1"/>
  <c r="Z253"/>
  <c r="AE253" s="1"/>
  <c r="Y254"/>
  <c r="AD254" s="1"/>
  <c r="Z254"/>
  <c r="AE254" s="1"/>
  <c r="Y255"/>
  <c r="AD255" s="1"/>
  <c r="Z255"/>
  <c r="AE255" s="1"/>
  <c r="Y256"/>
  <c r="AD256" s="1"/>
  <c r="Z256"/>
  <c r="AE256" s="1"/>
  <c r="Y257"/>
  <c r="AD257" s="1"/>
  <c r="Z257"/>
  <c r="AE257" s="1"/>
  <c r="Y258"/>
  <c r="AD258" s="1"/>
  <c r="Z258"/>
  <c r="AE258" s="1"/>
  <c r="Y259"/>
  <c r="AD259" s="1"/>
  <c r="Z259"/>
  <c r="AE259" s="1"/>
  <c r="Y260"/>
  <c r="AD260" s="1"/>
  <c r="Z260"/>
  <c r="AE260" s="1"/>
  <c r="Y261"/>
  <c r="AD261" s="1"/>
  <c r="Z261"/>
  <c r="AE261" s="1"/>
  <c r="Y262"/>
  <c r="AD262" s="1"/>
  <c r="Z262"/>
  <c r="AE262" s="1"/>
  <c r="Y263"/>
  <c r="AD263" s="1"/>
  <c r="Z263"/>
  <c r="AE263" s="1"/>
  <c r="Y264"/>
  <c r="AD264" s="1"/>
  <c r="Z264"/>
  <c r="AE264" s="1"/>
  <c r="Y265"/>
  <c r="AD265" s="1"/>
  <c r="Z265"/>
  <c r="AE265" s="1"/>
  <c r="Y266"/>
  <c r="AD266" s="1"/>
  <c r="Z266"/>
  <c r="AE266" s="1"/>
  <c r="Y267"/>
  <c r="AD267" s="1"/>
  <c r="Z267"/>
  <c r="AE267" s="1"/>
  <c r="Y268"/>
  <c r="AD268" s="1"/>
  <c r="Z268"/>
  <c r="AE268" s="1"/>
  <c r="Y269"/>
  <c r="AD269" s="1"/>
  <c r="Z269"/>
  <c r="AE269" s="1"/>
  <c r="Z198"/>
  <c r="AE198" s="1"/>
  <c r="Y198"/>
  <c r="AD198" s="1"/>
  <c r="Y3"/>
  <c r="AD3" s="1"/>
  <c r="Z3"/>
  <c r="AE3" s="1"/>
  <c r="Y4"/>
  <c r="AD4" s="1"/>
  <c r="Z4"/>
  <c r="AE4" s="1"/>
  <c r="Y5"/>
  <c r="AD5" s="1"/>
  <c r="Z5"/>
  <c r="AE5" s="1"/>
  <c r="Y6"/>
  <c r="AD6" s="1"/>
  <c r="Z6"/>
  <c r="AE6" s="1"/>
  <c r="Y7"/>
  <c r="AD7" s="1"/>
  <c r="Z7"/>
  <c r="AE7" s="1"/>
  <c r="Y8"/>
  <c r="AD8" s="1"/>
  <c r="Z8"/>
  <c r="AE8" s="1"/>
  <c r="Y9"/>
  <c r="AD9" s="1"/>
  <c r="Z9"/>
  <c r="AE9" s="1"/>
  <c r="Y10"/>
  <c r="AD10" s="1"/>
  <c r="Z10"/>
  <c r="AE10" s="1"/>
  <c r="Y11"/>
  <c r="AD11" s="1"/>
  <c r="Z11"/>
  <c r="AE11" s="1"/>
  <c r="Y12"/>
  <c r="AD12" s="1"/>
  <c r="Z12"/>
  <c r="AE12" s="1"/>
  <c r="Y13"/>
  <c r="AD13" s="1"/>
  <c r="Z13"/>
  <c r="AE13" s="1"/>
  <c r="Y14"/>
  <c r="AD14" s="1"/>
  <c r="Z14"/>
  <c r="AE14" s="1"/>
  <c r="Y15"/>
  <c r="AD15" s="1"/>
  <c r="Z15"/>
  <c r="AE15" s="1"/>
  <c r="Y16"/>
  <c r="AD16" s="1"/>
  <c r="Z16"/>
  <c r="AE16" s="1"/>
  <c r="Y17"/>
  <c r="AD17" s="1"/>
  <c r="Z17"/>
  <c r="AE17" s="1"/>
  <c r="Y18"/>
  <c r="AD18" s="1"/>
  <c r="Z18"/>
  <c r="AE18" s="1"/>
  <c r="Y19"/>
  <c r="AD19" s="1"/>
  <c r="Z19"/>
  <c r="AE19" s="1"/>
  <c r="Y20"/>
  <c r="AD20" s="1"/>
  <c r="Z20"/>
  <c r="AE20" s="1"/>
  <c r="Y21"/>
  <c r="AD21" s="1"/>
  <c r="Z21"/>
  <c r="AE21" s="1"/>
  <c r="Y22"/>
  <c r="AD22" s="1"/>
  <c r="Z22"/>
  <c r="AE22" s="1"/>
  <c r="Y23"/>
  <c r="AD23" s="1"/>
  <c r="Z23"/>
  <c r="AE23" s="1"/>
  <c r="Y24"/>
  <c r="AD24" s="1"/>
  <c r="Z24"/>
  <c r="AE24" s="1"/>
  <c r="Y25"/>
  <c r="AD25" s="1"/>
  <c r="Z25"/>
  <c r="AE25" s="1"/>
  <c r="Y26"/>
  <c r="AD26" s="1"/>
  <c r="Z26"/>
  <c r="AE26" s="1"/>
  <c r="Y27"/>
  <c r="AD27" s="1"/>
  <c r="Z27"/>
  <c r="AE27" s="1"/>
  <c r="Y28"/>
  <c r="AD28" s="1"/>
  <c r="Z28"/>
  <c r="AE28" s="1"/>
  <c r="Y29"/>
  <c r="AD29" s="1"/>
  <c r="Z29"/>
  <c r="AE29" s="1"/>
  <c r="Y30"/>
  <c r="AD30" s="1"/>
  <c r="Z30"/>
  <c r="AE30" s="1"/>
  <c r="Y31"/>
  <c r="AD31" s="1"/>
  <c r="Z31"/>
  <c r="AE31" s="1"/>
  <c r="Y32"/>
  <c r="AD32" s="1"/>
  <c r="Z32"/>
  <c r="AE32" s="1"/>
  <c r="Y33"/>
  <c r="AD33" s="1"/>
  <c r="Z33"/>
  <c r="AE33" s="1"/>
  <c r="Y34"/>
  <c r="AD34" s="1"/>
  <c r="Z34"/>
  <c r="AE34" s="1"/>
  <c r="Y35"/>
  <c r="AD35" s="1"/>
  <c r="Z35"/>
  <c r="AE35" s="1"/>
  <c r="Y36"/>
  <c r="AD36" s="1"/>
  <c r="Z36"/>
  <c r="AE36" s="1"/>
  <c r="Y37"/>
  <c r="AD37" s="1"/>
  <c r="Z37"/>
  <c r="AE37" s="1"/>
  <c r="Y38"/>
  <c r="AD38" s="1"/>
  <c r="Z38"/>
  <c r="AE38" s="1"/>
  <c r="Y39"/>
  <c r="AD39" s="1"/>
  <c r="Z39"/>
  <c r="AE39" s="1"/>
  <c r="Y40"/>
  <c r="AD40" s="1"/>
  <c r="Z40"/>
  <c r="AE40" s="1"/>
  <c r="Y41"/>
  <c r="AD41" s="1"/>
  <c r="Z41"/>
  <c r="AE41" s="1"/>
  <c r="Y42"/>
  <c r="AD42" s="1"/>
  <c r="Z42"/>
  <c r="AE42" s="1"/>
  <c r="Y43"/>
  <c r="AD43" s="1"/>
  <c r="Z43"/>
  <c r="AE43" s="1"/>
  <c r="Y44"/>
  <c r="AD44" s="1"/>
  <c r="Z44"/>
  <c r="AE44" s="1"/>
  <c r="Y45"/>
  <c r="AD45" s="1"/>
  <c r="Z45"/>
  <c r="AE45" s="1"/>
  <c r="Y46"/>
  <c r="AD46" s="1"/>
  <c r="Z46"/>
  <c r="AE46" s="1"/>
  <c r="Y47"/>
  <c r="AD47" s="1"/>
  <c r="Z47"/>
  <c r="AE47" s="1"/>
  <c r="Y48"/>
  <c r="AD48" s="1"/>
  <c r="Z48"/>
  <c r="AE48" s="1"/>
  <c r="Y49"/>
  <c r="AD49" s="1"/>
  <c r="Z49"/>
  <c r="AE49" s="1"/>
  <c r="Y50"/>
  <c r="AD50" s="1"/>
  <c r="Z50"/>
  <c r="AE50" s="1"/>
  <c r="Y51"/>
  <c r="AD51" s="1"/>
  <c r="Z51"/>
  <c r="AE51" s="1"/>
  <c r="Y52"/>
  <c r="AD52" s="1"/>
  <c r="Z52"/>
  <c r="AE52" s="1"/>
  <c r="Y53"/>
  <c r="AD53" s="1"/>
  <c r="Z53"/>
  <c r="AE53" s="1"/>
  <c r="Y54"/>
  <c r="AD54" s="1"/>
  <c r="Z54"/>
  <c r="AE54" s="1"/>
  <c r="Y55"/>
  <c r="AD55" s="1"/>
  <c r="Z55"/>
  <c r="AE55" s="1"/>
  <c r="Y56"/>
  <c r="AD56" s="1"/>
  <c r="Z56"/>
  <c r="AE56" s="1"/>
  <c r="Y57"/>
  <c r="AD57" s="1"/>
  <c r="Z57"/>
  <c r="AE57" s="1"/>
  <c r="Y58"/>
  <c r="AD58" s="1"/>
  <c r="Z58"/>
  <c r="AE58" s="1"/>
  <c r="Y59"/>
  <c r="AD59" s="1"/>
  <c r="Z59"/>
  <c r="AE59" s="1"/>
  <c r="Y60"/>
  <c r="AD60" s="1"/>
  <c r="Z60"/>
  <c r="AE60" s="1"/>
  <c r="Y61"/>
  <c r="AD61" s="1"/>
  <c r="Z61"/>
  <c r="AE61" s="1"/>
  <c r="Y62"/>
  <c r="AD62" s="1"/>
  <c r="Z62"/>
  <c r="AE62" s="1"/>
  <c r="Y63"/>
  <c r="AD63" s="1"/>
  <c r="Z63"/>
  <c r="AE63" s="1"/>
  <c r="Y64"/>
  <c r="AD64" s="1"/>
  <c r="Z64"/>
  <c r="AE64" s="1"/>
  <c r="Y65"/>
  <c r="AD65" s="1"/>
  <c r="Z65"/>
  <c r="AE65" s="1"/>
  <c r="Y66"/>
  <c r="AD66" s="1"/>
  <c r="Z66"/>
  <c r="AE66" s="1"/>
  <c r="Y67"/>
  <c r="AD67" s="1"/>
  <c r="Z67"/>
  <c r="AE67" s="1"/>
  <c r="Y68"/>
  <c r="AD68" s="1"/>
  <c r="Z68"/>
  <c r="AE68" s="1"/>
  <c r="Y69"/>
  <c r="AD69" s="1"/>
  <c r="Z69"/>
  <c r="AE69" s="1"/>
  <c r="Y70"/>
  <c r="AD70" s="1"/>
  <c r="Z70"/>
  <c r="AE70" s="1"/>
  <c r="Y71"/>
  <c r="AD71" s="1"/>
  <c r="Z71"/>
  <c r="AE71" s="1"/>
  <c r="Y72"/>
  <c r="AD72" s="1"/>
  <c r="Z72"/>
  <c r="AE72" s="1"/>
  <c r="Y73"/>
  <c r="AD73" s="1"/>
  <c r="Z73"/>
  <c r="AE73" s="1"/>
  <c r="Y74"/>
  <c r="AD74" s="1"/>
  <c r="Z74"/>
  <c r="AE74" s="1"/>
  <c r="Y75"/>
  <c r="AD75" s="1"/>
  <c r="Z75"/>
  <c r="AE75" s="1"/>
  <c r="Y76"/>
  <c r="AD76" s="1"/>
  <c r="Z76"/>
  <c r="AE76" s="1"/>
  <c r="Y77"/>
  <c r="AD77" s="1"/>
  <c r="Z77"/>
  <c r="AE77" s="1"/>
  <c r="Y78"/>
  <c r="AD78" s="1"/>
  <c r="Z78"/>
  <c r="AE78" s="1"/>
  <c r="Y79"/>
  <c r="AD79" s="1"/>
  <c r="Z79"/>
  <c r="AE79" s="1"/>
  <c r="Y80"/>
  <c r="AD80" s="1"/>
  <c r="Z80"/>
  <c r="AE80" s="1"/>
  <c r="Y81"/>
  <c r="AD81" s="1"/>
  <c r="Z81"/>
  <c r="AE81" s="1"/>
  <c r="Y82"/>
  <c r="AD82" s="1"/>
  <c r="Z82"/>
  <c r="AE82" s="1"/>
  <c r="Y83"/>
  <c r="AD83" s="1"/>
  <c r="Z83"/>
  <c r="AE83" s="1"/>
  <c r="Y84"/>
  <c r="AD84" s="1"/>
  <c r="Z84"/>
  <c r="AE84" s="1"/>
  <c r="Y85"/>
  <c r="AD85" s="1"/>
  <c r="Z85"/>
  <c r="AE85" s="1"/>
  <c r="Y86"/>
  <c r="AD86" s="1"/>
  <c r="Z86"/>
  <c r="AE86" s="1"/>
  <c r="Y87"/>
  <c r="AD87" s="1"/>
  <c r="Z87"/>
  <c r="AE87" s="1"/>
  <c r="Y88"/>
  <c r="AD88" s="1"/>
  <c r="Z88"/>
  <c r="AE88" s="1"/>
  <c r="Y89"/>
  <c r="AD89" s="1"/>
  <c r="Z89"/>
  <c r="AE89" s="1"/>
  <c r="Y90"/>
  <c r="AD90" s="1"/>
  <c r="Z90"/>
  <c r="AE90" s="1"/>
  <c r="Y91"/>
  <c r="AD91" s="1"/>
  <c r="Z91"/>
  <c r="AE91" s="1"/>
  <c r="Y92"/>
  <c r="AD92" s="1"/>
  <c r="Z92"/>
  <c r="AE92" s="1"/>
  <c r="Y93"/>
  <c r="AD93" s="1"/>
  <c r="Z93"/>
  <c r="AE93" s="1"/>
  <c r="Y94"/>
  <c r="AD94" s="1"/>
  <c r="Z94"/>
  <c r="AE94" s="1"/>
  <c r="Y95"/>
  <c r="AD95" s="1"/>
  <c r="Z95"/>
  <c r="AE95" s="1"/>
  <c r="Y96"/>
  <c r="AD96" s="1"/>
  <c r="Z96"/>
  <c r="AE96" s="1"/>
  <c r="Y97"/>
  <c r="AD97" s="1"/>
  <c r="Z97"/>
  <c r="AE97" s="1"/>
  <c r="Y98"/>
  <c r="AD98" s="1"/>
  <c r="Z98"/>
  <c r="AE98" s="1"/>
  <c r="Y99"/>
  <c r="AD99" s="1"/>
  <c r="Z99"/>
  <c r="AE99" s="1"/>
  <c r="Y100"/>
  <c r="AD100" s="1"/>
  <c r="Z100"/>
  <c r="AE100" s="1"/>
  <c r="Y101"/>
  <c r="AD101" s="1"/>
  <c r="Z101"/>
  <c r="AE101" s="1"/>
  <c r="Y102"/>
  <c r="AD102" s="1"/>
  <c r="Z102"/>
  <c r="AE102" s="1"/>
  <c r="Y103"/>
  <c r="AD103" s="1"/>
  <c r="Z103"/>
  <c r="AE103" s="1"/>
  <c r="Y104"/>
  <c r="AD104" s="1"/>
  <c r="Z104"/>
  <c r="AE104" s="1"/>
  <c r="Y105"/>
  <c r="AD105" s="1"/>
  <c r="Z105"/>
  <c r="AE105" s="1"/>
  <c r="Y106"/>
  <c r="AD106" s="1"/>
  <c r="Z106"/>
  <c r="AE106" s="1"/>
  <c r="Y107"/>
  <c r="AD107" s="1"/>
  <c r="Z107"/>
  <c r="AE107" s="1"/>
  <c r="Y108"/>
  <c r="AD108" s="1"/>
  <c r="Z108"/>
  <c r="AE108" s="1"/>
  <c r="Y109"/>
  <c r="AD109" s="1"/>
  <c r="Z109"/>
  <c r="AE109" s="1"/>
  <c r="Y110"/>
  <c r="AD110" s="1"/>
  <c r="Z110"/>
  <c r="AE110" s="1"/>
  <c r="Y111"/>
  <c r="AD111" s="1"/>
  <c r="Z111"/>
  <c r="AE111" s="1"/>
  <c r="Y112"/>
  <c r="AD112" s="1"/>
  <c r="Z112"/>
  <c r="AE112" s="1"/>
  <c r="Y113"/>
  <c r="AD113" s="1"/>
  <c r="Z113"/>
  <c r="AE113" s="1"/>
  <c r="Y114"/>
  <c r="AD114" s="1"/>
  <c r="Z114"/>
  <c r="AE114" s="1"/>
  <c r="Y115"/>
  <c r="AD115" s="1"/>
  <c r="Z115"/>
  <c r="AE115" s="1"/>
  <c r="Y116"/>
  <c r="AD116" s="1"/>
  <c r="Z116"/>
  <c r="AE116" s="1"/>
  <c r="Y117"/>
  <c r="AD117" s="1"/>
  <c r="Z117"/>
  <c r="AE117" s="1"/>
  <c r="Y118"/>
  <c r="AD118" s="1"/>
  <c r="Z118"/>
  <c r="AE118" s="1"/>
  <c r="Y119"/>
  <c r="AD119" s="1"/>
  <c r="Z119"/>
  <c r="AE119" s="1"/>
  <c r="Y120"/>
  <c r="AD120" s="1"/>
  <c r="Z120"/>
  <c r="AE120" s="1"/>
  <c r="Y121"/>
  <c r="AD121" s="1"/>
  <c r="Z121"/>
  <c r="AE121" s="1"/>
  <c r="Y122"/>
  <c r="AD122" s="1"/>
  <c r="Z122"/>
  <c r="AE122" s="1"/>
  <c r="Y123"/>
  <c r="AD123" s="1"/>
  <c r="Z123"/>
  <c r="AE123" s="1"/>
  <c r="Y124"/>
  <c r="AD124" s="1"/>
  <c r="Z124"/>
  <c r="AE124" s="1"/>
  <c r="Y125"/>
  <c r="AD125" s="1"/>
  <c r="Z125"/>
  <c r="AE125" s="1"/>
  <c r="Y126"/>
  <c r="AD126" s="1"/>
  <c r="Z126"/>
  <c r="AE126" s="1"/>
  <c r="Y127"/>
  <c r="AD127" s="1"/>
  <c r="Z127"/>
  <c r="AE127" s="1"/>
  <c r="Y128"/>
  <c r="AD128" s="1"/>
  <c r="Z128"/>
  <c r="AE128" s="1"/>
  <c r="Y129"/>
  <c r="AD129" s="1"/>
  <c r="Z129"/>
  <c r="AE129" s="1"/>
  <c r="Y130"/>
  <c r="AD130" s="1"/>
  <c r="Z130"/>
  <c r="AE130" s="1"/>
  <c r="Y131"/>
  <c r="AD131" s="1"/>
  <c r="Z131"/>
  <c r="AE131" s="1"/>
  <c r="Y132"/>
  <c r="AD132" s="1"/>
  <c r="Z132"/>
  <c r="AE132" s="1"/>
  <c r="Y133"/>
  <c r="AD133" s="1"/>
  <c r="Z133"/>
  <c r="AE133" s="1"/>
  <c r="Y134"/>
  <c r="AD134" s="1"/>
  <c r="Z134"/>
  <c r="AE134" s="1"/>
  <c r="Y135"/>
  <c r="AD135" s="1"/>
  <c r="Z135"/>
  <c r="AE135" s="1"/>
  <c r="Y136"/>
  <c r="AD136" s="1"/>
  <c r="Z136"/>
  <c r="AE136" s="1"/>
  <c r="Y137"/>
  <c r="AD137" s="1"/>
  <c r="Z137"/>
  <c r="AE137" s="1"/>
  <c r="Y138"/>
  <c r="AD138" s="1"/>
  <c r="Z138"/>
  <c r="AE138" s="1"/>
  <c r="Y139"/>
  <c r="AD139" s="1"/>
  <c r="Z139"/>
  <c r="AE139" s="1"/>
  <c r="Y140"/>
  <c r="AD140" s="1"/>
  <c r="Z140"/>
  <c r="AE140" s="1"/>
  <c r="Y141"/>
  <c r="AD141" s="1"/>
  <c r="Z141"/>
  <c r="AE141" s="1"/>
  <c r="Y142"/>
  <c r="AD142" s="1"/>
  <c r="Z142"/>
  <c r="AE142" s="1"/>
  <c r="Y143"/>
  <c r="AD143" s="1"/>
  <c r="Z143"/>
  <c r="AE143" s="1"/>
  <c r="Y144"/>
  <c r="AD144" s="1"/>
  <c r="Z144"/>
  <c r="AE144" s="1"/>
  <c r="Y145"/>
  <c r="AD145" s="1"/>
  <c r="Z145"/>
  <c r="AE145" s="1"/>
  <c r="Y146"/>
  <c r="AD146" s="1"/>
  <c r="Z146"/>
  <c r="AE146" s="1"/>
  <c r="Y147"/>
  <c r="AD147" s="1"/>
  <c r="Z147"/>
  <c r="AE147" s="1"/>
  <c r="Y148"/>
  <c r="AD148" s="1"/>
  <c r="Z148"/>
  <c r="AE148" s="1"/>
  <c r="Y149"/>
  <c r="AD149" s="1"/>
  <c r="Z149"/>
  <c r="AE149" s="1"/>
  <c r="Y150"/>
  <c r="AD150" s="1"/>
  <c r="Z150"/>
  <c r="AE150" s="1"/>
  <c r="Y151"/>
  <c r="AD151" s="1"/>
  <c r="Z151"/>
  <c r="AE151" s="1"/>
  <c r="Y152"/>
  <c r="AD152" s="1"/>
  <c r="Z152"/>
  <c r="AE152" s="1"/>
  <c r="Y153"/>
  <c r="AD153" s="1"/>
  <c r="Z153"/>
  <c r="AE153" s="1"/>
  <c r="Y154"/>
  <c r="AD154" s="1"/>
  <c r="Z154"/>
  <c r="AE154" s="1"/>
  <c r="Y155"/>
  <c r="AD155" s="1"/>
  <c r="Z155"/>
  <c r="AE155" s="1"/>
  <c r="Y156"/>
  <c r="AD156" s="1"/>
  <c r="Z156"/>
  <c r="AE156" s="1"/>
  <c r="Y157"/>
  <c r="AD157" s="1"/>
  <c r="Z157"/>
  <c r="AE157" s="1"/>
  <c r="Y158"/>
  <c r="AD158" s="1"/>
  <c r="Z158"/>
  <c r="AE158" s="1"/>
  <c r="Y159"/>
  <c r="AD159" s="1"/>
  <c r="Z159"/>
  <c r="AE159" s="1"/>
  <c r="Y160"/>
  <c r="AD160" s="1"/>
  <c r="Z160"/>
  <c r="AE160" s="1"/>
  <c r="Y161"/>
  <c r="AD161" s="1"/>
  <c r="Z161"/>
  <c r="AE161" s="1"/>
  <c r="Y162"/>
  <c r="AD162" s="1"/>
  <c r="Z162"/>
  <c r="AE162" s="1"/>
  <c r="Y163"/>
  <c r="AD163" s="1"/>
  <c r="Z163"/>
  <c r="AE163" s="1"/>
  <c r="Y164"/>
  <c r="AD164" s="1"/>
  <c r="Z164"/>
  <c r="AE164" s="1"/>
  <c r="Y165"/>
  <c r="AD165" s="1"/>
  <c r="Z165"/>
  <c r="AE165" s="1"/>
  <c r="Y166"/>
  <c r="AD166" s="1"/>
  <c r="Z166"/>
  <c r="AE166" s="1"/>
  <c r="Y167"/>
  <c r="AD167" s="1"/>
  <c r="Z167"/>
  <c r="AE167" s="1"/>
  <c r="Y168"/>
  <c r="AD168" s="1"/>
  <c r="Z168"/>
  <c r="AE168" s="1"/>
  <c r="Y169"/>
  <c r="AD169" s="1"/>
  <c r="Z169"/>
  <c r="AE169" s="1"/>
  <c r="Y170"/>
  <c r="AD170" s="1"/>
  <c r="Z170"/>
  <c r="AE170" s="1"/>
  <c r="Y171"/>
  <c r="AD171" s="1"/>
  <c r="Z171"/>
  <c r="AE171" s="1"/>
  <c r="Y172"/>
  <c r="AD172" s="1"/>
  <c r="Z172"/>
  <c r="AE172" s="1"/>
  <c r="Y173"/>
  <c r="AD173" s="1"/>
  <c r="Z173"/>
  <c r="AE173" s="1"/>
  <c r="Y174"/>
  <c r="AD174" s="1"/>
  <c r="Z174"/>
  <c r="AE174" s="1"/>
  <c r="Y175"/>
  <c r="AD175" s="1"/>
  <c r="Z175"/>
  <c r="AE175" s="1"/>
  <c r="Y176"/>
  <c r="AD176" s="1"/>
  <c r="Z176"/>
  <c r="AE176" s="1"/>
  <c r="Y177"/>
  <c r="AD177" s="1"/>
  <c r="Z177"/>
  <c r="AE177" s="1"/>
  <c r="Y178"/>
  <c r="AD178" s="1"/>
  <c r="Z178"/>
  <c r="AE178" s="1"/>
  <c r="Y179"/>
  <c r="AD179" s="1"/>
  <c r="Z179"/>
  <c r="AE179" s="1"/>
  <c r="Y180"/>
  <c r="AD180" s="1"/>
  <c r="Z180"/>
  <c r="AE180" s="1"/>
  <c r="Y181"/>
  <c r="AD181" s="1"/>
  <c r="Z181"/>
  <c r="AE181" s="1"/>
  <c r="Y182"/>
  <c r="AD182" s="1"/>
  <c r="Z182"/>
  <c r="AE182" s="1"/>
  <c r="Y183"/>
  <c r="AD183" s="1"/>
  <c r="Z183"/>
  <c r="AE183" s="1"/>
  <c r="Y184"/>
  <c r="AD184" s="1"/>
  <c r="Z184"/>
  <c r="AE184" s="1"/>
  <c r="Y185"/>
  <c r="AD185" s="1"/>
  <c r="Z185"/>
  <c r="AE185" s="1"/>
  <c r="Y186"/>
  <c r="AD186" s="1"/>
  <c r="Z186"/>
  <c r="AE186" s="1"/>
  <c r="Y187"/>
  <c r="AD187" s="1"/>
  <c r="Z187"/>
  <c r="AE187" s="1"/>
  <c r="Y188"/>
  <c r="AD188" s="1"/>
  <c r="Z188"/>
  <c r="AE188" s="1"/>
  <c r="Y189"/>
  <c r="AD189" s="1"/>
  <c r="Z189"/>
  <c r="AE189" s="1"/>
  <c r="Y190"/>
  <c r="AD190" s="1"/>
  <c r="Z190"/>
  <c r="AE190" s="1"/>
  <c r="Y191"/>
  <c r="AD191" s="1"/>
  <c r="Z191"/>
  <c r="AE191" s="1"/>
  <c r="Y192"/>
  <c r="AD192" s="1"/>
  <c r="Z192"/>
  <c r="AE192" s="1"/>
  <c r="Y193"/>
  <c r="AD193" s="1"/>
  <c r="Z193"/>
  <c r="AE193" s="1"/>
  <c r="Y194"/>
  <c r="AD194" s="1"/>
  <c r="Z194"/>
  <c r="AE194" s="1"/>
  <c r="Y195"/>
  <c r="AD195" s="1"/>
  <c r="Z195"/>
  <c r="AE195" s="1"/>
  <c r="Y196"/>
  <c r="AD196" s="1"/>
  <c r="Z196"/>
  <c r="AE196" s="1"/>
  <c r="Y197"/>
  <c r="AD197" s="1"/>
  <c r="Z197"/>
  <c r="AE197" s="1"/>
  <c r="Z2"/>
  <c r="AE2" s="1"/>
  <c r="AG2" s="1"/>
  <c r="Y2"/>
  <c r="AD2" s="1"/>
  <c r="J12" i="1"/>
  <c r="G12"/>
  <c r="I25" i="13"/>
  <c r="I24"/>
  <c r="D31"/>
  <c r="B31"/>
  <c r="F31" s="1"/>
  <c r="D30"/>
  <c r="B30"/>
  <c r="F30" s="1"/>
  <c r="D25"/>
  <c r="B25"/>
  <c r="F25" s="1"/>
  <c r="D24"/>
  <c r="B24"/>
  <c r="F24" s="1"/>
  <c r="K15" i="1"/>
  <c r="H15"/>
  <c r="K11"/>
  <c r="K10"/>
  <c r="H11"/>
  <c r="H10"/>
  <c r="A13" i="12"/>
  <c r="A14" s="1"/>
  <c r="A10"/>
  <c r="A9"/>
  <c r="A2" l="1"/>
  <c r="J6" i="1"/>
  <c r="G6"/>
  <c r="B18" i="13"/>
  <c r="B17"/>
  <c r="J4" i="1"/>
  <c r="G4"/>
  <c r="D12" i="13"/>
  <c r="D11"/>
  <c r="B12"/>
  <c r="B11"/>
  <c r="B5"/>
  <c r="J3" i="1" s="1"/>
  <c r="B4" i="13"/>
  <c r="G3" i="1" s="1"/>
  <c r="F12" i="13" l="1"/>
  <c r="F11"/>
  <c r="H17" i="1" l="1"/>
  <c r="B6" i="2"/>
  <c r="B5"/>
  <c r="K17" i="1"/>
</calcChain>
</file>

<file path=xl/sharedStrings.xml><?xml version="1.0" encoding="utf-8"?>
<sst xmlns="http://schemas.openxmlformats.org/spreadsheetml/2006/main" count="5747" uniqueCount="226">
  <si>
    <t>Project Name</t>
  </si>
  <si>
    <t>Project Number</t>
  </si>
  <si>
    <t>Treated Acres</t>
  </si>
  <si>
    <t>Bracco Pond A</t>
  </si>
  <si>
    <t>Bracco Pond B</t>
  </si>
  <si>
    <t>Bracco Expansion Area</t>
  </si>
  <si>
    <t>Morris Pond</t>
  </si>
  <si>
    <t>North Fiske Stormwater Retention Facility</t>
  </si>
  <si>
    <t>N Brevard Ave Stormwater Treatment Facility</t>
  </si>
  <si>
    <t>N/A</t>
  </si>
  <si>
    <t>Cocoa Village Park</t>
  </si>
  <si>
    <t>Suntree Baffle Box #1</t>
  </si>
  <si>
    <t>Street Sweeping</t>
  </si>
  <si>
    <t>Bracco Supplemental Water Supply</t>
  </si>
  <si>
    <t>Project Type</t>
  </si>
  <si>
    <t>Project Zone</t>
  </si>
  <si>
    <t>North B</t>
  </si>
  <si>
    <t>100% on-site retention</t>
  </si>
  <si>
    <t>Wet detention pond</t>
  </si>
  <si>
    <t>Dry detention pond</t>
  </si>
  <si>
    <t>CDS unit</t>
  </si>
  <si>
    <t>2nd generation baffle box</t>
  </si>
  <si>
    <t>Street sweeping</t>
  </si>
  <si>
    <t>Stormwater reuse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</si>
  <si>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</si>
  <si>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</si>
  <si>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</si>
  <si>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</si>
  <si>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</si>
  <si>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</si>
  <si>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CC-1</t>
  </si>
  <si>
    <t>CC-2</t>
  </si>
  <si>
    <t>CC-3</t>
  </si>
  <si>
    <t>CC-4</t>
  </si>
  <si>
    <t>CC-5</t>
  </si>
  <si>
    <t>CC-6</t>
  </si>
  <si>
    <t>CC-7</t>
  </si>
  <si>
    <t>CC-8</t>
  </si>
  <si>
    <t>CC-10</t>
  </si>
  <si>
    <t>CC-11</t>
  </si>
  <si>
    <t>TN (lbs/yr)</t>
  </si>
  <si>
    <t>TP (lbs/yr)</t>
  </si>
  <si>
    <t>Total Credit</t>
  </si>
  <si>
    <t>mgd for 2010</t>
  </si>
  <si>
    <t>mg/L average TP for 2010</t>
  </si>
  <si>
    <t>mg/L average TN for 2010</t>
  </si>
  <si>
    <t>TN</t>
  </si>
  <si>
    <t>TP</t>
  </si>
  <si>
    <t>Provided</t>
  </si>
  <si>
    <t>residence time</t>
  </si>
  <si>
    <t>days</t>
  </si>
  <si>
    <t>TN efficiency</t>
  </si>
  <si>
    <t>TP efficiency</t>
  </si>
  <si>
    <t>Bracco Expansion</t>
  </si>
  <si>
    <t>ppv volume</t>
  </si>
  <si>
    <t>ac-ft</t>
  </si>
  <si>
    <t>Required</t>
  </si>
  <si>
    <t>Difference</t>
  </si>
  <si>
    <t>tons/yr dry</t>
  </si>
  <si>
    <t>kg/yr dry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</si>
  <si>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</si>
  <si>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</si>
  <si>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</si>
  <si>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</si>
  <si>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</si>
  <si>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</si>
  <si>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</si>
  <si>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15% of Required Reductions</t>
  </si>
  <si>
    <t>Reductions Remaining</t>
  </si>
  <si>
    <t>CC-12</t>
  </si>
  <si>
    <t>Diamond Square CRA Stormwater Improvemants</t>
  </si>
  <si>
    <t>Diamond Square</t>
  </si>
  <si>
    <t>Pond A</t>
  </si>
  <si>
    <t>Pond B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</si>
  <si>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</si>
  <si>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</si>
  <si>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</si>
  <si>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</si>
  <si>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</si>
  <si>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</si>
  <si>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</si>
  <si>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</si>
  <si>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</si>
  <si>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</si>
  <si>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</si>
  <si>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</si>
  <si>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</si>
  <si>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</si>
  <si>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</si>
  <si>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</si>
  <si>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</si>
  <si>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</si>
  <si>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</si>
  <si>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</si>
  <si>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</si>
  <si>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</si>
  <si>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</si>
  <si>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</si>
  <si>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</si>
  <si>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</si>
  <si>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Melbourne AP</t>
  </si>
  <si>
    <t>Kiwanis Park</t>
  </si>
  <si>
    <t>No</t>
  </si>
  <si>
    <t>IR6-7</t>
  </si>
  <si>
    <t>IRL North</t>
  </si>
  <si>
    <t>A</t>
  </si>
  <si>
    <t>1400 A</t>
  </si>
  <si>
    <t>U</t>
  </si>
  <si>
    <t>8330 U</t>
  </si>
  <si>
    <t>1200 A</t>
  </si>
  <si>
    <t>8140 A</t>
  </si>
  <si>
    <t>8140 U</t>
  </si>
  <si>
    <t>1400 U</t>
  </si>
  <si>
    <t>8340 U</t>
  </si>
  <si>
    <t>8340 A</t>
  </si>
  <si>
    <t>IR8</t>
  </si>
  <si>
    <t>1100 B/D</t>
  </si>
  <si>
    <t>4340 C</t>
  </si>
  <si>
    <t>4340 U</t>
  </si>
  <si>
    <t>4340 B/D</t>
  </si>
  <si>
    <t>1200 C</t>
  </si>
  <si>
    <t>1200 B/D</t>
  </si>
  <si>
    <t>6460 B/D</t>
  </si>
  <si>
    <t>1800 B/D</t>
  </si>
  <si>
    <t>1300 C</t>
  </si>
  <si>
    <t>Titusville</t>
  </si>
  <si>
    <t>6170 B/D</t>
  </si>
  <si>
    <t>1700 B/D</t>
  </si>
  <si>
    <t>1400 B/D</t>
  </si>
  <si>
    <t>1300 B/D</t>
  </si>
  <si>
    <t>6460 C</t>
  </si>
  <si>
    <t>1400 C</t>
  </si>
  <si>
    <t>1600 B/D</t>
  </si>
  <si>
    <t>4200 A</t>
  </si>
  <si>
    <t>6460 A</t>
  </si>
  <si>
    <t>4340 A</t>
  </si>
  <si>
    <t>6170 U</t>
  </si>
  <si>
    <t>6170 A</t>
  </si>
  <si>
    <t>1300 U</t>
  </si>
  <si>
    <t>1700 C</t>
  </si>
  <si>
    <t>1800 C</t>
  </si>
  <si>
    <t>3200 B/D</t>
  </si>
  <si>
    <t>3200 C</t>
  </si>
  <si>
    <t>5300 B/D</t>
  </si>
  <si>
    <t>8330 B/D</t>
  </si>
  <si>
    <t>8330 A</t>
  </si>
  <si>
    <t>1700 A</t>
  </si>
  <si>
    <t>8140 B/D</t>
  </si>
  <si>
    <t>6170 C</t>
  </si>
  <si>
    <t>1200 U</t>
  </si>
  <si>
    <t>1800 U</t>
  </si>
  <si>
    <t>1800 A</t>
  </si>
  <si>
    <t>1660 B/D</t>
  </si>
  <si>
    <t>1300 A</t>
  </si>
  <si>
    <t>8120 A</t>
  </si>
  <si>
    <t>3100 A</t>
  </si>
  <si>
    <t>8120 U</t>
  </si>
  <si>
    <t>3200 A</t>
  </si>
  <si>
    <t>3200 D</t>
  </si>
  <si>
    <t>7400 A</t>
  </si>
  <si>
    <t>4110 A</t>
  </si>
  <si>
    <t>3300 B/D</t>
  </si>
  <si>
    <t>5300 A</t>
  </si>
  <si>
    <t>6410 B/D</t>
  </si>
  <si>
    <t>3100 C</t>
  </si>
  <si>
    <t>3100 B/D</t>
  </si>
  <si>
    <t>1700 D</t>
  </si>
  <si>
    <t>6410 A</t>
  </si>
  <si>
    <t>8120 B/D</t>
  </si>
  <si>
    <t>3100 D</t>
  </si>
  <si>
    <t>6440 D</t>
  </si>
  <si>
    <t>6440 B/D</t>
  </si>
  <si>
    <t>4200 C</t>
  </si>
  <si>
    <t>4200</t>
  </si>
  <si>
    <t>4200 U</t>
  </si>
  <si>
    <t>4110 C</t>
  </si>
  <si>
    <t>8120 C</t>
  </si>
  <si>
    <t>1300 D</t>
  </si>
  <si>
    <t>5300 C</t>
  </si>
  <si>
    <t>5300 W</t>
  </si>
  <si>
    <t>4110 B/D</t>
  </si>
  <si>
    <t>4110 D</t>
  </si>
  <si>
    <t>6460 D</t>
  </si>
  <si>
    <t>4340 D</t>
  </si>
  <si>
    <t>6300 C</t>
  </si>
  <si>
    <t>6300 A</t>
  </si>
  <si>
    <t>6300 B/D</t>
  </si>
  <si>
    <t>4200 B/D</t>
  </si>
  <si>
    <t>7200 A</t>
  </si>
  <si>
    <t>6460</t>
  </si>
  <si>
    <t>4110 U</t>
  </si>
  <si>
    <t>1550 B/D</t>
  </si>
  <si>
    <t>1550 A</t>
  </si>
  <si>
    <t>5300 D</t>
  </si>
  <si>
    <t>6430 B/D</t>
  </si>
  <si>
    <t>1300 W</t>
  </si>
  <si>
    <t>7400 B/D</t>
  </si>
  <si>
    <t>6440 A</t>
  </si>
  <si>
    <t>3200</t>
  </si>
  <si>
    <t>3200 U</t>
  </si>
  <si>
    <t>6410 D</t>
  </si>
  <si>
    <t>1300</t>
  </si>
  <si>
    <t>3300 A</t>
  </si>
  <si>
    <t>3300 C</t>
  </si>
  <si>
    <t>1840 U</t>
  </si>
  <si>
    <t>W</t>
  </si>
  <si>
    <t>1840 W</t>
  </si>
  <si>
    <t>D</t>
  </si>
  <si>
    <t>1200 D</t>
  </si>
  <si>
    <t>1750 B/D</t>
  </si>
  <si>
    <t>1750 U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</si>
  <si>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</si>
  <si>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</si>
  <si>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</si>
  <si>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</si>
  <si>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</si>
  <si>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</si>
  <si>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</si>
  <si>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</si>
  <si>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</si>
  <si>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</si>
  <si>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</si>
  <si>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</si>
  <si>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IR9-11</t>
  </si>
  <si>
    <t>For reuse storage only - flow from Pond B stored for project 11</t>
  </si>
  <si>
    <t>credit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</si>
</sst>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#,##0.0"/>
    <numFmt numFmtId="166" formatCode="0.0"/>
    <numFmt numFmtId="167" formatCode="0.00000000000"/>
    <numFmt numFmtId="168" formatCode="0.000000"/>
    <numFmt numFmtId="169" formatCode="0.00000000000000000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6" applyNumberFormat="0" applyAlignment="0" applyProtection="0"/>
    <xf numFmtId="0" fontId="17" fillId="8" borderId="7" applyNumberFormat="0" applyAlignment="0" applyProtection="0"/>
    <xf numFmtId="0" fontId="18" fillId="8" borderId="6" applyNumberFormat="0" applyAlignment="0" applyProtection="0"/>
    <xf numFmtId="0" fontId="19" fillId="0" borderId="8" applyNumberFormat="0" applyFill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</cellStyleXfs>
  <cellXfs count="73">
    <xf numFmtId="0" fontId="0" fillId="0" borderId="0" xfId="0"/>
    <xf numFmtId="0" fontId="3" fillId="2" borderId="2" xfId="0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Fill="1" applyBorder="1" applyAlignment="1">
      <alignment wrapText="1"/>
    </xf>
    <xf numFmtId="0" fontId="5" fillId="0" borderId="0" xfId="0" applyFont="1"/>
    <xf numFmtId="0" fontId="4" fillId="2" borderId="1" xfId="0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center" wrapText="1"/>
    </xf>
    <xf numFmtId="165" fontId="5" fillId="0" borderId="0" xfId="0" applyNumberFormat="1" applyFont="1" applyBorder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0" fillId="0" borderId="0" xfId="0" applyNumberForma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/>
    <xf numFmtId="164" fontId="0" fillId="3" borderId="0" xfId="0" applyNumberFormat="1" applyFill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1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65" fontId="6" fillId="0" borderId="2" xfId="0" applyNumberFormat="1" applyFont="1" applyFill="1" applyBorder="1" applyAlignment="1">
      <alignment horizontal="right" vertical="center"/>
    </xf>
    <xf numFmtId="165" fontId="0" fillId="0" borderId="2" xfId="0" applyNumberFormat="1" applyBorder="1"/>
    <xf numFmtId="3" fontId="3" fillId="2" borderId="2" xfId="0" applyNumberFormat="1" applyFont="1" applyFill="1" applyBorder="1" applyAlignment="1">
      <alignment horizontal="center" wrapText="1"/>
    </xf>
    <xf numFmtId="3" fontId="5" fillId="0" borderId="2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right" vertical="center" wrapText="1"/>
    </xf>
    <xf numFmtId="3" fontId="0" fillId="0" borderId="2" xfId="0" applyNumberFormat="1" applyBorder="1"/>
    <xf numFmtId="3" fontId="4" fillId="0" borderId="0" xfId="0" applyNumberFormat="1" applyFont="1" applyBorder="1"/>
    <xf numFmtId="165" fontId="6" fillId="0" borderId="2" xfId="0" applyNumberFormat="1" applyFont="1" applyFill="1" applyBorder="1" applyAlignment="1">
      <alignment horizontal="right" vertical="center" wrapText="1"/>
    </xf>
    <xf numFmtId="165" fontId="0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 wrapText="1"/>
    </xf>
    <xf numFmtId="3" fontId="5" fillId="0" borderId="0" xfId="0" applyNumberFormat="1" applyFont="1" applyBorder="1"/>
    <xf numFmtId="165" fontId="4" fillId="2" borderId="1" xfId="0" applyNumberFormat="1" applyFont="1" applyFill="1" applyBorder="1" applyAlignment="1">
      <alignment horizontal="center" wrapText="1"/>
    </xf>
    <xf numFmtId="165" fontId="6" fillId="0" borderId="0" xfId="0" applyNumberFormat="1" applyFont="1" applyFill="1" applyBorder="1" applyAlignment="1">
      <alignment wrapText="1"/>
    </xf>
    <xf numFmtId="0" fontId="0" fillId="0" borderId="2" xfId="0" applyBorder="1"/>
    <xf numFmtId="164" fontId="6" fillId="0" borderId="2" xfId="0" applyNumberFormat="1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vertical="center" wrapText="1"/>
    </xf>
    <xf numFmtId="3" fontId="5" fillId="0" borderId="2" xfId="0" applyNumberFormat="1" applyFont="1" applyBorder="1" applyAlignment="1">
      <alignment vertical="center"/>
    </xf>
    <xf numFmtId="0" fontId="3" fillId="35" borderId="2" xfId="0" applyFont="1" applyFill="1" applyBorder="1" applyAlignment="1">
      <alignment horizontal="center"/>
    </xf>
    <xf numFmtId="168" fontId="8" fillId="0" borderId="0" xfId="0" applyNumberFormat="1" applyFont="1"/>
    <xf numFmtId="165" fontId="5" fillId="0" borderId="2" xfId="0" applyNumberFormat="1" applyFont="1" applyFill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0" fontId="1" fillId="0" borderId="0" xfId="41"/>
    <xf numFmtId="1" fontId="1" fillId="0" borderId="0" xfId="41" applyNumberFormat="1"/>
    <xf numFmtId="2" fontId="1" fillId="0" borderId="0" xfId="41" applyNumberFormat="1"/>
    <xf numFmtId="166" fontId="1" fillId="0" borderId="0" xfId="41" applyNumberFormat="1"/>
    <xf numFmtId="167" fontId="1" fillId="0" borderId="0" xfId="41" applyNumberFormat="1"/>
    <xf numFmtId="168" fontId="1" fillId="0" borderId="0" xfId="41" applyNumberFormat="1"/>
    <xf numFmtId="169" fontId="1" fillId="0" borderId="0" xfId="41" applyNumberFormat="1"/>
    <xf numFmtId="0" fontId="1" fillId="0" borderId="0" xfId="41"/>
    <xf numFmtId="1" fontId="1" fillId="0" borderId="0" xfId="41" applyNumberFormat="1"/>
    <xf numFmtId="2" fontId="1" fillId="0" borderId="0" xfId="41" applyNumberFormat="1"/>
    <xf numFmtId="166" fontId="1" fillId="0" borderId="0" xfId="41" applyNumberFormat="1"/>
    <xf numFmtId="167" fontId="1" fillId="0" borderId="0" xfId="41" applyNumberFormat="1"/>
    <xf numFmtId="168" fontId="1" fillId="0" borderId="0" xfId="41" applyNumberFormat="1"/>
    <xf numFmtId="169" fontId="1" fillId="0" borderId="0" xfId="41" applyNumberForma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11"/>
  <sheetViews>
    <sheetView tabSelected="1" zoomScaleNormal="100" zoomScaleSheetLayoutView="50" workbookViewId="0">
      <selection activeCell="D25" sqref="D23:D25"/>
    </sheetView>
  </sheetViews>
  <sheetFormatPr defaultRowHeight="15"/>
  <cols>
    <col min="1" max="1" width="9.42578125" style="6" customWidth="1"/>
    <col min="2" max="2" width="22.42578125" style="6" customWidth="1"/>
    <col min="3" max="3" width="8.85546875" style="6" customWidth="1"/>
    <col min="4" max="4" width="16" style="6" customWidth="1"/>
    <col min="5" max="5" width="10.42578125" style="15" customWidth="1"/>
    <col min="6" max="6" width="13" style="44" customWidth="1"/>
    <col min="7" max="7" width="15.28515625" style="6" customWidth="1"/>
    <col min="8" max="8" width="11.28515625" style="6" customWidth="1"/>
    <col min="9" max="9" width="13.42578125" style="15" customWidth="1"/>
    <col min="10" max="10" width="14" style="6" customWidth="1"/>
    <col min="11" max="11" width="11.7109375" style="15" customWidth="1"/>
    <col min="12" max="13" width="9.140625" style="6"/>
    <col min="14" max="14" width="9.140625" style="8"/>
    <col min="15" max="16384" width="9.140625" style="6"/>
  </cols>
  <sheetData>
    <row r="1" spans="1:28" s="3" customFormat="1" ht="30">
      <c r="A1" s="9" t="s">
        <v>1</v>
      </c>
      <c r="B1" s="9" t="s">
        <v>0</v>
      </c>
      <c r="C1" s="9" t="s">
        <v>15</v>
      </c>
      <c r="D1" s="9" t="s">
        <v>14</v>
      </c>
      <c r="E1" s="45" t="s">
        <v>2</v>
      </c>
      <c r="F1" s="36" t="s">
        <v>24</v>
      </c>
      <c r="G1" s="2" t="s">
        <v>25</v>
      </c>
      <c r="H1" s="1" t="s">
        <v>26</v>
      </c>
      <c r="I1" s="14" t="s">
        <v>27</v>
      </c>
      <c r="J1" s="2" t="s">
        <v>28</v>
      </c>
      <c r="K1" s="14" t="s">
        <v>29</v>
      </c>
    </row>
    <row r="2" spans="1:28" ht="30">
      <c r="A2" s="4" t="s">
        <v>30</v>
      </c>
      <c r="B2" s="4" t="s">
        <v>3</v>
      </c>
      <c r="C2" s="4" t="s">
        <v>16</v>
      </c>
      <c r="D2" s="4" t="s">
        <v>17</v>
      </c>
      <c r="E2" s="34">
        <f>'Bracco Pond A&amp;B'!AB270</f>
        <v>591.82691752256449</v>
      </c>
      <c r="F2" s="37">
        <f>'Bracco Pond A&amp;B'!AD270</f>
        <v>8653</v>
      </c>
      <c r="G2" s="49">
        <v>0</v>
      </c>
      <c r="H2" s="37">
        <f>ROUND(F2*G2,0)</f>
        <v>0</v>
      </c>
      <c r="I2" s="57">
        <f>'Bracco Pond A&amp;B'!AG270</f>
        <v>1841.3999999999976</v>
      </c>
      <c r="J2" s="49">
        <v>0</v>
      </c>
      <c r="K2" s="57">
        <f>ROUND(I2*J2,1)</f>
        <v>0</v>
      </c>
      <c r="L2" s="25" t="s">
        <v>224</v>
      </c>
      <c r="M2" s="26"/>
      <c r="N2" s="27"/>
      <c r="O2" s="26"/>
      <c r="P2" s="26"/>
      <c r="Q2" s="26"/>
      <c r="R2" s="26"/>
      <c r="S2" s="26"/>
      <c r="T2" s="26"/>
      <c r="U2" s="5"/>
      <c r="V2" s="5"/>
      <c r="W2" s="5"/>
      <c r="X2" s="5"/>
      <c r="Y2" s="5"/>
      <c r="Z2" s="5"/>
      <c r="AA2" s="5"/>
      <c r="AB2" s="5"/>
    </row>
    <row r="3" spans="1:28" ht="30">
      <c r="A3" s="4" t="s">
        <v>31</v>
      </c>
      <c r="B3" s="4" t="s">
        <v>4</v>
      </c>
      <c r="C3" s="4" t="s">
        <v>16</v>
      </c>
      <c r="D3" s="4" t="s">
        <v>18</v>
      </c>
      <c r="E3" s="34">
        <f>'Bracco Pond A&amp;B'!AB270</f>
        <v>591.82691752256449</v>
      </c>
      <c r="F3" s="54">
        <f>'Bracco Pond A&amp;B'!AD270</f>
        <v>8653</v>
      </c>
      <c r="G3" s="50">
        <f>'Wet Pond Calcs'!B4</f>
        <v>0.26899999999999996</v>
      </c>
      <c r="H3" s="37">
        <f>ROUND(F3*G3,0)</f>
        <v>2328</v>
      </c>
      <c r="I3" s="58">
        <f>'Bracco Pond A&amp;B'!AG270</f>
        <v>1841.3999999999976</v>
      </c>
      <c r="J3" s="50">
        <f>'Wet Pond Calcs'!B5</f>
        <v>0.56999999999999995</v>
      </c>
      <c r="K3" s="57">
        <f>ROUND(I3*J3,1)</f>
        <v>1049.5999999999999</v>
      </c>
      <c r="L3" s="5"/>
      <c r="M3" s="5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30">
      <c r="A4" s="4" t="s">
        <v>32</v>
      </c>
      <c r="B4" s="4" t="s">
        <v>5</v>
      </c>
      <c r="C4" s="4" t="s">
        <v>16</v>
      </c>
      <c r="D4" s="4" t="s">
        <v>18</v>
      </c>
      <c r="E4" s="34">
        <f>'Bracco Expansion'!AB678</f>
        <v>775.2208097332192</v>
      </c>
      <c r="F4" s="54">
        <f>'Bracco Expansion'!AD678</f>
        <v>7435</v>
      </c>
      <c r="G4" s="50">
        <f>'Wet Pond Calcs'!F11</f>
        <v>2.0999999999999908E-2</v>
      </c>
      <c r="H4" s="37">
        <f>ROUND(F4*G4,0)</f>
        <v>156</v>
      </c>
      <c r="I4" s="58">
        <f>'Bracco Expansion'!AG678</f>
        <v>1546.6000000000013</v>
      </c>
      <c r="J4" s="50">
        <f>'Wet Pond Calcs'!F12</f>
        <v>2.7000000000000024E-2</v>
      </c>
      <c r="K4" s="57">
        <f>ROUND(I4*J4,1)</f>
        <v>41.8</v>
      </c>
      <c r="L4" s="5"/>
      <c r="M4" s="5"/>
      <c r="N4" s="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0">
      <c r="A5" s="4" t="s">
        <v>33</v>
      </c>
      <c r="B5" s="4" t="s">
        <v>10</v>
      </c>
      <c r="C5" s="4" t="s">
        <v>16</v>
      </c>
      <c r="D5" s="4" t="s">
        <v>19</v>
      </c>
      <c r="E5" s="34">
        <f>'Cocoa Village'!AB10</f>
        <v>13.454303216269478</v>
      </c>
      <c r="F5" s="54">
        <f>'Cocoa Village'!AD10</f>
        <v>370</v>
      </c>
      <c r="G5" s="50">
        <v>0.1</v>
      </c>
      <c r="H5" s="37">
        <f>ROUND(F5*G5,0)</f>
        <v>37</v>
      </c>
      <c r="I5" s="58">
        <f>'Cocoa Village'!AG10</f>
        <v>68.7</v>
      </c>
      <c r="J5" s="50">
        <v>0.1</v>
      </c>
      <c r="K5" s="57">
        <f>ROUND(I5*J5,1)</f>
        <v>6.9</v>
      </c>
      <c r="L5" s="5"/>
      <c r="M5" s="5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0">
      <c r="A6" s="4" t="s">
        <v>34</v>
      </c>
      <c r="B6" s="4" t="s">
        <v>6</v>
      </c>
      <c r="C6" s="4" t="s">
        <v>16</v>
      </c>
      <c r="D6" s="4" t="s">
        <v>18</v>
      </c>
      <c r="E6" s="34">
        <f>'Morris Pond'!AB14</f>
        <v>16.212440524636783</v>
      </c>
      <c r="F6" s="54">
        <f>'Morris Pond'!AD14</f>
        <v>383</v>
      </c>
      <c r="G6" s="50">
        <f>'Wet Pond Calcs'!B17</f>
        <v>0.33299999999999996</v>
      </c>
      <c r="H6" s="37">
        <f>ROUND(F6*G6,0)</f>
        <v>128</v>
      </c>
      <c r="I6" s="58">
        <f>'Morris Pond'!AG14</f>
        <v>75.5</v>
      </c>
      <c r="J6" s="50">
        <f>'Wet Pond Calcs'!B18</f>
        <v>0.61799999999999999</v>
      </c>
      <c r="K6" s="57">
        <f>ROUND(I6*J6,1)</f>
        <v>46.7</v>
      </c>
      <c r="L6" s="5"/>
      <c r="M6" s="5"/>
      <c r="N6" s="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5">
      <c r="A7" s="4" t="s">
        <v>35</v>
      </c>
      <c r="B7" s="4" t="s">
        <v>8</v>
      </c>
      <c r="C7" s="4" t="s">
        <v>16</v>
      </c>
      <c r="D7" s="4" t="s">
        <v>20</v>
      </c>
      <c r="E7" s="34">
        <f>'N Brevard Ave'!AB7</f>
        <v>11.290577033135486</v>
      </c>
      <c r="F7" s="54">
        <f>'N Brevard Ave'!AD7</f>
        <v>305</v>
      </c>
      <c r="G7" s="50">
        <v>0</v>
      </c>
      <c r="H7" s="37">
        <f>ROUND(F7*G7,0)</f>
        <v>0</v>
      </c>
      <c r="I7" s="58">
        <f>'N Brevard Ave'!AG7</f>
        <v>47.5</v>
      </c>
      <c r="J7" s="50">
        <v>0.1</v>
      </c>
      <c r="K7" s="57">
        <f>ROUND(I7*J7,1)</f>
        <v>4.8</v>
      </c>
      <c r="L7" s="5"/>
      <c r="M7" s="5"/>
      <c r="N7" s="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30">
      <c r="A8" s="4" t="s">
        <v>36</v>
      </c>
      <c r="B8" s="4" t="s">
        <v>7</v>
      </c>
      <c r="C8" s="4" t="s">
        <v>16</v>
      </c>
      <c r="D8" s="4" t="s">
        <v>17</v>
      </c>
      <c r="E8" s="34">
        <f>'North Fiske'!AB29</f>
        <v>33.910800291058749</v>
      </c>
      <c r="F8" s="54">
        <f>'North Fiske'!AD29</f>
        <v>42</v>
      </c>
      <c r="G8" s="50">
        <v>1</v>
      </c>
      <c r="H8" s="37">
        <f>ROUND(F8*G8,0)</f>
        <v>42</v>
      </c>
      <c r="I8" s="58">
        <f>'North Fiske'!AG29</f>
        <v>2.4000000000000004</v>
      </c>
      <c r="J8" s="50">
        <v>1</v>
      </c>
      <c r="K8" s="57">
        <f>ROUND(I8*J8,1)</f>
        <v>2.4</v>
      </c>
      <c r="L8" s="5"/>
      <c r="M8" s="5"/>
      <c r="N8" s="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30">
      <c r="A9" s="4" t="s">
        <v>37</v>
      </c>
      <c r="B9" s="4" t="s">
        <v>11</v>
      </c>
      <c r="C9" s="4" t="s">
        <v>16</v>
      </c>
      <c r="D9" s="4" t="s">
        <v>21</v>
      </c>
      <c r="E9" s="34">
        <f>'Suntree BB'!AB4</f>
        <v>5.8799353936608494</v>
      </c>
      <c r="F9" s="54">
        <f>'Suntree BB'!AD4</f>
        <v>38</v>
      </c>
      <c r="G9" s="50">
        <v>0.1905</v>
      </c>
      <c r="H9" s="37">
        <f>ROUND(F9*G9,0)</f>
        <v>7</v>
      </c>
      <c r="I9" s="58">
        <f>'Suntree BB'!AG4</f>
        <v>4.5</v>
      </c>
      <c r="J9" s="50">
        <v>0.155</v>
      </c>
      <c r="K9" s="57">
        <f>ROUND(I9*J9,1)</f>
        <v>0.7</v>
      </c>
      <c r="L9" s="5"/>
      <c r="M9" s="5"/>
      <c r="N9" s="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>
      <c r="A10" s="4" t="s">
        <v>38</v>
      </c>
      <c r="B10" s="4" t="s">
        <v>12</v>
      </c>
      <c r="C10" s="4" t="s">
        <v>16</v>
      </c>
      <c r="D10" s="4" t="s">
        <v>22</v>
      </c>
      <c r="E10" s="41" t="s">
        <v>9</v>
      </c>
      <c r="F10" s="38" t="s">
        <v>9</v>
      </c>
      <c r="G10" s="52" t="s">
        <v>9</v>
      </c>
      <c r="H10" s="54">
        <f>ROUND('Street Sweeping'!A10,0)</f>
        <v>459</v>
      </c>
      <c r="I10" s="41" t="s">
        <v>9</v>
      </c>
      <c r="J10" s="52" t="s">
        <v>9</v>
      </c>
      <c r="K10" s="58">
        <f>ROUND('Street Sweeping'!A14,1)</f>
        <v>206.6</v>
      </c>
      <c r="L10" s="5"/>
      <c r="M10" s="5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30">
      <c r="A11" s="4" t="s">
        <v>39</v>
      </c>
      <c r="B11" s="4" t="s">
        <v>13</v>
      </c>
      <c r="C11" s="4" t="s">
        <v>16</v>
      </c>
      <c r="D11" s="4" t="s">
        <v>23</v>
      </c>
      <c r="E11" s="41" t="s">
        <v>9</v>
      </c>
      <c r="F11" s="38" t="s">
        <v>9</v>
      </c>
      <c r="G11" s="52" t="s">
        <v>9</v>
      </c>
      <c r="H11" s="54">
        <f>ROUND(Reuse!B5,0)</f>
        <v>1102</v>
      </c>
      <c r="I11" s="41" t="s">
        <v>9</v>
      </c>
      <c r="J11" s="52" t="s">
        <v>9</v>
      </c>
      <c r="K11" s="58">
        <f>ROUND(Reuse!B6,1)</f>
        <v>107.6</v>
      </c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45">
      <c r="A12" s="4" t="s">
        <v>69</v>
      </c>
      <c r="B12" s="4" t="s">
        <v>70</v>
      </c>
      <c r="C12" s="4" t="s">
        <v>16</v>
      </c>
      <c r="D12" s="4" t="s">
        <v>18</v>
      </c>
      <c r="E12" s="34">
        <f>'Diamond Square'!AB29</f>
        <v>95.442635128244305</v>
      </c>
      <c r="F12" s="53">
        <f>'Diamond Square'!AD29</f>
        <v>1414</v>
      </c>
      <c r="G12" s="48">
        <f>'Wet Pond Calcs'!I24</f>
        <v>2.4499999999999966E-2</v>
      </c>
      <c r="H12" s="54">
        <f>ROUND(Reuse!B6,0)</f>
        <v>108</v>
      </c>
      <c r="I12" s="51">
        <f>'Diamond Square'!AG29</f>
        <v>346.09999999999991</v>
      </c>
      <c r="J12" s="48">
        <f>'Wet Pond Calcs'!I25</f>
        <v>3.250000000000014E-2</v>
      </c>
      <c r="K12" s="58">
        <f>ROUND(Reuse!B7,1)</f>
        <v>0</v>
      </c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>
      <c r="A13" s="7"/>
      <c r="B13" s="7"/>
      <c r="C13" s="7"/>
      <c r="D13" s="7"/>
      <c r="E13" s="46"/>
      <c r="N13" s="6"/>
    </row>
    <row r="14" spans="1:28">
      <c r="A14" s="7"/>
      <c r="B14" s="7"/>
      <c r="C14" s="7"/>
      <c r="D14" s="7"/>
      <c r="E14" s="46"/>
      <c r="G14" s="10"/>
      <c r="H14" s="11" t="s">
        <v>40</v>
      </c>
      <c r="I14" s="42"/>
      <c r="J14" s="10"/>
      <c r="K14" s="16" t="s">
        <v>41</v>
      </c>
      <c r="N14" s="6"/>
    </row>
    <row r="15" spans="1:28">
      <c r="A15" s="7"/>
      <c r="B15" s="7"/>
      <c r="C15" s="7"/>
      <c r="D15" s="7"/>
      <c r="E15" s="46"/>
      <c r="G15" s="12" t="s">
        <v>42</v>
      </c>
      <c r="H15" s="13">
        <f>SUM(H2:H12)</f>
        <v>4367</v>
      </c>
      <c r="I15" s="42"/>
      <c r="J15" s="10"/>
      <c r="K15" s="17">
        <f>SUM(K2:K12)</f>
        <v>1467.1</v>
      </c>
      <c r="N15" s="6"/>
    </row>
    <row r="16" spans="1:28">
      <c r="A16" s="7"/>
      <c r="B16" s="7"/>
      <c r="C16" s="7"/>
      <c r="D16" s="7"/>
      <c r="E16" s="46"/>
      <c r="F16" s="40"/>
      <c r="G16" s="22" t="s">
        <v>67</v>
      </c>
      <c r="H16" s="23">
        <v>2410.3000000000002</v>
      </c>
      <c r="I16" s="23"/>
      <c r="J16" s="23"/>
      <c r="K16" s="23">
        <v>557.29999999999995</v>
      </c>
      <c r="L16" s="21"/>
      <c r="N16" s="6"/>
    </row>
    <row r="17" spans="1:14">
      <c r="A17" s="7"/>
      <c r="B17" s="7"/>
      <c r="C17" s="7"/>
      <c r="D17" s="7"/>
      <c r="E17" s="46"/>
      <c r="F17" s="40"/>
      <c r="G17" s="22" t="s">
        <v>68</v>
      </c>
      <c r="H17" s="23">
        <f>H16-H15</f>
        <v>-1956.6999999999998</v>
      </c>
      <c r="I17" s="23" t="s">
        <v>225</v>
      </c>
      <c r="J17" s="23"/>
      <c r="K17" s="23">
        <f>K16-K15</f>
        <v>-909.8</v>
      </c>
      <c r="L17" s="21" t="s">
        <v>225</v>
      </c>
      <c r="N17" s="6"/>
    </row>
    <row r="18" spans="1:14">
      <c r="A18" s="7"/>
      <c r="B18" s="7"/>
      <c r="C18" s="7"/>
      <c r="D18" s="7"/>
      <c r="E18" s="46"/>
      <c r="N18" s="6"/>
    </row>
    <row r="19" spans="1:14">
      <c r="A19" s="7"/>
      <c r="B19" s="7"/>
      <c r="C19" s="7"/>
      <c r="D19" s="7"/>
      <c r="E19" s="46"/>
      <c r="N19" s="6"/>
    </row>
    <row r="20" spans="1:14">
      <c r="A20" s="7"/>
      <c r="B20" s="7"/>
      <c r="C20" s="7"/>
      <c r="D20" s="7"/>
      <c r="E20" s="46"/>
      <c r="N20" s="6"/>
    </row>
    <row r="21" spans="1:14">
      <c r="A21" s="7"/>
      <c r="B21" s="7"/>
      <c r="C21" s="7"/>
      <c r="D21" s="7"/>
      <c r="E21" s="46"/>
      <c r="N21" s="6"/>
    </row>
    <row r="22" spans="1:14">
      <c r="A22" s="7"/>
      <c r="B22" s="7"/>
      <c r="C22" s="7"/>
      <c r="D22" s="7"/>
      <c r="E22" s="46"/>
      <c r="N22" s="6"/>
    </row>
    <row r="23" spans="1:14">
      <c r="A23" s="7"/>
      <c r="B23" s="7"/>
      <c r="C23" s="7"/>
      <c r="D23" s="7"/>
      <c r="E23" s="46"/>
      <c r="N23" s="6"/>
    </row>
    <row r="24" spans="1:14">
      <c r="A24" s="7"/>
      <c r="B24" s="7"/>
      <c r="C24" s="7"/>
      <c r="D24" s="7"/>
      <c r="E24" s="46"/>
      <c r="N24" s="6"/>
    </row>
    <row r="25" spans="1:14">
      <c r="A25" s="7"/>
      <c r="B25" s="7"/>
      <c r="C25" s="7"/>
      <c r="D25" s="7"/>
      <c r="E25" s="46"/>
      <c r="N25" s="6"/>
    </row>
    <row r="26" spans="1:14">
      <c r="A26" s="7"/>
      <c r="B26" s="7"/>
      <c r="C26" s="7"/>
      <c r="D26" s="7"/>
      <c r="E26" s="46"/>
      <c r="N26" s="6"/>
    </row>
    <row r="27" spans="1:14">
      <c r="A27" s="7"/>
      <c r="B27" s="7"/>
      <c r="C27" s="7"/>
      <c r="D27" s="7"/>
      <c r="E27" s="46"/>
      <c r="N27" s="6"/>
    </row>
    <row r="28" spans="1:14">
      <c r="A28" s="7"/>
      <c r="B28" s="7"/>
      <c r="C28" s="7"/>
      <c r="D28" s="7"/>
      <c r="E28" s="46"/>
      <c r="N28" s="6"/>
    </row>
    <row r="29" spans="1:14">
      <c r="A29" s="7"/>
      <c r="B29" s="7"/>
      <c r="C29" s="7"/>
      <c r="D29" s="7"/>
      <c r="E29" s="46"/>
      <c r="N29" s="6"/>
    </row>
    <row r="30" spans="1:14">
      <c r="A30" s="7"/>
      <c r="B30" s="7"/>
      <c r="C30" s="7"/>
      <c r="D30" s="7"/>
      <c r="E30" s="46"/>
      <c r="N30" s="6"/>
    </row>
    <row r="31" spans="1:14">
      <c r="A31" s="7"/>
      <c r="B31" s="7"/>
      <c r="C31" s="7"/>
      <c r="D31" s="7"/>
      <c r="E31" s="46"/>
      <c r="N31" s="6"/>
    </row>
    <row r="32" spans="1:14">
      <c r="A32" s="7"/>
      <c r="B32" s="7"/>
      <c r="C32" s="7"/>
      <c r="D32" s="7"/>
      <c r="E32" s="46"/>
      <c r="N32" s="6"/>
    </row>
    <row r="33" spans="1:14">
      <c r="A33" s="7"/>
      <c r="B33" s="7"/>
      <c r="C33" s="7"/>
      <c r="D33" s="7"/>
      <c r="E33" s="46"/>
      <c r="N33" s="6"/>
    </row>
    <row r="34" spans="1:14">
      <c r="A34" s="7"/>
      <c r="B34" s="7"/>
      <c r="C34" s="7"/>
      <c r="D34" s="7"/>
      <c r="E34" s="46"/>
      <c r="N34" s="6"/>
    </row>
    <row r="35" spans="1:14">
      <c r="A35" s="7"/>
      <c r="B35" s="7"/>
      <c r="C35" s="7"/>
      <c r="D35" s="7"/>
      <c r="E35" s="46"/>
      <c r="N35" s="6"/>
    </row>
    <row r="36" spans="1:14">
      <c r="A36" s="7"/>
      <c r="B36" s="7"/>
      <c r="C36" s="7"/>
      <c r="D36" s="7"/>
      <c r="E36" s="46"/>
      <c r="N36" s="6"/>
    </row>
    <row r="37" spans="1:14">
      <c r="A37" s="7"/>
      <c r="B37" s="7"/>
      <c r="C37" s="7"/>
      <c r="D37" s="7"/>
      <c r="E37" s="46"/>
      <c r="N37" s="6"/>
    </row>
    <row r="38" spans="1:14">
      <c r="A38" s="7"/>
      <c r="B38" s="7"/>
      <c r="C38" s="7"/>
      <c r="D38" s="7"/>
      <c r="E38" s="46"/>
      <c r="N38" s="6"/>
    </row>
    <row r="39" spans="1:14">
      <c r="A39" s="7"/>
      <c r="B39" s="7"/>
      <c r="C39" s="7"/>
      <c r="D39" s="7"/>
      <c r="E39" s="46"/>
      <c r="N39" s="6"/>
    </row>
    <row r="40" spans="1:14">
      <c r="A40" s="7"/>
      <c r="B40" s="7"/>
      <c r="C40" s="7"/>
      <c r="D40" s="7"/>
      <c r="E40" s="46"/>
      <c r="N40" s="6"/>
    </row>
    <row r="41" spans="1:14">
      <c r="A41" s="7"/>
      <c r="B41" s="7"/>
      <c r="C41" s="7"/>
      <c r="D41" s="7"/>
      <c r="E41" s="46"/>
      <c r="N41" s="6"/>
    </row>
    <row r="42" spans="1:14">
      <c r="A42" s="7"/>
      <c r="B42" s="7"/>
      <c r="C42" s="7"/>
      <c r="D42" s="7"/>
      <c r="E42" s="46"/>
      <c r="N42" s="6"/>
    </row>
    <row r="43" spans="1:14">
      <c r="A43" s="7"/>
      <c r="B43" s="7"/>
      <c r="C43" s="7"/>
      <c r="D43" s="7"/>
      <c r="E43" s="46"/>
      <c r="N43" s="6"/>
    </row>
    <row r="44" spans="1:14">
      <c r="A44" s="7"/>
      <c r="B44" s="7"/>
      <c r="C44" s="7"/>
      <c r="D44" s="7"/>
      <c r="E44" s="46"/>
      <c r="N44" s="6"/>
    </row>
    <row r="45" spans="1:14">
      <c r="A45" s="7"/>
      <c r="B45" s="7"/>
      <c r="C45" s="7"/>
      <c r="D45" s="7"/>
      <c r="E45" s="46"/>
      <c r="N45" s="6"/>
    </row>
    <row r="46" spans="1:14">
      <c r="A46" s="7"/>
      <c r="B46" s="7"/>
      <c r="C46" s="7"/>
      <c r="D46" s="7"/>
      <c r="E46" s="46"/>
      <c r="N46" s="6"/>
    </row>
    <row r="47" spans="1:14">
      <c r="A47" s="7"/>
      <c r="B47" s="7"/>
      <c r="C47" s="7"/>
      <c r="D47" s="7"/>
      <c r="E47" s="46"/>
      <c r="N47" s="6"/>
    </row>
    <row r="48" spans="1:14">
      <c r="A48" s="7"/>
      <c r="B48" s="7"/>
      <c r="C48" s="7"/>
      <c r="D48" s="7"/>
      <c r="E48" s="46"/>
      <c r="N48" s="6"/>
    </row>
    <row r="49" spans="1:14">
      <c r="A49" s="7"/>
      <c r="B49" s="7"/>
      <c r="C49" s="7"/>
      <c r="D49" s="7"/>
      <c r="E49" s="46"/>
      <c r="N49" s="6"/>
    </row>
    <row r="50" spans="1:14">
      <c r="A50" s="7"/>
      <c r="B50" s="7"/>
      <c r="C50" s="7"/>
      <c r="D50" s="7"/>
      <c r="E50" s="46"/>
      <c r="N50" s="6"/>
    </row>
    <row r="51" spans="1:14">
      <c r="A51" s="7"/>
      <c r="B51" s="7"/>
      <c r="C51" s="7"/>
      <c r="D51" s="7"/>
      <c r="E51" s="46"/>
      <c r="N51" s="6"/>
    </row>
    <row r="52" spans="1:14">
      <c r="A52" s="7"/>
      <c r="B52" s="7"/>
      <c r="C52" s="7"/>
      <c r="D52" s="7"/>
      <c r="E52" s="46"/>
      <c r="N52" s="6"/>
    </row>
    <row r="53" spans="1:14">
      <c r="A53" s="7"/>
      <c r="B53" s="7"/>
      <c r="C53" s="7"/>
      <c r="D53" s="7"/>
      <c r="E53" s="46"/>
      <c r="N53" s="6"/>
    </row>
    <row r="54" spans="1:14">
      <c r="A54" s="7"/>
      <c r="B54" s="7"/>
      <c r="C54" s="7"/>
      <c r="D54" s="7"/>
      <c r="E54" s="46"/>
      <c r="N54" s="6"/>
    </row>
    <row r="55" spans="1:14">
      <c r="A55" s="7"/>
      <c r="B55" s="7"/>
      <c r="C55" s="7"/>
      <c r="D55" s="7"/>
      <c r="E55" s="46"/>
      <c r="N55" s="6"/>
    </row>
    <row r="56" spans="1:14">
      <c r="A56" s="7"/>
      <c r="B56" s="7"/>
      <c r="C56" s="7"/>
      <c r="D56" s="7"/>
      <c r="E56" s="46"/>
      <c r="N56" s="6"/>
    </row>
    <row r="57" spans="1:14">
      <c r="A57" s="7"/>
      <c r="B57" s="7"/>
      <c r="C57" s="7"/>
      <c r="D57" s="7"/>
      <c r="E57" s="46"/>
      <c r="N57" s="6"/>
    </row>
    <row r="58" spans="1:14">
      <c r="N58" s="6"/>
    </row>
    <row r="59" spans="1:14">
      <c r="N59" s="6"/>
    </row>
    <row r="60" spans="1:14">
      <c r="N60" s="6"/>
    </row>
    <row r="61" spans="1:14">
      <c r="N61" s="6"/>
    </row>
    <row r="62" spans="1:14">
      <c r="N62" s="6"/>
    </row>
    <row r="63" spans="1:14">
      <c r="N63" s="6"/>
    </row>
    <row r="64" spans="1:14">
      <c r="N64" s="6"/>
    </row>
    <row r="65" spans="14:14">
      <c r="N65" s="6"/>
    </row>
    <row r="66" spans="14:14">
      <c r="N66" s="6"/>
    </row>
    <row r="67" spans="14:14">
      <c r="N67" s="6"/>
    </row>
    <row r="68" spans="14:14">
      <c r="N68" s="6"/>
    </row>
    <row r="69" spans="14:14">
      <c r="N69" s="6"/>
    </row>
    <row r="70" spans="14:14">
      <c r="N70" s="6"/>
    </row>
    <row r="71" spans="14:14">
      <c r="N71" s="6"/>
    </row>
    <row r="72" spans="14:14">
      <c r="N72" s="6"/>
    </row>
    <row r="73" spans="14:14">
      <c r="N73" s="6"/>
    </row>
    <row r="74" spans="14:14">
      <c r="N74" s="6"/>
    </row>
    <row r="75" spans="14:14">
      <c r="N75" s="6"/>
    </row>
    <row r="76" spans="14:14">
      <c r="N76" s="6"/>
    </row>
    <row r="77" spans="14:14">
      <c r="N77" s="6"/>
    </row>
    <row r="78" spans="14:14">
      <c r="N78" s="6"/>
    </row>
    <row r="79" spans="14:14">
      <c r="N79" s="6"/>
    </row>
    <row r="80" spans="14:14">
      <c r="N80" s="6"/>
    </row>
    <row r="81" spans="14:14">
      <c r="N81" s="6"/>
    </row>
    <row r="82" spans="14:14">
      <c r="N82" s="6"/>
    </row>
    <row r="83" spans="14:14">
      <c r="N83" s="6"/>
    </row>
    <row r="84" spans="14:14">
      <c r="N84" s="6"/>
    </row>
    <row r="85" spans="14:14">
      <c r="N85" s="6"/>
    </row>
    <row r="86" spans="14:14">
      <c r="N86" s="6"/>
    </row>
    <row r="87" spans="14:14">
      <c r="N87" s="6"/>
    </row>
    <row r="88" spans="14:14">
      <c r="N88" s="6"/>
    </row>
    <row r="89" spans="14:14">
      <c r="N89" s="6"/>
    </row>
    <row r="90" spans="14:14">
      <c r="N90" s="6"/>
    </row>
    <row r="91" spans="14:14">
      <c r="N91" s="6"/>
    </row>
    <row r="92" spans="14:14">
      <c r="N92" s="6"/>
    </row>
    <row r="93" spans="14:14">
      <c r="N93" s="6"/>
    </row>
    <row r="94" spans="14:14">
      <c r="N94" s="6"/>
    </row>
    <row r="95" spans="14:14">
      <c r="N95" s="6"/>
    </row>
    <row r="96" spans="14:14">
      <c r="N96" s="6"/>
    </row>
    <row r="97" spans="14:14">
      <c r="N97" s="6"/>
    </row>
    <row r="98" spans="14:14">
      <c r="N98" s="6"/>
    </row>
    <row r="99" spans="14:14">
      <c r="N99" s="6"/>
    </row>
    <row r="100" spans="14:14">
      <c r="N100" s="6"/>
    </row>
    <row r="101" spans="14:14">
      <c r="N101" s="6"/>
    </row>
    <row r="102" spans="14:14">
      <c r="N102" s="6"/>
    </row>
    <row r="103" spans="14:14">
      <c r="N103" s="6"/>
    </row>
    <row r="104" spans="14:14">
      <c r="N104" s="6"/>
    </row>
    <row r="105" spans="14:14">
      <c r="N105" s="6"/>
    </row>
    <row r="106" spans="14:14">
      <c r="N106" s="6"/>
    </row>
    <row r="107" spans="14:14">
      <c r="N107" s="6"/>
    </row>
    <row r="108" spans="14:14">
      <c r="N108" s="6"/>
    </row>
    <row r="109" spans="14:14">
      <c r="N109" s="6"/>
    </row>
    <row r="110" spans="14:14">
      <c r="N110" s="6"/>
    </row>
    <row r="111" spans="14:14">
      <c r="N111" s="6"/>
    </row>
  </sheetData>
  <phoneticPr fontId="2" type="noConversion"/>
  <printOptions gridLines="1"/>
  <pageMargins left="0.5" right="0.25" top="1" bottom="1" header="0.5" footer="0.5"/>
  <pageSetup scale="91" fitToWidth="0" fitToHeight="0" orientation="landscape" blackAndWhite="1" r:id="rId1"/>
  <headerFooter alignWithMargins="0">
    <oddHeader>&amp;C&amp;"Arial,Bold"North IRL Project Zone B
Cocoa Projects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3" sqref="A13"/>
    </sheetView>
  </sheetViews>
  <sheetFormatPr defaultRowHeight="12.75"/>
  <cols>
    <col min="1" max="1" width="11.5703125" customWidth="1"/>
  </cols>
  <sheetData>
    <row r="1" spans="1:2">
      <c r="A1">
        <v>250</v>
      </c>
      <c r="B1" t="s">
        <v>58</v>
      </c>
    </row>
    <row r="2" spans="1:2">
      <c r="A2">
        <f>A1*1000</f>
        <v>250000</v>
      </c>
      <c r="B2" t="s">
        <v>59</v>
      </c>
    </row>
    <row r="4" spans="1:2">
      <c r="A4" t="s">
        <v>60</v>
      </c>
    </row>
    <row r="5" spans="1:2">
      <c r="A5">
        <v>374.9</v>
      </c>
      <c r="B5" t="s">
        <v>61</v>
      </c>
    </row>
    <row r="6" spans="1:2">
      <c r="A6">
        <v>832.4</v>
      </c>
      <c r="B6" t="s">
        <v>62</v>
      </c>
    </row>
    <row r="8" spans="1:2">
      <c r="A8" t="s">
        <v>63</v>
      </c>
    </row>
    <row r="9" spans="1:2">
      <c r="A9">
        <f>A2*A6</f>
        <v>208100000</v>
      </c>
      <c r="B9" t="s">
        <v>64</v>
      </c>
    </row>
    <row r="10" spans="1:2">
      <c r="A10">
        <f>A9*0.0000022046226218</f>
        <v>458.78196759657999</v>
      </c>
      <c r="B10" t="s">
        <v>65</v>
      </c>
    </row>
    <row r="12" spans="1:2">
      <c r="A12" t="s">
        <v>66</v>
      </c>
    </row>
    <row r="13" spans="1:2">
      <c r="A13">
        <f>A2*A5</f>
        <v>93725000</v>
      </c>
      <c r="B13" t="s">
        <v>64</v>
      </c>
    </row>
    <row r="14" spans="1:2">
      <c r="A14">
        <f>A13*0.0000022046226218</f>
        <v>206.62825522820501</v>
      </c>
      <c r="B14" t="s">
        <v>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7" sqref="B7"/>
    </sheetView>
  </sheetViews>
  <sheetFormatPr defaultRowHeight="12.75"/>
  <sheetData>
    <row r="1" spans="1:2">
      <c r="A1">
        <v>75.91</v>
      </c>
      <c r="B1" s="18" t="s">
        <v>43</v>
      </c>
    </row>
    <row r="2" spans="1:2">
      <c r="A2">
        <v>1.74</v>
      </c>
      <c r="B2" s="18" t="s">
        <v>45</v>
      </c>
    </row>
    <row r="3" spans="1:2">
      <c r="A3">
        <v>0.17</v>
      </c>
      <c r="B3" s="18" t="s">
        <v>44</v>
      </c>
    </row>
    <row r="5" spans="1:2">
      <c r="A5" s="18" t="s">
        <v>46</v>
      </c>
      <c r="B5">
        <f>A1*A2*8.34</f>
        <v>1101.5755559999998</v>
      </c>
    </row>
    <row r="6" spans="1:2">
      <c r="A6" s="18" t="s">
        <v>47</v>
      </c>
      <c r="B6">
        <f>A1*A3*8.34</f>
        <v>107.625198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29"/>
  <sheetViews>
    <sheetView topLeftCell="M1" workbookViewId="0">
      <selection activeCell="AB2" sqref="AB2:AB29"/>
    </sheetView>
  </sheetViews>
  <sheetFormatPr defaultRowHeight="12.75"/>
  <cols>
    <col min="1" max="1" width="13.85546875" bestFit="1" customWidth="1"/>
    <col min="2" max="2" width="11.42578125" bestFit="1" customWidth="1"/>
    <col min="3" max="3" width="11" bestFit="1" customWidth="1"/>
    <col min="4" max="4" width="10.42578125" bestFit="1" customWidth="1"/>
    <col min="5" max="5" width="11.28515625" bestFit="1" customWidth="1"/>
    <col min="6" max="6" width="10.28515625" bestFit="1" customWidth="1"/>
    <col min="7" max="7" width="9.85546875" bestFit="1" customWidth="1"/>
    <col min="8" max="8" width="8.85546875" bestFit="1" customWidth="1"/>
    <col min="9" max="9" width="10.85546875" bestFit="1" customWidth="1"/>
    <col min="10" max="10" width="11.85546875" bestFit="1" customWidth="1"/>
    <col min="11" max="11" width="16.7109375" bestFit="1" customWidth="1"/>
    <col min="12" max="12" width="18.85546875" bestFit="1" customWidth="1"/>
    <col min="13" max="13" width="6.85546875" bestFit="1" customWidth="1"/>
    <col min="14" max="14" width="6.5703125" bestFit="1" customWidth="1"/>
    <col min="15" max="15" width="4.5703125" bestFit="1" customWidth="1"/>
    <col min="16" max="16" width="5.28515625" bestFit="1" customWidth="1"/>
    <col min="17" max="17" width="12.5703125" bestFit="1" customWidth="1"/>
    <col min="18" max="18" width="11.5703125" bestFit="1" customWidth="1"/>
    <col min="19" max="19" width="9.42578125" bestFit="1" customWidth="1"/>
    <col min="20" max="20" width="10.140625" bestFit="1" customWidth="1"/>
    <col min="21" max="21" width="14.28515625" bestFit="1" customWidth="1"/>
    <col min="22" max="22" width="12.5703125" bestFit="1" customWidth="1"/>
    <col min="23" max="24" width="8.5703125" bestFit="1" customWidth="1"/>
    <col min="25" max="26" width="8.5703125" customWidth="1"/>
    <col min="27" max="27" width="8.5703125" bestFit="1" customWidth="1"/>
    <col min="28" max="28" width="20.85546875" bestFit="1" customWidth="1"/>
    <col min="29" max="29" width="12.42578125" customWidth="1"/>
    <col min="33" max="33" width="13" customWidth="1"/>
  </cols>
  <sheetData>
    <row r="1" spans="1:33" ht="26.25">
      <c r="A1" s="67" t="s">
        <v>74</v>
      </c>
      <c r="B1" s="67" t="s">
        <v>75</v>
      </c>
      <c r="C1" s="67" t="s">
        <v>76</v>
      </c>
      <c r="D1" s="68" t="s">
        <v>77</v>
      </c>
      <c r="E1" s="67" t="s">
        <v>78</v>
      </c>
      <c r="F1" s="67" t="s">
        <v>79</v>
      </c>
      <c r="G1" s="69" t="s">
        <v>80</v>
      </c>
      <c r="H1" s="67" t="s">
        <v>81</v>
      </c>
      <c r="I1" s="67" t="s">
        <v>82</v>
      </c>
      <c r="J1" s="67" t="s">
        <v>83</v>
      </c>
      <c r="K1" s="70" t="s">
        <v>84</v>
      </c>
      <c r="L1" s="70" t="s">
        <v>85</v>
      </c>
      <c r="M1" s="68" t="s">
        <v>86</v>
      </c>
      <c r="N1" s="68" t="s">
        <v>87</v>
      </c>
      <c r="O1" s="67" t="s">
        <v>88</v>
      </c>
      <c r="P1" s="67" t="s">
        <v>89</v>
      </c>
      <c r="Q1" s="71" t="s">
        <v>90</v>
      </c>
      <c r="R1" s="71" t="s">
        <v>91</v>
      </c>
      <c r="S1" s="67" t="s">
        <v>92</v>
      </c>
      <c r="T1" s="67" t="s">
        <v>93</v>
      </c>
      <c r="U1" s="71" t="s">
        <v>94</v>
      </c>
      <c r="V1" s="71" t="s">
        <v>95</v>
      </c>
      <c r="W1" s="71" t="s">
        <v>96</v>
      </c>
      <c r="X1" s="71" t="s">
        <v>97</v>
      </c>
      <c r="Y1" s="71" t="s">
        <v>211</v>
      </c>
      <c r="Z1" s="71" t="s">
        <v>212</v>
      </c>
      <c r="AA1" s="71" t="s">
        <v>98</v>
      </c>
      <c r="AB1" s="72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 ht="15">
      <c r="A2" s="67" t="s">
        <v>100</v>
      </c>
      <c r="B2" s="67">
        <v>0</v>
      </c>
      <c r="C2" s="66"/>
      <c r="D2" s="68">
        <v>0</v>
      </c>
      <c r="E2" s="67" t="s">
        <v>102</v>
      </c>
      <c r="F2" s="67">
        <v>0</v>
      </c>
      <c r="G2" s="69">
        <v>29</v>
      </c>
      <c r="H2" s="67" t="s">
        <v>115</v>
      </c>
      <c r="I2" s="67" t="s">
        <v>104</v>
      </c>
      <c r="J2" s="67">
        <v>0</v>
      </c>
      <c r="K2" s="70">
        <v>205.22148655699999</v>
      </c>
      <c r="L2" s="70">
        <v>995.91709820899996</v>
      </c>
      <c r="M2" s="68">
        <v>0</v>
      </c>
      <c r="N2" s="68">
        <v>0</v>
      </c>
      <c r="O2" s="67">
        <v>0</v>
      </c>
      <c r="P2" s="67">
        <v>0</v>
      </c>
      <c r="Q2" s="71">
        <v>74128</v>
      </c>
      <c r="R2" s="71">
        <v>1200</v>
      </c>
      <c r="S2" s="66"/>
      <c r="T2" s="67" t="s">
        <v>121</v>
      </c>
      <c r="U2" s="71">
        <v>48.29</v>
      </c>
      <c r="V2" s="71">
        <v>1</v>
      </c>
      <c r="W2" s="71">
        <v>2.23</v>
      </c>
      <c r="X2" s="71">
        <v>0.316</v>
      </c>
      <c r="Y2" s="71">
        <f>W2</f>
        <v>2.23</v>
      </c>
      <c r="Z2" s="71">
        <f>X2</f>
        <v>0.316</v>
      </c>
      <c r="AA2" s="71">
        <v>0.30399999999999999</v>
      </c>
      <c r="AB2" s="72">
        <v>1.3547474683023499E-2</v>
      </c>
      <c r="AC2">
        <f>ROUND(AB2*AA2*U2*102.79,0)</f>
        <v>20</v>
      </c>
      <c r="AD2">
        <f>ROUND(Y2*AC2*0.002205,0)</f>
        <v>0</v>
      </c>
      <c r="AE2">
        <f>ROUND(Z2*AC2*0.002205,1)</f>
        <v>0</v>
      </c>
      <c r="AF2">
        <f>'TP Factors'!$D$6</f>
        <v>1.0585839223673177</v>
      </c>
      <c r="AG2">
        <f>ROUND(AE2*AF2,1)</f>
        <v>0</v>
      </c>
    </row>
    <row r="3" spans="1:33" ht="15">
      <c r="A3" s="67" t="s">
        <v>100</v>
      </c>
      <c r="B3" s="67">
        <v>0</v>
      </c>
      <c r="C3" s="66"/>
      <c r="D3" s="68">
        <v>0</v>
      </c>
      <c r="E3" s="67" t="s">
        <v>102</v>
      </c>
      <c r="F3" s="67">
        <v>0</v>
      </c>
      <c r="G3" s="69">
        <v>102.5</v>
      </c>
      <c r="H3" s="67" t="s">
        <v>115</v>
      </c>
      <c r="I3" s="67" t="s">
        <v>104</v>
      </c>
      <c r="J3" s="67">
        <v>0</v>
      </c>
      <c r="K3" s="70">
        <v>95.999099789799999</v>
      </c>
      <c r="L3" s="70">
        <v>60.150607339499999</v>
      </c>
      <c r="M3" s="68">
        <v>0</v>
      </c>
      <c r="N3" s="68">
        <v>0</v>
      </c>
      <c r="O3" s="67">
        <v>0</v>
      </c>
      <c r="P3" s="67">
        <v>0</v>
      </c>
      <c r="Q3" s="71">
        <v>74150</v>
      </c>
      <c r="R3" s="71">
        <v>1300</v>
      </c>
      <c r="S3" s="66"/>
      <c r="T3" s="67" t="s">
        <v>129</v>
      </c>
      <c r="U3" s="71">
        <v>48.29</v>
      </c>
      <c r="V3" s="71">
        <v>1</v>
      </c>
      <c r="W3" s="71">
        <v>2.1</v>
      </c>
      <c r="X3" s="71">
        <v>0.51600000000000001</v>
      </c>
      <c r="Y3" s="71">
        <f t="shared" ref="Y3:Y23" si="0">W3</f>
        <v>2.1</v>
      </c>
      <c r="Z3" s="71">
        <f t="shared" ref="Z3:Z23" si="1">X3</f>
        <v>0.51600000000000001</v>
      </c>
      <c r="AA3" s="71">
        <v>0.66200000000000003</v>
      </c>
      <c r="AB3" s="72">
        <v>1.09842805988528E-2</v>
      </c>
      <c r="AC3">
        <f t="shared" ref="AC3:AC28" si="2">ROUND(AB3*AA3*U3*102.79,0)</f>
        <v>36</v>
      </c>
      <c r="AD3">
        <f t="shared" ref="AD3:AD28" si="3">ROUND(Y3*AC3*0.002205,0)</f>
        <v>0</v>
      </c>
      <c r="AE3">
        <f t="shared" ref="AE3:AE28" si="4">ROUND(Z3*AC3*0.002205,1)</f>
        <v>0</v>
      </c>
      <c r="AF3">
        <f>'TP Factors'!$D$6</f>
        <v>1.0585839223673177</v>
      </c>
      <c r="AG3">
        <f t="shared" ref="AG3:AG28" si="5">ROUND(AE3*AF3,1)</f>
        <v>0</v>
      </c>
    </row>
    <row r="4" spans="1:33" ht="15">
      <c r="A4" s="67" t="s">
        <v>100</v>
      </c>
      <c r="B4" s="67">
        <v>0</v>
      </c>
      <c r="C4" s="66"/>
      <c r="D4" s="68">
        <v>0</v>
      </c>
      <c r="E4" s="67" t="s">
        <v>102</v>
      </c>
      <c r="F4" s="67">
        <v>0</v>
      </c>
      <c r="G4" s="69">
        <v>98</v>
      </c>
      <c r="H4" s="67" t="s">
        <v>103</v>
      </c>
      <c r="I4" s="67" t="s">
        <v>104</v>
      </c>
      <c r="J4" s="67">
        <v>0</v>
      </c>
      <c r="K4" s="70">
        <v>306.43088019200002</v>
      </c>
      <c r="L4" s="70">
        <v>5791.8333364500004</v>
      </c>
      <c r="M4" s="68">
        <v>0</v>
      </c>
      <c r="N4" s="68">
        <v>0</v>
      </c>
      <c r="O4" s="67">
        <v>0</v>
      </c>
      <c r="P4" s="67">
        <v>0</v>
      </c>
      <c r="Q4" s="71">
        <v>74356</v>
      </c>
      <c r="R4" s="71">
        <v>1700</v>
      </c>
      <c r="S4" s="66"/>
      <c r="T4" s="67" t="s">
        <v>139</v>
      </c>
      <c r="U4" s="71">
        <v>48.29</v>
      </c>
      <c r="V4" s="71">
        <v>1</v>
      </c>
      <c r="W4" s="71">
        <v>1.8</v>
      </c>
      <c r="X4" s="71">
        <v>0.47799999999999998</v>
      </c>
      <c r="Y4" s="71">
        <f t="shared" si="0"/>
        <v>1.8</v>
      </c>
      <c r="Z4" s="71">
        <f t="shared" si="1"/>
        <v>0.47799999999999998</v>
      </c>
      <c r="AA4" s="71">
        <v>0.78600000000000003</v>
      </c>
      <c r="AB4" s="72">
        <v>0.10158636028715699</v>
      </c>
      <c r="AC4">
        <f t="shared" si="2"/>
        <v>396</v>
      </c>
      <c r="AD4">
        <f t="shared" si="3"/>
        <v>2</v>
      </c>
      <c r="AE4">
        <f t="shared" si="4"/>
        <v>0.4</v>
      </c>
      <c r="AF4">
        <f>'TP Factors'!$D$5</f>
        <v>0.88209793191670816</v>
      </c>
      <c r="AG4">
        <f t="shared" si="5"/>
        <v>0.4</v>
      </c>
    </row>
    <row r="5" spans="1:33" ht="15">
      <c r="A5" s="67" t="s">
        <v>100</v>
      </c>
      <c r="B5" s="67">
        <v>0</v>
      </c>
      <c r="C5" s="66"/>
      <c r="D5" s="68">
        <v>0</v>
      </c>
      <c r="E5" s="67" t="s">
        <v>102</v>
      </c>
      <c r="F5" s="67">
        <v>0</v>
      </c>
      <c r="G5" s="69">
        <v>29</v>
      </c>
      <c r="H5" s="67" t="s">
        <v>115</v>
      </c>
      <c r="I5" s="67" t="s">
        <v>104</v>
      </c>
      <c r="J5" s="67">
        <v>0</v>
      </c>
      <c r="K5" s="70">
        <v>685.82463998799994</v>
      </c>
      <c r="L5" s="70">
        <v>11264.6286989</v>
      </c>
      <c r="M5" s="68">
        <v>0</v>
      </c>
      <c r="N5" s="68">
        <v>0</v>
      </c>
      <c r="O5" s="67">
        <v>0</v>
      </c>
      <c r="P5" s="67">
        <v>0</v>
      </c>
      <c r="Q5" s="71">
        <v>74357</v>
      </c>
      <c r="R5" s="71">
        <v>1200</v>
      </c>
      <c r="S5" s="66"/>
      <c r="T5" s="67" t="s">
        <v>121</v>
      </c>
      <c r="U5" s="71">
        <v>48.29</v>
      </c>
      <c r="V5" s="71">
        <v>1</v>
      </c>
      <c r="W5" s="71">
        <v>2.23</v>
      </c>
      <c r="X5" s="71">
        <v>0.316</v>
      </c>
      <c r="Y5" s="71">
        <f t="shared" si="0"/>
        <v>2.23</v>
      </c>
      <c r="Z5" s="71">
        <f t="shared" si="1"/>
        <v>0.316</v>
      </c>
      <c r="AA5" s="71">
        <v>0.30399999999999999</v>
      </c>
      <c r="AB5" s="72">
        <v>1.4763279760441499</v>
      </c>
      <c r="AC5">
        <f t="shared" si="2"/>
        <v>2228</v>
      </c>
      <c r="AD5">
        <f t="shared" si="3"/>
        <v>11</v>
      </c>
      <c r="AE5">
        <f t="shared" si="4"/>
        <v>1.6</v>
      </c>
      <c r="AF5">
        <f>'TP Factors'!$D$6</f>
        <v>1.0585839223673177</v>
      </c>
      <c r="AG5">
        <f t="shared" si="5"/>
        <v>1.7</v>
      </c>
    </row>
    <row r="6" spans="1:33" ht="15">
      <c r="A6" s="67" t="s">
        <v>100</v>
      </c>
      <c r="B6" s="67">
        <v>0</v>
      </c>
      <c r="C6" s="66"/>
      <c r="D6" s="68">
        <v>0</v>
      </c>
      <c r="E6" s="67" t="s">
        <v>102</v>
      </c>
      <c r="F6" s="67">
        <v>0</v>
      </c>
      <c r="G6" s="69">
        <v>98</v>
      </c>
      <c r="H6" s="67" t="s">
        <v>115</v>
      </c>
      <c r="I6" s="67" t="s">
        <v>104</v>
      </c>
      <c r="J6" s="67">
        <v>0</v>
      </c>
      <c r="K6" s="70">
        <v>344.53603362000001</v>
      </c>
      <c r="L6" s="70">
        <v>6728.8683003699998</v>
      </c>
      <c r="M6" s="68">
        <v>0</v>
      </c>
      <c r="N6" s="68">
        <v>0</v>
      </c>
      <c r="O6" s="67">
        <v>0</v>
      </c>
      <c r="P6" s="67">
        <v>0</v>
      </c>
      <c r="Q6" s="71">
        <v>74450</v>
      </c>
      <c r="R6" s="71">
        <v>1750</v>
      </c>
      <c r="S6" s="66"/>
      <c r="T6" s="67" t="s">
        <v>209</v>
      </c>
      <c r="U6" s="71">
        <v>48.29</v>
      </c>
      <c r="V6" s="71">
        <v>1</v>
      </c>
      <c r="W6" s="71">
        <v>1.8</v>
      </c>
      <c r="X6" s="71">
        <v>0.47799999999999998</v>
      </c>
      <c r="Y6" s="71">
        <f t="shared" si="0"/>
        <v>1.8</v>
      </c>
      <c r="Z6" s="71">
        <f t="shared" si="1"/>
        <v>0.47799999999999998</v>
      </c>
      <c r="AA6" s="71">
        <v>0.72399999999999998</v>
      </c>
      <c r="AB6" s="72">
        <v>3.6647910082599197E-2</v>
      </c>
      <c r="AC6">
        <f t="shared" si="2"/>
        <v>132</v>
      </c>
      <c r="AD6">
        <f t="shared" si="3"/>
        <v>1</v>
      </c>
      <c r="AE6">
        <f t="shared" si="4"/>
        <v>0.1</v>
      </c>
      <c r="AF6">
        <f>'TP Factors'!$D$6</f>
        <v>1.0585839223673177</v>
      </c>
      <c r="AG6">
        <f t="shared" si="5"/>
        <v>0.1</v>
      </c>
    </row>
    <row r="7" spans="1:33" ht="15">
      <c r="A7" s="67" t="s">
        <v>100</v>
      </c>
      <c r="B7" s="67">
        <v>0</v>
      </c>
      <c r="C7" s="66"/>
      <c r="D7" s="68">
        <v>0</v>
      </c>
      <c r="E7" s="67" t="s">
        <v>102</v>
      </c>
      <c r="F7" s="67">
        <v>0</v>
      </c>
      <c r="G7" s="69">
        <v>98</v>
      </c>
      <c r="H7" s="67" t="s">
        <v>115</v>
      </c>
      <c r="I7" s="67" t="s">
        <v>104</v>
      </c>
      <c r="J7" s="67">
        <v>0</v>
      </c>
      <c r="K7" s="70">
        <v>162.754485418</v>
      </c>
      <c r="L7" s="70">
        <v>1094.5752122700001</v>
      </c>
      <c r="M7" s="68">
        <v>0</v>
      </c>
      <c r="N7" s="68">
        <v>0</v>
      </c>
      <c r="O7" s="67">
        <v>0</v>
      </c>
      <c r="P7" s="67">
        <v>0</v>
      </c>
      <c r="Q7" s="71">
        <v>74452</v>
      </c>
      <c r="R7" s="71">
        <v>1750</v>
      </c>
      <c r="S7" s="66"/>
      <c r="T7" s="67" t="s">
        <v>210</v>
      </c>
      <c r="U7" s="71">
        <v>48.29</v>
      </c>
      <c r="V7" s="71">
        <v>1</v>
      </c>
      <c r="W7" s="71">
        <v>1.8</v>
      </c>
      <c r="X7" s="71">
        <v>0.47799999999999998</v>
      </c>
      <c r="Y7" s="71">
        <f t="shared" si="0"/>
        <v>1.8</v>
      </c>
      <c r="Z7" s="71">
        <f t="shared" si="1"/>
        <v>0.47799999999999998</v>
      </c>
      <c r="AA7" s="71">
        <v>0.752</v>
      </c>
      <c r="AB7" s="72">
        <v>1.9328826586626099E-2</v>
      </c>
      <c r="AC7">
        <f t="shared" si="2"/>
        <v>72</v>
      </c>
      <c r="AD7">
        <f t="shared" si="3"/>
        <v>0</v>
      </c>
      <c r="AE7">
        <f t="shared" si="4"/>
        <v>0.1</v>
      </c>
      <c r="AF7">
        <f>'TP Factors'!$D$6</f>
        <v>1.0585839223673177</v>
      </c>
      <c r="AG7">
        <f t="shared" si="5"/>
        <v>0.1</v>
      </c>
    </row>
    <row r="8" spans="1:33" ht="15">
      <c r="A8" s="67" t="s">
        <v>100</v>
      </c>
      <c r="B8" s="67">
        <v>0</v>
      </c>
      <c r="C8" s="66"/>
      <c r="D8" s="68">
        <v>0</v>
      </c>
      <c r="E8" s="67" t="s">
        <v>102</v>
      </c>
      <c r="F8" s="67">
        <v>0</v>
      </c>
      <c r="G8" s="69">
        <v>11.1</v>
      </c>
      <c r="H8" s="67" t="s">
        <v>103</v>
      </c>
      <c r="I8" s="67" t="s">
        <v>104</v>
      </c>
      <c r="J8" s="67">
        <v>0</v>
      </c>
      <c r="K8" s="70">
        <v>519.04131315300003</v>
      </c>
      <c r="L8" s="70">
        <v>14118.655891099999</v>
      </c>
      <c r="M8" s="68">
        <v>0</v>
      </c>
      <c r="N8" s="68">
        <v>0</v>
      </c>
      <c r="O8" s="67">
        <v>0</v>
      </c>
      <c r="P8" s="67">
        <v>0</v>
      </c>
      <c r="Q8" s="71">
        <v>74562</v>
      </c>
      <c r="R8" s="71">
        <v>1800</v>
      </c>
      <c r="S8" s="66"/>
      <c r="T8" s="67" t="s">
        <v>123</v>
      </c>
      <c r="U8" s="71">
        <v>48.29</v>
      </c>
      <c r="V8" s="71">
        <v>1</v>
      </c>
      <c r="W8" s="71">
        <v>1.25</v>
      </c>
      <c r="X8" s="71">
        <v>7.5999999999999998E-2</v>
      </c>
      <c r="Y8" s="71">
        <f t="shared" si="0"/>
        <v>1.25</v>
      </c>
      <c r="Z8" s="71">
        <f t="shared" si="1"/>
        <v>7.5999999999999998E-2</v>
      </c>
      <c r="AA8" s="71">
        <v>0.183</v>
      </c>
      <c r="AB8" s="72">
        <v>3.4860495121777202</v>
      </c>
      <c r="AC8">
        <f t="shared" si="2"/>
        <v>3167</v>
      </c>
      <c r="AD8">
        <f t="shared" si="3"/>
        <v>9</v>
      </c>
      <c r="AE8">
        <f t="shared" si="4"/>
        <v>0.5</v>
      </c>
      <c r="AF8">
        <f>'TP Factors'!$D$5</f>
        <v>0.88209793191670816</v>
      </c>
      <c r="AG8">
        <f t="shared" si="5"/>
        <v>0.4</v>
      </c>
    </row>
    <row r="9" spans="1:33" ht="15">
      <c r="A9" s="67" t="s">
        <v>100</v>
      </c>
      <c r="B9" s="67">
        <v>0</v>
      </c>
      <c r="C9" s="66"/>
      <c r="D9" s="68">
        <v>0</v>
      </c>
      <c r="E9" s="67" t="s">
        <v>102</v>
      </c>
      <c r="F9" s="67">
        <v>0</v>
      </c>
      <c r="G9" s="69">
        <v>102.5</v>
      </c>
      <c r="H9" s="67" t="s">
        <v>103</v>
      </c>
      <c r="I9" s="67" t="s">
        <v>104</v>
      </c>
      <c r="J9" s="67">
        <v>0</v>
      </c>
      <c r="K9" s="70">
        <v>2105.0060820399999</v>
      </c>
      <c r="L9" s="70">
        <v>76808.278544500005</v>
      </c>
      <c r="M9" s="68">
        <v>0</v>
      </c>
      <c r="N9" s="68">
        <v>0</v>
      </c>
      <c r="O9" s="67">
        <v>0</v>
      </c>
      <c r="P9" s="67">
        <v>0</v>
      </c>
      <c r="Q9" s="71">
        <v>74674</v>
      </c>
      <c r="R9" s="71">
        <v>1300</v>
      </c>
      <c r="S9" s="66"/>
      <c r="T9" s="67" t="s">
        <v>129</v>
      </c>
      <c r="U9" s="71">
        <v>48.29</v>
      </c>
      <c r="V9" s="71">
        <v>1</v>
      </c>
      <c r="W9" s="71">
        <v>2.1</v>
      </c>
      <c r="X9" s="71">
        <v>0.51600000000000001</v>
      </c>
      <c r="Y9" s="71">
        <f t="shared" si="0"/>
        <v>2.1</v>
      </c>
      <c r="Z9" s="71">
        <f t="shared" si="1"/>
        <v>0.51600000000000001</v>
      </c>
      <c r="AA9" s="71">
        <v>0.66200000000000003</v>
      </c>
      <c r="AB9" s="72">
        <v>18.773188310199998</v>
      </c>
      <c r="AC9">
        <f t="shared" si="2"/>
        <v>61688</v>
      </c>
      <c r="AD9">
        <f t="shared" si="3"/>
        <v>286</v>
      </c>
      <c r="AE9">
        <f t="shared" si="4"/>
        <v>70.2</v>
      </c>
      <c r="AF9">
        <f>'TP Factors'!$D$5</f>
        <v>0.88209793191670816</v>
      </c>
      <c r="AG9">
        <f t="shared" si="5"/>
        <v>61.9</v>
      </c>
    </row>
    <row r="10" spans="1:33" ht="15">
      <c r="A10" s="67" t="s">
        <v>100</v>
      </c>
      <c r="B10" s="67">
        <v>0</v>
      </c>
      <c r="C10" s="66"/>
      <c r="D10" s="68">
        <v>0</v>
      </c>
      <c r="E10" s="67" t="s">
        <v>102</v>
      </c>
      <c r="F10" s="67">
        <v>0</v>
      </c>
      <c r="G10" s="69">
        <v>102.5</v>
      </c>
      <c r="H10" s="67" t="s">
        <v>115</v>
      </c>
      <c r="I10" s="67" t="s">
        <v>104</v>
      </c>
      <c r="J10" s="67">
        <v>0</v>
      </c>
      <c r="K10" s="70">
        <v>2136.5399702599998</v>
      </c>
      <c r="L10" s="70">
        <v>204595.21469200001</v>
      </c>
      <c r="M10" s="68">
        <v>0</v>
      </c>
      <c r="N10" s="68">
        <v>0</v>
      </c>
      <c r="O10" s="67">
        <v>0</v>
      </c>
      <c r="P10" s="67">
        <v>0</v>
      </c>
      <c r="Q10" s="71">
        <v>74675</v>
      </c>
      <c r="R10" s="71">
        <v>1300</v>
      </c>
      <c r="S10" s="66"/>
      <c r="T10" s="67" t="s">
        <v>129</v>
      </c>
      <c r="U10" s="71">
        <v>48.29</v>
      </c>
      <c r="V10" s="71">
        <v>1</v>
      </c>
      <c r="W10" s="71">
        <v>2.1</v>
      </c>
      <c r="X10" s="71">
        <v>0.51600000000000001</v>
      </c>
      <c r="Y10" s="71">
        <f t="shared" si="0"/>
        <v>2.1</v>
      </c>
      <c r="Z10" s="71">
        <f t="shared" si="1"/>
        <v>0.51600000000000001</v>
      </c>
      <c r="AA10" s="71">
        <v>0.66200000000000003</v>
      </c>
      <c r="AB10" s="72">
        <v>49.362710657100003</v>
      </c>
      <c r="AC10">
        <f t="shared" si="2"/>
        <v>162205</v>
      </c>
      <c r="AD10">
        <f t="shared" si="3"/>
        <v>751</v>
      </c>
      <c r="AE10">
        <f t="shared" si="4"/>
        <v>184.6</v>
      </c>
      <c r="AF10">
        <f>'TP Factors'!$D$6</f>
        <v>1.0585839223673177</v>
      </c>
      <c r="AG10">
        <f t="shared" si="5"/>
        <v>195.4</v>
      </c>
    </row>
    <row r="11" spans="1:33" ht="15">
      <c r="A11" s="67" t="s">
        <v>100</v>
      </c>
      <c r="B11" s="67">
        <v>0</v>
      </c>
      <c r="C11" s="66"/>
      <c r="D11" s="68">
        <v>0</v>
      </c>
      <c r="E11" s="67" t="s">
        <v>102</v>
      </c>
      <c r="F11" s="67">
        <v>0</v>
      </c>
      <c r="G11" s="69">
        <v>102.5</v>
      </c>
      <c r="H11" s="67" t="s">
        <v>103</v>
      </c>
      <c r="I11" s="67" t="s">
        <v>104</v>
      </c>
      <c r="J11" s="67">
        <v>0</v>
      </c>
      <c r="K11" s="70">
        <v>983.99369115599995</v>
      </c>
      <c r="L11" s="70">
        <v>21286.030050000001</v>
      </c>
      <c r="M11" s="68">
        <v>0</v>
      </c>
      <c r="N11" s="68">
        <v>0</v>
      </c>
      <c r="O11" s="67">
        <v>0</v>
      </c>
      <c r="P11" s="67">
        <v>0</v>
      </c>
      <c r="Q11" s="71">
        <v>74676</v>
      </c>
      <c r="R11" s="71">
        <v>1300</v>
      </c>
      <c r="S11" s="66"/>
      <c r="T11" s="67" t="s">
        <v>124</v>
      </c>
      <c r="U11" s="71">
        <v>48.29</v>
      </c>
      <c r="V11" s="71">
        <v>1</v>
      </c>
      <c r="W11" s="71">
        <v>2.1</v>
      </c>
      <c r="X11" s="71">
        <v>0.51600000000000001</v>
      </c>
      <c r="Y11" s="71">
        <f t="shared" si="0"/>
        <v>2.1</v>
      </c>
      <c r="Z11" s="71">
        <f t="shared" si="1"/>
        <v>0.51600000000000001</v>
      </c>
      <c r="AA11" s="71">
        <v>0.69199999999999995</v>
      </c>
      <c r="AB11" s="72">
        <v>1.8427699311133401</v>
      </c>
      <c r="AC11">
        <f t="shared" si="2"/>
        <v>6330</v>
      </c>
      <c r="AD11">
        <f t="shared" si="3"/>
        <v>29</v>
      </c>
      <c r="AE11">
        <f t="shared" si="4"/>
        <v>7.2</v>
      </c>
      <c r="AF11">
        <f>'TP Factors'!$D$5</f>
        <v>0.88209793191670816</v>
      </c>
      <c r="AG11">
        <f t="shared" si="5"/>
        <v>6.4</v>
      </c>
    </row>
    <row r="12" spans="1:33" ht="15">
      <c r="A12" s="67" t="s">
        <v>100</v>
      </c>
      <c r="B12" s="67">
        <v>0</v>
      </c>
      <c r="C12" s="66"/>
      <c r="D12" s="68">
        <v>0</v>
      </c>
      <c r="E12" s="67" t="s">
        <v>102</v>
      </c>
      <c r="F12" s="67">
        <v>0</v>
      </c>
      <c r="G12" s="69">
        <v>102.5</v>
      </c>
      <c r="H12" s="67" t="s">
        <v>115</v>
      </c>
      <c r="I12" s="67" t="s">
        <v>104</v>
      </c>
      <c r="J12" s="67">
        <v>0</v>
      </c>
      <c r="K12" s="70">
        <v>328.91931842499997</v>
      </c>
      <c r="L12" s="70">
        <v>4645.74804107</v>
      </c>
      <c r="M12" s="68">
        <v>0</v>
      </c>
      <c r="N12" s="68">
        <v>0</v>
      </c>
      <c r="O12" s="67">
        <v>0</v>
      </c>
      <c r="P12" s="67">
        <v>0</v>
      </c>
      <c r="Q12" s="71">
        <v>74677</v>
      </c>
      <c r="R12" s="71">
        <v>1300</v>
      </c>
      <c r="S12" s="66"/>
      <c r="T12" s="67" t="s">
        <v>138</v>
      </c>
      <c r="U12" s="71">
        <v>48.29</v>
      </c>
      <c r="V12" s="71">
        <v>1</v>
      </c>
      <c r="W12" s="71">
        <v>2.1</v>
      </c>
      <c r="X12" s="71">
        <v>0.51600000000000001</v>
      </c>
      <c r="Y12" s="71">
        <f t="shared" si="0"/>
        <v>2.1</v>
      </c>
      <c r="Z12" s="71">
        <f t="shared" si="1"/>
        <v>0.51600000000000001</v>
      </c>
      <c r="AA12" s="71">
        <v>0.67700000000000005</v>
      </c>
      <c r="AB12" s="72">
        <v>1.0151263874741301</v>
      </c>
      <c r="AC12">
        <f t="shared" si="2"/>
        <v>3411</v>
      </c>
      <c r="AD12">
        <f t="shared" si="3"/>
        <v>16</v>
      </c>
      <c r="AE12">
        <f t="shared" si="4"/>
        <v>3.9</v>
      </c>
      <c r="AF12">
        <f>'TP Factors'!$D$6</f>
        <v>1.0585839223673177</v>
      </c>
      <c r="AG12">
        <f t="shared" si="5"/>
        <v>4.0999999999999996</v>
      </c>
    </row>
    <row r="13" spans="1:33" ht="15">
      <c r="A13" s="67" t="s">
        <v>100</v>
      </c>
      <c r="B13" s="67">
        <v>0</v>
      </c>
      <c r="C13" s="66"/>
      <c r="D13" s="68">
        <v>0</v>
      </c>
      <c r="E13" s="67" t="s">
        <v>102</v>
      </c>
      <c r="F13" s="67">
        <v>0</v>
      </c>
      <c r="G13" s="69">
        <v>102.5</v>
      </c>
      <c r="H13" s="67" t="s">
        <v>103</v>
      </c>
      <c r="I13" s="67" t="s">
        <v>104</v>
      </c>
      <c r="J13" s="67">
        <v>0</v>
      </c>
      <c r="K13" s="70">
        <v>1153.8209201100001</v>
      </c>
      <c r="L13" s="70">
        <v>14650.9365196</v>
      </c>
      <c r="M13" s="68">
        <v>0</v>
      </c>
      <c r="N13" s="68">
        <v>0</v>
      </c>
      <c r="O13" s="67">
        <v>0</v>
      </c>
      <c r="P13" s="67">
        <v>0</v>
      </c>
      <c r="Q13" s="71">
        <v>74678</v>
      </c>
      <c r="R13" s="71">
        <v>1300</v>
      </c>
      <c r="S13" s="66"/>
      <c r="T13" s="67" t="s">
        <v>138</v>
      </c>
      <c r="U13" s="71">
        <v>48.29</v>
      </c>
      <c r="V13" s="71">
        <v>1</v>
      </c>
      <c r="W13" s="71">
        <v>2.1</v>
      </c>
      <c r="X13" s="71">
        <v>0.51600000000000001</v>
      </c>
      <c r="Y13" s="71">
        <f t="shared" si="0"/>
        <v>2.1</v>
      </c>
      <c r="Z13" s="71">
        <f t="shared" si="1"/>
        <v>0.51600000000000001</v>
      </c>
      <c r="AA13" s="71">
        <v>0.67700000000000005</v>
      </c>
      <c r="AB13" s="72">
        <v>3.6174759034472102</v>
      </c>
      <c r="AC13">
        <f t="shared" si="2"/>
        <v>12156</v>
      </c>
      <c r="AD13">
        <f t="shared" si="3"/>
        <v>56</v>
      </c>
      <c r="AE13">
        <f t="shared" si="4"/>
        <v>13.8</v>
      </c>
      <c r="AF13">
        <f>'TP Factors'!$D$5</f>
        <v>0.88209793191670816</v>
      </c>
      <c r="AG13">
        <f t="shared" si="5"/>
        <v>12.2</v>
      </c>
    </row>
    <row r="14" spans="1:33" ht="15">
      <c r="A14" s="67" t="s">
        <v>100</v>
      </c>
      <c r="B14" s="67">
        <v>0</v>
      </c>
      <c r="C14" s="66"/>
      <c r="D14" s="68">
        <v>0</v>
      </c>
      <c r="E14" s="67" t="s">
        <v>102</v>
      </c>
      <c r="F14" s="67">
        <v>0</v>
      </c>
      <c r="G14" s="69">
        <v>102.5</v>
      </c>
      <c r="H14" s="67" t="s">
        <v>115</v>
      </c>
      <c r="I14" s="67" t="s">
        <v>104</v>
      </c>
      <c r="J14" s="67">
        <v>0</v>
      </c>
      <c r="K14" s="70">
        <v>703.44917733499994</v>
      </c>
      <c r="L14" s="70">
        <v>4656.6928187000003</v>
      </c>
      <c r="M14" s="68">
        <v>0</v>
      </c>
      <c r="N14" s="68">
        <v>0</v>
      </c>
      <c r="O14" s="67">
        <v>0</v>
      </c>
      <c r="P14" s="67">
        <v>0</v>
      </c>
      <c r="Q14" s="71">
        <v>74679</v>
      </c>
      <c r="R14" s="71">
        <v>1300</v>
      </c>
      <c r="S14" s="66"/>
      <c r="T14" s="67" t="s">
        <v>138</v>
      </c>
      <c r="U14" s="71">
        <v>48.29</v>
      </c>
      <c r="V14" s="71">
        <v>1</v>
      </c>
      <c r="W14" s="71">
        <v>2.1</v>
      </c>
      <c r="X14" s="71">
        <v>0.51600000000000001</v>
      </c>
      <c r="Y14" s="71">
        <f t="shared" si="0"/>
        <v>2.1</v>
      </c>
      <c r="Z14" s="71">
        <f t="shared" si="1"/>
        <v>0.51600000000000001</v>
      </c>
      <c r="AA14" s="71">
        <v>0.67700000000000005</v>
      </c>
      <c r="AB14" s="72">
        <v>1.14978833219753</v>
      </c>
      <c r="AC14">
        <f t="shared" si="2"/>
        <v>3864</v>
      </c>
      <c r="AD14">
        <f t="shared" si="3"/>
        <v>18</v>
      </c>
      <c r="AE14">
        <f t="shared" si="4"/>
        <v>4.4000000000000004</v>
      </c>
      <c r="AF14">
        <f>'TP Factors'!$D$6</f>
        <v>1.0585839223673177</v>
      </c>
      <c r="AG14">
        <f t="shared" si="5"/>
        <v>4.7</v>
      </c>
    </row>
    <row r="15" spans="1:33" ht="15">
      <c r="A15" s="67" t="s">
        <v>100</v>
      </c>
      <c r="B15" s="67">
        <v>0</v>
      </c>
      <c r="C15" s="66"/>
      <c r="D15" s="68">
        <v>0</v>
      </c>
      <c r="E15" s="67" t="s">
        <v>102</v>
      </c>
      <c r="F15" s="67">
        <v>0</v>
      </c>
      <c r="G15" s="69">
        <v>105</v>
      </c>
      <c r="H15" s="67" t="s">
        <v>103</v>
      </c>
      <c r="I15" s="67" t="s">
        <v>104</v>
      </c>
      <c r="J15" s="67">
        <v>0</v>
      </c>
      <c r="K15" s="70">
        <v>279.66132990800003</v>
      </c>
      <c r="L15" s="70">
        <v>1906.39994314</v>
      </c>
      <c r="M15" s="68">
        <v>0</v>
      </c>
      <c r="N15" s="68">
        <v>0</v>
      </c>
      <c r="O15" s="67">
        <v>0</v>
      </c>
      <c r="P15" s="67">
        <v>0</v>
      </c>
      <c r="Q15" s="71">
        <v>74771</v>
      </c>
      <c r="R15" s="71">
        <v>1400</v>
      </c>
      <c r="S15" s="66"/>
      <c r="T15" s="67" t="s">
        <v>128</v>
      </c>
      <c r="U15" s="71">
        <v>48.29</v>
      </c>
      <c r="V15" s="71">
        <v>1</v>
      </c>
      <c r="W15" s="71">
        <v>1.93</v>
      </c>
      <c r="X15" s="71">
        <v>0.497</v>
      </c>
      <c r="Y15" s="71">
        <f t="shared" si="0"/>
        <v>1.93</v>
      </c>
      <c r="Z15" s="71">
        <f t="shared" si="1"/>
        <v>0.497</v>
      </c>
      <c r="AA15" s="71">
        <v>0.88700000000000001</v>
      </c>
      <c r="AB15" s="72">
        <v>0.47071089550591899</v>
      </c>
      <c r="AC15">
        <f t="shared" si="2"/>
        <v>2072</v>
      </c>
      <c r="AD15">
        <f t="shared" si="3"/>
        <v>9</v>
      </c>
      <c r="AE15">
        <f t="shared" si="4"/>
        <v>2.2999999999999998</v>
      </c>
      <c r="AF15">
        <f>'TP Factors'!$D$5</f>
        <v>0.88209793191670816</v>
      </c>
      <c r="AG15">
        <f t="shared" si="5"/>
        <v>2</v>
      </c>
    </row>
    <row r="16" spans="1:33" ht="15">
      <c r="A16" s="67" t="s">
        <v>100</v>
      </c>
      <c r="B16" s="67">
        <v>0</v>
      </c>
      <c r="C16" s="66"/>
      <c r="D16" s="68">
        <v>0</v>
      </c>
      <c r="E16" s="67" t="s">
        <v>102</v>
      </c>
      <c r="F16" s="67">
        <v>0</v>
      </c>
      <c r="G16" s="69">
        <v>105</v>
      </c>
      <c r="H16" s="67" t="s">
        <v>115</v>
      </c>
      <c r="I16" s="67" t="s">
        <v>104</v>
      </c>
      <c r="J16" s="67">
        <v>0</v>
      </c>
      <c r="K16" s="70">
        <v>21.795828353000001</v>
      </c>
      <c r="L16" s="70">
        <v>12.114758700299999</v>
      </c>
      <c r="M16" s="68">
        <v>0</v>
      </c>
      <c r="N16" s="68">
        <v>0</v>
      </c>
      <c r="O16" s="67">
        <v>0</v>
      </c>
      <c r="P16" s="67">
        <v>0</v>
      </c>
      <c r="Q16" s="71">
        <v>74772</v>
      </c>
      <c r="R16" s="71">
        <v>1400</v>
      </c>
      <c r="S16" s="66"/>
      <c r="T16" s="67" t="s">
        <v>128</v>
      </c>
      <c r="U16" s="71">
        <v>48.29</v>
      </c>
      <c r="V16" s="71">
        <v>1</v>
      </c>
      <c r="W16" s="71">
        <v>1.93</v>
      </c>
      <c r="X16" s="71">
        <v>0.497</v>
      </c>
      <c r="Y16" s="71">
        <f t="shared" si="0"/>
        <v>1.93</v>
      </c>
      <c r="Z16" s="71">
        <f t="shared" si="1"/>
        <v>0.497</v>
      </c>
      <c r="AA16" s="71">
        <v>0.88700000000000001</v>
      </c>
      <c r="AB16" s="72">
        <v>1.3922387063871E-4</v>
      </c>
      <c r="AC16">
        <f t="shared" si="2"/>
        <v>1</v>
      </c>
      <c r="AD16">
        <f t="shared" si="3"/>
        <v>0</v>
      </c>
      <c r="AE16">
        <f t="shared" si="4"/>
        <v>0</v>
      </c>
      <c r="AF16">
        <f>'TP Factors'!$D$6</f>
        <v>1.0585839223673177</v>
      </c>
      <c r="AG16">
        <f t="shared" si="5"/>
        <v>0</v>
      </c>
    </row>
    <row r="17" spans="1:33" ht="15">
      <c r="A17" s="67" t="s">
        <v>100</v>
      </c>
      <c r="B17" s="67">
        <v>0</v>
      </c>
      <c r="C17" s="66"/>
      <c r="D17" s="68">
        <v>0</v>
      </c>
      <c r="E17" s="67" t="s">
        <v>102</v>
      </c>
      <c r="F17" s="67">
        <v>0</v>
      </c>
      <c r="G17" s="69">
        <v>105</v>
      </c>
      <c r="H17" s="67" t="s">
        <v>103</v>
      </c>
      <c r="I17" s="67" t="s">
        <v>104</v>
      </c>
      <c r="J17" s="67">
        <v>0</v>
      </c>
      <c r="K17" s="70">
        <v>1059.2056733700001</v>
      </c>
      <c r="L17" s="70">
        <v>16205.5574662</v>
      </c>
      <c r="M17" s="68">
        <v>0</v>
      </c>
      <c r="N17" s="68">
        <v>0</v>
      </c>
      <c r="O17" s="67">
        <v>0</v>
      </c>
      <c r="P17" s="67">
        <v>0</v>
      </c>
      <c r="Q17" s="71">
        <v>74773</v>
      </c>
      <c r="R17" s="71">
        <v>1400</v>
      </c>
      <c r="S17" s="66"/>
      <c r="T17" s="67" t="s">
        <v>112</v>
      </c>
      <c r="U17" s="71">
        <v>48.29</v>
      </c>
      <c r="V17" s="71">
        <v>1</v>
      </c>
      <c r="W17" s="71">
        <v>1.93</v>
      </c>
      <c r="X17" s="71">
        <v>0.497</v>
      </c>
      <c r="Y17" s="71">
        <f t="shared" si="0"/>
        <v>1.93</v>
      </c>
      <c r="Z17" s="71">
        <f t="shared" si="1"/>
        <v>0.497</v>
      </c>
      <c r="AA17" s="71">
        <v>0.89</v>
      </c>
      <c r="AB17" s="72">
        <v>2.5628088310767598</v>
      </c>
      <c r="AC17">
        <f t="shared" si="2"/>
        <v>11322</v>
      </c>
      <c r="AD17">
        <f t="shared" si="3"/>
        <v>48</v>
      </c>
      <c r="AE17">
        <f t="shared" si="4"/>
        <v>12.4</v>
      </c>
      <c r="AF17">
        <f>'TP Factors'!$D$5</f>
        <v>0.88209793191670816</v>
      </c>
      <c r="AG17">
        <f t="shared" si="5"/>
        <v>10.9</v>
      </c>
    </row>
    <row r="18" spans="1:33" ht="15">
      <c r="A18" s="67" t="s">
        <v>100</v>
      </c>
      <c r="B18" s="67">
        <v>0</v>
      </c>
      <c r="C18" s="66"/>
      <c r="D18" s="68">
        <v>0</v>
      </c>
      <c r="E18" s="67" t="s">
        <v>102</v>
      </c>
      <c r="F18" s="67">
        <v>0</v>
      </c>
      <c r="G18" s="69">
        <v>105</v>
      </c>
      <c r="H18" s="67" t="s">
        <v>115</v>
      </c>
      <c r="I18" s="67" t="s">
        <v>104</v>
      </c>
      <c r="J18" s="67">
        <v>0</v>
      </c>
      <c r="K18" s="70">
        <v>1324.93904165</v>
      </c>
      <c r="L18" s="70">
        <v>45667.257791700002</v>
      </c>
      <c r="M18" s="68">
        <v>0</v>
      </c>
      <c r="N18" s="68">
        <v>0</v>
      </c>
      <c r="O18" s="67">
        <v>0</v>
      </c>
      <c r="P18" s="67">
        <v>0</v>
      </c>
      <c r="Q18" s="71">
        <v>74774</v>
      </c>
      <c r="R18" s="71">
        <v>1400</v>
      </c>
      <c r="S18" s="66"/>
      <c r="T18" s="67" t="s">
        <v>112</v>
      </c>
      <c r="U18" s="71">
        <v>48.29</v>
      </c>
      <c r="V18" s="71">
        <v>1</v>
      </c>
      <c r="W18" s="71">
        <v>1.93</v>
      </c>
      <c r="X18" s="71">
        <v>0.497</v>
      </c>
      <c r="Y18" s="71">
        <f t="shared" si="0"/>
        <v>1.93</v>
      </c>
      <c r="Z18" s="71">
        <f t="shared" si="1"/>
        <v>0.497</v>
      </c>
      <c r="AA18" s="71">
        <v>0.89</v>
      </c>
      <c r="AB18" s="72">
        <v>3.7447450192240601</v>
      </c>
      <c r="AC18">
        <f t="shared" si="2"/>
        <v>16543</v>
      </c>
      <c r="AD18">
        <f t="shared" si="3"/>
        <v>70</v>
      </c>
      <c r="AE18">
        <f t="shared" si="4"/>
        <v>18.100000000000001</v>
      </c>
      <c r="AF18">
        <f>'TP Factors'!$D$6</f>
        <v>1.0585839223673177</v>
      </c>
      <c r="AG18">
        <f t="shared" si="5"/>
        <v>19.2</v>
      </c>
    </row>
    <row r="19" spans="1:33" ht="15">
      <c r="A19" s="67" t="s">
        <v>100</v>
      </c>
      <c r="B19" s="67">
        <v>0</v>
      </c>
      <c r="C19" s="66"/>
      <c r="D19" s="68">
        <v>0</v>
      </c>
      <c r="E19" s="67" t="s">
        <v>102</v>
      </c>
      <c r="F19" s="67">
        <v>0</v>
      </c>
      <c r="G19" s="69">
        <v>45</v>
      </c>
      <c r="H19" s="67" t="s">
        <v>103</v>
      </c>
      <c r="I19" s="67" t="s">
        <v>104</v>
      </c>
      <c r="J19" s="67">
        <v>0</v>
      </c>
      <c r="K19" s="70">
        <v>2137.9049263900001</v>
      </c>
      <c r="L19" s="70">
        <v>28146.6516256</v>
      </c>
      <c r="M19" s="68">
        <v>0</v>
      </c>
      <c r="N19" s="68">
        <v>0</v>
      </c>
      <c r="O19" s="67">
        <v>0</v>
      </c>
      <c r="P19" s="67">
        <v>0</v>
      </c>
      <c r="Q19" s="71">
        <v>74788</v>
      </c>
      <c r="R19" s="71">
        <v>8140</v>
      </c>
      <c r="S19" s="66"/>
      <c r="T19" s="67" t="s">
        <v>111</v>
      </c>
      <c r="U19" s="71">
        <v>48.29</v>
      </c>
      <c r="V19" s="71">
        <v>1</v>
      </c>
      <c r="W19" s="71">
        <v>1.2</v>
      </c>
      <c r="X19" s="71">
        <v>0.48</v>
      </c>
      <c r="Y19" s="71">
        <f t="shared" si="0"/>
        <v>1.2</v>
      </c>
      <c r="Z19" s="71">
        <f t="shared" si="1"/>
        <v>0.48</v>
      </c>
      <c r="AA19" s="71">
        <v>0.74</v>
      </c>
      <c r="AB19" s="72">
        <v>2.44617902152758</v>
      </c>
      <c r="AC19">
        <f t="shared" si="2"/>
        <v>8985</v>
      </c>
      <c r="AD19">
        <f t="shared" si="3"/>
        <v>24</v>
      </c>
      <c r="AE19">
        <f t="shared" si="4"/>
        <v>9.5</v>
      </c>
      <c r="AF19">
        <f>'TP Factors'!$D$5</f>
        <v>0.88209793191670816</v>
      </c>
      <c r="AG19">
        <f t="shared" si="5"/>
        <v>8.4</v>
      </c>
    </row>
    <row r="20" spans="1:33" ht="15">
      <c r="A20" s="67" t="s">
        <v>100</v>
      </c>
      <c r="B20" s="67">
        <v>0</v>
      </c>
      <c r="C20" s="66"/>
      <c r="D20" s="68">
        <v>0</v>
      </c>
      <c r="E20" s="67" t="s">
        <v>102</v>
      </c>
      <c r="F20" s="67">
        <v>0</v>
      </c>
      <c r="G20" s="69">
        <v>105</v>
      </c>
      <c r="H20" s="67" t="s">
        <v>103</v>
      </c>
      <c r="I20" s="67" t="s">
        <v>104</v>
      </c>
      <c r="J20" s="67">
        <v>0</v>
      </c>
      <c r="K20" s="70">
        <v>735.64146220700002</v>
      </c>
      <c r="L20" s="70">
        <v>15525.8716995</v>
      </c>
      <c r="M20" s="68">
        <v>0</v>
      </c>
      <c r="N20" s="68">
        <v>0</v>
      </c>
      <c r="O20" s="67">
        <v>0</v>
      </c>
      <c r="P20" s="67">
        <v>0</v>
      </c>
      <c r="Q20" s="71">
        <v>74912</v>
      </c>
      <c r="R20" s="71">
        <v>1400</v>
      </c>
      <c r="S20" s="66"/>
      <c r="T20" s="67" t="s">
        <v>128</v>
      </c>
      <c r="U20" s="71">
        <v>48.29</v>
      </c>
      <c r="V20" s="71">
        <v>1</v>
      </c>
      <c r="W20" s="71">
        <v>1.93</v>
      </c>
      <c r="X20" s="71">
        <v>0.497</v>
      </c>
      <c r="Y20" s="71">
        <f t="shared" si="0"/>
        <v>1.93</v>
      </c>
      <c r="Z20" s="71">
        <f t="shared" si="1"/>
        <v>0.497</v>
      </c>
      <c r="AA20" s="71">
        <v>0.88700000000000001</v>
      </c>
      <c r="AB20" s="72">
        <v>0.695700724566227</v>
      </c>
      <c r="AC20">
        <f t="shared" si="2"/>
        <v>3063</v>
      </c>
      <c r="AD20">
        <f t="shared" si="3"/>
        <v>13</v>
      </c>
      <c r="AE20">
        <f t="shared" si="4"/>
        <v>3.4</v>
      </c>
      <c r="AF20">
        <f>'TP Factors'!$D$5</f>
        <v>0.88209793191670816</v>
      </c>
      <c r="AG20">
        <f t="shared" si="5"/>
        <v>3</v>
      </c>
    </row>
    <row r="21" spans="1:33" ht="15">
      <c r="A21" s="67" t="s">
        <v>100</v>
      </c>
      <c r="B21" s="67">
        <v>0</v>
      </c>
      <c r="C21" s="66"/>
      <c r="D21" s="68">
        <v>0</v>
      </c>
      <c r="E21" s="67" t="s">
        <v>102</v>
      </c>
      <c r="F21" s="67">
        <v>0</v>
      </c>
      <c r="G21" s="69">
        <v>105</v>
      </c>
      <c r="H21" s="67" t="s">
        <v>103</v>
      </c>
      <c r="I21" s="67" t="s">
        <v>104</v>
      </c>
      <c r="J21" s="67">
        <v>0</v>
      </c>
      <c r="K21" s="70">
        <v>458.11212477999999</v>
      </c>
      <c r="L21" s="70">
        <v>8764.0476067899999</v>
      </c>
      <c r="M21" s="68">
        <v>0</v>
      </c>
      <c r="N21" s="68">
        <v>0</v>
      </c>
      <c r="O21" s="67">
        <v>0</v>
      </c>
      <c r="P21" s="67">
        <v>0</v>
      </c>
      <c r="Q21" s="71">
        <v>74913</v>
      </c>
      <c r="R21" s="71">
        <v>1400</v>
      </c>
      <c r="S21" s="66"/>
      <c r="T21" s="67" t="s">
        <v>131</v>
      </c>
      <c r="U21" s="71">
        <v>48.29</v>
      </c>
      <c r="V21" s="71">
        <v>1</v>
      </c>
      <c r="W21" s="71">
        <v>1.93</v>
      </c>
      <c r="X21" s="71">
        <v>0.497</v>
      </c>
      <c r="Y21" s="71">
        <f t="shared" si="0"/>
        <v>1.93</v>
      </c>
      <c r="Z21" s="71">
        <f t="shared" si="1"/>
        <v>0.497</v>
      </c>
      <c r="AA21" s="71">
        <v>0.88800000000000001</v>
      </c>
      <c r="AB21" s="72">
        <v>0.77786568825732405</v>
      </c>
      <c r="AC21">
        <f t="shared" si="2"/>
        <v>3429</v>
      </c>
      <c r="AD21">
        <f t="shared" si="3"/>
        <v>15</v>
      </c>
      <c r="AE21">
        <f t="shared" si="4"/>
        <v>3.8</v>
      </c>
      <c r="AF21">
        <f>'TP Factors'!$D$5</f>
        <v>0.88209793191670816</v>
      </c>
      <c r="AG21">
        <f t="shared" si="5"/>
        <v>3.4</v>
      </c>
    </row>
    <row r="22" spans="1:33" ht="15">
      <c r="A22" s="67" t="s">
        <v>100</v>
      </c>
      <c r="B22" s="67">
        <v>0</v>
      </c>
      <c r="C22" s="66"/>
      <c r="D22" s="68">
        <v>0</v>
      </c>
      <c r="E22" s="67" t="s">
        <v>102</v>
      </c>
      <c r="F22" s="67">
        <v>0</v>
      </c>
      <c r="G22" s="69">
        <v>105</v>
      </c>
      <c r="H22" s="67" t="s">
        <v>103</v>
      </c>
      <c r="I22" s="67" t="s">
        <v>104</v>
      </c>
      <c r="J22" s="67">
        <v>0</v>
      </c>
      <c r="K22" s="70">
        <v>591.84633819299995</v>
      </c>
      <c r="L22" s="70">
        <v>8495.5455088399995</v>
      </c>
      <c r="M22" s="68">
        <v>0</v>
      </c>
      <c r="N22" s="68">
        <v>0</v>
      </c>
      <c r="O22" s="67">
        <v>0</v>
      </c>
      <c r="P22" s="67">
        <v>0</v>
      </c>
      <c r="Q22" s="71">
        <v>74914</v>
      </c>
      <c r="R22" s="71">
        <v>1400</v>
      </c>
      <c r="S22" s="66"/>
      <c r="T22" s="67" t="s">
        <v>112</v>
      </c>
      <c r="U22" s="71">
        <v>48.29</v>
      </c>
      <c r="V22" s="71">
        <v>1</v>
      </c>
      <c r="W22" s="71">
        <v>1.93</v>
      </c>
      <c r="X22" s="71">
        <v>0.497</v>
      </c>
      <c r="Y22" s="71">
        <f t="shared" si="0"/>
        <v>1.93</v>
      </c>
      <c r="Z22" s="71">
        <f t="shared" si="1"/>
        <v>0.497</v>
      </c>
      <c r="AA22" s="71">
        <v>0.89</v>
      </c>
      <c r="AB22" s="72">
        <v>1.4214230210710099</v>
      </c>
      <c r="AC22">
        <f t="shared" si="2"/>
        <v>6279</v>
      </c>
      <c r="AD22">
        <f t="shared" si="3"/>
        <v>27</v>
      </c>
      <c r="AE22">
        <f t="shared" si="4"/>
        <v>6.9</v>
      </c>
      <c r="AF22">
        <f>'TP Factors'!$D$5</f>
        <v>0.88209793191670816</v>
      </c>
      <c r="AG22">
        <f t="shared" si="5"/>
        <v>6.1</v>
      </c>
    </row>
    <row r="23" spans="1:33" ht="15">
      <c r="A23" s="67" t="s">
        <v>100</v>
      </c>
      <c r="B23" s="67">
        <v>0</v>
      </c>
      <c r="C23" s="66"/>
      <c r="D23" s="68">
        <v>0</v>
      </c>
      <c r="E23" s="67" t="s">
        <v>102</v>
      </c>
      <c r="F23" s="67">
        <v>0</v>
      </c>
      <c r="G23" s="69">
        <v>102.5</v>
      </c>
      <c r="H23" s="67" t="s">
        <v>103</v>
      </c>
      <c r="I23" s="67" t="s">
        <v>104</v>
      </c>
      <c r="J23" s="67">
        <v>0</v>
      </c>
      <c r="K23" s="70">
        <v>64.398516039699999</v>
      </c>
      <c r="L23" s="70">
        <v>188.78376298800001</v>
      </c>
      <c r="M23" s="68">
        <v>0</v>
      </c>
      <c r="N23" s="68">
        <v>0</v>
      </c>
      <c r="O23" s="67">
        <v>0</v>
      </c>
      <c r="P23" s="67">
        <v>0</v>
      </c>
      <c r="Q23" s="71">
        <v>74671</v>
      </c>
      <c r="R23" s="71">
        <v>1300</v>
      </c>
      <c r="S23" s="66"/>
      <c r="T23" s="67" t="s">
        <v>129</v>
      </c>
      <c r="U23" s="71">
        <v>48.29</v>
      </c>
      <c r="V23" s="71">
        <v>0</v>
      </c>
      <c r="W23" s="71">
        <v>2.1</v>
      </c>
      <c r="X23" s="71">
        <v>0.51600000000000001</v>
      </c>
      <c r="Y23" s="71">
        <f>W23*0.7</f>
        <v>1.47</v>
      </c>
      <c r="Z23" s="71">
        <f>X23*0.5</f>
        <v>0.25800000000000001</v>
      </c>
      <c r="AA23" s="71">
        <v>0.66200000000000003</v>
      </c>
      <c r="AB23" s="72">
        <v>4.66127701743973E-2</v>
      </c>
      <c r="AC23">
        <f t="shared" si="2"/>
        <v>153</v>
      </c>
      <c r="AD23">
        <f t="shared" si="3"/>
        <v>0</v>
      </c>
      <c r="AE23">
        <f t="shared" si="4"/>
        <v>0.1</v>
      </c>
      <c r="AF23">
        <f>'TP Factors'!$D$5</f>
        <v>0.88209793191670816</v>
      </c>
      <c r="AG23">
        <f t="shared" si="5"/>
        <v>0.1</v>
      </c>
    </row>
    <row r="24" spans="1:33" ht="15">
      <c r="A24" s="67" t="s">
        <v>100</v>
      </c>
      <c r="B24" s="67">
        <v>0</v>
      </c>
      <c r="C24" s="66"/>
      <c r="D24" s="68">
        <v>0</v>
      </c>
      <c r="E24" s="67" t="s">
        <v>102</v>
      </c>
      <c r="F24" s="67">
        <v>0</v>
      </c>
      <c r="G24" s="69">
        <v>102.5</v>
      </c>
      <c r="H24" s="67" t="s">
        <v>103</v>
      </c>
      <c r="I24" s="67" t="s">
        <v>104</v>
      </c>
      <c r="J24" s="67">
        <v>0</v>
      </c>
      <c r="K24" s="70">
        <v>186.452364179</v>
      </c>
      <c r="L24" s="70">
        <v>540.19801274500003</v>
      </c>
      <c r="M24" s="68">
        <v>0</v>
      </c>
      <c r="N24" s="68">
        <v>0</v>
      </c>
      <c r="O24" s="67">
        <v>0</v>
      </c>
      <c r="P24" s="67">
        <v>0</v>
      </c>
      <c r="Q24" s="71">
        <v>74672</v>
      </c>
      <c r="R24" s="71">
        <v>1300</v>
      </c>
      <c r="S24" s="66"/>
      <c r="T24" s="67" t="s">
        <v>138</v>
      </c>
      <c r="U24" s="71">
        <v>48.29</v>
      </c>
      <c r="V24" s="71">
        <v>0</v>
      </c>
      <c r="W24" s="71">
        <v>2.1</v>
      </c>
      <c r="X24" s="71">
        <v>0.51600000000000001</v>
      </c>
      <c r="Y24" s="71">
        <f t="shared" ref="Y24:Y28" si="6">W24*0.7</f>
        <v>1.47</v>
      </c>
      <c r="Z24" s="71">
        <f t="shared" ref="Z24:Z28" si="7">X24*0.5</f>
        <v>0.25800000000000001</v>
      </c>
      <c r="AA24" s="71">
        <v>0.67700000000000005</v>
      </c>
      <c r="AB24" s="72">
        <v>0.13338077905224699</v>
      </c>
      <c r="AC24">
        <f t="shared" si="2"/>
        <v>448</v>
      </c>
      <c r="AD24">
        <f t="shared" si="3"/>
        <v>1</v>
      </c>
      <c r="AE24">
        <f t="shared" si="4"/>
        <v>0.3</v>
      </c>
      <c r="AF24">
        <f>'TP Factors'!$D$5</f>
        <v>0.88209793191670816</v>
      </c>
      <c r="AG24">
        <f t="shared" si="5"/>
        <v>0.3</v>
      </c>
    </row>
    <row r="25" spans="1:33" ht="15">
      <c r="A25" s="67" t="s">
        <v>100</v>
      </c>
      <c r="B25" s="67">
        <v>0</v>
      </c>
      <c r="C25" s="66"/>
      <c r="D25" s="68">
        <v>0</v>
      </c>
      <c r="E25" s="67" t="s">
        <v>102</v>
      </c>
      <c r="F25" s="67">
        <v>0</v>
      </c>
      <c r="G25" s="69">
        <v>102.5</v>
      </c>
      <c r="H25" s="67" t="s">
        <v>115</v>
      </c>
      <c r="I25" s="67" t="s">
        <v>104</v>
      </c>
      <c r="J25" s="67">
        <v>0</v>
      </c>
      <c r="K25" s="70">
        <v>212.95785346599999</v>
      </c>
      <c r="L25" s="70">
        <v>479.36229257299999</v>
      </c>
      <c r="M25" s="68">
        <v>0</v>
      </c>
      <c r="N25" s="68">
        <v>0</v>
      </c>
      <c r="O25" s="67">
        <v>0</v>
      </c>
      <c r="P25" s="67">
        <v>0</v>
      </c>
      <c r="Q25" s="71">
        <v>74673</v>
      </c>
      <c r="R25" s="71">
        <v>1300</v>
      </c>
      <c r="S25" s="66"/>
      <c r="T25" s="67" t="s">
        <v>138</v>
      </c>
      <c r="U25" s="71">
        <v>48.29</v>
      </c>
      <c r="V25" s="71">
        <v>0</v>
      </c>
      <c r="W25" s="71">
        <v>2.1</v>
      </c>
      <c r="X25" s="71">
        <v>0.51600000000000001</v>
      </c>
      <c r="Y25" s="71">
        <f t="shared" si="6"/>
        <v>1.47</v>
      </c>
      <c r="Z25" s="71">
        <f t="shared" si="7"/>
        <v>0.25800000000000001</v>
      </c>
      <c r="AA25" s="71">
        <v>0.67700000000000005</v>
      </c>
      <c r="AB25" s="72">
        <v>0.11835979366426901</v>
      </c>
      <c r="AC25">
        <f t="shared" si="2"/>
        <v>398</v>
      </c>
      <c r="AD25">
        <f t="shared" si="3"/>
        <v>1</v>
      </c>
      <c r="AE25">
        <f t="shared" si="4"/>
        <v>0.2</v>
      </c>
      <c r="AF25">
        <f>'TP Factors'!$D$6</f>
        <v>1.0585839223673177</v>
      </c>
      <c r="AG25">
        <f t="shared" si="5"/>
        <v>0.2</v>
      </c>
    </row>
    <row r="26" spans="1:33" ht="15">
      <c r="A26" s="67" t="s">
        <v>100</v>
      </c>
      <c r="B26" s="67">
        <v>0</v>
      </c>
      <c r="C26" s="66"/>
      <c r="D26" s="68">
        <v>0</v>
      </c>
      <c r="E26" s="67" t="s">
        <v>102</v>
      </c>
      <c r="F26" s="67">
        <v>0</v>
      </c>
      <c r="G26" s="69">
        <v>105</v>
      </c>
      <c r="H26" s="67" t="s">
        <v>103</v>
      </c>
      <c r="I26" s="67" t="s">
        <v>104</v>
      </c>
      <c r="J26" s="67">
        <v>0</v>
      </c>
      <c r="K26" s="70">
        <v>246.068658129</v>
      </c>
      <c r="L26" s="70">
        <v>3213.4692597799999</v>
      </c>
      <c r="M26" s="68">
        <v>0</v>
      </c>
      <c r="N26" s="68">
        <v>0</v>
      </c>
      <c r="O26" s="67">
        <v>0</v>
      </c>
      <c r="P26" s="67">
        <v>0</v>
      </c>
      <c r="Q26" s="71">
        <v>74769</v>
      </c>
      <c r="R26" s="71">
        <v>1400</v>
      </c>
      <c r="S26" s="66"/>
      <c r="T26" s="67" t="s">
        <v>112</v>
      </c>
      <c r="U26" s="71">
        <v>48.29</v>
      </c>
      <c r="V26" s="71">
        <v>0</v>
      </c>
      <c r="W26" s="71">
        <v>1.93</v>
      </c>
      <c r="X26" s="71">
        <v>0.497</v>
      </c>
      <c r="Y26" s="71">
        <f t="shared" si="6"/>
        <v>1.351</v>
      </c>
      <c r="Z26" s="71">
        <f t="shared" si="7"/>
        <v>0.2485</v>
      </c>
      <c r="AA26" s="71">
        <v>0.89</v>
      </c>
      <c r="AB26" s="72">
        <v>0.79344065459183599</v>
      </c>
      <c r="AC26">
        <f t="shared" si="2"/>
        <v>3505</v>
      </c>
      <c r="AD26">
        <f t="shared" si="3"/>
        <v>10</v>
      </c>
      <c r="AE26">
        <f t="shared" si="4"/>
        <v>1.9</v>
      </c>
      <c r="AF26">
        <f>'TP Factors'!$D$5</f>
        <v>0.88209793191670816</v>
      </c>
      <c r="AG26">
        <f t="shared" si="5"/>
        <v>1.7</v>
      </c>
    </row>
    <row r="27" spans="1:33" ht="15">
      <c r="A27" s="67" t="s">
        <v>100</v>
      </c>
      <c r="B27" s="67">
        <v>0</v>
      </c>
      <c r="C27" s="66"/>
      <c r="D27" s="68">
        <v>0</v>
      </c>
      <c r="E27" s="67" t="s">
        <v>102</v>
      </c>
      <c r="F27" s="67">
        <v>0</v>
      </c>
      <c r="G27" s="69">
        <v>105</v>
      </c>
      <c r="H27" s="67" t="s">
        <v>115</v>
      </c>
      <c r="I27" s="67" t="s">
        <v>104</v>
      </c>
      <c r="J27" s="67">
        <v>0</v>
      </c>
      <c r="K27" s="70">
        <v>310.01682337900002</v>
      </c>
      <c r="L27" s="70">
        <v>5334.5703817499998</v>
      </c>
      <c r="M27" s="68">
        <v>0</v>
      </c>
      <c r="N27" s="68">
        <v>0</v>
      </c>
      <c r="O27" s="67">
        <v>0</v>
      </c>
      <c r="P27" s="67">
        <v>0</v>
      </c>
      <c r="Q27" s="71">
        <v>74770</v>
      </c>
      <c r="R27" s="71">
        <v>1400</v>
      </c>
      <c r="S27" s="66"/>
      <c r="T27" s="67" t="s">
        <v>112</v>
      </c>
      <c r="U27" s="71">
        <v>48.29</v>
      </c>
      <c r="V27" s="71">
        <v>0</v>
      </c>
      <c r="W27" s="71">
        <v>1.93</v>
      </c>
      <c r="X27" s="71">
        <v>0.497</v>
      </c>
      <c r="Y27" s="71">
        <f t="shared" si="6"/>
        <v>1.351</v>
      </c>
      <c r="Z27" s="71">
        <f t="shared" si="7"/>
        <v>0.2485</v>
      </c>
      <c r="AA27" s="71">
        <v>0.89</v>
      </c>
      <c r="AB27" s="72">
        <v>1.3171637170850701</v>
      </c>
      <c r="AC27">
        <f t="shared" si="2"/>
        <v>5819</v>
      </c>
      <c r="AD27">
        <f t="shared" si="3"/>
        <v>17</v>
      </c>
      <c r="AE27">
        <f t="shared" si="4"/>
        <v>3.2</v>
      </c>
      <c r="AF27">
        <f>'TP Factors'!$D$6</f>
        <v>1.0585839223673177</v>
      </c>
      <c r="AG27">
        <f t="shared" si="5"/>
        <v>3.4</v>
      </c>
    </row>
    <row r="28" spans="1:33" ht="15">
      <c r="A28" s="67" t="s">
        <v>100</v>
      </c>
      <c r="B28" s="67">
        <v>0</v>
      </c>
      <c r="C28" s="66"/>
      <c r="D28" s="68">
        <v>0</v>
      </c>
      <c r="E28" s="67" t="s">
        <v>102</v>
      </c>
      <c r="F28" s="67">
        <v>0</v>
      </c>
      <c r="G28" s="69">
        <v>45</v>
      </c>
      <c r="H28" s="67" t="s">
        <v>103</v>
      </c>
      <c r="I28" s="67" t="s">
        <v>104</v>
      </c>
      <c r="J28" s="67">
        <v>0</v>
      </c>
      <c r="K28" s="70">
        <v>60.558562696599999</v>
      </c>
      <c r="L28" s="70">
        <v>135.909373848</v>
      </c>
      <c r="M28" s="68">
        <v>0</v>
      </c>
      <c r="N28" s="68">
        <v>0</v>
      </c>
      <c r="O28" s="67">
        <v>0</v>
      </c>
      <c r="P28" s="67">
        <v>0</v>
      </c>
      <c r="Q28" s="71">
        <v>74783</v>
      </c>
      <c r="R28" s="71">
        <v>8140</v>
      </c>
      <c r="S28" s="66"/>
      <c r="T28" s="67" t="s">
        <v>111</v>
      </c>
      <c r="U28" s="71">
        <v>48.29</v>
      </c>
      <c r="V28" s="71">
        <v>0</v>
      </c>
      <c r="W28" s="71">
        <v>1.2</v>
      </c>
      <c r="X28" s="71">
        <v>0.48</v>
      </c>
      <c r="Y28" s="71">
        <f t="shared" si="6"/>
        <v>0.84</v>
      </c>
      <c r="Z28" s="71">
        <f t="shared" si="7"/>
        <v>0.24</v>
      </c>
      <c r="AA28" s="71">
        <v>0.74</v>
      </c>
      <c r="AB28" s="72">
        <v>8.5731265846439204E-3</v>
      </c>
      <c r="AC28">
        <f t="shared" si="2"/>
        <v>31</v>
      </c>
      <c r="AD28">
        <f t="shared" si="3"/>
        <v>0</v>
      </c>
      <c r="AE28">
        <f t="shared" si="4"/>
        <v>0</v>
      </c>
      <c r="AF28">
        <f>'TP Factors'!$D$5</f>
        <v>0.88209793191670816</v>
      </c>
      <c r="AG28">
        <f t="shared" si="5"/>
        <v>0</v>
      </c>
    </row>
    <row r="29" spans="1:33">
      <c r="AB29" s="33">
        <f>SUM(AB2:AB28)</f>
        <v>95.442635128244305</v>
      </c>
      <c r="AD29">
        <f>SUM(AD2:AD28)</f>
        <v>1414</v>
      </c>
      <c r="AG29">
        <f>SUM(AG2:AG28)</f>
        <v>346.09999999999991</v>
      </c>
    </row>
  </sheetData>
  <sortState ref="A2:Z28">
    <sortCondition descending="1" ref="V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2.75"/>
  <sheetData>
    <row r="1" spans="1:4" ht="15">
      <c r="A1" s="55" t="s">
        <v>81</v>
      </c>
      <c r="B1" s="55" t="s">
        <v>218</v>
      </c>
      <c r="C1" s="55" t="s">
        <v>219</v>
      </c>
      <c r="D1" s="55" t="s">
        <v>216</v>
      </c>
    </row>
    <row r="2" spans="1:4">
      <c r="A2" s="47" t="s">
        <v>220</v>
      </c>
      <c r="B2" s="35">
        <v>21083.599999999999</v>
      </c>
      <c r="C2" s="39">
        <v>13901</v>
      </c>
      <c r="D2" s="47">
        <f>C2/B2</f>
        <v>0.65932762905765618</v>
      </c>
    </row>
    <row r="3" spans="1:4">
      <c r="A3" s="47" t="s">
        <v>221</v>
      </c>
      <c r="B3" s="35">
        <v>3795.5</v>
      </c>
      <c r="C3" s="39">
        <v>4435</v>
      </c>
      <c r="D3" s="47">
        <f t="shared" ref="D3:D7" si="0">C3/B3</f>
        <v>1.168489000131735</v>
      </c>
    </row>
    <row r="4" spans="1:4">
      <c r="A4" s="47" t="s">
        <v>222</v>
      </c>
      <c r="B4" s="35">
        <v>20772.400000000001</v>
      </c>
      <c r="C4" s="39">
        <v>20377</v>
      </c>
      <c r="D4" s="47">
        <f t="shared" si="0"/>
        <v>0.98096512680287296</v>
      </c>
    </row>
    <row r="5" spans="1:4">
      <c r="A5" s="47" t="s">
        <v>103</v>
      </c>
      <c r="B5" s="35">
        <v>21106.5</v>
      </c>
      <c r="C5" s="39">
        <v>18618</v>
      </c>
      <c r="D5" s="47">
        <f t="shared" si="0"/>
        <v>0.88209793191670816</v>
      </c>
    </row>
    <row r="6" spans="1:4">
      <c r="A6" s="47" t="s">
        <v>115</v>
      </c>
      <c r="B6" s="35">
        <v>4173.5</v>
      </c>
      <c r="C6" s="39">
        <v>4418</v>
      </c>
      <c r="D6" s="47">
        <f t="shared" si="0"/>
        <v>1.0585839223673177</v>
      </c>
    </row>
    <row r="7" spans="1:4">
      <c r="A7" s="47" t="s">
        <v>223</v>
      </c>
      <c r="B7" s="35">
        <v>30857.7</v>
      </c>
      <c r="C7" s="39">
        <v>31758</v>
      </c>
      <c r="D7" s="47">
        <f t="shared" si="0"/>
        <v>1.0291758621024898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B4" sqref="B4"/>
    </sheetView>
  </sheetViews>
  <sheetFormatPr defaultRowHeight="12.75"/>
  <cols>
    <col min="1" max="1" width="14.5703125" bestFit="1" customWidth="1"/>
  </cols>
  <sheetData>
    <row r="1" spans="1:6">
      <c r="A1" s="19" t="s">
        <v>4</v>
      </c>
    </row>
    <row r="2" spans="1:6">
      <c r="B2" t="s">
        <v>48</v>
      </c>
    </row>
    <row r="3" spans="1:6">
      <c r="A3" t="s">
        <v>49</v>
      </c>
      <c r="B3">
        <v>7</v>
      </c>
      <c r="C3" t="s">
        <v>50</v>
      </c>
    </row>
    <row r="4" spans="1:6">
      <c r="A4" t="s">
        <v>51</v>
      </c>
      <c r="B4" s="20">
        <f>(ROUND((43.75*B3)/(4.38+B3),1))/100</f>
        <v>0.26899999999999996</v>
      </c>
    </row>
    <row r="5" spans="1:6">
      <c r="A5" t="s">
        <v>52</v>
      </c>
      <c r="B5" s="20">
        <f>(ROUND(44.53+6.146*LN(B3)+0.145*(LN(B3)^2),1))/100</f>
        <v>0.56999999999999995</v>
      </c>
    </row>
    <row r="7" spans="1:6">
      <c r="A7" s="19" t="s">
        <v>53</v>
      </c>
    </row>
    <row r="8" spans="1:6">
      <c r="B8" t="s">
        <v>48</v>
      </c>
      <c r="D8" s="18" t="s">
        <v>56</v>
      </c>
      <c r="F8" s="18" t="s">
        <v>57</v>
      </c>
    </row>
    <row r="9" spans="1:6">
      <c r="A9" s="18" t="s">
        <v>54</v>
      </c>
      <c r="B9">
        <v>371</v>
      </c>
      <c r="C9" s="18" t="s">
        <v>55</v>
      </c>
      <c r="D9">
        <v>254.8</v>
      </c>
      <c r="E9" s="18" t="s">
        <v>55</v>
      </c>
    </row>
    <row r="10" spans="1:6">
      <c r="A10" t="s">
        <v>49</v>
      </c>
      <c r="B10">
        <v>31</v>
      </c>
      <c r="C10" t="s">
        <v>50</v>
      </c>
      <c r="D10">
        <v>21</v>
      </c>
      <c r="E10" t="s">
        <v>50</v>
      </c>
    </row>
    <row r="11" spans="1:6">
      <c r="A11" t="s">
        <v>51</v>
      </c>
      <c r="B11" s="20">
        <f>(ROUND((43.75*B10)/(4.38+B10),1))/100</f>
        <v>0.38299999999999995</v>
      </c>
      <c r="D11" s="20">
        <f>(ROUND((43.75*D10)/(4.38+D10),1))/100</f>
        <v>0.36200000000000004</v>
      </c>
      <c r="F11" s="20">
        <f>B11-D11</f>
        <v>2.0999999999999908E-2</v>
      </c>
    </row>
    <row r="12" spans="1:6">
      <c r="A12" t="s">
        <v>52</v>
      </c>
      <c r="B12" s="20">
        <f>(ROUND(44.53+6.146*LN(B10)+0.145*(LN(B10)^2),1))/100</f>
        <v>0.67299999999999993</v>
      </c>
      <c r="D12" s="20">
        <f>(ROUND(44.53+6.146*LN(D10)+0.145*(LN(D10)^2),1))/100</f>
        <v>0.64599999999999991</v>
      </c>
      <c r="F12" s="20">
        <f>B12-D12</f>
        <v>2.7000000000000024E-2</v>
      </c>
    </row>
    <row r="14" spans="1:6">
      <c r="A14" s="19" t="s">
        <v>6</v>
      </c>
    </row>
    <row r="15" spans="1:6">
      <c r="B15" t="s">
        <v>48</v>
      </c>
    </row>
    <row r="16" spans="1:6">
      <c r="A16" t="s">
        <v>49</v>
      </c>
      <c r="B16">
        <v>14</v>
      </c>
      <c r="C16" t="s">
        <v>50</v>
      </c>
    </row>
    <row r="17" spans="1:9">
      <c r="A17" t="s">
        <v>51</v>
      </c>
      <c r="B17" s="20">
        <f>(ROUND((43.75*B16)/(4.38+B16),1))/100</f>
        <v>0.33299999999999996</v>
      </c>
    </row>
    <row r="18" spans="1:9">
      <c r="A18" t="s">
        <v>52</v>
      </c>
      <c r="B18" s="20">
        <f>(ROUND(44.53+6.146*LN(B16)+0.145*(LN(B16)^2),1))/100</f>
        <v>0.61799999999999999</v>
      </c>
    </row>
    <row r="20" spans="1:9">
      <c r="A20" s="19" t="s">
        <v>71</v>
      </c>
    </row>
    <row r="21" spans="1:9">
      <c r="A21" s="19" t="s">
        <v>72</v>
      </c>
      <c r="B21" t="s">
        <v>48</v>
      </c>
      <c r="D21" s="18" t="s">
        <v>56</v>
      </c>
      <c r="F21" s="18" t="s">
        <v>57</v>
      </c>
    </row>
    <row r="22" spans="1:9">
      <c r="A22" s="18" t="s">
        <v>54</v>
      </c>
      <c r="B22">
        <v>4.57</v>
      </c>
      <c r="C22" s="18" t="s">
        <v>55</v>
      </c>
      <c r="D22">
        <v>2.76</v>
      </c>
      <c r="E22" s="18" t="s">
        <v>55</v>
      </c>
    </row>
    <row r="23" spans="1:9">
      <c r="A23" t="s">
        <v>49</v>
      </c>
      <c r="B23">
        <v>35</v>
      </c>
      <c r="C23" t="s">
        <v>50</v>
      </c>
      <c r="D23">
        <v>21</v>
      </c>
      <c r="E23" t="s">
        <v>50</v>
      </c>
    </row>
    <row r="24" spans="1:9">
      <c r="A24" t="s">
        <v>51</v>
      </c>
      <c r="B24" s="20">
        <f>(ROUND((43.75*B23)/(4.38+B23),1))/100</f>
        <v>0.38900000000000001</v>
      </c>
      <c r="D24" s="20">
        <f>(ROUND((43.75*D23)/(4.38+D23),1))/100</f>
        <v>0.36200000000000004</v>
      </c>
      <c r="F24" s="20">
        <f>B24-D24</f>
        <v>2.6999999999999968E-2</v>
      </c>
      <c r="H24" s="18" t="s">
        <v>46</v>
      </c>
      <c r="I24" s="24">
        <f>(F24+F30)/2</f>
        <v>2.4499999999999966E-2</v>
      </c>
    </row>
    <row r="25" spans="1:9">
      <c r="A25" t="s">
        <v>52</v>
      </c>
      <c r="B25" s="20">
        <f>(ROUND(44.53+6.146*LN(B23)+0.145*(LN(B23)^2),1))/100</f>
        <v>0.68200000000000005</v>
      </c>
      <c r="D25" s="20">
        <f>(ROUND(44.53+6.146*LN(D23)+0.145*(LN(D23)^2),1))/100</f>
        <v>0.64599999999999991</v>
      </c>
      <c r="F25" s="20">
        <f>B25-D25</f>
        <v>3.6000000000000143E-2</v>
      </c>
      <c r="H25" s="18" t="s">
        <v>47</v>
      </c>
      <c r="I25" s="24">
        <f>(F25+F31)/2</f>
        <v>3.250000000000014E-2</v>
      </c>
    </row>
    <row r="27" spans="1:9">
      <c r="A27" s="19" t="s">
        <v>73</v>
      </c>
      <c r="B27" t="s">
        <v>48</v>
      </c>
      <c r="D27" s="18" t="s">
        <v>56</v>
      </c>
      <c r="F27" s="18" t="s">
        <v>57</v>
      </c>
    </row>
    <row r="28" spans="1:9">
      <c r="A28" s="18" t="s">
        <v>54</v>
      </c>
      <c r="B28">
        <v>5.74</v>
      </c>
      <c r="C28" s="18" t="s">
        <v>55</v>
      </c>
      <c r="D28">
        <v>3.83</v>
      </c>
      <c r="E28" s="18" t="s">
        <v>55</v>
      </c>
    </row>
    <row r="29" spans="1:9">
      <c r="A29" t="s">
        <v>49</v>
      </c>
      <c r="B29">
        <v>31.5</v>
      </c>
      <c r="C29" t="s">
        <v>50</v>
      </c>
      <c r="D29">
        <v>21</v>
      </c>
      <c r="E29" t="s">
        <v>50</v>
      </c>
    </row>
    <row r="30" spans="1:9">
      <c r="A30" t="s">
        <v>51</v>
      </c>
      <c r="B30" s="20">
        <f>(ROUND((43.75*B29)/(4.38+B29),1))/100</f>
        <v>0.38400000000000001</v>
      </c>
      <c r="D30" s="20">
        <f>(ROUND((43.75*D29)/(4.38+D29),1))/100</f>
        <v>0.36200000000000004</v>
      </c>
      <c r="F30" s="20">
        <f>B30-D30</f>
        <v>2.1999999999999964E-2</v>
      </c>
    </row>
    <row r="31" spans="1:9">
      <c r="A31" t="s">
        <v>52</v>
      </c>
      <c r="B31" s="20">
        <f>(ROUND(44.53+6.146*LN(B29)+0.145*(LN(B29)^2),1))/100</f>
        <v>0.67500000000000004</v>
      </c>
      <c r="D31" s="20">
        <f>(ROUND(44.53+6.146*LN(D29)+0.145*(LN(D29)^2),1))/100</f>
        <v>0.64599999999999991</v>
      </c>
      <c r="F31" s="20">
        <f>B31-D31</f>
        <v>2.9000000000000137E-2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70"/>
  <sheetViews>
    <sheetView topLeftCell="O1" workbookViewId="0">
      <pane ySplit="1" topLeftCell="A245" activePane="bottomLeft" state="frozen"/>
      <selection activeCell="O1" sqref="O1"/>
      <selection pane="bottomLeft" activeCell="AC1" sqref="AC1:AG2"/>
    </sheetView>
  </sheetViews>
  <sheetFormatPr defaultRowHeight="12.75"/>
  <cols>
    <col min="1" max="1" width="12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8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22" style="33" bestFit="1" customWidth="1"/>
    <col min="29" max="29" width="13.140625" customWidth="1"/>
    <col min="33" max="33" width="13.7109375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32" t="s">
        <v>211</v>
      </c>
      <c r="Z1" s="32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100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1234</v>
      </c>
      <c r="G2" s="30">
        <v>19.100000000000001</v>
      </c>
      <c r="H2" s="28" t="s">
        <v>103</v>
      </c>
      <c r="I2" s="28" t="s">
        <v>104</v>
      </c>
      <c r="J2" s="28">
        <v>1192</v>
      </c>
      <c r="K2" s="31">
        <v>370.00525247899998</v>
      </c>
      <c r="L2" s="31">
        <v>8383.7249408999996</v>
      </c>
      <c r="M2" s="29">
        <v>2.11</v>
      </c>
      <c r="N2" s="29">
        <v>0.21</v>
      </c>
      <c r="O2" s="28">
        <v>49648</v>
      </c>
      <c r="P2" s="28">
        <v>48526</v>
      </c>
      <c r="Q2" s="32">
        <v>49648</v>
      </c>
      <c r="R2" s="32">
        <v>8330</v>
      </c>
      <c r="S2" s="28" t="s">
        <v>107</v>
      </c>
      <c r="T2" s="28" t="s">
        <v>108</v>
      </c>
      <c r="U2" s="32">
        <v>48.29</v>
      </c>
      <c r="V2" s="32">
        <v>1</v>
      </c>
      <c r="W2" s="32">
        <v>1.77</v>
      </c>
      <c r="X2" s="32">
        <v>0.17699999999999999</v>
      </c>
      <c r="Y2" s="32">
        <f>W2</f>
        <v>1.77</v>
      </c>
      <c r="Z2" s="32">
        <f>X2</f>
        <v>0.17699999999999999</v>
      </c>
      <c r="AA2" s="32">
        <v>0.25800000000000001</v>
      </c>
      <c r="AB2" s="33">
        <v>1.00381949537075</v>
      </c>
      <c r="AC2">
        <f>ROUND(AB2*AA2*U2*102.79,0)</f>
        <v>1286</v>
      </c>
      <c r="AD2">
        <f>ROUND(Y2*AC2*0.002205,0)</f>
        <v>5</v>
      </c>
      <c r="AE2">
        <f>ROUND(Z2*AC2*0.002205,1)</f>
        <v>0.5</v>
      </c>
      <c r="AF2">
        <f>'TP Factors'!$D$5</f>
        <v>0.88209793191670816</v>
      </c>
      <c r="AG2">
        <f>ROUND(AE2*AF2,1)</f>
        <v>0.4</v>
      </c>
    </row>
    <row r="3" spans="1:33">
      <c r="A3" s="28" t="s">
        <v>100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105</v>
      </c>
      <c r="H3" s="28" t="s">
        <v>103</v>
      </c>
      <c r="I3" s="28" t="s">
        <v>104</v>
      </c>
      <c r="J3" s="28">
        <v>46755</v>
      </c>
      <c r="K3" s="31">
        <v>3059.6043755800001</v>
      </c>
      <c r="L3" s="31">
        <v>95749.320720899996</v>
      </c>
      <c r="M3" s="29">
        <v>90.24</v>
      </c>
      <c r="N3" s="29">
        <v>23.24</v>
      </c>
      <c r="O3" s="28">
        <v>51672</v>
      </c>
      <c r="P3" s="28">
        <v>50496</v>
      </c>
      <c r="Q3" s="32">
        <v>51672</v>
      </c>
      <c r="R3" s="32">
        <v>1400</v>
      </c>
      <c r="S3" s="28" t="s">
        <v>105</v>
      </c>
      <c r="T3" s="28" t="s">
        <v>106</v>
      </c>
      <c r="U3" s="32">
        <v>48.29</v>
      </c>
      <c r="V3" s="32">
        <v>1</v>
      </c>
      <c r="W3" s="32">
        <v>2.83</v>
      </c>
      <c r="X3" s="32">
        <v>0.497</v>
      </c>
      <c r="Y3" s="32">
        <f t="shared" ref="Y3:Y66" si="0">W3</f>
        <v>2.83</v>
      </c>
      <c r="Z3" s="32">
        <f t="shared" ref="Z3:Z66" si="1">X3</f>
        <v>0.497</v>
      </c>
      <c r="AA3" s="32">
        <v>0.88600000000000001</v>
      </c>
      <c r="AB3" s="33">
        <v>2.24861922165922</v>
      </c>
      <c r="AC3">
        <f t="shared" ref="AC3:AC66" si="2">ROUND(AB3*AA3*U3*102.79,0)</f>
        <v>9889</v>
      </c>
      <c r="AD3">
        <f t="shared" ref="AD3:AD66" si="3">ROUND(Y3*AC3*0.002205,0)</f>
        <v>62</v>
      </c>
      <c r="AE3">
        <f t="shared" ref="AE3:AE66" si="4">ROUND(Z3*AC3*0.002205,1)</f>
        <v>10.8</v>
      </c>
      <c r="AF3">
        <f>'TP Factors'!$D$5</f>
        <v>0.88209793191670816</v>
      </c>
      <c r="AG3">
        <f t="shared" ref="AG3:AG66" si="5">ROUND(AE3*AF3,1)</f>
        <v>9.5</v>
      </c>
    </row>
    <row r="4" spans="1:33">
      <c r="A4" s="28" t="s">
        <v>100</v>
      </c>
      <c r="B4" s="28">
        <v>17</v>
      </c>
      <c r="C4" s="28" t="s">
        <v>101</v>
      </c>
      <c r="D4" s="29">
        <v>32.369999999999997</v>
      </c>
      <c r="E4" s="28" t="s">
        <v>102</v>
      </c>
      <c r="F4" s="28">
        <v>1234</v>
      </c>
      <c r="G4" s="30">
        <v>29</v>
      </c>
      <c r="H4" s="28" t="s">
        <v>103</v>
      </c>
      <c r="I4" s="28" t="s">
        <v>104</v>
      </c>
      <c r="J4" s="28">
        <v>97</v>
      </c>
      <c r="K4" s="31">
        <v>112.84105107400001</v>
      </c>
      <c r="L4" s="31">
        <v>801.89337761900003</v>
      </c>
      <c r="M4" s="29">
        <v>0.22</v>
      </c>
      <c r="N4" s="29">
        <v>0.03</v>
      </c>
      <c r="O4" s="28">
        <v>51687</v>
      </c>
      <c r="P4" s="28">
        <v>50508</v>
      </c>
      <c r="Q4" s="32">
        <v>51687</v>
      </c>
      <c r="R4" s="32">
        <v>1200</v>
      </c>
      <c r="S4" s="28" t="s">
        <v>105</v>
      </c>
      <c r="T4" s="28" t="s">
        <v>109</v>
      </c>
      <c r="U4" s="32">
        <v>48.29</v>
      </c>
      <c r="V4" s="32">
        <v>1</v>
      </c>
      <c r="W4" s="32">
        <v>2.39</v>
      </c>
      <c r="X4" s="32">
        <v>0.316</v>
      </c>
      <c r="Y4" s="32">
        <f t="shared" si="0"/>
        <v>2.39</v>
      </c>
      <c r="Z4" s="32">
        <f t="shared" si="1"/>
        <v>0.316</v>
      </c>
      <c r="AA4" s="32">
        <v>0.22</v>
      </c>
      <c r="AB4" s="33">
        <v>0.198151404228992</v>
      </c>
      <c r="AC4">
        <f t="shared" si="2"/>
        <v>216</v>
      </c>
      <c r="AD4">
        <f t="shared" si="3"/>
        <v>1</v>
      </c>
      <c r="AE4">
        <f t="shared" si="4"/>
        <v>0.2</v>
      </c>
      <c r="AF4">
        <f>'TP Factors'!$D$5</f>
        <v>0.88209793191670816</v>
      </c>
      <c r="AG4">
        <f t="shared" si="5"/>
        <v>0.2</v>
      </c>
    </row>
    <row r="5" spans="1:33">
      <c r="A5" s="28" t="s">
        <v>100</v>
      </c>
      <c r="B5" s="28">
        <v>17</v>
      </c>
      <c r="C5" s="28" t="s">
        <v>101</v>
      </c>
      <c r="D5" s="29">
        <v>32.369999999999997</v>
      </c>
      <c r="E5" s="28" t="s">
        <v>102</v>
      </c>
      <c r="F5" s="28">
        <v>1234</v>
      </c>
      <c r="G5" s="30">
        <v>45</v>
      </c>
      <c r="H5" s="28" t="s">
        <v>103</v>
      </c>
      <c r="I5" s="28" t="s">
        <v>104</v>
      </c>
      <c r="J5" s="28">
        <v>11293</v>
      </c>
      <c r="K5" s="31">
        <v>1745.3177210700001</v>
      </c>
      <c r="L5" s="31">
        <v>27688.4671566</v>
      </c>
      <c r="M5" s="29">
        <v>13.55</v>
      </c>
      <c r="N5" s="29">
        <v>5.42</v>
      </c>
      <c r="O5" s="28">
        <v>51695</v>
      </c>
      <c r="P5" s="28">
        <v>50516</v>
      </c>
      <c r="Q5" s="32">
        <v>51695</v>
      </c>
      <c r="R5" s="32">
        <v>8140</v>
      </c>
      <c r="S5" s="28" t="s">
        <v>107</v>
      </c>
      <c r="T5" s="28" t="s">
        <v>111</v>
      </c>
      <c r="U5" s="32">
        <v>48.29</v>
      </c>
      <c r="V5" s="32">
        <v>1</v>
      </c>
      <c r="W5" s="32">
        <v>1.18</v>
      </c>
      <c r="X5" s="32">
        <v>0.48</v>
      </c>
      <c r="Y5" s="32">
        <f t="shared" si="0"/>
        <v>1.18</v>
      </c>
      <c r="Z5" s="32">
        <f t="shared" si="1"/>
        <v>0.48</v>
      </c>
      <c r="AA5" s="32">
        <v>0.74</v>
      </c>
      <c r="AB5" s="33">
        <v>6.7696184200415903</v>
      </c>
      <c r="AC5">
        <f t="shared" si="2"/>
        <v>24866</v>
      </c>
      <c r="AD5">
        <f t="shared" si="3"/>
        <v>65</v>
      </c>
      <c r="AE5">
        <f t="shared" si="4"/>
        <v>26.3</v>
      </c>
      <c r="AF5">
        <f>'TP Factors'!$D$5</f>
        <v>0.88209793191670816</v>
      </c>
      <c r="AG5">
        <f t="shared" si="5"/>
        <v>23.2</v>
      </c>
    </row>
    <row r="6" spans="1:33">
      <c r="A6" s="28" t="s">
        <v>100</v>
      </c>
      <c r="B6" s="28">
        <v>17</v>
      </c>
      <c r="C6" s="28" t="s">
        <v>101</v>
      </c>
      <c r="D6" s="29">
        <v>32.369999999999997</v>
      </c>
      <c r="E6" s="28" t="s">
        <v>102</v>
      </c>
      <c r="F6" s="28">
        <v>1234</v>
      </c>
      <c r="G6" s="30">
        <v>45</v>
      </c>
      <c r="H6" s="28" t="s">
        <v>103</v>
      </c>
      <c r="I6" s="28" t="s">
        <v>104</v>
      </c>
      <c r="J6" s="28">
        <v>87</v>
      </c>
      <c r="K6" s="31">
        <v>68.737358656200001</v>
      </c>
      <c r="L6" s="31">
        <v>250.19350792700001</v>
      </c>
      <c r="M6" s="29">
        <v>0.1</v>
      </c>
      <c r="N6" s="29">
        <v>0.04</v>
      </c>
      <c r="O6" s="28">
        <v>51696</v>
      </c>
      <c r="P6" s="28">
        <v>50517</v>
      </c>
      <c r="Q6" s="32">
        <v>51696</v>
      </c>
      <c r="R6" s="32">
        <v>8140</v>
      </c>
      <c r="S6" s="28" t="s">
        <v>105</v>
      </c>
      <c r="T6" s="28" t="s">
        <v>110</v>
      </c>
      <c r="U6" s="32">
        <v>48.29</v>
      </c>
      <c r="V6" s="32">
        <v>1</v>
      </c>
      <c r="W6" s="32">
        <v>1.18</v>
      </c>
      <c r="X6" s="32">
        <v>0.48</v>
      </c>
      <c r="Y6" s="32">
        <f t="shared" si="0"/>
        <v>1.18</v>
      </c>
      <c r="Z6" s="32">
        <f t="shared" si="1"/>
        <v>0.48</v>
      </c>
      <c r="AA6" s="32">
        <v>0.63</v>
      </c>
      <c r="AB6" s="33">
        <v>6.18239149224242E-2</v>
      </c>
      <c r="AC6">
        <f t="shared" si="2"/>
        <v>193</v>
      </c>
      <c r="AD6">
        <f t="shared" si="3"/>
        <v>1</v>
      </c>
      <c r="AE6">
        <f t="shared" si="4"/>
        <v>0.2</v>
      </c>
      <c r="AF6">
        <f>'TP Factors'!$D$5</f>
        <v>0.88209793191670816</v>
      </c>
      <c r="AG6">
        <f t="shared" si="5"/>
        <v>0.2</v>
      </c>
    </row>
    <row r="7" spans="1:33">
      <c r="A7" s="28" t="s">
        <v>100</v>
      </c>
      <c r="B7" s="28">
        <v>17</v>
      </c>
      <c r="C7" s="28" t="s">
        <v>101</v>
      </c>
      <c r="D7" s="29">
        <v>32.369999999999997</v>
      </c>
      <c r="E7" s="28" t="s">
        <v>102</v>
      </c>
      <c r="F7" s="28">
        <v>1234</v>
      </c>
      <c r="G7" s="30">
        <v>105</v>
      </c>
      <c r="H7" s="28" t="s">
        <v>103</v>
      </c>
      <c r="I7" s="28" t="s">
        <v>104</v>
      </c>
      <c r="J7" s="28">
        <v>124</v>
      </c>
      <c r="K7" s="31">
        <v>67.503324522200003</v>
      </c>
      <c r="L7" s="31">
        <v>254.57514504100001</v>
      </c>
      <c r="M7" s="29">
        <v>0.24</v>
      </c>
      <c r="N7" s="29">
        <v>0.06</v>
      </c>
      <c r="O7" s="28">
        <v>51697</v>
      </c>
      <c r="P7" s="28">
        <v>50518</v>
      </c>
      <c r="Q7" s="32">
        <v>51697</v>
      </c>
      <c r="R7" s="32">
        <v>1400</v>
      </c>
      <c r="S7" s="28" t="s">
        <v>105</v>
      </c>
      <c r="T7" s="28" t="s">
        <v>106</v>
      </c>
      <c r="U7" s="32">
        <v>48.29</v>
      </c>
      <c r="V7" s="32">
        <v>1</v>
      </c>
      <c r="W7" s="32">
        <v>2.83</v>
      </c>
      <c r="X7" s="32">
        <v>0.497</v>
      </c>
      <c r="Y7" s="32">
        <f t="shared" si="0"/>
        <v>2.83</v>
      </c>
      <c r="Z7" s="32">
        <f t="shared" si="1"/>
        <v>0.497</v>
      </c>
      <c r="AA7" s="32">
        <v>0.88600000000000001</v>
      </c>
      <c r="AB7" s="33">
        <v>6.29065756545856E-2</v>
      </c>
      <c r="AC7">
        <f t="shared" si="2"/>
        <v>277</v>
      </c>
      <c r="AD7">
        <f t="shared" si="3"/>
        <v>2</v>
      </c>
      <c r="AE7">
        <f t="shared" si="4"/>
        <v>0.3</v>
      </c>
      <c r="AF7">
        <f>'TP Factors'!$D$5</f>
        <v>0.88209793191670816</v>
      </c>
      <c r="AG7">
        <f t="shared" si="5"/>
        <v>0.3</v>
      </c>
    </row>
    <row r="8" spans="1:33">
      <c r="A8" s="28" t="s">
        <v>100</v>
      </c>
      <c r="B8" s="28">
        <v>17</v>
      </c>
      <c r="C8" s="28" t="s">
        <v>101</v>
      </c>
      <c r="D8" s="29">
        <v>32.369999999999997</v>
      </c>
      <c r="E8" s="28" t="s">
        <v>102</v>
      </c>
      <c r="F8" s="28">
        <v>1234</v>
      </c>
      <c r="G8" s="30">
        <v>19.100000000000001</v>
      </c>
      <c r="H8" s="28" t="s">
        <v>103</v>
      </c>
      <c r="I8" s="28" t="s">
        <v>104</v>
      </c>
      <c r="J8" s="28">
        <v>2115</v>
      </c>
      <c r="K8" s="31">
        <v>589.14944057599996</v>
      </c>
      <c r="L8" s="31">
        <v>14872.3529323</v>
      </c>
      <c r="M8" s="29">
        <v>3.74</v>
      </c>
      <c r="N8" s="29">
        <v>0.37</v>
      </c>
      <c r="O8" s="28">
        <v>51701</v>
      </c>
      <c r="P8" s="28">
        <v>50522</v>
      </c>
      <c r="Q8" s="32">
        <v>51701</v>
      </c>
      <c r="R8" s="32">
        <v>8340</v>
      </c>
      <c r="S8" s="28" t="s">
        <v>107</v>
      </c>
      <c r="T8" s="28" t="s">
        <v>113</v>
      </c>
      <c r="U8" s="32">
        <v>48.29</v>
      </c>
      <c r="V8" s="32">
        <v>1</v>
      </c>
      <c r="W8" s="32">
        <v>1.77</v>
      </c>
      <c r="X8" s="32">
        <v>0.17699999999999999</v>
      </c>
      <c r="Y8" s="32">
        <f t="shared" si="0"/>
        <v>1.77</v>
      </c>
      <c r="Z8" s="32">
        <f t="shared" si="1"/>
        <v>0.17699999999999999</v>
      </c>
      <c r="AA8" s="32">
        <v>0.25800000000000001</v>
      </c>
      <c r="AB8" s="33">
        <v>3.6750253622968301</v>
      </c>
      <c r="AC8">
        <f t="shared" si="2"/>
        <v>4706</v>
      </c>
      <c r="AD8">
        <f t="shared" si="3"/>
        <v>18</v>
      </c>
      <c r="AE8">
        <f t="shared" si="4"/>
        <v>1.8</v>
      </c>
      <c r="AF8">
        <f>'TP Factors'!$D$5</f>
        <v>0.88209793191670816</v>
      </c>
      <c r="AG8">
        <f t="shared" si="5"/>
        <v>1.6</v>
      </c>
    </row>
    <row r="9" spans="1:33">
      <c r="A9" s="28" t="s">
        <v>100</v>
      </c>
      <c r="B9" s="28">
        <v>17</v>
      </c>
      <c r="C9" s="28" t="s">
        <v>101</v>
      </c>
      <c r="D9" s="29">
        <v>32.369999999999997</v>
      </c>
      <c r="E9" s="28" t="s">
        <v>102</v>
      </c>
      <c r="F9" s="28">
        <v>1234</v>
      </c>
      <c r="G9" s="30">
        <v>105</v>
      </c>
      <c r="H9" s="28" t="s">
        <v>103</v>
      </c>
      <c r="I9" s="28" t="s">
        <v>104</v>
      </c>
      <c r="J9" s="28">
        <v>103250</v>
      </c>
      <c r="K9" s="31">
        <v>3623.7360500200002</v>
      </c>
      <c r="L9" s="31">
        <v>210493.75082099999</v>
      </c>
      <c r="M9" s="29">
        <v>199.27</v>
      </c>
      <c r="N9" s="29">
        <v>51.32</v>
      </c>
      <c r="O9" s="28">
        <v>51703</v>
      </c>
      <c r="P9" s="28">
        <v>50524</v>
      </c>
      <c r="Q9" s="32">
        <v>51703</v>
      </c>
      <c r="R9" s="32">
        <v>1400</v>
      </c>
      <c r="S9" s="28" t="s">
        <v>107</v>
      </c>
      <c r="T9" s="28" t="s">
        <v>112</v>
      </c>
      <c r="U9" s="32">
        <v>48.29</v>
      </c>
      <c r="V9" s="32">
        <v>1</v>
      </c>
      <c r="W9" s="32">
        <v>2.83</v>
      </c>
      <c r="X9" s="32">
        <v>0.497</v>
      </c>
      <c r="Y9" s="32">
        <f t="shared" si="0"/>
        <v>2.83</v>
      </c>
      <c r="Z9" s="32">
        <f t="shared" si="1"/>
        <v>0.497</v>
      </c>
      <c r="AA9" s="32">
        <v>0.89</v>
      </c>
      <c r="AB9" s="33">
        <v>15.8603650422</v>
      </c>
      <c r="AC9">
        <f t="shared" si="2"/>
        <v>70067</v>
      </c>
      <c r="AD9">
        <f t="shared" si="3"/>
        <v>437</v>
      </c>
      <c r="AE9">
        <f t="shared" si="4"/>
        <v>76.8</v>
      </c>
      <c r="AF9">
        <f>'TP Factors'!$D$5</f>
        <v>0.88209793191670816</v>
      </c>
      <c r="AG9">
        <f t="shared" si="5"/>
        <v>67.7</v>
      </c>
    </row>
    <row r="10" spans="1:33">
      <c r="A10" s="28" t="s">
        <v>100</v>
      </c>
      <c r="B10" s="28">
        <v>17</v>
      </c>
      <c r="C10" s="28" t="s">
        <v>101</v>
      </c>
      <c r="D10" s="29">
        <v>32.369999999999997</v>
      </c>
      <c r="E10" s="28" t="s">
        <v>102</v>
      </c>
      <c r="F10" s="28">
        <v>1234</v>
      </c>
      <c r="G10" s="30">
        <v>19.100000000000001</v>
      </c>
      <c r="H10" s="28" t="s">
        <v>103</v>
      </c>
      <c r="I10" s="28" t="s">
        <v>104</v>
      </c>
      <c r="J10" s="28">
        <v>0</v>
      </c>
      <c r="K10" s="31">
        <v>9.4574378013199993</v>
      </c>
      <c r="L10" s="31">
        <v>1.36642662655</v>
      </c>
      <c r="M10" s="29">
        <v>0</v>
      </c>
      <c r="N10" s="29">
        <v>0</v>
      </c>
      <c r="O10" s="28">
        <v>51714</v>
      </c>
      <c r="P10" s="28">
        <v>50535</v>
      </c>
      <c r="Q10" s="32">
        <v>51714</v>
      </c>
      <c r="R10" s="32">
        <v>8340</v>
      </c>
      <c r="S10" s="28" t="s">
        <v>105</v>
      </c>
      <c r="T10" s="28" t="s">
        <v>114</v>
      </c>
      <c r="U10" s="32">
        <v>48.29</v>
      </c>
      <c r="V10" s="32">
        <v>1</v>
      </c>
      <c r="W10" s="32">
        <v>1.77</v>
      </c>
      <c r="X10" s="32">
        <v>0.17699999999999999</v>
      </c>
      <c r="Y10" s="32">
        <f t="shared" si="0"/>
        <v>1.77</v>
      </c>
      <c r="Z10" s="32">
        <f t="shared" si="1"/>
        <v>0.17699999999999999</v>
      </c>
      <c r="AA10" s="32">
        <v>0.17399999999999999</v>
      </c>
      <c r="AB10" s="33">
        <v>3.3764540935468998E-4</v>
      </c>
      <c r="AC10">
        <f t="shared" si="2"/>
        <v>0</v>
      </c>
      <c r="AD10">
        <f t="shared" si="3"/>
        <v>0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28" t="s">
        <v>100</v>
      </c>
      <c r="B11" s="28">
        <v>17</v>
      </c>
      <c r="C11" s="28" t="s">
        <v>101</v>
      </c>
      <c r="D11" s="29">
        <v>32.369999999999997</v>
      </c>
      <c r="E11" s="28" t="s">
        <v>102</v>
      </c>
      <c r="F11" s="28">
        <v>1234</v>
      </c>
      <c r="G11" s="30">
        <v>105</v>
      </c>
      <c r="H11" s="28" t="s">
        <v>103</v>
      </c>
      <c r="I11" s="28" t="s">
        <v>104</v>
      </c>
      <c r="J11" s="28">
        <v>10292</v>
      </c>
      <c r="K11" s="31">
        <v>1532.952959</v>
      </c>
      <c r="L11" s="31">
        <v>20981.450435300001</v>
      </c>
      <c r="M11" s="29">
        <v>19.86</v>
      </c>
      <c r="N11" s="29">
        <v>5.12</v>
      </c>
      <c r="O11" s="28">
        <v>51715</v>
      </c>
      <c r="P11" s="28">
        <v>50536</v>
      </c>
      <c r="Q11" s="32">
        <v>51715</v>
      </c>
      <c r="R11" s="32">
        <v>1400</v>
      </c>
      <c r="S11" s="28" t="s">
        <v>107</v>
      </c>
      <c r="T11" s="28" t="s">
        <v>112</v>
      </c>
      <c r="U11" s="32">
        <v>48.29</v>
      </c>
      <c r="V11" s="32">
        <v>1</v>
      </c>
      <c r="W11" s="32">
        <v>2.83</v>
      </c>
      <c r="X11" s="32">
        <v>0.497</v>
      </c>
      <c r="Y11" s="32">
        <f t="shared" si="0"/>
        <v>2.83</v>
      </c>
      <c r="Z11" s="32">
        <f t="shared" si="1"/>
        <v>0.497</v>
      </c>
      <c r="AA11" s="32">
        <v>0.89</v>
      </c>
      <c r="AB11" s="33">
        <v>5.18460758210463</v>
      </c>
      <c r="AC11">
        <f t="shared" si="2"/>
        <v>22904</v>
      </c>
      <c r="AD11">
        <f t="shared" si="3"/>
        <v>143</v>
      </c>
      <c r="AE11">
        <f t="shared" si="4"/>
        <v>25.1</v>
      </c>
      <c r="AF11">
        <f>'TP Factors'!$D$5</f>
        <v>0.88209793191670816</v>
      </c>
      <c r="AG11">
        <f t="shared" si="5"/>
        <v>22.1</v>
      </c>
    </row>
    <row r="12" spans="1:33">
      <c r="A12" s="28" t="s">
        <v>100</v>
      </c>
      <c r="B12" s="28">
        <v>17</v>
      </c>
      <c r="C12" s="28" t="s">
        <v>101</v>
      </c>
      <c r="D12" s="29">
        <v>32.369999999999997</v>
      </c>
      <c r="E12" s="28" t="s">
        <v>102</v>
      </c>
      <c r="F12" s="28">
        <v>1234</v>
      </c>
      <c r="G12" s="30">
        <v>105</v>
      </c>
      <c r="H12" s="28" t="s">
        <v>103</v>
      </c>
      <c r="I12" s="28" t="s">
        <v>104</v>
      </c>
      <c r="J12" s="28">
        <v>15640</v>
      </c>
      <c r="K12" s="31">
        <v>1446.7045535100001</v>
      </c>
      <c r="L12" s="31">
        <v>32027.934728600001</v>
      </c>
      <c r="M12" s="29">
        <v>30.19</v>
      </c>
      <c r="N12" s="29">
        <v>7.77</v>
      </c>
      <c r="O12" s="28">
        <v>51728</v>
      </c>
      <c r="P12" s="28">
        <v>50548</v>
      </c>
      <c r="Q12" s="32">
        <v>51728</v>
      </c>
      <c r="R12" s="32">
        <v>1400</v>
      </c>
      <c r="S12" s="28" t="s">
        <v>105</v>
      </c>
      <c r="T12" s="28" t="s">
        <v>106</v>
      </c>
      <c r="U12" s="32">
        <v>48.29</v>
      </c>
      <c r="V12" s="32">
        <v>1</v>
      </c>
      <c r="W12" s="32">
        <v>2.83</v>
      </c>
      <c r="X12" s="32">
        <v>0.497</v>
      </c>
      <c r="Y12" s="32">
        <f t="shared" si="0"/>
        <v>2.83</v>
      </c>
      <c r="Z12" s="32">
        <f t="shared" si="1"/>
        <v>0.497</v>
      </c>
      <c r="AA12" s="32">
        <v>0.88600000000000001</v>
      </c>
      <c r="AB12" s="33">
        <v>7.9142430309797396</v>
      </c>
      <c r="AC12">
        <f t="shared" si="2"/>
        <v>34806</v>
      </c>
      <c r="AD12">
        <f t="shared" si="3"/>
        <v>217</v>
      </c>
      <c r="AE12">
        <f t="shared" si="4"/>
        <v>38.1</v>
      </c>
      <c r="AF12">
        <f>'TP Factors'!$D$5</f>
        <v>0.88209793191670816</v>
      </c>
      <c r="AG12">
        <f t="shared" si="5"/>
        <v>33.6</v>
      </c>
    </row>
    <row r="13" spans="1:33">
      <c r="A13" s="28" t="s">
        <v>100</v>
      </c>
      <c r="B13" s="28">
        <v>17</v>
      </c>
      <c r="C13" s="28" t="s">
        <v>101</v>
      </c>
      <c r="D13" s="29">
        <v>32.369999999999997</v>
      </c>
      <c r="E13" s="28" t="s">
        <v>102</v>
      </c>
      <c r="F13" s="28">
        <v>1234</v>
      </c>
      <c r="G13" s="30">
        <v>105</v>
      </c>
      <c r="H13" s="28" t="s">
        <v>103</v>
      </c>
      <c r="I13" s="28" t="s">
        <v>104</v>
      </c>
      <c r="J13" s="28">
        <v>2682</v>
      </c>
      <c r="K13" s="31">
        <v>377.50046207999998</v>
      </c>
      <c r="L13" s="31">
        <v>5491.6126673400004</v>
      </c>
      <c r="M13" s="29">
        <v>5.18</v>
      </c>
      <c r="N13" s="29">
        <v>1.33</v>
      </c>
      <c r="O13" s="28">
        <v>51862</v>
      </c>
      <c r="P13" s="28">
        <v>50668</v>
      </c>
      <c r="Q13" s="32">
        <v>51862</v>
      </c>
      <c r="R13" s="32">
        <v>1400</v>
      </c>
      <c r="S13" s="28" t="s">
        <v>105</v>
      </c>
      <c r="T13" s="28" t="s">
        <v>106</v>
      </c>
      <c r="U13" s="32">
        <v>48.29</v>
      </c>
      <c r="V13" s="32">
        <v>1</v>
      </c>
      <c r="W13" s="32">
        <v>2.83</v>
      </c>
      <c r="X13" s="32">
        <v>0.497</v>
      </c>
      <c r="Y13" s="32">
        <f t="shared" si="0"/>
        <v>2.83</v>
      </c>
      <c r="Z13" s="32">
        <f t="shared" si="1"/>
        <v>0.497</v>
      </c>
      <c r="AA13" s="32">
        <v>0.88600000000000001</v>
      </c>
      <c r="AB13" s="33">
        <v>0.158555393301829</v>
      </c>
      <c r="AC13">
        <f t="shared" si="2"/>
        <v>697</v>
      </c>
      <c r="AD13">
        <f t="shared" si="3"/>
        <v>4</v>
      </c>
      <c r="AE13">
        <f t="shared" si="4"/>
        <v>0.8</v>
      </c>
      <c r="AF13">
        <f>'TP Factors'!$D$5</f>
        <v>0.88209793191670816</v>
      </c>
      <c r="AG13">
        <f t="shared" si="5"/>
        <v>0.7</v>
      </c>
    </row>
    <row r="14" spans="1:33">
      <c r="A14" s="28" t="s">
        <v>100</v>
      </c>
      <c r="B14" s="28">
        <v>17</v>
      </c>
      <c r="C14" s="28" t="s">
        <v>101</v>
      </c>
      <c r="D14" s="29">
        <v>32.369999999999997</v>
      </c>
      <c r="E14" s="28" t="s">
        <v>102</v>
      </c>
      <c r="F14" s="28">
        <v>1234</v>
      </c>
      <c r="G14" s="30">
        <v>45</v>
      </c>
      <c r="H14" s="28" t="s">
        <v>103</v>
      </c>
      <c r="I14" s="28" t="s">
        <v>104</v>
      </c>
      <c r="J14" s="28">
        <v>1067</v>
      </c>
      <c r="K14" s="31">
        <v>445.71380609300002</v>
      </c>
      <c r="L14" s="31">
        <v>3073.6697773699998</v>
      </c>
      <c r="M14" s="29">
        <v>1.28</v>
      </c>
      <c r="N14" s="29">
        <v>0.51</v>
      </c>
      <c r="O14" s="28">
        <v>51872</v>
      </c>
      <c r="P14" s="28">
        <v>50677</v>
      </c>
      <c r="Q14" s="32">
        <v>51872</v>
      </c>
      <c r="R14" s="32">
        <v>8140</v>
      </c>
      <c r="S14" s="28" t="s">
        <v>105</v>
      </c>
      <c r="T14" s="28" t="s">
        <v>110</v>
      </c>
      <c r="U14" s="32">
        <v>48.29</v>
      </c>
      <c r="V14" s="32">
        <v>1</v>
      </c>
      <c r="W14" s="32">
        <v>1.18</v>
      </c>
      <c r="X14" s="32">
        <v>0.48</v>
      </c>
      <c r="Y14" s="32">
        <f t="shared" si="0"/>
        <v>1.18</v>
      </c>
      <c r="Z14" s="32">
        <f t="shared" si="1"/>
        <v>0.48</v>
      </c>
      <c r="AA14" s="32">
        <v>0.63</v>
      </c>
      <c r="AB14" s="33">
        <v>0.10812744742949</v>
      </c>
      <c r="AC14">
        <f t="shared" si="2"/>
        <v>338</v>
      </c>
      <c r="AD14">
        <f t="shared" si="3"/>
        <v>1</v>
      </c>
      <c r="AE14">
        <f t="shared" si="4"/>
        <v>0.4</v>
      </c>
      <c r="AF14">
        <f>'TP Factors'!$D$5</f>
        <v>0.88209793191670816</v>
      </c>
      <c r="AG14">
        <f t="shared" si="5"/>
        <v>0.4</v>
      </c>
    </row>
    <row r="15" spans="1:33">
      <c r="A15" s="28" t="s">
        <v>100</v>
      </c>
      <c r="B15" s="28">
        <v>17</v>
      </c>
      <c r="C15" s="28" t="s">
        <v>101</v>
      </c>
      <c r="D15" s="29">
        <v>32.369999999999997</v>
      </c>
      <c r="E15" s="28" t="s">
        <v>102</v>
      </c>
      <c r="F15" s="28">
        <v>1234</v>
      </c>
      <c r="G15" s="30">
        <v>105</v>
      </c>
      <c r="H15" s="28" t="s">
        <v>115</v>
      </c>
      <c r="I15" s="28" t="s">
        <v>104</v>
      </c>
      <c r="J15" s="28">
        <v>68230</v>
      </c>
      <c r="K15" s="31">
        <v>2678.3772669199998</v>
      </c>
      <c r="L15" s="31">
        <v>139726.864073</v>
      </c>
      <c r="M15" s="29">
        <v>131.68</v>
      </c>
      <c r="N15" s="29">
        <v>33.909999999999997</v>
      </c>
      <c r="O15" s="28">
        <v>51880</v>
      </c>
      <c r="P15" s="28">
        <v>50684</v>
      </c>
      <c r="Q15" s="32">
        <v>51880</v>
      </c>
      <c r="R15" s="32">
        <v>1400</v>
      </c>
      <c r="S15" s="28" t="s">
        <v>105</v>
      </c>
      <c r="T15" s="28" t="s">
        <v>106</v>
      </c>
      <c r="U15" s="32">
        <v>48.29</v>
      </c>
      <c r="V15" s="32">
        <v>1</v>
      </c>
      <c r="W15" s="32">
        <v>2.83</v>
      </c>
      <c r="X15" s="32">
        <v>0.497</v>
      </c>
      <c r="Y15" s="32">
        <f t="shared" si="0"/>
        <v>2.83</v>
      </c>
      <c r="Z15" s="32">
        <f t="shared" si="1"/>
        <v>0.497</v>
      </c>
      <c r="AA15" s="32">
        <v>0.88600000000000001</v>
      </c>
      <c r="AB15" s="33">
        <v>0.125479416978935</v>
      </c>
      <c r="AC15">
        <f t="shared" si="2"/>
        <v>552</v>
      </c>
      <c r="AD15">
        <f t="shared" si="3"/>
        <v>3</v>
      </c>
      <c r="AE15">
        <f t="shared" si="4"/>
        <v>0.6</v>
      </c>
      <c r="AF15">
        <f>'TP Factors'!$D$6</f>
        <v>1.0585839223673177</v>
      </c>
      <c r="AG15">
        <f t="shared" si="5"/>
        <v>0.6</v>
      </c>
    </row>
    <row r="16" spans="1:33">
      <c r="A16" s="28" t="s">
        <v>100</v>
      </c>
      <c r="B16" s="28">
        <v>17</v>
      </c>
      <c r="C16" s="28" t="s">
        <v>101</v>
      </c>
      <c r="D16" s="29">
        <v>32.369999999999997</v>
      </c>
      <c r="E16" s="28" t="s">
        <v>102</v>
      </c>
      <c r="F16" s="28">
        <v>1234</v>
      </c>
      <c r="G16" s="30">
        <v>45</v>
      </c>
      <c r="H16" s="28" t="s">
        <v>115</v>
      </c>
      <c r="I16" s="28" t="s">
        <v>104</v>
      </c>
      <c r="J16" s="28">
        <v>1303</v>
      </c>
      <c r="K16" s="31">
        <v>852.10726290800005</v>
      </c>
      <c r="L16" s="31">
        <v>3753.0446649199998</v>
      </c>
      <c r="M16" s="29">
        <v>1.56</v>
      </c>
      <c r="N16" s="29">
        <v>0.63</v>
      </c>
      <c r="O16" s="28">
        <v>51882</v>
      </c>
      <c r="P16" s="28">
        <v>50686</v>
      </c>
      <c r="Q16" s="32">
        <v>51882</v>
      </c>
      <c r="R16" s="32">
        <v>8140</v>
      </c>
      <c r="S16" s="28" t="s">
        <v>105</v>
      </c>
      <c r="T16" s="28" t="s">
        <v>110</v>
      </c>
      <c r="U16" s="32">
        <v>48.29</v>
      </c>
      <c r="V16" s="32">
        <v>1</v>
      </c>
      <c r="W16" s="32">
        <v>1.18</v>
      </c>
      <c r="X16" s="32">
        <v>0.48</v>
      </c>
      <c r="Y16" s="32">
        <f t="shared" si="0"/>
        <v>1.18</v>
      </c>
      <c r="Z16" s="32">
        <f t="shared" si="1"/>
        <v>0.48</v>
      </c>
      <c r="AA16" s="32">
        <v>0.63</v>
      </c>
      <c r="AB16" s="33">
        <v>0.26162891921510001</v>
      </c>
      <c r="AC16">
        <f t="shared" si="2"/>
        <v>818</v>
      </c>
      <c r="AD16">
        <f t="shared" si="3"/>
        <v>2</v>
      </c>
      <c r="AE16">
        <f t="shared" si="4"/>
        <v>0.9</v>
      </c>
      <c r="AF16">
        <f>'TP Factors'!$D$6</f>
        <v>1.0585839223673177</v>
      </c>
      <c r="AG16">
        <f t="shared" si="5"/>
        <v>1</v>
      </c>
    </row>
    <row r="17" spans="1:33">
      <c r="A17" s="28" t="s">
        <v>100</v>
      </c>
      <c r="B17" s="28">
        <v>17</v>
      </c>
      <c r="C17" s="28" t="s">
        <v>101</v>
      </c>
      <c r="D17" s="29">
        <v>32.369999999999997</v>
      </c>
      <c r="E17" s="28" t="s">
        <v>102</v>
      </c>
      <c r="F17" s="28">
        <v>1234</v>
      </c>
      <c r="G17" s="30">
        <v>45</v>
      </c>
      <c r="H17" s="28" t="s">
        <v>115</v>
      </c>
      <c r="I17" s="28" t="s">
        <v>104</v>
      </c>
      <c r="J17" s="28">
        <v>1125</v>
      </c>
      <c r="K17" s="31">
        <v>523.79801726300002</v>
      </c>
      <c r="L17" s="31">
        <v>2758.87514495</v>
      </c>
      <c r="M17" s="29">
        <v>1.35</v>
      </c>
      <c r="N17" s="29">
        <v>0.54</v>
      </c>
      <c r="O17" s="28">
        <v>51883</v>
      </c>
      <c r="P17" s="28">
        <v>50687</v>
      </c>
      <c r="Q17" s="32">
        <v>51883</v>
      </c>
      <c r="R17" s="32">
        <v>8140</v>
      </c>
      <c r="S17" s="28" t="s">
        <v>107</v>
      </c>
      <c r="T17" s="28" t="s">
        <v>111</v>
      </c>
      <c r="U17" s="32">
        <v>48.29</v>
      </c>
      <c r="V17" s="32">
        <v>1</v>
      </c>
      <c r="W17" s="32">
        <v>1.18</v>
      </c>
      <c r="X17" s="32">
        <v>0.48</v>
      </c>
      <c r="Y17" s="32">
        <f t="shared" si="0"/>
        <v>1.18</v>
      </c>
      <c r="Z17" s="32">
        <f t="shared" si="1"/>
        <v>0.48</v>
      </c>
      <c r="AA17" s="32">
        <v>0.74</v>
      </c>
      <c r="AB17" s="33">
        <v>0.42377775246739202</v>
      </c>
      <c r="AC17">
        <f t="shared" si="2"/>
        <v>1557</v>
      </c>
      <c r="AD17">
        <f t="shared" si="3"/>
        <v>4</v>
      </c>
      <c r="AE17">
        <f t="shared" si="4"/>
        <v>1.6</v>
      </c>
      <c r="AF17">
        <f>'TP Factors'!$D$6</f>
        <v>1.0585839223673177</v>
      </c>
      <c r="AG17">
        <f t="shared" si="5"/>
        <v>1.7</v>
      </c>
    </row>
    <row r="18" spans="1:33">
      <c r="A18" s="28" t="s">
        <v>100</v>
      </c>
      <c r="B18" s="28">
        <v>0</v>
      </c>
      <c r="D18" s="29">
        <v>0</v>
      </c>
      <c r="E18" s="28" t="s">
        <v>102</v>
      </c>
      <c r="F18" s="28">
        <v>0</v>
      </c>
      <c r="G18" s="30">
        <v>13</v>
      </c>
      <c r="H18" s="28" t="s">
        <v>103</v>
      </c>
      <c r="I18" s="28" t="s">
        <v>104</v>
      </c>
      <c r="J18" s="28">
        <v>0</v>
      </c>
      <c r="K18" s="31">
        <v>104.861634619</v>
      </c>
      <c r="L18" s="31">
        <v>475.60008274799998</v>
      </c>
      <c r="M18" s="29">
        <v>0</v>
      </c>
      <c r="N18" s="29">
        <v>0</v>
      </c>
      <c r="O18" s="28">
        <v>0</v>
      </c>
      <c r="P18" s="28">
        <v>0</v>
      </c>
      <c r="Q18" s="32">
        <v>74106</v>
      </c>
      <c r="R18" s="32">
        <v>1100</v>
      </c>
      <c r="T18" s="28" t="s">
        <v>116</v>
      </c>
      <c r="U18" s="32">
        <v>48.29</v>
      </c>
      <c r="V18" s="32">
        <v>1</v>
      </c>
      <c r="W18" s="32">
        <v>1.85</v>
      </c>
      <c r="X18" s="32">
        <v>0.22</v>
      </c>
      <c r="Y18" s="32">
        <f t="shared" si="0"/>
        <v>1.85</v>
      </c>
      <c r="Z18" s="32">
        <f t="shared" si="1"/>
        <v>0.22</v>
      </c>
      <c r="AA18" s="32">
        <v>0.34200000000000003</v>
      </c>
      <c r="AB18" s="33">
        <v>3.09851410991531E-2</v>
      </c>
      <c r="AC18">
        <f t="shared" si="2"/>
        <v>53</v>
      </c>
      <c r="AD18">
        <f t="shared" si="3"/>
        <v>0</v>
      </c>
      <c r="AE18">
        <f t="shared" si="4"/>
        <v>0</v>
      </c>
      <c r="AF18">
        <f>'TP Factors'!$D$5</f>
        <v>0.88209793191670816</v>
      </c>
      <c r="AG18">
        <f t="shared" si="5"/>
        <v>0</v>
      </c>
    </row>
    <row r="19" spans="1:33">
      <c r="A19" s="28" t="s">
        <v>100</v>
      </c>
      <c r="B19" s="28">
        <v>0</v>
      </c>
      <c r="D19" s="29">
        <v>0</v>
      </c>
      <c r="E19" s="28" t="s">
        <v>102</v>
      </c>
      <c r="F19" s="28">
        <v>0</v>
      </c>
      <c r="G19" s="30">
        <v>105</v>
      </c>
      <c r="H19" s="28" t="s">
        <v>103</v>
      </c>
      <c r="I19" s="28" t="s">
        <v>104</v>
      </c>
      <c r="J19" s="28">
        <v>0</v>
      </c>
      <c r="K19" s="31">
        <v>165.581026912</v>
      </c>
      <c r="L19" s="31">
        <v>408.58862066</v>
      </c>
      <c r="M19" s="29">
        <v>0</v>
      </c>
      <c r="N19" s="29">
        <v>0</v>
      </c>
      <c r="O19" s="28">
        <v>0</v>
      </c>
      <c r="P19" s="28">
        <v>0</v>
      </c>
      <c r="Q19" s="32">
        <v>74112</v>
      </c>
      <c r="R19" s="32">
        <v>1400</v>
      </c>
      <c r="T19" s="28" t="s">
        <v>106</v>
      </c>
      <c r="U19" s="32">
        <v>48.29</v>
      </c>
      <c r="V19" s="32">
        <v>1</v>
      </c>
      <c r="W19" s="32">
        <v>1.93</v>
      </c>
      <c r="X19" s="32">
        <v>0.497</v>
      </c>
      <c r="Y19" s="32">
        <f t="shared" si="0"/>
        <v>1.93</v>
      </c>
      <c r="Z19" s="32">
        <f t="shared" si="1"/>
        <v>0.497</v>
      </c>
      <c r="AA19" s="32">
        <v>0.88600000000000001</v>
      </c>
      <c r="AB19" s="33">
        <v>0.10088478722893</v>
      </c>
      <c r="AC19">
        <f t="shared" si="2"/>
        <v>444</v>
      </c>
      <c r="AD19">
        <f t="shared" si="3"/>
        <v>2</v>
      </c>
      <c r="AE19">
        <f t="shared" si="4"/>
        <v>0.5</v>
      </c>
      <c r="AF19">
        <f>'TP Factors'!$D$5</f>
        <v>0.88209793191670816</v>
      </c>
      <c r="AG19">
        <f t="shared" si="5"/>
        <v>0.4</v>
      </c>
    </row>
    <row r="20" spans="1:33">
      <c r="A20" s="28" t="s">
        <v>100</v>
      </c>
      <c r="B20" s="28">
        <v>0</v>
      </c>
      <c r="D20" s="29">
        <v>0</v>
      </c>
      <c r="E20" s="28" t="s">
        <v>102</v>
      </c>
      <c r="F20" s="28">
        <v>0</v>
      </c>
      <c r="G20" s="30">
        <v>105</v>
      </c>
      <c r="H20" s="28" t="s">
        <v>103</v>
      </c>
      <c r="I20" s="28" t="s">
        <v>104</v>
      </c>
      <c r="J20" s="28">
        <v>0</v>
      </c>
      <c r="K20" s="31">
        <v>104.49725037</v>
      </c>
      <c r="L20" s="31">
        <v>296.58972499200001</v>
      </c>
      <c r="M20" s="29">
        <v>0</v>
      </c>
      <c r="N20" s="29">
        <v>0</v>
      </c>
      <c r="O20" s="28">
        <v>0</v>
      </c>
      <c r="P20" s="28">
        <v>0</v>
      </c>
      <c r="Q20" s="32">
        <v>74114</v>
      </c>
      <c r="R20" s="32">
        <v>1400</v>
      </c>
      <c r="T20" s="28" t="s">
        <v>112</v>
      </c>
      <c r="U20" s="32">
        <v>48.29</v>
      </c>
      <c r="V20" s="32">
        <v>1</v>
      </c>
      <c r="W20" s="32">
        <v>1.93</v>
      </c>
      <c r="X20" s="32">
        <v>0.497</v>
      </c>
      <c r="Y20" s="32">
        <f t="shared" si="0"/>
        <v>1.93</v>
      </c>
      <c r="Z20" s="32">
        <f t="shared" si="1"/>
        <v>0.497</v>
      </c>
      <c r="AA20" s="32">
        <v>0.89</v>
      </c>
      <c r="AB20" s="33">
        <v>7.32313240514849E-2</v>
      </c>
      <c r="AC20">
        <f t="shared" si="2"/>
        <v>324</v>
      </c>
      <c r="AD20">
        <f t="shared" si="3"/>
        <v>1</v>
      </c>
      <c r="AE20">
        <f t="shared" si="4"/>
        <v>0.4</v>
      </c>
      <c r="AF20">
        <f>'TP Factors'!$D$5</f>
        <v>0.88209793191670816</v>
      </c>
      <c r="AG20">
        <f t="shared" si="5"/>
        <v>0.4</v>
      </c>
    </row>
    <row r="21" spans="1:33">
      <c r="A21" s="28" t="s">
        <v>100</v>
      </c>
      <c r="B21" s="28">
        <v>0</v>
      </c>
      <c r="D21" s="29">
        <v>0</v>
      </c>
      <c r="E21" s="28" t="s">
        <v>102</v>
      </c>
      <c r="F21" s="28">
        <v>0</v>
      </c>
      <c r="G21" s="30">
        <v>3</v>
      </c>
      <c r="H21" s="28" t="s">
        <v>103</v>
      </c>
      <c r="I21" s="28" t="s">
        <v>104</v>
      </c>
      <c r="J21" s="28">
        <v>0</v>
      </c>
      <c r="K21" s="31">
        <v>159.825875311</v>
      </c>
      <c r="L21" s="31">
        <v>251.86292370999999</v>
      </c>
      <c r="M21" s="29">
        <v>0</v>
      </c>
      <c r="N21" s="29">
        <v>0</v>
      </c>
      <c r="O21" s="28">
        <v>0</v>
      </c>
      <c r="P21" s="28">
        <v>0</v>
      </c>
      <c r="Q21" s="32">
        <v>74124</v>
      </c>
      <c r="R21" s="32">
        <v>4340</v>
      </c>
      <c r="T21" s="28" t="s">
        <v>117</v>
      </c>
      <c r="U21" s="32">
        <v>48.29</v>
      </c>
      <c r="V21" s="32">
        <v>1</v>
      </c>
      <c r="W21" s="32">
        <v>0.7</v>
      </c>
      <c r="X21" s="32">
        <v>0.09</v>
      </c>
      <c r="Y21" s="32">
        <f t="shared" si="0"/>
        <v>0.7</v>
      </c>
      <c r="Z21" s="32">
        <f t="shared" si="1"/>
        <v>0.09</v>
      </c>
      <c r="AA21" s="32">
        <v>0.309</v>
      </c>
      <c r="AB21" s="33">
        <v>6.2187560202302601E-2</v>
      </c>
      <c r="AC21">
        <f t="shared" si="2"/>
        <v>95</v>
      </c>
      <c r="AD21">
        <f t="shared" si="3"/>
        <v>0</v>
      </c>
      <c r="AE21">
        <f t="shared" si="4"/>
        <v>0</v>
      </c>
      <c r="AF21">
        <f>'TP Factors'!$D$5</f>
        <v>0.88209793191670816</v>
      </c>
      <c r="AG21">
        <f t="shared" si="5"/>
        <v>0</v>
      </c>
    </row>
    <row r="22" spans="1:33">
      <c r="A22" s="28" t="s">
        <v>100</v>
      </c>
      <c r="B22" s="28">
        <v>0</v>
      </c>
      <c r="D22" s="29">
        <v>0</v>
      </c>
      <c r="E22" s="28" t="s">
        <v>102</v>
      </c>
      <c r="F22" s="28">
        <v>0</v>
      </c>
      <c r="G22" s="30">
        <v>3</v>
      </c>
      <c r="H22" s="28" t="s">
        <v>103</v>
      </c>
      <c r="I22" s="28" t="s">
        <v>104</v>
      </c>
      <c r="J22" s="28">
        <v>0</v>
      </c>
      <c r="K22" s="31">
        <v>76.794881122000007</v>
      </c>
      <c r="L22" s="31">
        <v>241.66042549400001</v>
      </c>
      <c r="M22" s="29">
        <v>0</v>
      </c>
      <c r="N22" s="29">
        <v>0</v>
      </c>
      <c r="O22" s="28">
        <v>0</v>
      </c>
      <c r="P22" s="28">
        <v>0</v>
      </c>
      <c r="Q22" s="32">
        <v>74125</v>
      </c>
      <c r="R22" s="32">
        <v>4340</v>
      </c>
      <c r="T22" s="28" t="s">
        <v>118</v>
      </c>
      <c r="U22" s="32">
        <v>48.29</v>
      </c>
      <c r="V22" s="32">
        <v>1</v>
      </c>
      <c r="W22" s="32">
        <v>0.7</v>
      </c>
      <c r="X22" s="32">
        <v>0.09</v>
      </c>
      <c r="Y22" s="32">
        <f t="shared" si="0"/>
        <v>0.7</v>
      </c>
      <c r="Z22" s="32">
        <f t="shared" si="1"/>
        <v>0.09</v>
      </c>
      <c r="AA22" s="32">
        <v>0.25800000000000001</v>
      </c>
      <c r="AB22" s="33">
        <v>4.0343201001220103E-2</v>
      </c>
      <c r="AC22">
        <f t="shared" si="2"/>
        <v>52</v>
      </c>
      <c r="AD22">
        <f t="shared" si="3"/>
        <v>0</v>
      </c>
      <c r="AE22">
        <f t="shared" si="4"/>
        <v>0</v>
      </c>
      <c r="AF22">
        <f>'TP Factors'!$D$5</f>
        <v>0.88209793191670816</v>
      </c>
      <c r="AG22">
        <f t="shared" si="5"/>
        <v>0</v>
      </c>
    </row>
    <row r="23" spans="1:33">
      <c r="A23" s="28" t="s">
        <v>100</v>
      </c>
      <c r="B23" s="28">
        <v>0</v>
      </c>
      <c r="D23" s="29">
        <v>0</v>
      </c>
      <c r="E23" s="28" t="s">
        <v>102</v>
      </c>
      <c r="F23" s="28">
        <v>0</v>
      </c>
      <c r="G23" s="30">
        <v>3</v>
      </c>
      <c r="H23" s="28" t="s">
        <v>103</v>
      </c>
      <c r="I23" s="28" t="s">
        <v>104</v>
      </c>
      <c r="J23" s="28">
        <v>0</v>
      </c>
      <c r="K23" s="31">
        <v>110.516603854</v>
      </c>
      <c r="L23" s="31">
        <v>535.95203975200002</v>
      </c>
      <c r="M23" s="29">
        <v>0</v>
      </c>
      <c r="N23" s="29">
        <v>0</v>
      </c>
      <c r="O23" s="28">
        <v>0</v>
      </c>
      <c r="P23" s="28">
        <v>0</v>
      </c>
      <c r="Q23" s="32">
        <v>74126</v>
      </c>
      <c r="R23" s="32">
        <v>4340</v>
      </c>
      <c r="T23" s="28" t="s">
        <v>119</v>
      </c>
      <c r="U23" s="32">
        <v>48.29</v>
      </c>
      <c r="V23" s="32">
        <v>1</v>
      </c>
      <c r="W23" s="32">
        <v>0.7</v>
      </c>
      <c r="X23" s="32">
        <v>0.09</v>
      </c>
      <c r="Y23" s="32">
        <f t="shared" si="0"/>
        <v>0.7</v>
      </c>
      <c r="Z23" s="32">
        <f t="shared" si="1"/>
        <v>0.09</v>
      </c>
      <c r="AA23" s="32">
        <v>0.41299999999999998</v>
      </c>
      <c r="AB23" s="33">
        <v>9.0404980357360998E-2</v>
      </c>
      <c r="AC23">
        <f t="shared" si="2"/>
        <v>185</v>
      </c>
      <c r="AD23">
        <f t="shared" si="3"/>
        <v>0</v>
      </c>
      <c r="AE23">
        <f t="shared" si="4"/>
        <v>0</v>
      </c>
      <c r="AF23">
        <f>'TP Factors'!$D$5</f>
        <v>0.88209793191670816</v>
      </c>
      <c r="AG23">
        <f t="shared" si="5"/>
        <v>0</v>
      </c>
    </row>
    <row r="24" spans="1:33">
      <c r="A24" s="28" t="s">
        <v>100</v>
      </c>
      <c r="B24" s="28">
        <v>0</v>
      </c>
      <c r="D24" s="29">
        <v>0</v>
      </c>
      <c r="E24" s="28" t="s">
        <v>102</v>
      </c>
      <c r="F24" s="28">
        <v>0</v>
      </c>
      <c r="G24" s="30">
        <v>29</v>
      </c>
      <c r="H24" s="28" t="s">
        <v>103</v>
      </c>
      <c r="I24" s="28" t="s">
        <v>104</v>
      </c>
      <c r="J24" s="28">
        <v>0</v>
      </c>
      <c r="K24" s="31">
        <v>70.208226877399994</v>
      </c>
      <c r="L24" s="31">
        <v>122.360472085</v>
      </c>
      <c r="M24" s="29">
        <v>0</v>
      </c>
      <c r="N24" s="29">
        <v>0</v>
      </c>
      <c r="O24" s="28">
        <v>0</v>
      </c>
      <c r="P24" s="28">
        <v>0</v>
      </c>
      <c r="Q24" s="32">
        <v>74130</v>
      </c>
      <c r="R24" s="32">
        <v>1200</v>
      </c>
      <c r="T24" s="28" t="s">
        <v>120</v>
      </c>
      <c r="U24" s="32">
        <v>48.29</v>
      </c>
      <c r="V24" s="32">
        <v>1</v>
      </c>
      <c r="W24" s="32">
        <v>2.23</v>
      </c>
      <c r="X24" s="32">
        <v>0.316</v>
      </c>
      <c r="Y24" s="32">
        <f t="shared" si="0"/>
        <v>2.23</v>
      </c>
      <c r="Z24" s="32">
        <f t="shared" si="1"/>
        <v>0.316</v>
      </c>
      <c r="AA24" s="32">
        <v>0.38900000000000001</v>
      </c>
      <c r="AB24" s="33">
        <v>3.0212065213407299E-2</v>
      </c>
      <c r="AC24">
        <f t="shared" si="2"/>
        <v>58</v>
      </c>
      <c r="AD24">
        <f t="shared" si="3"/>
        <v>0</v>
      </c>
      <c r="AE24">
        <f t="shared" si="4"/>
        <v>0</v>
      </c>
      <c r="AF24">
        <f>'TP Factors'!$D$5</f>
        <v>0.88209793191670816</v>
      </c>
      <c r="AG24">
        <f t="shared" si="5"/>
        <v>0</v>
      </c>
    </row>
    <row r="25" spans="1:33">
      <c r="A25" s="28" t="s">
        <v>100</v>
      </c>
      <c r="B25" s="28">
        <v>0</v>
      </c>
      <c r="D25" s="29">
        <v>0</v>
      </c>
      <c r="E25" s="28" t="s">
        <v>102</v>
      </c>
      <c r="F25" s="28">
        <v>0</v>
      </c>
      <c r="G25" s="30">
        <v>13</v>
      </c>
      <c r="H25" s="28" t="s">
        <v>103</v>
      </c>
      <c r="I25" s="28" t="s">
        <v>104</v>
      </c>
      <c r="J25" s="28">
        <v>0</v>
      </c>
      <c r="K25" s="31">
        <v>164.03325040499999</v>
      </c>
      <c r="L25" s="31">
        <v>277.19655580900002</v>
      </c>
      <c r="M25" s="29">
        <v>0</v>
      </c>
      <c r="N25" s="29">
        <v>0</v>
      </c>
      <c r="O25" s="28">
        <v>0</v>
      </c>
      <c r="P25" s="28">
        <v>0</v>
      </c>
      <c r="Q25" s="32">
        <v>74131</v>
      </c>
      <c r="R25" s="32">
        <v>1100</v>
      </c>
      <c r="T25" s="28" t="s">
        <v>116</v>
      </c>
      <c r="U25" s="32">
        <v>48.29</v>
      </c>
      <c r="V25" s="32">
        <v>1</v>
      </c>
      <c r="W25" s="32">
        <v>1.85</v>
      </c>
      <c r="X25" s="32">
        <v>0.22</v>
      </c>
      <c r="Y25" s="32">
        <f t="shared" si="0"/>
        <v>1.85</v>
      </c>
      <c r="Z25" s="32">
        <f t="shared" si="1"/>
        <v>0.22</v>
      </c>
      <c r="AA25" s="32">
        <v>0.34200000000000003</v>
      </c>
      <c r="AB25" s="33">
        <v>1.7581600292794201E-2</v>
      </c>
      <c r="AC25">
        <f t="shared" si="2"/>
        <v>30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26" s="28" t="s">
        <v>100</v>
      </c>
      <c r="B26" s="28">
        <v>0</v>
      </c>
      <c r="D26" s="29">
        <v>0</v>
      </c>
      <c r="E26" s="28" t="s">
        <v>102</v>
      </c>
      <c r="F26" s="28">
        <v>0</v>
      </c>
      <c r="G26" s="30">
        <v>105</v>
      </c>
      <c r="H26" s="28" t="s">
        <v>103</v>
      </c>
      <c r="I26" s="28" t="s">
        <v>104</v>
      </c>
      <c r="J26" s="28">
        <v>0</v>
      </c>
      <c r="K26" s="31">
        <v>146.262956594</v>
      </c>
      <c r="L26" s="31">
        <v>367.096764796</v>
      </c>
      <c r="M26" s="29">
        <v>0</v>
      </c>
      <c r="N26" s="29">
        <v>0</v>
      </c>
      <c r="O26" s="28">
        <v>0</v>
      </c>
      <c r="P26" s="28">
        <v>0</v>
      </c>
      <c r="Q26" s="32">
        <v>74140</v>
      </c>
      <c r="R26" s="32">
        <v>1400</v>
      </c>
      <c r="T26" s="28" t="s">
        <v>106</v>
      </c>
      <c r="U26" s="32">
        <v>48.29</v>
      </c>
      <c r="V26" s="32">
        <v>1</v>
      </c>
      <c r="W26" s="32">
        <v>1.93</v>
      </c>
      <c r="X26" s="32">
        <v>0.497</v>
      </c>
      <c r="Y26" s="32">
        <f t="shared" si="0"/>
        <v>1.93</v>
      </c>
      <c r="Z26" s="32">
        <f t="shared" si="1"/>
        <v>0.497</v>
      </c>
      <c r="AA26" s="32">
        <v>0.88600000000000001</v>
      </c>
      <c r="AB26" s="33">
        <v>6.8366696428190004E-3</v>
      </c>
      <c r="AC26">
        <f t="shared" si="2"/>
        <v>30</v>
      </c>
      <c r="AD26">
        <f t="shared" si="3"/>
        <v>0</v>
      </c>
      <c r="AE26">
        <f t="shared" si="4"/>
        <v>0</v>
      </c>
      <c r="AF26">
        <f>'TP Factors'!$D$5</f>
        <v>0.88209793191670816</v>
      </c>
      <c r="AG26">
        <f t="shared" si="5"/>
        <v>0</v>
      </c>
    </row>
    <row r="27" spans="1:33">
      <c r="A27" s="28" t="s">
        <v>100</v>
      </c>
      <c r="B27" s="28">
        <v>0</v>
      </c>
      <c r="D27" s="29">
        <v>0</v>
      </c>
      <c r="E27" s="28" t="s">
        <v>102</v>
      </c>
      <c r="F27" s="28">
        <v>0</v>
      </c>
      <c r="G27" s="30">
        <v>29</v>
      </c>
      <c r="H27" s="28" t="s">
        <v>103</v>
      </c>
      <c r="I27" s="28" t="s">
        <v>104</v>
      </c>
      <c r="J27" s="28">
        <v>0</v>
      </c>
      <c r="K27" s="31">
        <v>103.631769093</v>
      </c>
      <c r="L27" s="31">
        <v>496.85001029900002</v>
      </c>
      <c r="M27" s="29">
        <v>0</v>
      </c>
      <c r="N27" s="29">
        <v>0</v>
      </c>
      <c r="O27" s="28">
        <v>0</v>
      </c>
      <c r="P27" s="28">
        <v>0</v>
      </c>
      <c r="Q27" s="32">
        <v>74145</v>
      </c>
      <c r="R27" s="32">
        <v>1200</v>
      </c>
      <c r="T27" s="28" t="s">
        <v>121</v>
      </c>
      <c r="U27" s="32">
        <v>48.29</v>
      </c>
      <c r="V27" s="32">
        <v>1</v>
      </c>
      <c r="W27" s="32">
        <v>2.23</v>
      </c>
      <c r="X27" s="32">
        <v>0.316</v>
      </c>
      <c r="Y27" s="32">
        <f t="shared" si="0"/>
        <v>2.23</v>
      </c>
      <c r="Z27" s="32">
        <f t="shared" si="1"/>
        <v>0.316</v>
      </c>
      <c r="AA27" s="32">
        <v>0.30399999999999999</v>
      </c>
      <c r="AB27" s="33">
        <v>3.4374963435282603E-2</v>
      </c>
      <c r="AC27">
        <f t="shared" si="2"/>
        <v>52</v>
      </c>
      <c r="AD27">
        <f t="shared" si="3"/>
        <v>0</v>
      </c>
      <c r="AE27">
        <f t="shared" si="4"/>
        <v>0</v>
      </c>
      <c r="AF27">
        <f>'TP Factors'!$D$5</f>
        <v>0.88209793191670816</v>
      </c>
      <c r="AG27">
        <f t="shared" si="5"/>
        <v>0</v>
      </c>
    </row>
    <row r="28" spans="1:33">
      <c r="A28" s="28" t="s">
        <v>100</v>
      </c>
      <c r="B28" s="28">
        <v>0</v>
      </c>
      <c r="D28" s="29">
        <v>0</v>
      </c>
      <c r="E28" s="28" t="s">
        <v>102</v>
      </c>
      <c r="F28" s="28">
        <v>0</v>
      </c>
      <c r="G28" s="30">
        <v>0</v>
      </c>
      <c r="H28" s="28" t="s">
        <v>103</v>
      </c>
      <c r="I28" s="28" t="s">
        <v>104</v>
      </c>
      <c r="J28" s="28">
        <v>0</v>
      </c>
      <c r="K28" s="31">
        <v>63.0512293552</v>
      </c>
      <c r="L28" s="31">
        <v>14.4711307256</v>
      </c>
      <c r="M28" s="29">
        <v>0</v>
      </c>
      <c r="N28" s="29">
        <v>0</v>
      </c>
      <c r="O28" s="28">
        <v>0</v>
      </c>
      <c r="P28" s="28">
        <v>0</v>
      </c>
      <c r="Q28" s="32">
        <v>74152</v>
      </c>
      <c r="R28" s="32">
        <v>6460</v>
      </c>
      <c r="T28" s="28" t="s">
        <v>122</v>
      </c>
      <c r="U28" s="32">
        <v>48.29</v>
      </c>
      <c r="V28" s="32">
        <v>1</v>
      </c>
      <c r="W28" s="32">
        <v>0</v>
      </c>
      <c r="X28" s="32">
        <v>0</v>
      </c>
      <c r="Y28" s="32">
        <f t="shared" si="0"/>
        <v>0</v>
      </c>
      <c r="Z28" s="32">
        <f t="shared" si="1"/>
        <v>0</v>
      </c>
      <c r="AA28" s="32">
        <v>0.30299999999999999</v>
      </c>
      <c r="AB28" s="33">
        <v>3.57307204840914E-3</v>
      </c>
      <c r="AC28">
        <f t="shared" si="2"/>
        <v>5</v>
      </c>
      <c r="AD28">
        <f t="shared" si="3"/>
        <v>0</v>
      </c>
      <c r="AE28">
        <f t="shared" si="4"/>
        <v>0</v>
      </c>
      <c r="AF28">
        <f>'TP Factors'!$D$5</f>
        <v>0.88209793191670816</v>
      </c>
      <c r="AG28">
        <f t="shared" si="5"/>
        <v>0</v>
      </c>
    </row>
    <row r="29" spans="1:33">
      <c r="A29" s="28" t="s">
        <v>100</v>
      </c>
      <c r="B29" s="28">
        <v>0</v>
      </c>
      <c r="D29" s="29">
        <v>0</v>
      </c>
      <c r="E29" s="28" t="s">
        <v>102</v>
      </c>
      <c r="F29" s="28">
        <v>0</v>
      </c>
      <c r="G29" s="30">
        <v>29</v>
      </c>
      <c r="H29" s="28" t="s">
        <v>103</v>
      </c>
      <c r="I29" s="28" t="s">
        <v>104</v>
      </c>
      <c r="J29" s="28">
        <v>0</v>
      </c>
      <c r="K29" s="31">
        <v>55.657195910299997</v>
      </c>
      <c r="L29" s="31">
        <v>25.514082392900001</v>
      </c>
      <c r="M29" s="29">
        <v>0</v>
      </c>
      <c r="N29" s="29">
        <v>0</v>
      </c>
      <c r="O29" s="28">
        <v>0</v>
      </c>
      <c r="P29" s="28">
        <v>0</v>
      </c>
      <c r="Q29" s="32">
        <v>74153</v>
      </c>
      <c r="R29" s="32">
        <v>1200</v>
      </c>
      <c r="T29" s="28" t="s">
        <v>121</v>
      </c>
      <c r="U29" s="32">
        <v>48.29</v>
      </c>
      <c r="V29" s="32">
        <v>1</v>
      </c>
      <c r="W29" s="32">
        <v>2.23</v>
      </c>
      <c r="X29" s="32">
        <v>0.316</v>
      </c>
      <c r="Y29" s="32">
        <f t="shared" si="0"/>
        <v>2.23</v>
      </c>
      <c r="Z29" s="32">
        <f t="shared" si="1"/>
        <v>0.316</v>
      </c>
      <c r="AA29" s="32">
        <v>0.30399999999999999</v>
      </c>
      <c r="AB29" s="33">
        <v>6.2996919910514298E-3</v>
      </c>
      <c r="AC29">
        <f t="shared" si="2"/>
        <v>10</v>
      </c>
      <c r="AD29">
        <f t="shared" si="3"/>
        <v>0</v>
      </c>
      <c r="AE29">
        <f t="shared" si="4"/>
        <v>0</v>
      </c>
      <c r="AF29">
        <f>'TP Factors'!$D$5</f>
        <v>0.88209793191670816</v>
      </c>
      <c r="AG29">
        <f t="shared" si="5"/>
        <v>0</v>
      </c>
    </row>
    <row r="30" spans="1:33">
      <c r="A30" s="28" t="s">
        <v>100</v>
      </c>
      <c r="B30" s="28">
        <v>0</v>
      </c>
      <c r="D30" s="29">
        <v>0</v>
      </c>
      <c r="E30" s="28" t="s">
        <v>102</v>
      </c>
      <c r="F30" s="28">
        <v>0</v>
      </c>
      <c r="G30" s="30">
        <v>11.1</v>
      </c>
      <c r="H30" s="28" t="s">
        <v>103</v>
      </c>
      <c r="I30" s="28" t="s">
        <v>104</v>
      </c>
      <c r="J30" s="28">
        <v>0</v>
      </c>
      <c r="K30" s="31">
        <v>556.48916578499995</v>
      </c>
      <c r="L30" s="31">
        <v>2309.7021975299999</v>
      </c>
      <c r="M30" s="29">
        <v>0</v>
      </c>
      <c r="N30" s="29">
        <v>0</v>
      </c>
      <c r="O30" s="28">
        <v>0</v>
      </c>
      <c r="P30" s="28">
        <v>0</v>
      </c>
      <c r="Q30" s="32">
        <v>74154</v>
      </c>
      <c r="R30" s="32">
        <v>1800</v>
      </c>
      <c r="T30" s="28" t="s">
        <v>123</v>
      </c>
      <c r="U30" s="32">
        <v>48.29</v>
      </c>
      <c r="V30" s="32">
        <v>1</v>
      </c>
      <c r="W30" s="32">
        <v>1.25</v>
      </c>
      <c r="X30" s="32">
        <v>7.5999999999999998E-2</v>
      </c>
      <c r="Y30" s="32">
        <f t="shared" si="0"/>
        <v>1.25</v>
      </c>
      <c r="Z30" s="32">
        <f t="shared" si="1"/>
        <v>7.5999999999999998E-2</v>
      </c>
      <c r="AA30" s="32">
        <v>0.183</v>
      </c>
      <c r="AB30" s="33">
        <v>0.570289526094091</v>
      </c>
      <c r="AC30">
        <f t="shared" si="2"/>
        <v>518</v>
      </c>
      <c r="AD30">
        <f t="shared" si="3"/>
        <v>1</v>
      </c>
      <c r="AE30">
        <f t="shared" si="4"/>
        <v>0.1</v>
      </c>
      <c r="AF30">
        <f>'TP Factors'!$D$5</f>
        <v>0.88209793191670816</v>
      </c>
      <c r="AG30">
        <f t="shared" si="5"/>
        <v>0.1</v>
      </c>
    </row>
    <row r="31" spans="1:33">
      <c r="A31" s="28" t="s">
        <v>100</v>
      </c>
      <c r="B31" s="28">
        <v>0</v>
      </c>
      <c r="D31" s="29">
        <v>0</v>
      </c>
      <c r="E31" s="28" t="s">
        <v>102</v>
      </c>
      <c r="F31" s="28">
        <v>0</v>
      </c>
      <c r="G31" s="30">
        <v>45</v>
      </c>
      <c r="H31" s="28" t="s">
        <v>103</v>
      </c>
      <c r="I31" s="28" t="s">
        <v>104</v>
      </c>
      <c r="J31" s="28">
        <v>0</v>
      </c>
      <c r="K31" s="31">
        <v>272.82049355100003</v>
      </c>
      <c r="L31" s="31">
        <v>771.520761945</v>
      </c>
      <c r="M31" s="29">
        <v>0</v>
      </c>
      <c r="N31" s="29">
        <v>0</v>
      </c>
      <c r="O31" s="28">
        <v>0</v>
      </c>
      <c r="P31" s="28">
        <v>0</v>
      </c>
      <c r="Q31" s="32">
        <v>74159</v>
      </c>
      <c r="R31" s="32">
        <v>8140</v>
      </c>
      <c r="T31" s="28" t="s">
        <v>111</v>
      </c>
      <c r="U31" s="32">
        <v>48.29</v>
      </c>
      <c r="V31" s="32">
        <v>1</v>
      </c>
      <c r="W31" s="32">
        <v>1.2</v>
      </c>
      <c r="X31" s="32">
        <v>0.48</v>
      </c>
      <c r="Y31" s="32">
        <f t="shared" si="0"/>
        <v>1.2</v>
      </c>
      <c r="Z31" s="32">
        <f t="shared" si="1"/>
        <v>0.48</v>
      </c>
      <c r="AA31" s="32">
        <v>0.74</v>
      </c>
      <c r="AB31" s="33">
        <v>0.19049722367932301</v>
      </c>
      <c r="AC31">
        <f t="shared" si="2"/>
        <v>700</v>
      </c>
      <c r="AD31">
        <f t="shared" si="3"/>
        <v>2</v>
      </c>
      <c r="AE31">
        <f t="shared" si="4"/>
        <v>0.7</v>
      </c>
      <c r="AF31">
        <f>'TP Factors'!$D$5</f>
        <v>0.88209793191670816</v>
      </c>
      <c r="AG31">
        <f t="shared" si="5"/>
        <v>0.6</v>
      </c>
    </row>
    <row r="32" spans="1:33">
      <c r="A32" s="28" t="s">
        <v>100</v>
      </c>
      <c r="B32" s="28">
        <v>0</v>
      </c>
      <c r="D32" s="29">
        <v>0</v>
      </c>
      <c r="E32" s="28" t="s">
        <v>102</v>
      </c>
      <c r="F32" s="28">
        <v>0</v>
      </c>
      <c r="G32" s="30">
        <v>45</v>
      </c>
      <c r="H32" s="28" t="s">
        <v>115</v>
      </c>
      <c r="I32" s="28" t="s">
        <v>104</v>
      </c>
      <c r="J32" s="28">
        <v>0</v>
      </c>
      <c r="K32" s="31">
        <v>6.0253681002099997</v>
      </c>
      <c r="L32" s="31">
        <v>0.54196719788000003</v>
      </c>
      <c r="M32" s="29">
        <v>0</v>
      </c>
      <c r="N32" s="29">
        <v>0</v>
      </c>
      <c r="O32" s="28">
        <v>0</v>
      </c>
      <c r="P32" s="28">
        <v>0</v>
      </c>
      <c r="Q32" s="32">
        <v>74160</v>
      </c>
      <c r="R32" s="32">
        <v>8140</v>
      </c>
      <c r="T32" s="28" t="s">
        <v>111</v>
      </c>
      <c r="U32" s="32">
        <v>48.29</v>
      </c>
      <c r="V32" s="32">
        <v>1</v>
      </c>
      <c r="W32" s="32">
        <v>1.2</v>
      </c>
      <c r="X32" s="32">
        <v>0.48</v>
      </c>
      <c r="Y32" s="32">
        <f t="shared" si="0"/>
        <v>1.2</v>
      </c>
      <c r="Z32" s="32">
        <f t="shared" si="1"/>
        <v>0.48</v>
      </c>
      <c r="AA32" s="32">
        <v>0.74</v>
      </c>
      <c r="AB32" s="33">
        <v>1.3382131710093999E-4</v>
      </c>
      <c r="AC32">
        <f t="shared" si="2"/>
        <v>0</v>
      </c>
      <c r="AD32">
        <f t="shared" si="3"/>
        <v>0</v>
      </c>
      <c r="AE32">
        <f t="shared" si="4"/>
        <v>0</v>
      </c>
      <c r="AF32">
        <f>'TP Factors'!$D$6</f>
        <v>1.0585839223673177</v>
      </c>
      <c r="AG32">
        <f t="shared" si="5"/>
        <v>0</v>
      </c>
    </row>
    <row r="33" spans="1:33">
      <c r="A33" s="28" t="s">
        <v>100</v>
      </c>
      <c r="B33" s="28">
        <v>0</v>
      </c>
      <c r="D33" s="29">
        <v>0</v>
      </c>
      <c r="E33" s="28" t="s">
        <v>102</v>
      </c>
      <c r="F33" s="28">
        <v>0</v>
      </c>
      <c r="G33" s="30">
        <v>102.5</v>
      </c>
      <c r="H33" s="28" t="s">
        <v>103</v>
      </c>
      <c r="I33" s="28" t="s">
        <v>104</v>
      </c>
      <c r="J33" s="28">
        <v>0</v>
      </c>
      <c r="K33" s="31">
        <v>123.67592205299999</v>
      </c>
      <c r="L33" s="31">
        <v>266.651905865</v>
      </c>
      <c r="M33" s="29">
        <v>0</v>
      </c>
      <c r="N33" s="29">
        <v>0</v>
      </c>
      <c r="O33" s="28">
        <v>0</v>
      </c>
      <c r="P33" s="28">
        <v>0</v>
      </c>
      <c r="Q33" s="32">
        <v>74166</v>
      </c>
      <c r="R33" s="32">
        <v>1300</v>
      </c>
      <c r="T33" s="28" t="s">
        <v>124</v>
      </c>
      <c r="U33" s="32">
        <v>48.29</v>
      </c>
      <c r="V33" s="32">
        <v>1</v>
      </c>
      <c r="W33" s="32">
        <v>2.1</v>
      </c>
      <c r="X33" s="32">
        <v>0.51600000000000001</v>
      </c>
      <c r="Y33" s="32">
        <f t="shared" si="0"/>
        <v>2.1</v>
      </c>
      <c r="Z33" s="32">
        <f t="shared" si="1"/>
        <v>0.51600000000000001</v>
      </c>
      <c r="AA33" s="32">
        <v>0.69199999999999995</v>
      </c>
      <c r="AB33" s="33">
        <v>6.5839107077415401E-2</v>
      </c>
      <c r="AC33">
        <f t="shared" si="2"/>
        <v>226</v>
      </c>
      <c r="AD33">
        <f t="shared" si="3"/>
        <v>1</v>
      </c>
      <c r="AE33">
        <f t="shared" si="4"/>
        <v>0.3</v>
      </c>
      <c r="AF33">
        <f>'TP Factors'!$D$5</f>
        <v>0.88209793191670816</v>
      </c>
      <c r="AG33">
        <f t="shared" si="5"/>
        <v>0.3</v>
      </c>
    </row>
    <row r="34" spans="1:33">
      <c r="A34" s="28" t="s">
        <v>125</v>
      </c>
      <c r="B34" s="28">
        <v>0</v>
      </c>
      <c r="D34" s="29">
        <v>0</v>
      </c>
      <c r="E34" s="28" t="s">
        <v>102</v>
      </c>
      <c r="F34" s="28">
        <v>0</v>
      </c>
      <c r="G34" s="30">
        <v>102.5</v>
      </c>
      <c r="H34" s="28" t="s">
        <v>103</v>
      </c>
      <c r="I34" s="28" t="s">
        <v>104</v>
      </c>
      <c r="J34" s="28">
        <v>0</v>
      </c>
      <c r="K34" s="31">
        <v>598.20569547800005</v>
      </c>
      <c r="L34" s="31">
        <v>302.18980266300002</v>
      </c>
      <c r="M34" s="29">
        <v>0</v>
      </c>
      <c r="N34" s="29">
        <v>0</v>
      </c>
      <c r="O34" s="28">
        <v>0</v>
      </c>
      <c r="P34" s="28">
        <v>0</v>
      </c>
      <c r="Q34" s="32">
        <v>74170</v>
      </c>
      <c r="R34" s="32">
        <v>1300</v>
      </c>
      <c r="T34" s="28" t="s">
        <v>124</v>
      </c>
      <c r="U34" s="32">
        <v>54.65</v>
      </c>
      <c r="V34" s="32">
        <v>1</v>
      </c>
      <c r="W34" s="32">
        <v>2.1</v>
      </c>
      <c r="X34" s="32">
        <v>0.51600000000000001</v>
      </c>
      <c r="Y34" s="32">
        <f t="shared" si="0"/>
        <v>2.1</v>
      </c>
      <c r="Z34" s="32">
        <f t="shared" si="1"/>
        <v>0.51600000000000001</v>
      </c>
      <c r="AA34" s="32">
        <v>0.69199999999999995</v>
      </c>
      <c r="AB34" s="33">
        <v>2.187950989419E-5</v>
      </c>
      <c r="AC34">
        <f t="shared" si="2"/>
        <v>0</v>
      </c>
      <c r="AD34">
        <f t="shared" si="3"/>
        <v>0</v>
      </c>
      <c r="AE34">
        <f t="shared" si="4"/>
        <v>0</v>
      </c>
      <c r="AF34">
        <f>'TP Factors'!$D$5</f>
        <v>0.88209793191670816</v>
      </c>
      <c r="AG34">
        <f t="shared" si="5"/>
        <v>0</v>
      </c>
    </row>
    <row r="35" spans="1:33">
      <c r="A35" s="28" t="s">
        <v>100</v>
      </c>
      <c r="B35" s="28">
        <v>0</v>
      </c>
      <c r="D35" s="29">
        <v>0</v>
      </c>
      <c r="E35" s="28" t="s">
        <v>102</v>
      </c>
      <c r="F35" s="28">
        <v>0</v>
      </c>
      <c r="G35" s="30">
        <v>0</v>
      </c>
      <c r="H35" s="28" t="s">
        <v>103</v>
      </c>
      <c r="I35" s="28" t="s">
        <v>104</v>
      </c>
      <c r="J35" s="28">
        <v>0</v>
      </c>
      <c r="K35" s="31">
        <v>86.1715682902</v>
      </c>
      <c r="L35" s="31">
        <v>36.7544393222</v>
      </c>
      <c r="M35" s="29">
        <v>0</v>
      </c>
      <c r="N35" s="29">
        <v>0</v>
      </c>
      <c r="O35" s="28">
        <v>0</v>
      </c>
      <c r="P35" s="28">
        <v>0</v>
      </c>
      <c r="Q35" s="32">
        <v>74173</v>
      </c>
      <c r="R35" s="32">
        <v>6170</v>
      </c>
      <c r="T35" s="28" t="s">
        <v>126</v>
      </c>
      <c r="U35" s="32">
        <v>48.29</v>
      </c>
      <c r="V35" s="32">
        <v>1</v>
      </c>
      <c r="W35" s="32">
        <v>0</v>
      </c>
      <c r="X35" s="32">
        <v>0</v>
      </c>
      <c r="Y35" s="32">
        <f t="shared" si="0"/>
        <v>0</v>
      </c>
      <c r="Z35" s="32">
        <f t="shared" si="1"/>
        <v>0</v>
      </c>
      <c r="AA35" s="32">
        <v>0.30299999999999999</v>
      </c>
      <c r="AB35" s="33">
        <v>9.0750526281599599E-3</v>
      </c>
      <c r="AC35">
        <f t="shared" si="2"/>
        <v>14</v>
      </c>
      <c r="AD35">
        <f t="shared" si="3"/>
        <v>0</v>
      </c>
      <c r="AE35">
        <f t="shared" si="4"/>
        <v>0</v>
      </c>
      <c r="AF35">
        <f>'TP Factors'!$D$5</f>
        <v>0.88209793191670816</v>
      </c>
      <c r="AG35">
        <f t="shared" si="5"/>
        <v>0</v>
      </c>
    </row>
    <row r="36" spans="1:33">
      <c r="A36" s="28" t="s">
        <v>100</v>
      </c>
      <c r="B36" s="28">
        <v>0</v>
      </c>
      <c r="D36" s="29">
        <v>0</v>
      </c>
      <c r="E36" s="28" t="s">
        <v>102</v>
      </c>
      <c r="F36" s="28">
        <v>0</v>
      </c>
      <c r="G36" s="30">
        <v>98</v>
      </c>
      <c r="H36" s="28" t="s">
        <v>103</v>
      </c>
      <c r="I36" s="28" t="s">
        <v>104</v>
      </c>
      <c r="J36" s="28">
        <v>0</v>
      </c>
      <c r="K36" s="31">
        <v>253.76757624499999</v>
      </c>
      <c r="L36" s="31">
        <v>977.76794265000001</v>
      </c>
      <c r="M36" s="29">
        <v>0</v>
      </c>
      <c r="N36" s="29">
        <v>0</v>
      </c>
      <c r="O36" s="28">
        <v>0</v>
      </c>
      <c r="P36" s="28">
        <v>0</v>
      </c>
      <c r="Q36" s="32">
        <v>74174</v>
      </c>
      <c r="R36" s="32">
        <v>1700</v>
      </c>
      <c r="T36" s="28" t="s">
        <v>127</v>
      </c>
      <c r="U36" s="32">
        <v>48.29</v>
      </c>
      <c r="V36" s="32">
        <v>1</v>
      </c>
      <c r="W36" s="32">
        <v>1.8</v>
      </c>
      <c r="X36" s="32">
        <v>0.47799999999999998</v>
      </c>
      <c r="Y36" s="32">
        <f t="shared" si="0"/>
        <v>1.8</v>
      </c>
      <c r="Z36" s="32">
        <f t="shared" si="1"/>
        <v>0.47799999999999998</v>
      </c>
      <c r="AA36" s="32">
        <v>0.74099999999999999</v>
      </c>
      <c r="AB36" s="33">
        <v>0.24142112443108901</v>
      </c>
      <c r="AC36">
        <f t="shared" si="2"/>
        <v>888</v>
      </c>
      <c r="AD36">
        <f t="shared" si="3"/>
        <v>4</v>
      </c>
      <c r="AE36">
        <f t="shared" si="4"/>
        <v>0.9</v>
      </c>
      <c r="AF36">
        <f>'TP Factors'!$D$5</f>
        <v>0.88209793191670816</v>
      </c>
      <c r="AG36">
        <f t="shared" si="5"/>
        <v>0.8</v>
      </c>
    </row>
    <row r="37" spans="1:33">
      <c r="A37" s="28" t="s">
        <v>100</v>
      </c>
      <c r="B37" s="28">
        <v>0</v>
      </c>
      <c r="D37" s="29">
        <v>0</v>
      </c>
      <c r="E37" s="28" t="s">
        <v>102</v>
      </c>
      <c r="F37" s="28">
        <v>0</v>
      </c>
      <c r="G37" s="30">
        <v>105</v>
      </c>
      <c r="H37" s="28" t="s">
        <v>103</v>
      </c>
      <c r="I37" s="28" t="s">
        <v>104</v>
      </c>
      <c r="J37" s="28">
        <v>0</v>
      </c>
      <c r="K37" s="31">
        <v>318.45665996299999</v>
      </c>
      <c r="L37" s="31">
        <v>440.84257148</v>
      </c>
      <c r="M37" s="29">
        <v>0</v>
      </c>
      <c r="N37" s="29">
        <v>0</v>
      </c>
      <c r="O37" s="28">
        <v>0</v>
      </c>
      <c r="P37" s="28">
        <v>0</v>
      </c>
      <c r="Q37" s="32">
        <v>74178</v>
      </c>
      <c r="R37" s="32">
        <v>1400</v>
      </c>
      <c r="T37" s="28" t="s">
        <v>128</v>
      </c>
      <c r="U37" s="32">
        <v>48.29</v>
      </c>
      <c r="V37" s="32">
        <v>1</v>
      </c>
      <c r="W37" s="32">
        <v>1.93</v>
      </c>
      <c r="X37" s="32">
        <v>0.497</v>
      </c>
      <c r="Y37" s="32">
        <f t="shared" si="0"/>
        <v>1.93</v>
      </c>
      <c r="Z37" s="32">
        <f t="shared" si="1"/>
        <v>0.497</v>
      </c>
      <c r="AA37" s="32">
        <v>0.88700000000000001</v>
      </c>
      <c r="AB37" s="33">
        <v>5.3518626939321003E-2</v>
      </c>
      <c r="AC37">
        <f t="shared" si="2"/>
        <v>236</v>
      </c>
      <c r="AD37">
        <f t="shared" si="3"/>
        <v>1</v>
      </c>
      <c r="AE37">
        <f t="shared" si="4"/>
        <v>0.3</v>
      </c>
      <c r="AF37">
        <f>'TP Factors'!$D$5</f>
        <v>0.88209793191670816</v>
      </c>
      <c r="AG37">
        <f t="shared" si="5"/>
        <v>0.3</v>
      </c>
    </row>
    <row r="38" spans="1:33">
      <c r="A38" s="28" t="s">
        <v>100</v>
      </c>
      <c r="B38" s="28">
        <v>0</v>
      </c>
      <c r="D38" s="29">
        <v>0</v>
      </c>
      <c r="E38" s="28" t="s">
        <v>102</v>
      </c>
      <c r="F38" s="28">
        <v>0</v>
      </c>
      <c r="G38" s="30">
        <v>19.100000000000001</v>
      </c>
      <c r="H38" s="28" t="s">
        <v>103</v>
      </c>
      <c r="I38" s="28" t="s">
        <v>104</v>
      </c>
      <c r="J38" s="28">
        <v>0</v>
      </c>
      <c r="K38" s="31">
        <v>141.00041544600001</v>
      </c>
      <c r="L38" s="31">
        <v>520.74546673500004</v>
      </c>
      <c r="M38" s="29">
        <v>0</v>
      </c>
      <c r="N38" s="29">
        <v>0</v>
      </c>
      <c r="O38" s="28">
        <v>0</v>
      </c>
      <c r="P38" s="28">
        <v>0</v>
      </c>
      <c r="Q38" s="32">
        <v>74179</v>
      </c>
      <c r="R38" s="32">
        <v>8340</v>
      </c>
      <c r="T38" s="28" t="s">
        <v>113</v>
      </c>
      <c r="U38" s="32">
        <v>48.29</v>
      </c>
      <c r="V38" s="32">
        <v>1</v>
      </c>
      <c r="W38" s="32">
        <v>1.77</v>
      </c>
      <c r="X38" s="32">
        <v>0.17699999999999999</v>
      </c>
      <c r="Y38" s="32">
        <f t="shared" si="0"/>
        <v>1.77</v>
      </c>
      <c r="Z38" s="32">
        <f t="shared" si="1"/>
        <v>0.17699999999999999</v>
      </c>
      <c r="AA38" s="32">
        <v>0.25800000000000001</v>
      </c>
      <c r="AB38" s="33">
        <v>0.128577520874327</v>
      </c>
      <c r="AC38">
        <f t="shared" si="2"/>
        <v>165</v>
      </c>
      <c r="AD38">
        <f t="shared" si="3"/>
        <v>1</v>
      </c>
      <c r="AE38">
        <f t="shared" si="4"/>
        <v>0.1</v>
      </c>
      <c r="AF38">
        <f>'TP Factors'!$D$5</f>
        <v>0.88209793191670816</v>
      </c>
      <c r="AG38">
        <f t="shared" si="5"/>
        <v>0.1</v>
      </c>
    </row>
    <row r="39" spans="1:33">
      <c r="A39" s="28" t="s">
        <v>100</v>
      </c>
      <c r="B39" s="28">
        <v>0</v>
      </c>
      <c r="D39" s="29">
        <v>0</v>
      </c>
      <c r="E39" s="28" t="s">
        <v>102</v>
      </c>
      <c r="F39" s="28">
        <v>0</v>
      </c>
      <c r="G39" s="30">
        <v>105</v>
      </c>
      <c r="H39" s="28" t="s">
        <v>103</v>
      </c>
      <c r="I39" s="28" t="s">
        <v>104</v>
      </c>
      <c r="J39" s="28">
        <v>0</v>
      </c>
      <c r="K39" s="31">
        <v>653.27078226200001</v>
      </c>
      <c r="L39" s="31">
        <v>1418.5348723</v>
      </c>
      <c r="M39" s="29">
        <v>0</v>
      </c>
      <c r="N39" s="29">
        <v>0</v>
      </c>
      <c r="O39" s="28">
        <v>0</v>
      </c>
      <c r="P39" s="28">
        <v>0</v>
      </c>
      <c r="Q39" s="32">
        <v>74180</v>
      </c>
      <c r="R39" s="32">
        <v>1400</v>
      </c>
      <c r="T39" s="28" t="s">
        <v>106</v>
      </c>
      <c r="U39" s="32">
        <v>48.29</v>
      </c>
      <c r="V39" s="32">
        <v>1</v>
      </c>
      <c r="W39" s="32">
        <v>1.93</v>
      </c>
      <c r="X39" s="32">
        <v>0.497</v>
      </c>
      <c r="Y39" s="32">
        <f t="shared" si="0"/>
        <v>1.93</v>
      </c>
      <c r="Z39" s="32">
        <f t="shared" si="1"/>
        <v>0.497</v>
      </c>
      <c r="AA39" s="32">
        <v>0.88600000000000001</v>
      </c>
      <c r="AB39" s="33">
        <v>0.35025107034324299</v>
      </c>
      <c r="AC39">
        <f t="shared" si="2"/>
        <v>1540</v>
      </c>
      <c r="AD39">
        <f t="shared" si="3"/>
        <v>7</v>
      </c>
      <c r="AE39">
        <f t="shared" si="4"/>
        <v>1.7</v>
      </c>
      <c r="AF39">
        <f>'TP Factors'!$D$5</f>
        <v>0.88209793191670816</v>
      </c>
      <c r="AG39">
        <f t="shared" si="5"/>
        <v>1.5</v>
      </c>
    </row>
    <row r="40" spans="1:33">
      <c r="A40" s="28" t="s">
        <v>100</v>
      </c>
      <c r="B40" s="28">
        <v>0</v>
      </c>
      <c r="D40" s="29">
        <v>0</v>
      </c>
      <c r="E40" s="28" t="s">
        <v>102</v>
      </c>
      <c r="F40" s="28">
        <v>0</v>
      </c>
      <c r="G40" s="30">
        <v>105</v>
      </c>
      <c r="H40" s="28" t="s">
        <v>103</v>
      </c>
      <c r="I40" s="28" t="s">
        <v>104</v>
      </c>
      <c r="J40" s="28">
        <v>0</v>
      </c>
      <c r="K40" s="31">
        <v>542.98396152400005</v>
      </c>
      <c r="L40" s="31">
        <v>994.93587050400004</v>
      </c>
      <c r="M40" s="29">
        <v>0</v>
      </c>
      <c r="N40" s="29">
        <v>0</v>
      </c>
      <c r="O40" s="28">
        <v>0</v>
      </c>
      <c r="P40" s="28">
        <v>0</v>
      </c>
      <c r="Q40" s="32">
        <v>74181</v>
      </c>
      <c r="R40" s="32">
        <v>1400</v>
      </c>
      <c r="T40" s="28" t="s">
        <v>128</v>
      </c>
      <c r="U40" s="32">
        <v>48.29</v>
      </c>
      <c r="V40" s="32">
        <v>1</v>
      </c>
      <c r="W40" s="32">
        <v>1.93</v>
      </c>
      <c r="X40" s="32">
        <v>0.497</v>
      </c>
      <c r="Y40" s="32">
        <f t="shared" si="0"/>
        <v>1.93</v>
      </c>
      <c r="Z40" s="32">
        <f t="shared" si="1"/>
        <v>0.497</v>
      </c>
      <c r="AA40" s="32">
        <v>0.88700000000000001</v>
      </c>
      <c r="AB40" s="33">
        <v>0.24566032572899901</v>
      </c>
      <c r="AC40">
        <f t="shared" si="2"/>
        <v>1082</v>
      </c>
      <c r="AD40">
        <f t="shared" si="3"/>
        <v>5</v>
      </c>
      <c r="AE40">
        <f t="shared" si="4"/>
        <v>1.2</v>
      </c>
      <c r="AF40">
        <f>'TP Factors'!$D$5</f>
        <v>0.88209793191670816</v>
      </c>
      <c r="AG40">
        <f t="shared" si="5"/>
        <v>1.1000000000000001</v>
      </c>
    </row>
    <row r="41" spans="1:33">
      <c r="A41" s="28" t="s">
        <v>100</v>
      </c>
      <c r="B41" s="28">
        <v>0</v>
      </c>
      <c r="D41" s="29">
        <v>0</v>
      </c>
      <c r="E41" s="28" t="s">
        <v>102</v>
      </c>
      <c r="F41" s="28">
        <v>0</v>
      </c>
      <c r="G41" s="30">
        <v>105</v>
      </c>
      <c r="H41" s="28" t="s">
        <v>103</v>
      </c>
      <c r="I41" s="28" t="s">
        <v>104</v>
      </c>
      <c r="J41" s="28">
        <v>0</v>
      </c>
      <c r="K41" s="31">
        <v>179.52927083500001</v>
      </c>
      <c r="L41" s="31">
        <v>812.15654334299995</v>
      </c>
      <c r="M41" s="29">
        <v>0</v>
      </c>
      <c r="N41" s="29">
        <v>0</v>
      </c>
      <c r="O41" s="28">
        <v>0</v>
      </c>
      <c r="P41" s="28">
        <v>0</v>
      </c>
      <c r="Q41" s="32">
        <v>74182</v>
      </c>
      <c r="R41" s="32">
        <v>1400</v>
      </c>
      <c r="T41" s="28" t="s">
        <v>112</v>
      </c>
      <c r="U41" s="32">
        <v>48.29</v>
      </c>
      <c r="V41" s="32">
        <v>1</v>
      </c>
      <c r="W41" s="32">
        <v>1.93</v>
      </c>
      <c r="X41" s="32">
        <v>0.497</v>
      </c>
      <c r="Y41" s="32">
        <f t="shared" si="0"/>
        <v>1.93</v>
      </c>
      <c r="Z41" s="32">
        <f t="shared" si="1"/>
        <v>0.497</v>
      </c>
      <c r="AA41" s="32">
        <v>0.89</v>
      </c>
      <c r="AB41" s="33">
        <v>0.20053008614299001</v>
      </c>
      <c r="AC41">
        <f t="shared" si="2"/>
        <v>886</v>
      </c>
      <c r="AD41">
        <f t="shared" si="3"/>
        <v>4</v>
      </c>
      <c r="AE41">
        <f t="shared" si="4"/>
        <v>1</v>
      </c>
      <c r="AF41">
        <f>'TP Factors'!$D$5</f>
        <v>0.88209793191670816</v>
      </c>
      <c r="AG41">
        <f t="shared" si="5"/>
        <v>0.9</v>
      </c>
    </row>
    <row r="42" spans="1:33">
      <c r="A42" s="28" t="s">
        <v>100</v>
      </c>
      <c r="B42" s="28">
        <v>0</v>
      </c>
      <c r="D42" s="29">
        <v>0</v>
      </c>
      <c r="E42" s="28" t="s">
        <v>102</v>
      </c>
      <c r="F42" s="28">
        <v>0</v>
      </c>
      <c r="G42" s="30">
        <v>105</v>
      </c>
      <c r="H42" s="28" t="s">
        <v>103</v>
      </c>
      <c r="I42" s="28" t="s">
        <v>104</v>
      </c>
      <c r="J42" s="28">
        <v>0</v>
      </c>
      <c r="K42" s="31">
        <v>206.7774684</v>
      </c>
      <c r="L42" s="31">
        <v>501.88529640799999</v>
      </c>
      <c r="M42" s="29">
        <v>0</v>
      </c>
      <c r="N42" s="29">
        <v>0</v>
      </c>
      <c r="O42" s="28">
        <v>0</v>
      </c>
      <c r="P42" s="28">
        <v>0</v>
      </c>
      <c r="Q42" s="32">
        <v>74183</v>
      </c>
      <c r="R42" s="32">
        <v>1400</v>
      </c>
      <c r="T42" s="28" t="s">
        <v>112</v>
      </c>
      <c r="U42" s="32">
        <v>48.29</v>
      </c>
      <c r="V42" s="32">
        <v>1</v>
      </c>
      <c r="W42" s="32">
        <v>1.93</v>
      </c>
      <c r="X42" s="32">
        <v>0.497</v>
      </c>
      <c r="Y42" s="32">
        <f t="shared" si="0"/>
        <v>1.93</v>
      </c>
      <c r="Z42" s="32">
        <f t="shared" si="1"/>
        <v>0.497</v>
      </c>
      <c r="AA42" s="32">
        <v>0.89</v>
      </c>
      <c r="AB42" s="33">
        <v>0.123921009760879</v>
      </c>
      <c r="AC42">
        <f t="shared" si="2"/>
        <v>547</v>
      </c>
      <c r="AD42">
        <f t="shared" si="3"/>
        <v>2</v>
      </c>
      <c r="AE42">
        <f t="shared" si="4"/>
        <v>0.6</v>
      </c>
      <c r="AF42">
        <f>'TP Factors'!$D$5</f>
        <v>0.88209793191670816</v>
      </c>
      <c r="AG42">
        <f t="shared" si="5"/>
        <v>0.5</v>
      </c>
    </row>
    <row r="43" spans="1:33">
      <c r="A43" s="28" t="s">
        <v>100</v>
      </c>
      <c r="B43" s="28">
        <v>0</v>
      </c>
      <c r="D43" s="29">
        <v>0</v>
      </c>
      <c r="E43" s="28" t="s">
        <v>102</v>
      </c>
      <c r="F43" s="28">
        <v>0</v>
      </c>
      <c r="G43" s="30">
        <v>29</v>
      </c>
      <c r="H43" s="28" t="s">
        <v>103</v>
      </c>
      <c r="I43" s="28" t="s">
        <v>104</v>
      </c>
      <c r="J43" s="28">
        <v>0</v>
      </c>
      <c r="K43" s="31">
        <v>151.91585980100001</v>
      </c>
      <c r="L43" s="31">
        <v>365.30593441799999</v>
      </c>
      <c r="M43" s="29">
        <v>0</v>
      </c>
      <c r="N43" s="29">
        <v>0</v>
      </c>
      <c r="O43" s="28">
        <v>0</v>
      </c>
      <c r="P43" s="28">
        <v>0</v>
      </c>
      <c r="Q43" s="32">
        <v>74184</v>
      </c>
      <c r="R43" s="32">
        <v>1200</v>
      </c>
      <c r="T43" s="28" t="s">
        <v>109</v>
      </c>
      <c r="U43" s="32">
        <v>48.29</v>
      </c>
      <c r="V43" s="32">
        <v>1</v>
      </c>
      <c r="W43" s="32">
        <v>2.23</v>
      </c>
      <c r="X43" s="32">
        <v>0.316</v>
      </c>
      <c r="Y43" s="32">
        <f t="shared" si="0"/>
        <v>2.23</v>
      </c>
      <c r="Z43" s="32">
        <f t="shared" si="1"/>
        <v>0.316</v>
      </c>
      <c r="AA43" s="32">
        <v>0.22</v>
      </c>
      <c r="AB43" s="33">
        <v>9.0198175113772802E-2</v>
      </c>
      <c r="AC43">
        <f t="shared" si="2"/>
        <v>98</v>
      </c>
      <c r="AD43">
        <f t="shared" si="3"/>
        <v>0</v>
      </c>
      <c r="AE43">
        <f t="shared" si="4"/>
        <v>0.1</v>
      </c>
      <c r="AF43">
        <f>'TP Factors'!$D$5</f>
        <v>0.88209793191670816</v>
      </c>
      <c r="AG43">
        <f t="shared" si="5"/>
        <v>0.1</v>
      </c>
    </row>
    <row r="44" spans="1:33">
      <c r="A44" s="28" t="s">
        <v>100</v>
      </c>
      <c r="B44" s="28">
        <v>0</v>
      </c>
      <c r="D44" s="29">
        <v>0</v>
      </c>
      <c r="E44" s="28" t="s">
        <v>102</v>
      </c>
      <c r="F44" s="28">
        <v>0</v>
      </c>
      <c r="G44" s="30">
        <v>3</v>
      </c>
      <c r="H44" s="28" t="s">
        <v>103</v>
      </c>
      <c r="I44" s="28" t="s">
        <v>104</v>
      </c>
      <c r="J44" s="28">
        <v>0</v>
      </c>
      <c r="K44" s="31">
        <v>9.3383375137800009</v>
      </c>
      <c r="L44" s="31">
        <v>0.65352361066800002</v>
      </c>
      <c r="M44" s="29">
        <v>0</v>
      </c>
      <c r="N44" s="29">
        <v>0</v>
      </c>
      <c r="O44" s="28">
        <v>0</v>
      </c>
      <c r="P44" s="28">
        <v>0</v>
      </c>
      <c r="Q44" s="32">
        <v>74188</v>
      </c>
      <c r="R44" s="32">
        <v>4340</v>
      </c>
      <c r="T44" s="28" t="s">
        <v>119</v>
      </c>
      <c r="U44" s="32">
        <v>48.29</v>
      </c>
      <c r="V44" s="32">
        <v>1</v>
      </c>
      <c r="W44" s="32">
        <v>0.7</v>
      </c>
      <c r="X44" s="32">
        <v>0.09</v>
      </c>
      <c r="Y44" s="32">
        <f t="shared" si="0"/>
        <v>0.7</v>
      </c>
      <c r="Z44" s="32">
        <f t="shared" si="1"/>
        <v>0.09</v>
      </c>
      <c r="AA44" s="32">
        <v>0.41299999999999998</v>
      </c>
      <c r="AB44" s="33">
        <v>1.6136174819408999E-4</v>
      </c>
      <c r="AC44">
        <f t="shared" si="2"/>
        <v>0</v>
      </c>
      <c r="AD44">
        <f t="shared" si="3"/>
        <v>0</v>
      </c>
      <c r="AE44">
        <f t="shared" si="4"/>
        <v>0</v>
      </c>
      <c r="AF44">
        <f>'TP Factors'!$D$5</f>
        <v>0.88209793191670816</v>
      </c>
      <c r="AG44">
        <f t="shared" si="5"/>
        <v>0</v>
      </c>
    </row>
    <row r="45" spans="1:33">
      <c r="A45" s="28" t="s">
        <v>100</v>
      </c>
      <c r="B45" s="28">
        <v>0</v>
      </c>
      <c r="D45" s="29">
        <v>0</v>
      </c>
      <c r="E45" s="28" t="s">
        <v>102</v>
      </c>
      <c r="F45" s="28">
        <v>0</v>
      </c>
      <c r="G45" s="30">
        <v>29</v>
      </c>
      <c r="H45" s="28" t="s">
        <v>103</v>
      </c>
      <c r="I45" s="28" t="s">
        <v>104</v>
      </c>
      <c r="J45" s="28">
        <v>0</v>
      </c>
      <c r="K45" s="31">
        <v>124.718237651</v>
      </c>
      <c r="L45" s="31">
        <v>599.31491807800001</v>
      </c>
      <c r="M45" s="29">
        <v>0</v>
      </c>
      <c r="N45" s="29">
        <v>0</v>
      </c>
      <c r="O45" s="28">
        <v>0</v>
      </c>
      <c r="P45" s="28">
        <v>0</v>
      </c>
      <c r="Q45" s="32">
        <v>74190</v>
      </c>
      <c r="R45" s="32">
        <v>1200</v>
      </c>
      <c r="T45" s="28" t="s">
        <v>121</v>
      </c>
      <c r="U45" s="32">
        <v>48.29</v>
      </c>
      <c r="V45" s="32">
        <v>1</v>
      </c>
      <c r="W45" s="32">
        <v>2.23</v>
      </c>
      <c r="X45" s="32">
        <v>0.316</v>
      </c>
      <c r="Y45" s="32">
        <f t="shared" si="0"/>
        <v>2.23</v>
      </c>
      <c r="Z45" s="32">
        <f t="shared" si="1"/>
        <v>0.316</v>
      </c>
      <c r="AA45" s="32">
        <v>0.30399999999999999</v>
      </c>
      <c r="AB45" s="33">
        <v>0.14797713650906599</v>
      </c>
      <c r="AC45">
        <f t="shared" si="2"/>
        <v>223</v>
      </c>
      <c r="AD45">
        <f t="shared" si="3"/>
        <v>1</v>
      </c>
      <c r="AE45">
        <f t="shared" si="4"/>
        <v>0.2</v>
      </c>
      <c r="AF45">
        <f>'TP Factors'!$D$5</f>
        <v>0.88209793191670816</v>
      </c>
      <c r="AG45">
        <f t="shared" si="5"/>
        <v>0.2</v>
      </c>
    </row>
    <row r="46" spans="1:33">
      <c r="A46" s="28" t="s">
        <v>100</v>
      </c>
      <c r="B46" s="28">
        <v>0</v>
      </c>
      <c r="D46" s="29">
        <v>0</v>
      </c>
      <c r="E46" s="28" t="s">
        <v>102</v>
      </c>
      <c r="F46" s="28">
        <v>0</v>
      </c>
      <c r="G46" s="30">
        <v>102.5</v>
      </c>
      <c r="H46" s="28" t="s">
        <v>103</v>
      </c>
      <c r="I46" s="28" t="s">
        <v>104</v>
      </c>
      <c r="J46" s="28">
        <v>0</v>
      </c>
      <c r="K46" s="31">
        <v>213.92430030700001</v>
      </c>
      <c r="L46" s="31">
        <v>1051.43744892</v>
      </c>
      <c r="M46" s="29">
        <v>0</v>
      </c>
      <c r="N46" s="29">
        <v>0</v>
      </c>
      <c r="O46" s="28">
        <v>0</v>
      </c>
      <c r="P46" s="28">
        <v>0</v>
      </c>
      <c r="Q46" s="32">
        <v>74193</v>
      </c>
      <c r="R46" s="32">
        <v>1300</v>
      </c>
      <c r="T46" s="28" t="s">
        <v>129</v>
      </c>
      <c r="U46" s="32">
        <v>48.29</v>
      </c>
      <c r="V46" s="32">
        <v>1</v>
      </c>
      <c r="W46" s="32">
        <v>2.1</v>
      </c>
      <c r="X46" s="32">
        <v>0.51600000000000001</v>
      </c>
      <c r="Y46" s="32">
        <f t="shared" si="0"/>
        <v>2.1</v>
      </c>
      <c r="Z46" s="32">
        <f t="shared" si="1"/>
        <v>0.51600000000000001</v>
      </c>
      <c r="AA46" s="32">
        <v>0.66200000000000003</v>
      </c>
      <c r="AB46" s="33">
        <v>0.25961097263656802</v>
      </c>
      <c r="AC46">
        <f t="shared" si="2"/>
        <v>853</v>
      </c>
      <c r="AD46">
        <f t="shared" si="3"/>
        <v>4</v>
      </c>
      <c r="AE46">
        <f t="shared" si="4"/>
        <v>1</v>
      </c>
      <c r="AF46">
        <f>'TP Factors'!$D$5</f>
        <v>0.88209793191670816</v>
      </c>
      <c r="AG46">
        <f t="shared" si="5"/>
        <v>0.9</v>
      </c>
    </row>
    <row r="47" spans="1:33">
      <c r="A47" s="28" t="s">
        <v>100</v>
      </c>
      <c r="B47" s="28">
        <v>0</v>
      </c>
      <c r="D47" s="29">
        <v>0</v>
      </c>
      <c r="E47" s="28" t="s">
        <v>102</v>
      </c>
      <c r="F47" s="28">
        <v>0</v>
      </c>
      <c r="G47" s="30">
        <v>0</v>
      </c>
      <c r="H47" s="28" t="s">
        <v>103</v>
      </c>
      <c r="I47" s="28" t="s">
        <v>104</v>
      </c>
      <c r="J47" s="28">
        <v>0</v>
      </c>
      <c r="K47" s="31">
        <v>170.37005295099999</v>
      </c>
      <c r="L47" s="31">
        <v>1074.6915992700001</v>
      </c>
      <c r="M47" s="29">
        <v>0</v>
      </c>
      <c r="N47" s="29">
        <v>0</v>
      </c>
      <c r="O47" s="28">
        <v>0</v>
      </c>
      <c r="P47" s="28">
        <v>0</v>
      </c>
      <c r="Q47" s="32">
        <v>74205</v>
      </c>
      <c r="R47" s="32">
        <v>6460</v>
      </c>
      <c r="T47" s="28" t="s">
        <v>122</v>
      </c>
      <c r="U47" s="32">
        <v>48.29</v>
      </c>
      <c r="V47" s="32">
        <v>1</v>
      </c>
      <c r="W47" s="32">
        <v>0</v>
      </c>
      <c r="X47" s="32">
        <v>0</v>
      </c>
      <c r="Y47" s="32">
        <f t="shared" si="0"/>
        <v>0</v>
      </c>
      <c r="Z47" s="32">
        <f t="shared" si="1"/>
        <v>0</v>
      </c>
      <c r="AA47" s="32">
        <v>0.30299999999999999</v>
      </c>
      <c r="AB47" s="33">
        <v>0.26535251129297999</v>
      </c>
      <c r="AC47">
        <f t="shared" si="2"/>
        <v>399</v>
      </c>
      <c r="AD47">
        <f t="shared" si="3"/>
        <v>0</v>
      </c>
      <c r="AE47">
        <f t="shared" si="4"/>
        <v>0</v>
      </c>
      <c r="AF47">
        <f>'TP Factors'!$D$5</f>
        <v>0.88209793191670816</v>
      </c>
      <c r="AG47">
        <f t="shared" si="5"/>
        <v>0</v>
      </c>
    </row>
    <row r="48" spans="1:33">
      <c r="A48" s="28" t="s">
        <v>100</v>
      </c>
      <c r="B48" s="28">
        <v>0</v>
      </c>
      <c r="D48" s="29">
        <v>0</v>
      </c>
      <c r="E48" s="28" t="s">
        <v>102</v>
      </c>
      <c r="F48" s="28">
        <v>0</v>
      </c>
      <c r="G48" s="30">
        <v>0</v>
      </c>
      <c r="H48" s="28" t="s">
        <v>103</v>
      </c>
      <c r="I48" s="28" t="s">
        <v>104</v>
      </c>
      <c r="J48" s="28">
        <v>0</v>
      </c>
      <c r="K48" s="31">
        <v>250.36299992400001</v>
      </c>
      <c r="L48" s="31">
        <v>2727.3957888800001</v>
      </c>
      <c r="M48" s="29">
        <v>0</v>
      </c>
      <c r="N48" s="29">
        <v>0</v>
      </c>
      <c r="O48" s="28">
        <v>0</v>
      </c>
      <c r="P48" s="28">
        <v>0</v>
      </c>
      <c r="Q48" s="32">
        <v>74206</v>
      </c>
      <c r="R48" s="32">
        <v>6460</v>
      </c>
      <c r="T48" s="28" t="s">
        <v>130</v>
      </c>
      <c r="U48" s="32">
        <v>48.29</v>
      </c>
      <c r="V48" s="32">
        <v>1</v>
      </c>
      <c r="W48" s="32">
        <v>0</v>
      </c>
      <c r="X48" s="32">
        <v>0</v>
      </c>
      <c r="Y48" s="32">
        <f t="shared" si="0"/>
        <v>0</v>
      </c>
      <c r="Z48" s="32">
        <f t="shared" si="1"/>
        <v>0</v>
      </c>
      <c r="AA48" s="32">
        <v>0.26600000000000001</v>
      </c>
      <c r="AB48" s="33">
        <v>0.67342228573732998</v>
      </c>
      <c r="AC48">
        <f t="shared" si="2"/>
        <v>889</v>
      </c>
      <c r="AD48">
        <f t="shared" si="3"/>
        <v>0</v>
      </c>
      <c r="AE48">
        <f t="shared" si="4"/>
        <v>0</v>
      </c>
      <c r="AF48">
        <f>'TP Factors'!$D$5</f>
        <v>0.88209793191670816</v>
      </c>
      <c r="AG48">
        <f t="shared" si="5"/>
        <v>0</v>
      </c>
    </row>
    <row r="49" spans="1:33">
      <c r="A49" s="28" t="s">
        <v>100</v>
      </c>
      <c r="B49" s="28">
        <v>0</v>
      </c>
      <c r="D49" s="29">
        <v>0</v>
      </c>
      <c r="E49" s="28" t="s">
        <v>102</v>
      </c>
      <c r="F49" s="28">
        <v>0</v>
      </c>
      <c r="G49" s="30">
        <v>0</v>
      </c>
      <c r="H49" s="28" t="s">
        <v>103</v>
      </c>
      <c r="I49" s="28" t="s">
        <v>104</v>
      </c>
      <c r="J49" s="28">
        <v>0</v>
      </c>
      <c r="K49" s="31">
        <v>254.15596779399999</v>
      </c>
      <c r="L49" s="31">
        <v>1574.85664666</v>
      </c>
      <c r="M49" s="29">
        <v>0</v>
      </c>
      <c r="N49" s="29">
        <v>0</v>
      </c>
      <c r="O49" s="28">
        <v>0</v>
      </c>
      <c r="P49" s="28">
        <v>0</v>
      </c>
      <c r="Q49" s="32">
        <v>74207</v>
      </c>
      <c r="R49" s="32">
        <v>6460</v>
      </c>
      <c r="T49" s="28" t="s">
        <v>122</v>
      </c>
      <c r="U49" s="32">
        <v>48.29</v>
      </c>
      <c r="V49" s="32">
        <v>1</v>
      </c>
      <c r="W49" s="32">
        <v>0</v>
      </c>
      <c r="X49" s="32">
        <v>0</v>
      </c>
      <c r="Y49" s="32">
        <f t="shared" si="0"/>
        <v>0</v>
      </c>
      <c r="Z49" s="32">
        <f t="shared" si="1"/>
        <v>0</v>
      </c>
      <c r="AA49" s="32">
        <v>0.30299999999999999</v>
      </c>
      <c r="AB49" s="33">
        <v>0.38884846110453702</v>
      </c>
      <c r="AC49">
        <f t="shared" si="2"/>
        <v>585</v>
      </c>
      <c r="AD49">
        <f t="shared" si="3"/>
        <v>0</v>
      </c>
      <c r="AE49">
        <f t="shared" si="4"/>
        <v>0</v>
      </c>
      <c r="AF49">
        <f>'TP Factors'!$D$5</f>
        <v>0.88209793191670816</v>
      </c>
      <c r="AG49">
        <f t="shared" si="5"/>
        <v>0</v>
      </c>
    </row>
    <row r="50" spans="1:33">
      <c r="A50" s="28" t="s">
        <v>100</v>
      </c>
      <c r="B50" s="28">
        <v>0</v>
      </c>
      <c r="D50" s="29">
        <v>0</v>
      </c>
      <c r="E50" s="28" t="s">
        <v>102</v>
      </c>
      <c r="F50" s="28">
        <v>0</v>
      </c>
      <c r="G50" s="30">
        <v>0</v>
      </c>
      <c r="H50" s="28" t="s">
        <v>103</v>
      </c>
      <c r="I50" s="28" t="s">
        <v>104</v>
      </c>
      <c r="J50" s="28">
        <v>0</v>
      </c>
      <c r="K50" s="31">
        <v>79.462135846899997</v>
      </c>
      <c r="L50" s="31">
        <v>312.12265441800002</v>
      </c>
      <c r="M50" s="29">
        <v>0</v>
      </c>
      <c r="N50" s="29">
        <v>0</v>
      </c>
      <c r="O50" s="28">
        <v>0</v>
      </c>
      <c r="P50" s="28">
        <v>0</v>
      </c>
      <c r="Q50" s="32">
        <v>74208</v>
      </c>
      <c r="R50" s="32">
        <v>6460</v>
      </c>
      <c r="T50" s="28" t="s">
        <v>122</v>
      </c>
      <c r="U50" s="32">
        <v>48.29</v>
      </c>
      <c r="V50" s="32">
        <v>1</v>
      </c>
      <c r="W50" s="32">
        <v>0</v>
      </c>
      <c r="X50" s="32">
        <v>0</v>
      </c>
      <c r="Y50" s="32">
        <f t="shared" si="0"/>
        <v>0</v>
      </c>
      <c r="Z50" s="32">
        <f t="shared" si="1"/>
        <v>0</v>
      </c>
      <c r="AA50" s="32">
        <v>0.30299999999999999</v>
      </c>
      <c r="AB50" s="33">
        <v>7.7066325831769894E-2</v>
      </c>
      <c r="AC50">
        <f t="shared" si="2"/>
        <v>116</v>
      </c>
      <c r="AD50">
        <f t="shared" si="3"/>
        <v>0</v>
      </c>
      <c r="AE50">
        <f t="shared" si="4"/>
        <v>0</v>
      </c>
      <c r="AF50">
        <f>'TP Factors'!$D$5</f>
        <v>0.88209793191670816</v>
      </c>
      <c r="AG50">
        <f t="shared" si="5"/>
        <v>0</v>
      </c>
    </row>
    <row r="51" spans="1:33">
      <c r="A51" s="28" t="s">
        <v>100</v>
      </c>
      <c r="B51" s="28">
        <v>0</v>
      </c>
      <c r="D51" s="29">
        <v>0</v>
      </c>
      <c r="E51" s="28" t="s">
        <v>102</v>
      </c>
      <c r="F51" s="28">
        <v>0</v>
      </c>
      <c r="G51" s="30">
        <v>13</v>
      </c>
      <c r="H51" s="28" t="s">
        <v>103</v>
      </c>
      <c r="I51" s="28" t="s">
        <v>104</v>
      </c>
      <c r="J51" s="28">
        <v>0</v>
      </c>
      <c r="K51" s="31">
        <v>18.212711128399999</v>
      </c>
      <c r="L51" s="31">
        <v>6.1740281395999999</v>
      </c>
      <c r="M51" s="29">
        <v>0</v>
      </c>
      <c r="N51" s="29">
        <v>0</v>
      </c>
      <c r="O51" s="28">
        <v>0</v>
      </c>
      <c r="P51" s="28">
        <v>0</v>
      </c>
      <c r="Q51" s="32">
        <v>74225</v>
      </c>
      <c r="R51" s="32">
        <v>1100</v>
      </c>
      <c r="T51" s="28" t="s">
        <v>116</v>
      </c>
      <c r="U51" s="32">
        <v>48.29</v>
      </c>
      <c r="V51" s="32">
        <v>1</v>
      </c>
      <c r="W51" s="32">
        <v>1.85</v>
      </c>
      <c r="X51" s="32">
        <v>0.22</v>
      </c>
      <c r="Y51" s="32">
        <f t="shared" si="0"/>
        <v>1.85</v>
      </c>
      <c r="Z51" s="32">
        <f t="shared" si="1"/>
        <v>0.22</v>
      </c>
      <c r="AA51" s="32">
        <v>0.34200000000000003</v>
      </c>
      <c r="AB51" s="33">
        <v>1.5244317974277099E-3</v>
      </c>
      <c r="AC51">
        <f t="shared" si="2"/>
        <v>3</v>
      </c>
      <c r="AD51">
        <f t="shared" si="3"/>
        <v>0</v>
      </c>
      <c r="AE51">
        <f t="shared" si="4"/>
        <v>0</v>
      </c>
      <c r="AF51">
        <f>'TP Factors'!$D$5</f>
        <v>0.88209793191670816</v>
      </c>
      <c r="AG51">
        <f t="shared" si="5"/>
        <v>0</v>
      </c>
    </row>
    <row r="52" spans="1:33">
      <c r="A52" s="28" t="s">
        <v>100</v>
      </c>
      <c r="B52" s="28">
        <v>0</v>
      </c>
      <c r="D52" s="29">
        <v>0</v>
      </c>
      <c r="E52" s="28" t="s">
        <v>102</v>
      </c>
      <c r="F52" s="28">
        <v>0</v>
      </c>
      <c r="G52" s="30">
        <v>105</v>
      </c>
      <c r="H52" s="28" t="s">
        <v>103</v>
      </c>
      <c r="I52" s="28" t="s">
        <v>104</v>
      </c>
      <c r="J52" s="28">
        <v>0</v>
      </c>
      <c r="K52" s="31">
        <v>508.42558895399998</v>
      </c>
      <c r="L52" s="31">
        <v>14650.1320087</v>
      </c>
      <c r="M52" s="29">
        <v>0</v>
      </c>
      <c r="N52" s="29">
        <v>0</v>
      </c>
      <c r="O52" s="28">
        <v>0</v>
      </c>
      <c r="P52" s="28">
        <v>0</v>
      </c>
      <c r="Q52" s="32">
        <v>74240</v>
      </c>
      <c r="R52" s="32">
        <v>1400</v>
      </c>
      <c r="T52" s="28" t="s">
        <v>131</v>
      </c>
      <c r="U52" s="32">
        <v>48.29</v>
      </c>
      <c r="V52" s="32">
        <v>1</v>
      </c>
      <c r="W52" s="32">
        <v>1.93</v>
      </c>
      <c r="X52" s="32">
        <v>0.497</v>
      </c>
      <c r="Y52" s="32">
        <f t="shared" si="0"/>
        <v>1.93</v>
      </c>
      <c r="Z52" s="32">
        <f t="shared" si="1"/>
        <v>0.497</v>
      </c>
      <c r="AA52" s="32">
        <v>0.88800000000000001</v>
      </c>
      <c r="AB52" s="33">
        <v>3.1503931592941399</v>
      </c>
      <c r="AC52">
        <f t="shared" si="2"/>
        <v>13886</v>
      </c>
      <c r="AD52">
        <f t="shared" si="3"/>
        <v>59</v>
      </c>
      <c r="AE52">
        <f t="shared" si="4"/>
        <v>15.2</v>
      </c>
      <c r="AF52">
        <f>'TP Factors'!$D$5</f>
        <v>0.88209793191670816</v>
      </c>
      <c r="AG52">
        <f t="shared" si="5"/>
        <v>13.4</v>
      </c>
    </row>
    <row r="53" spans="1:33">
      <c r="A53" s="28" t="s">
        <v>100</v>
      </c>
      <c r="B53" s="28">
        <v>0</v>
      </c>
      <c r="D53" s="29">
        <v>0</v>
      </c>
      <c r="E53" s="28" t="s">
        <v>102</v>
      </c>
      <c r="F53" s="28">
        <v>0</v>
      </c>
      <c r="G53" s="30">
        <v>93.9</v>
      </c>
      <c r="H53" s="28" t="s">
        <v>103</v>
      </c>
      <c r="I53" s="28" t="s">
        <v>104</v>
      </c>
      <c r="J53" s="28">
        <v>0</v>
      </c>
      <c r="K53" s="31">
        <v>865.20386735199997</v>
      </c>
      <c r="L53" s="31">
        <v>2918.6391764599998</v>
      </c>
      <c r="M53" s="29">
        <v>0</v>
      </c>
      <c r="N53" s="29">
        <v>0</v>
      </c>
      <c r="O53" s="28">
        <v>0</v>
      </c>
      <c r="P53" s="28">
        <v>0</v>
      </c>
      <c r="Q53" s="32">
        <v>74243</v>
      </c>
      <c r="R53" s="32">
        <v>1600</v>
      </c>
      <c r="T53" s="28" t="s">
        <v>132</v>
      </c>
      <c r="U53" s="32">
        <v>48.29</v>
      </c>
      <c r="V53" s="32">
        <v>1</v>
      </c>
      <c r="W53" s="32">
        <v>1.18</v>
      </c>
      <c r="X53" s="32">
        <v>0.15</v>
      </c>
      <c r="Y53" s="32">
        <f t="shared" si="0"/>
        <v>1.18</v>
      </c>
      <c r="Z53" s="32">
        <f t="shared" si="1"/>
        <v>0.15</v>
      </c>
      <c r="AA53" s="32">
        <v>0.30399999999999999</v>
      </c>
      <c r="AB53" s="33">
        <v>0.72064338474046397</v>
      </c>
      <c r="AC53">
        <f t="shared" si="2"/>
        <v>1087</v>
      </c>
      <c r="AD53">
        <f t="shared" si="3"/>
        <v>3</v>
      </c>
      <c r="AE53">
        <f t="shared" si="4"/>
        <v>0.4</v>
      </c>
      <c r="AF53">
        <f>'TP Factors'!$D$5</f>
        <v>0.88209793191670816</v>
      </c>
      <c r="AG53">
        <f t="shared" si="5"/>
        <v>0.4</v>
      </c>
    </row>
    <row r="54" spans="1:33">
      <c r="A54" s="28" t="s">
        <v>100</v>
      </c>
      <c r="B54" s="28">
        <v>0</v>
      </c>
      <c r="D54" s="29">
        <v>0</v>
      </c>
      <c r="E54" s="28" t="s">
        <v>102</v>
      </c>
      <c r="F54" s="28">
        <v>0</v>
      </c>
      <c r="G54" s="30">
        <v>105</v>
      </c>
      <c r="H54" s="28" t="s">
        <v>103</v>
      </c>
      <c r="I54" s="28" t="s">
        <v>104</v>
      </c>
      <c r="J54" s="28">
        <v>0</v>
      </c>
      <c r="K54" s="31">
        <v>240.918999853</v>
      </c>
      <c r="L54" s="31">
        <v>590.89313970700005</v>
      </c>
      <c r="M54" s="29">
        <v>0</v>
      </c>
      <c r="N54" s="29">
        <v>0</v>
      </c>
      <c r="O54" s="28">
        <v>0</v>
      </c>
      <c r="P54" s="28">
        <v>0</v>
      </c>
      <c r="Q54" s="32">
        <v>74271</v>
      </c>
      <c r="R54" s="32">
        <v>1400</v>
      </c>
      <c r="T54" s="28" t="s">
        <v>106</v>
      </c>
      <c r="U54" s="32">
        <v>48.29</v>
      </c>
      <c r="V54" s="32">
        <v>1</v>
      </c>
      <c r="W54" s="32">
        <v>1.93</v>
      </c>
      <c r="X54" s="32">
        <v>0.497</v>
      </c>
      <c r="Y54" s="32">
        <f t="shared" si="0"/>
        <v>1.93</v>
      </c>
      <c r="Z54" s="32">
        <f t="shared" si="1"/>
        <v>0.497</v>
      </c>
      <c r="AA54" s="32">
        <v>0.88600000000000001</v>
      </c>
      <c r="AB54" s="33">
        <v>0.14589788570951301</v>
      </c>
      <c r="AC54">
        <f t="shared" si="2"/>
        <v>642</v>
      </c>
      <c r="AD54">
        <f t="shared" si="3"/>
        <v>3</v>
      </c>
      <c r="AE54">
        <f t="shared" si="4"/>
        <v>0.7</v>
      </c>
      <c r="AF54">
        <f>'TP Factors'!$D$5</f>
        <v>0.88209793191670816</v>
      </c>
      <c r="AG54">
        <f t="shared" si="5"/>
        <v>0.6</v>
      </c>
    </row>
    <row r="55" spans="1:33">
      <c r="A55" s="28" t="s">
        <v>100</v>
      </c>
      <c r="B55" s="28">
        <v>0</v>
      </c>
      <c r="D55" s="29">
        <v>0</v>
      </c>
      <c r="E55" s="28" t="s">
        <v>102</v>
      </c>
      <c r="F55" s="28">
        <v>0</v>
      </c>
      <c r="G55" s="30">
        <v>105</v>
      </c>
      <c r="H55" s="28" t="s">
        <v>103</v>
      </c>
      <c r="I55" s="28" t="s">
        <v>104</v>
      </c>
      <c r="J55" s="28">
        <v>0</v>
      </c>
      <c r="K55" s="31">
        <v>101.959845151</v>
      </c>
      <c r="L55" s="31">
        <v>267.45305468599997</v>
      </c>
      <c r="M55" s="29">
        <v>0</v>
      </c>
      <c r="N55" s="29">
        <v>0</v>
      </c>
      <c r="O55" s="28">
        <v>0</v>
      </c>
      <c r="P55" s="28">
        <v>0</v>
      </c>
      <c r="Q55" s="32">
        <v>74273</v>
      </c>
      <c r="R55" s="32">
        <v>1400</v>
      </c>
      <c r="T55" s="28" t="s">
        <v>112</v>
      </c>
      <c r="U55" s="32">
        <v>48.29</v>
      </c>
      <c r="V55" s="32">
        <v>1</v>
      </c>
      <c r="W55" s="32">
        <v>1.93</v>
      </c>
      <c r="X55" s="32">
        <v>0.497</v>
      </c>
      <c r="Y55" s="32">
        <f t="shared" si="0"/>
        <v>1.93</v>
      </c>
      <c r="Z55" s="32">
        <f t="shared" si="1"/>
        <v>0.497</v>
      </c>
      <c r="AA55" s="32">
        <v>0.89</v>
      </c>
      <c r="AB55" s="33">
        <v>6.6037090140094096E-2</v>
      </c>
      <c r="AC55">
        <f t="shared" si="2"/>
        <v>292</v>
      </c>
      <c r="AD55">
        <f t="shared" si="3"/>
        <v>1</v>
      </c>
      <c r="AE55">
        <f t="shared" si="4"/>
        <v>0.3</v>
      </c>
      <c r="AF55">
        <f>'TP Factors'!$D$5</f>
        <v>0.88209793191670816</v>
      </c>
      <c r="AG55">
        <f t="shared" si="5"/>
        <v>0.3</v>
      </c>
    </row>
    <row r="56" spans="1:33">
      <c r="A56" s="28" t="s">
        <v>100</v>
      </c>
      <c r="B56" s="28">
        <v>0</v>
      </c>
      <c r="D56" s="29">
        <v>0</v>
      </c>
      <c r="E56" s="28" t="s">
        <v>102</v>
      </c>
      <c r="F56" s="28">
        <v>0</v>
      </c>
      <c r="G56" s="30">
        <v>3</v>
      </c>
      <c r="H56" s="28" t="s">
        <v>103</v>
      </c>
      <c r="I56" s="28" t="s">
        <v>104</v>
      </c>
      <c r="J56" s="28">
        <v>0</v>
      </c>
      <c r="K56" s="31">
        <v>448.72456593599998</v>
      </c>
      <c r="L56" s="31">
        <v>3091.50714045</v>
      </c>
      <c r="M56" s="29">
        <v>0</v>
      </c>
      <c r="N56" s="29">
        <v>0</v>
      </c>
      <c r="O56" s="28">
        <v>0</v>
      </c>
      <c r="P56" s="28">
        <v>0</v>
      </c>
      <c r="Q56" s="32">
        <v>74323</v>
      </c>
      <c r="R56" s="32">
        <v>4340</v>
      </c>
      <c r="T56" s="28" t="s">
        <v>119</v>
      </c>
      <c r="U56" s="32">
        <v>48.29</v>
      </c>
      <c r="V56" s="32">
        <v>1</v>
      </c>
      <c r="W56" s="32">
        <v>0.7</v>
      </c>
      <c r="X56" s="32">
        <v>0.09</v>
      </c>
      <c r="Y56" s="32">
        <f t="shared" si="0"/>
        <v>0.7</v>
      </c>
      <c r="Z56" s="32">
        <f t="shared" si="1"/>
        <v>0.09</v>
      </c>
      <c r="AA56" s="32">
        <v>0.41299999999999998</v>
      </c>
      <c r="AB56" s="33">
        <v>0.76332520804390203</v>
      </c>
      <c r="AC56">
        <f t="shared" si="2"/>
        <v>1565</v>
      </c>
      <c r="AD56">
        <f t="shared" si="3"/>
        <v>2</v>
      </c>
      <c r="AE56">
        <f t="shared" si="4"/>
        <v>0.3</v>
      </c>
      <c r="AF56">
        <f>'TP Factors'!$D$5</f>
        <v>0.88209793191670816</v>
      </c>
      <c r="AG56">
        <f t="shared" si="5"/>
        <v>0.3</v>
      </c>
    </row>
    <row r="57" spans="1:33">
      <c r="A57" s="28" t="s">
        <v>100</v>
      </c>
      <c r="B57" s="28">
        <v>0</v>
      </c>
      <c r="D57" s="29">
        <v>0</v>
      </c>
      <c r="E57" s="28" t="s">
        <v>102</v>
      </c>
      <c r="F57" s="28">
        <v>0</v>
      </c>
      <c r="G57" s="30">
        <v>3</v>
      </c>
      <c r="H57" s="28" t="s">
        <v>103</v>
      </c>
      <c r="I57" s="28" t="s">
        <v>104</v>
      </c>
      <c r="J57" s="28">
        <v>0</v>
      </c>
      <c r="K57" s="31">
        <v>945.30831699700002</v>
      </c>
      <c r="L57" s="31">
        <v>21381.384814500001</v>
      </c>
      <c r="M57" s="29">
        <v>0</v>
      </c>
      <c r="N57" s="29">
        <v>0</v>
      </c>
      <c r="O57" s="28">
        <v>0</v>
      </c>
      <c r="P57" s="28">
        <v>0</v>
      </c>
      <c r="Q57" s="32">
        <v>74324</v>
      </c>
      <c r="R57" s="32">
        <v>4340</v>
      </c>
      <c r="T57" s="28" t="s">
        <v>117</v>
      </c>
      <c r="U57" s="32">
        <v>48.29</v>
      </c>
      <c r="V57" s="32">
        <v>1</v>
      </c>
      <c r="W57" s="32">
        <v>0.7</v>
      </c>
      <c r="X57" s="32">
        <v>0.09</v>
      </c>
      <c r="Y57" s="32">
        <f t="shared" si="0"/>
        <v>0.7</v>
      </c>
      <c r="Z57" s="32">
        <f t="shared" si="1"/>
        <v>0.09</v>
      </c>
      <c r="AA57" s="32">
        <v>0.309</v>
      </c>
      <c r="AB57" s="33">
        <v>5.2792855093256303</v>
      </c>
      <c r="AC57">
        <f t="shared" si="2"/>
        <v>8097</v>
      </c>
      <c r="AD57">
        <f t="shared" si="3"/>
        <v>12</v>
      </c>
      <c r="AE57">
        <f t="shared" si="4"/>
        <v>1.6</v>
      </c>
      <c r="AF57">
        <f>'TP Factors'!$D$5</f>
        <v>0.88209793191670816</v>
      </c>
      <c r="AG57">
        <f t="shared" si="5"/>
        <v>1.4</v>
      </c>
    </row>
    <row r="58" spans="1:33">
      <c r="A58" s="28" t="s">
        <v>100</v>
      </c>
      <c r="B58" s="28">
        <v>0</v>
      </c>
      <c r="D58" s="29">
        <v>0</v>
      </c>
      <c r="E58" s="28" t="s">
        <v>102</v>
      </c>
      <c r="F58" s="28">
        <v>0</v>
      </c>
      <c r="G58" s="30">
        <v>3</v>
      </c>
      <c r="H58" s="28" t="s">
        <v>103</v>
      </c>
      <c r="I58" s="28" t="s">
        <v>104</v>
      </c>
      <c r="J58" s="28">
        <v>0</v>
      </c>
      <c r="K58" s="31">
        <v>150.43262322999999</v>
      </c>
      <c r="L58" s="31">
        <v>1074.20390273</v>
      </c>
      <c r="M58" s="29">
        <v>0</v>
      </c>
      <c r="N58" s="29">
        <v>0</v>
      </c>
      <c r="O58" s="28">
        <v>0</v>
      </c>
      <c r="P58" s="28">
        <v>0</v>
      </c>
      <c r="Q58" s="32">
        <v>74325</v>
      </c>
      <c r="R58" s="32">
        <v>4340</v>
      </c>
      <c r="T58" s="28" t="s">
        <v>118</v>
      </c>
      <c r="U58" s="32">
        <v>48.29</v>
      </c>
      <c r="V58" s="32">
        <v>1</v>
      </c>
      <c r="W58" s="32">
        <v>0.7</v>
      </c>
      <c r="X58" s="32">
        <v>0.09</v>
      </c>
      <c r="Y58" s="32">
        <f t="shared" si="0"/>
        <v>0.7</v>
      </c>
      <c r="Z58" s="32">
        <f t="shared" si="1"/>
        <v>0.09</v>
      </c>
      <c r="AA58" s="32">
        <v>0.25800000000000001</v>
      </c>
      <c r="AB58" s="33">
        <v>0.26523206706820202</v>
      </c>
      <c r="AC58">
        <f t="shared" si="2"/>
        <v>340</v>
      </c>
      <c r="AD58">
        <f t="shared" si="3"/>
        <v>1</v>
      </c>
      <c r="AE58">
        <f t="shared" si="4"/>
        <v>0.1</v>
      </c>
      <c r="AF58">
        <f>'TP Factors'!$D$5</f>
        <v>0.88209793191670816</v>
      </c>
      <c r="AG58">
        <f t="shared" si="5"/>
        <v>0.1</v>
      </c>
    </row>
    <row r="59" spans="1:33">
      <c r="A59" s="28" t="s">
        <v>100</v>
      </c>
      <c r="B59" s="28">
        <v>0</v>
      </c>
      <c r="D59" s="29">
        <v>0</v>
      </c>
      <c r="E59" s="28" t="s">
        <v>102</v>
      </c>
      <c r="F59" s="28">
        <v>0</v>
      </c>
      <c r="G59" s="30">
        <v>3</v>
      </c>
      <c r="H59" s="28" t="s">
        <v>103</v>
      </c>
      <c r="I59" s="28" t="s">
        <v>104</v>
      </c>
      <c r="J59" s="28">
        <v>0</v>
      </c>
      <c r="K59" s="31">
        <v>324.398610582</v>
      </c>
      <c r="L59" s="31">
        <v>5745.6650730399997</v>
      </c>
      <c r="M59" s="29">
        <v>0</v>
      </c>
      <c r="N59" s="29">
        <v>0</v>
      </c>
      <c r="O59" s="28">
        <v>0</v>
      </c>
      <c r="P59" s="28">
        <v>0</v>
      </c>
      <c r="Q59" s="32">
        <v>74326</v>
      </c>
      <c r="R59" s="32">
        <v>4340</v>
      </c>
      <c r="T59" s="28" t="s">
        <v>119</v>
      </c>
      <c r="U59" s="32">
        <v>48.29</v>
      </c>
      <c r="V59" s="32">
        <v>1</v>
      </c>
      <c r="W59" s="32">
        <v>0.7</v>
      </c>
      <c r="X59" s="32">
        <v>0.09</v>
      </c>
      <c r="Y59" s="32">
        <f t="shared" si="0"/>
        <v>0.7</v>
      </c>
      <c r="Z59" s="32">
        <f t="shared" si="1"/>
        <v>0.09</v>
      </c>
      <c r="AA59" s="32">
        <v>0.41299999999999998</v>
      </c>
      <c r="AB59" s="33">
        <v>1.3548232032277401</v>
      </c>
      <c r="AC59">
        <f t="shared" si="2"/>
        <v>2777</v>
      </c>
      <c r="AD59">
        <f t="shared" si="3"/>
        <v>4</v>
      </c>
      <c r="AE59">
        <f t="shared" si="4"/>
        <v>0.6</v>
      </c>
      <c r="AF59">
        <f>'TP Factors'!$D$5</f>
        <v>0.88209793191670816</v>
      </c>
      <c r="AG59">
        <f t="shared" si="5"/>
        <v>0.5</v>
      </c>
    </row>
    <row r="60" spans="1:33">
      <c r="A60" s="28" t="s">
        <v>100</v>
      </c>
      <c r="B60" s="28">
        <v>0</v>
      </c>
      <c r="D60" s="29">
        <v>0</v>
      </c>
      <c r="E60" s="28" t="s">
        <v>102</v>
      </c>
      <c r="F60" s="28">
        <v>0</v>
      </c>
      <c r="G60" s="30">
        <v>3</v>
      </c>
      <c r="H60" s="28" t="s">
        <v>103</v>
      </c>
      <c r="I60" s="28" t="s">
        <v>104</v>
      </c>
      <c r="J60" s="28">
        <v>0</v>
      </c>
      <c r="K60" s="31">
        <v>217.80114580700001</v>
      </c>
      <c r="L60" s="31">
        <v>2385.82819402</v>
      </c>
      <c r="M60" s="29">
        <v>0</v>
      </c>
      <c r="N60" s="29">
        <v>0</v>
      </c>
      <c r="O60" s="28">
        <v>0</v>
      </c>
      <c r="P60" s="28">
        <v>0</v>
      </c>
      <c r="Q60" s="32">
        <v>74327</v>
      </c>
      <c r="R60" s="32">
        <v>4340</v>
      </c>
      <c r="T60" s="28" t="s">
        <v>119</v>
      </c>
      <c r="U60" s="32">
        <v>48.29</v>
      </c>
      <c r="V60" s="32">
        <v>1</v>
      </c>
      <c r="W60" s="32">
        <v>0.7</v>
      </c>
      <c r="X60" s="32">
        <v>0.09</v>
      </c>
      <c r="Y60" s="32">
        <f t="shared" si="0"/>
        <v>0.7</v>
      </c>
      <c r="Z60" s="32">
        <f t="shared" si="1"/>
        <v>0.09</v>
      </c>
      <c r="AA60" s="32">
        <v>0.41299999999999998</v>
      </c>
      <c r="AB60" s="33">
        <v>0.58908577652466099</v>
      </c>
      <c r="AC60">
        <f t="shared" si="2"/>
        <v>1208</v>
      </c>
      <c r="AD60">
        <f t="shared" si="3"/>
        <v>2</v>
      </c>
      <c r="AE60">
        <f t="shared" si="4"/>
        <v>0.2</v>
      </c>
      <c r="AF60">
        <f>'TP Factors'!$D$5</f>
        <v>0.88209793191670816</v>
      </c>
      <c r="AG60">
        <f t="shared" si="5"/>
        <v>0.2</v>
      </c>
    </row>
    <row r="61" spans="1:33">
      <c r="A61" s="28" t="s">
        <v>100</v>
      </c>
      <c r="B61" s="28">
        <v>0</v>
      </c>
      <c r="D61" s="29">
        <v>0</v>
      </c>
      <c r="E61" s="28" t="s">
        <v>102</v>
      </c>
      <c r="F61" s="28">
        <v>0</v>
      </c>
      <c r="G61" s="30">
        <v>3</v>
      </c>
      <c r="H61" s="28" t="s">
        <v>103</v>
      </c>
      <c r="I61" s="28" t="s">
        <v>104</v>
      </c>
      <c r="J61" s="28">
        <v>0</v>
      </c>
      <c r="K61" s="31">
        <v>257.87239873099998</v>
      </c>
      <c r="L61" s="31">
        <v>1089.1523149300001</v>
      </c>
      <c r="M61" s="29">
        <v>0</v>
      </c>
      <c r="N61" s="29">
        <v>0</v>
      </c>
      <c r="O61" s="28">
        <v>0</v>
      </c>
      <c r="P61" s="28">
        <v>0</v>
      </c>
      <c r="Q61" s="32">
        <v>74328</v>
      </c>
      <c r="R61" s="32">
        <v>4340</v>
      </c>
      <c r="T61" s="28" t="s">
        <v>119</v>
      </c>
      <c r="U61" s="32">
        <v>48.29</v>
      </c>
      <c r="V61" s="32">
        <v>1</v>
      </c>
      <c r="W61" s="32">
        <v>0.7</v>
      </c>
      <c r="X61" s="32">
        <v>0.09</v>
      </c>
      <c r="Y61" s="32">
        <f t="shared" si="0"/>
        <v>0.7</v>
      </c>
      <c r="Z61" s="32">
        <f t="shared" si="1"/>
        <v>0.09</v>
      </c>
      <c r="AA61" s="32">
        <v>0.41299999999999998</v>
      </c>
      <c r="AB61" s="33">
        <v>0.26892301999378898</v>
      </c>
      <c r="AC61">
        <f t="shared" si="2"/>
        <v>551</v>
      </c>
      <c r="AD61">
        <f t="shared" si="3"/>
        <v>1</v>
      </c>
      <c r="AE61">
        <f t="shared" si="4"/>
        <v>0.1</v>
      </c>
      <c r="AF61">
        <f>'TP Factors'!$D$5</f>
        <v>0.88209793191670816</v>
      </c>
      <c r="AG61">
        <f t="shared" si="5"/>
        <v>0.1</v>
      </c>
    </row>
    <row r="62" spans="1:33">
      <c r="A62" s="28" t="s">
        <v>100</v>
      </c>
      <c r="B62" s="28">
        <v>0</v>
      </c>
      <c r="D62" s="29">
        <v>0</v>
      </c>
      <c r="E62" s="28" t="s">
        <v>102</v>
      </c>
      <c r="F62" s="28">
        <v>0</v>
      </c>
      <c r="G62" s="30">
        <v>3</v>
      </c>
      <c r="H62" s="28" t="s">
        <v>103</v>
      </c>
      <c r="I62" s="28" t="s">
        <v>104</v>
      </c>
      <c r="J62" s="28">
        <v>0</v>
      </c>
      <c r="K62" s="31">
        <v>382.92571390699999</v>
      </c>
      <c r="L62" s="31">
        <v>1354.51168947</v>
      </c>
      <c r="M62" s="29">
        <v>0</v>
      </c>
      <c r="N62" s="29">
        <v>0</v>
      </c>
      <c r="O62" s="28">
        <v>0</v>
      </c>
      <c r="P62" s="28">
        <v>0</v>
      </c>
      <c r="Q62" s="32">
        <v>74329</v>
      </c>
      <c r="R62" s="32">
        <v>4340</v>
      </c>
      <c r="T62" s="28" t="s">
        <v>117</v>
      </c>
      <c r="U62" s="32">
        <v>48.29</v>
      </c>
      <c r="V62" s="32">
        <v>1</v>
      </c>
      <c r="W62" s="32">
        <v>0.7</v>
      </c>
      <c r="X62" s="32">
        <v>0.09</v>
      </c>
      <c r="Y62" s="32">
        <f t="shared" si="0"/>
        <v>0.7</v>
      </c>
      <c r="Z62" s="32">
        <f t="shared" si="1"/>
        <v>0.09</v>
      </c>
      <c r="AA62" s="32">
        <v>0.309</v>
      </c>
      <c r="AB62" s="33">
        <v>0.33444297527176597</v>
      </c>
      <c r="AC62">
        <f t="shared" si="2"/>
        <v>513</v>
      </c>
      <c r="AD62">
        <f t="shared" si="3"/>
        <v>1</v>
      </c>
      <c r="AE62">
        <f t="shared" si="4"/>
        <v>0.1</v>
      </c>
      <c r="AF62">
        <f>'TP Factors'!$D$5</f>
        <v>0.88209793191670816</v>
      </c>
      <c r="AG62">
        <f t="shared" si="5"/>
        <v>0.1</v>
      </c>
    </row>
    <row r="63" spans="1:33">
      <c r="A63" s="28" t="s">
        <v>100</v>
      </c>
      <c r="B63" s="28">
        <v>0</v>
      </c>
      <c r="D63" s="29">
        <v>0</v>
      </c>
      <c r="E63" s="28" t="s">
        <v>102</v>
      </c>
      <c r="F63" s="28">
        <v>0</v>
      </c>
      <c r="G63" s="30">
        <v>3</v>
      </c>
      <c r="H63" s="28" t="s">
        <v>103</v>
      </c>
      <c r="I63" s="28" t="s">
        <v>104</v>
      </c>
      <c r="J63" s="28">
        <v>0</v>
      </c>
      <c r="K63" s="31">
        <v>260.05378945000001</v>
      </c>
      <c r="L63" s="31">
        <v>1911.0188253399999</v>
      </c>
      <c r="M63" s="29">
        <v>0</v>
      </c>
      <c r="N63" s="29">
        <v>0</v>
      </c>
      <c r="O63" s="28">
        <v>0</v>
      </c>
      <c r="P63" s="28">
        <v>0</v>
      </c>
      <c r="Q63" s="32">
        <v>74330</v>
      </c>
      <c r="R63" s="32">
        <v>4340</v>
      </c>
      <c r="T63" s="28" t="s">
        <v>118</v>
      </c>
      <c r="U63" s="32">
        <v>48.29</v>
      </c>
      <c r="V63" s="32">
        <v>1</v>
      </c>
      <c r="W63" s="32">
        <v>0.7</v>
      </c>
      <c r="X63" s="32">
        <v>0.09</v>
      </c>
      <c r="Y63" s="32">
        <f t="shared" si="0"/>
        <v>0.7</v>
      </c>
      <c r="Z63" s="32">
        <f t="shared" si="1"/>
        <v>0.09</v>
      </c>
      <c r="AA63" s="32">
        <v>0.25800000000000001</v>
      </c>
      <c r="AB63" s="33">
        <v>0.444825752214276</v>
      </c>
      <c r="AC63">
        <f t="shared" si="2"/>
        <v>570</v>
      </c>
      <c r="AD63">
        <f t="shared" si="3"/>
        <v>1</v>
      </c>
      <c r="AE63">
        <f t="shared" si="4"/>
        <v>0.1</v>
      </c>
      <c r="AF63">
        <f>'TP Factors'!$D$5</f>
        <v>0.88209793191670816</v>
      </c>
      <c r="AG63">
        <f t="shared" si="5"/>
        <v>0.1</v>
      </c>
    </row>
    <row r="64" spans="1:33">
      <c r="A64" s="28" t="s">
        <v>100</v>
      </c>
      <c r="B64" s="28">
        <v>0</v>
      </c>
      <c r="D64" s="29">
        <v>0</v>
      </c>
      <c r="E64" s="28" t="s">
        <v>102</v>
      </c>
      <c r="F64" s="28">
        <v>0</v>
      </c>
      <c r="G64" s="30">
        <v>3</v>
      </c>
      <c r="H64" s="28" t="s">
        <v>103</v>
      </c>
      <c r="I64" s="28" t="s">
        <v>104</v>
      </c>
      <c r="J64" s="28">
        <v>0</v>
      </c>
      <c r="K64" s="31">
        <v>24.379069786599999</v>
      </c>
      <c r="L64" s="31">
        <v>18.954548992700001</v>
      </c>
      <c r="M64" s="29">
        <v>0</v>
      </c>
      <c r="N64" s="29">
        <v>0</v>
      </c>
      <c r="O64" s="28">
        <v>0</v>
      </c>
      <c r="P64" s="28">
        <v>0</v>
      </c>
      <c r="Q64" s="32">
        <v>74331</v>
      </c>
      <c r="R64" s="32">
        <v>4340</v>
      </c>
      <c r="T64" s="28" t="s">
        <v>119</v>
      </c>
      <c r="U64" s="32">
        <v>48.29</v>
      </c>
      <c r="V64" s="32">
        <v>1</v>
      </c>
      <c r="W64" s="32">
        <v>0.7</v>
      </c>
      <c r="X64" s="32">
        <v>0.09</v>
      </c>
      <c r="Y64" s="32">
        <f t="shared" si="0"/>
        <v>0.7</v>
      </c>
      <c r="Z64" s="32">
        <f t="shared" si="1"/>
        <v>0.09</v>
      </c>
      <c r="AA64" s="32">
        <v>0.41299999999999998</v>
      </c>
      <c r="AB64" s="33">
        <v>4.6800750633999603E-3</v>
      </c>
      <c r="AC64">
        <f t="shared" si="2"/>
        <v>10</v>
      </c>
      <c r="AD64">
        <f t="shared" si="3"/>
        <v>0</v>
      </c>
      <c r="AE64">
        <f t="shared" si="4"/>
        <v>0</v>
      </c>
      <c r="AF64">
        <f>'TP Factors'!$D$5</f>
        <v>0.88209793191670816</v>
      </c>
      <c r="AG64">
        <f t="shared" si="5"/>
        <v>0</v>
      </c>
    </row>
    <row r="65" spans="1:33">
      <c r="A65" s="28" t="s">
        <v>100</v>
      </c>
      <c r="B65" s="28">
        <v>0</v>
      </c>
      <c r="D65" s="29">
        <v>0</v>
      </c>
      <c r="E65" s="28" t="s">
        <v>102</v>
      </c>
      <c r="F65" s="28">
        <v>0</v>
      </c>
      <c r="G65" s="30">
        <v>3</v>
      </c>
      <c r="H65" s="28" t="s">
        <v>103</v>
      </c>
      <c r="I65" s="28" t="s">
        <v>104</v>
      </c>
      <c r="J65" s="28">
        <v>0</v>
      </c>
      <c r="K65" s="31">
        <v>102.97716497499999</v>
      </c>
      <c r="L65" s="31">
        <v>552.72254083099995</v>
      </c>
      <c r="M65" s="29">
        <v>0</v>
      </c>
      <c r="N65" s="29">
        <v>0</v>
      </c>
      <c r="O65" s="28">
        <v>0</v>
      </c>
      <c r="P65" s="28">
        <v>0</v>
      </c>
      <c r="Q65" s="32">
        <v>74364</v>
      </c>
      <c r="R65" s="32">
        <v>4200</v>
      </c>
      <c r="T65" s="28" t="s">
        <v>133</v>
      </c>
      <c r="U65" s="32">
        <v>48.29</v>
      </c>
      <c r="V65" s="32">
        <v>1</v>
      </c>
      <c r="W65" s="32">
        <v>0.7</v>
      </c>
      <c r="X65" s="32">
        <v>0.09</v>
      </c>
      <c r="Y65" s="32">
        <f t="shared" si="0"/>
        <v>0.7</v>
      </c>
      <c r="Z65" s="32">
        <f t="shared" si="1"/>
        <v>0.09</v>
      </c>
      <c r="AA65" s="32">
        <v>0.10199999999999999</v>
      </c>
      <c r="AB65" s="33">
        <v>4.1905052921424497E-2</v>
      </c>
      <c r="AC65">
        <f t="shared" si="2"/>
        <v>21</v>
      </c>
      <c r="AD65">
        <f t="shared" si="3"/>
        <v>0</v>
      </c>
      <c r="AE65">
        <f t="shared" si="4"/>
        <v>0</v>
      </c>
      <c r="AF65">
        <f>'TP Factors'!$D$5</f>
        <v>0.88209793191670816</v>
      </c>
      <c r="AG65">
        <f t="shared" si="5"/>
        <v>0</v>
      </c>
    </row>
    <row r="66" spans="1:33">
      <c r="A66" s="28" t="s">
        <v>100</v>
      </c>
      <c r="B66" s="28">
        <v>0</v>
      </c>
      <c r="D66" s="29">
        <v>0</v>
      </c>
      <c r="E66" s="28" t="s">
        <v>102</v>
      </c>
      <c r="F66" s="28">
        <v>0</v>
      </c>
      <c r="G66" s="30">
        <v>3</v>
      </c>
      <c r="H66" s="28" t="s">
        <v>103</v>
      </c>
      <c r="I66" s="28" t="s">
        <v>104</v>
      </c>
      <c r="J66" s="28">
        <v>0</v>
      </c>
      <c r="K66" s="31">
        <v>76.410711366800001</v>
      </c>
      <c r="L66" s="31">
        <v>241.36824281400001</v>
      </c>
      <c r="M66" s="29">
        <v>0</v>
      </c>
      <c r="N66" s="29">
        <v>0</v>
      </c>
      <c r="O66" s="28">
        <v>0</v>
      </c>
      <c r="P66" s="28">
        <v>0</v>
      </c>
      <c r="Q66" s="32">
        <v>74365</v>
      </c>
      <c r="R66" s="32">
        <v>4200</v>
      </c>
      <c r="T66" s="28" t="s">
        <v>133</v>
      </c>
      <c r="U66" s="32">
        <v>48.29</v>
      </c>
      <c r="V66" s="32">
        <v>1</v>
      </c>
      <c r="W66" s="32">
        <v>0.7</v>
      </c>
      <c r="X66" s="32">
        <v>0.09</v>
      </c>
      <c r="Y66" s="32">
        <f t="shared" si="0"/>
        <v>0.7</v>
      </c>
      <c r="Z66" s="32">
        <f t="shared" si="1"/>
        <v>0.09</v>
      </c>
      <c r="AA66" s="32">
        <v>0.10199999999999999</v>
      </c>
      <c r="AB66" s="33">
        <v>5.9596424453993699E-2</v>
      </c>
      <c r="AC66">
        <f t="shared" si="2"/>
        <v>30</v>
      </c>
      <c r="AD66">
        <f t="shared" si="3"/>
        <v>0</v>
      </c>
      <c r="AE66">
        <f t="shared" si="4"/>
        <v>0</v>
      </c>
      <c r="AF66">
        <f>'TP Factors'!$D$5</f>
        <v>0.88209793191670816</v>
      </c>
      <c r="AG66">
        <f t="shared" si="5"/>
        <v>0</v>
      </c>
    </row>
    <row r="67" spans="1:33">
      <c r="A67" s="28" t="s">
        <v>100</v>
      </c>
      <c r="B67" s="28">
        <v>0</v>
      </c>
      <c r="D67" s="29">
        <v>0</v>
      </c>
      <c r="E67" s="28" t="s">
        <v>102</v>
      </c>
      <c r="F67" s="28">
        <v>0</v>
      </c>
      <c r="G67" s="30">
        <v>3</v>
      </c>
      <c r="H67" s="28" t="s">
        <v>103</v>
      </c>
      <c r="I67" s="28" t="s">
        <v>104</v>
      </c>
      <c r="J67" s="28">
        <v>0</v>
      </c>
      <c r="K67" s="31">
        <v>23.825160732400001</v>
      </c>
      <c r="L67" s="31">
        <v>31.583252914199999</v>
      </c>
      <c r="M67" s="29">
        <v>0</v>
      </c>
      <c r="N67" s="29">
        <v>0</v>
      </c>
      <c r="O67" s="28">
        <v>0</v>
      </c>
      <c r="P67" s="28">
        <v>0</v>
      </c>
      <c r="Q67" s="32">
        <v>74366</v>
      </c>
      <c r="R67" s="32">
        <v>4200</v>
      </c>
      <c r="T67" s="28" t="s">
        <v>133</v>
      </c>
      <c r="U67" s="32">
        <v>48.29</v>
      </c>
      <c r="V67" s="32">
        <v>1</v>
      </c>
      <c r="W67" s="32">
        <v>0.7</v>
      </c>
      <c r="X67" s="32">
        <v>0.09</v>
      </c>
      <c r="Y67" s="32">
        <f t="shared" ref="Y67:Y130" si="6">W67</f>
        <v>0.7</v>
      </c>
      <c r="Z67" s="32">
        <f t="shared" ref="Z67:Z130" si="7">X67</f>
        <v>0.09</v>
      </c>
      <c r="AA67" s="32">
        <v>0.10199999999999999</v>
      </c>
      <c r="AB67" s="33">
        <v>7.7982457854523998E-3</v>
      </c>
      <c r="AC67">
        <f t="shared" ref="AC67:AC130" si="8">ROUND(AB67*AA67*U67*102.79,0)</f>
        <v>4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Factors'!$D$5</f>
        <v>0.88209793191670816</v>
      </c>
      <c r="AG67">
        <f t="shared" ref="AG67:AG130" si="11">ROUND(AE67*AF67,1)</f>
        <v>0</v>
      </c>
    </row>
    <row r="68" spans="1:33">
      <c r="A68" s="28" t="s">
        <v>100</v>
      </c>
      <c r="B68" s="28">
        <v>0</v>
      </c>
      <c r="D68" s="29">
        <v>0</v>
      </c>
      <c r="E68" s="28" t="s">
        <v>102</v>
      </c>
      <c r="F68" s="28">
        <v>0</v>
      </c>
      <c r="G68" s="30">
        <v>3</v>
      </c>
      <c r="H68" s="28" t="s">
        <v>103</v>
      </c>
      <c r="I68" s="28" t="s">
        <v>104</v>
      </c>
      <c r="J68" s="28">
        <v>0</v>
      </c>
      <c r="K68" s="31">
        <v>1714.7055530800001</v>
      </c>
      <c r="L68" s="31">
        <v>43964.704333299997</v>
      </c>
      <c r="M68" s="29">
        <v>0</v>
      </c>
      <c r="N68" s="29">
        <v>0</v>
      </c>
      <c r="O68" s="28">
        <v>0</v>
      </c>
      <c r="P68" s="28">
        <v>0</v>
      </c>
      <c r="Q68" s="32">
        <v>74369</v>
      </c>
      <c r="R68" s="32">
        <v>4200</v>
      </c>
      <c r="T68" s="28" t="s">
        <v>133</v>
      </c>
      <c r="U68" s="32">
        <v>48.29</v>
      </c>
      <c r="V68" s="32">
        <v>1</v>
      </c>
      <c r="W68" s="32">
        <v>0.7</v>
      </c>
      <c r="X68" s="32">
        <v>0.09</v>
      </c>
      <c r="Y68" s="32">
        <f t="shared" si="6"/>
        <v>0.7</v>
      </c>
      <c r="Z68" s="32">
        <f t="shared" si="7"/>
        <v>0.09</v>
      </c>
      <c r="AA68" s="32">
        <v>0.10199999999999999</v>
      </c>
      <c r="AB68" s="33">
        <v>0.68860427264621904</v>
      </c>
      <c r="AC68">
        <f t="shared" si="8"/>
        <v>349</v>
      </c>
      <c r="AD68">
        <f t="shared" si="9"/>
        <v>1</v>
      </c>
      <c r="AE68">
        <f t="shared" si="10"/>
        <v>0.1</v>
      </c>
      <c r="AF68">
        <f>'TP Factors'!$D$5</f>
        <v>0.88209793191670816</v>
      </c>
      <c r="AG68">
        <f t="shared" si="11"/>
        <v>0.1</v>
      </c>
    </row>
    <row r="69" spans="1:33">
      <c r="A69" s="28" t="s">
        <v>100</v>
      </c>
      <c r="B69" s="28">
        <v>0</v>
      </c>
      <c r="D69" s="29">
        <v>0</v>
      </c>
      <c r="E69" s="28" t="s">
        <v>102</v>
      </c>
      <c r="F69" s="28">
        <v>0</v>
      </c>
      <c r="G69" s="30">
        <v>3</v>
      </c>
      <c r="H69" s="28" t="s">
        <v>103</v>
      </c>
      <c r="I69" s="28" t="s">
        <v>104</v>
      </c>
      <c r="J69" s="28">
        <v>0</v>
      </c>
      <c r="K69" s="31">
        <v>67.410480551899994</v>
      </c>
      <c r="L69" s="31">
        <v>87.056390212899998</v>
      </c>
      <c r="M69" s="29">
        <v>0</v>
      </c>
      <c r="N69" s="29">
        <v>0</v>
      </c>
      <c r="O69" s="28">
        <v>0</v>
      </c>
      <c r="P69" s="28">
        <v>0</v>
      </c>
      <c r="Q69" s="32">
        <v>74370</v>
      </c>
      <c r="R69" s="32">
        <v>4200</v>
      </c>
      <c r="T69" s="28" t="s">
        <v>133</v>
      </c>
      <c r="U69" s="32">
        <v>48.29</v>
      </c>
      <c r="V69" s="32">
        <v>1</v>
      </c>
      <c r="W69" s="32">
        <v>0.7</v>
      </c>
      <c r="X69" s="32">
        <v>0.09</v>
      </c>
      <c r="Y69" s="32">
        <f t="shared" si="6"/>
        <v>0.7</v>
      </c>
      <c r="Z69" s="32">
        <f t="shared" si="7"/>
        <v>0.09</v>
      </c>
      <c r="AA69" s="32">
        <v>0.10199999999999999</v>
      </c>
      <c r="AB69" s="33">
        <v>1.06717818448326E-2</v>
      </c>
      <c r="AC69">
        <f t="shared" si="8"/>
        <v>5</v>
      </c>
      <c r="AD69">
        <f t="shared" si="9"/>
        <v>0</v>
      </c>
      <c r="AE69">
        <f t="shared" si="10"/>
        <v>0</v>
      </c>
      <c r="AF69">
        <f>'TP Factors'!$D$5</f>
        <v>0.88209793191670816</v>
      </c>
      <c r="AG69">
        <f t="shared" si="11"/>
        <v>0</v>
      </c>
    </row>
    <row r="70" spans="1:33">
      <c r="A70" s="28" t="s">
        <v>100</v>
      </c>
      <c r="B70" s="28">
        <v>0</v>
      </c>
      <c r="D70" s="29">
        <v>0</v>
      </c>
      <c r="E70" s="28" t="s">
        <v>102</v>
      </c>
      <c r="F70" s="28">
        <v>0</v>
      </c>
      <c r="G70" s="30">
        <v>3</v>
      </c>
      <c r="H70" s="28" t="s">
        <v>103</v>
      </c>
      <c r="I70" s="28" t="s">
        <v>104</v>
      </c>
      <c r="J70" s="28">
        <v>0</v>
      </c>
      <c r="K70" s="31">
        <v>296.52103746400002</v>
      </c>
      <c r="L70" s="31">
        <v>1874.81454022</v>
      </c>
      <c r="M70" s="29">
        <v>0</v>
      </c>
      <c r="N70" s="29">
        <v>0</v>
      </c>
      <c r="O70" s="28">
        <v>0</v>
      </c>
      <c r="P70" s="28">
        <v>0</v>
      </c>
      <c r="Q70" s="32">
        <v>74372</v>
      </c>
      <c r="R70" s="32">
        <v>4200</v>
      </c>
      <c r="T70" s="28" t="s">
        <v>133</v>
      </c>
      <c r="U70" s="32">
        <v>48.29</v>
      </c>
      <c r="V70" s="32">
        <v>1</v>
      </c>
      <c r="W70" s="32">
        <v>0.7</v>
      </c>
      <c r="X70" s="32">
        <v>0.09</v>
      </c>
      <c r="Y70" s="32">
        <f t="shared" si="6"/>
        <v>0.7</v>
      </c>
      <c r="Z70" s="32">
        <f t="shared" si="7"/>
        <v>0.09</v>
      </c>
      <c r="AA70" s="32">
        <v>0.10199999999999999</v>
      </c>
      <c r="AB70" s="33">
        <v>0.44568595688221402</v>
      </c>
      <c r="AC70">
        <f t="shared" si="8"/>
        <v>226</v>
      </c>
      <c r="AD70">
        <f t="shared" si="9"/>
        <v>0</v>
      </c>
      <c r="AE70">
        <f t="shared" si="10"/>
        <v>0</v>
      </c>
      <c r="AF70">
        <f>'TP Factors'!$D$5</f>
        <v>0.88209793191670816</v>
      </c>
      <c r="AG70">
        <f t="shared" si="11"/>
        <v>0</v>
      </c>
    </row>
    <row r="71" spans="1:33">
      <c r="A71" s="28" t="s">
        <v>100</v>
      </c>
      <c r="B71" s="28">
        <v>0</v>
      </c>
      <c r="D71" s="29">
        <v>0</v>
      </c>
      <c r="E71" s="28" t="s">
        <v>102</v>
      </c>
      <c r="F71" s="28">
        <v>0</v>
      </c>
      <c r="G71" s="30">
        <v>29</v>
      </c>
      <c r="H71" s="28" t="s">
        <v>103</v>
      </c>
      <c r="I71" s="28" t="s">
        <v>104</v>
      </c>
      <c r="J71" s="28">
        <v>0</v>
      </c>
      <c r="K71" s="31">
        <v>15.741182350900001</v>
      </c>
      <c r="L71" s="31">
        <v>8.9735775666100004</v>
      </c>
      <c r="M71" s="29">
        <v>0</v>
      </c>
      <c r="N71" s="29">
        <v>0</v>
      </c>
      <c r="O71" s="28">
        <v>0</v>
      </c>
      <c r="P71" s="28">
        <v>0</v>
      </c>
      <c r="Q71" s="32">
        <v>74377</v>
      </c>
      <c r="R71" s="32">
        <v>1200</v>
      </c>
      <c r="T71" s="28" t="s">
        <v>120</v>
      </c>
      <c r="U71" s="32">
        <v>48.29</v>
      </c>
      <c r="V71" s="32">
        <v>1</v>
      </c>
      <c r="W71" s="32">
        <v>2.23</v>
      </c>
      <c r="X71" s="32">
        <v>0.316</v>
      </c>
      <c r="Y71" s="32">
        <f t="shared" si="6"/>
        <v>2.23</v>
      </c>
      <c r="Z71" s="32">
        <f t="shared" si="7"/>
        <v>0.316</v>
      </c>
      <c r="AA71" s="32">
        <v>0.38900000000000001</v>
      </c>
      <c r="AB71" s="33">
        <v>2.21566903902182E-3</v>
      </c>
      <c r="AC71">
        <f t="shared" si="8"/>
        <v>4</v>
      </c>
      <c r="AD71">
        <f t="shared" si="9"/>
        <v>0</v>
      </c>
      <c r="AE71">
        <f t="shared" si="10"/>
        <v>0</v>
      </c>
      <c r="AF71">
        <f>'TP Factors'!$D$5</f>
        <v>0.88209793191670816</v>
      </c>
      <c r="AG71">
        <f t="shared" si="11"/>
        <v>0</v>
      </c>
    </row>
    <row r="72" spans="1:33">
      <c r="A72" s="28" t="s">
        <v>100</v>
      </c>
      <c r="B72" s="28">
        <v>0</v>
      </c>
      <c r="D72" s="29">
        <v>0</v>
      </c>
      <c r="E72" s="28" t="s">
        <v>102</v>
      </c>
      <c r="F72" s="28">
        <v>0</v>
      </c>
      <c r="G72" s="30">
        <v>0</v>
      </c>
      <c r="H72" s="28" t="s">
        <v>103</v>
      </c>
      <c r="I72" s="28" t="s">
        <v>104</v>
      </c>
      <c r="J72" s="28">
        <v>0</v>
      </c>
      <c r="K72" s="31">
        <v>136.247380042</v>
      </c>
      <c r="L72" s="31">
        <v>995.81349493000005</v>
      </c>
      <c r="M72" s="29">
        <v>0</v>
      </c>
      <c r="N72" s="29">
        <v>0</v>
      </c>
      <c r="O72" s="28">
        <v>0</v>
      </c>
      <c r="P72" s="28">
        <v>0</v>
      </c>
      <c r="Q72" s="32">
        <v>74392</v>
      </c>
      <c r="R72" s="32">
        <v>6460</v>
      </c>
      <c r="T72" s="28" t="s">
        <v>122</v>
      </c>
      <c r="U72" s="32">
        <v>48.29</v>
      </c>
      <c r="V72" s="32">
        <v>1</v>
      </c>
      <c r="W72" s="32">
        <v>0</v>
      </c>
      <c r="X72" s="32">
        <v>0</v>
      </c>
      <c r="Y72" s="32">
        <f t="shared" si="6"/>
        <v>0</v>
      </c>
      <c r="Z72" s="32">
        <f t="shared" si="7"/>
        <v>0</v>
      </c>
      <c r="AA72" s="32">
        <v>0.30299999999999999</v>
      </c>
      <c r="AB72" s="33">
        <v>0.24587668091853401</v>
      </c>
      <c r="AC72">
        <f t="shared" si="8"/>
        <v>370</v>
      </c>
      <c r="AD72">
        <f t="shared" si="9"/>
        <v>0</v>
      </c>
      <c r="AE72">
        <f t="shared" si="10"/>
        <v>0</v>
      </c>
      <c r="AF72">
        <f>'TP Factors'!$D$5</f>
        <v>0.88209793191670816</v>
      </c>
      <c r="AG72">
        <f t="shared" si="11"/>
        <v>0</v>
      </c>
    </row>
    <row r="73" spans="1:33">
      <c r="A73" s="28" t="s">
        <v>100</v>
      </c>
      <c r="B73" s="28">
        <v>0</v>
      </c>
      <c r="D73" s="29">
        <v>0</v>
      </c>
      <c r="E73" s="28" t="s">
        <v>102</v>
      </c>
      <c r="F73" s="28">
        <v>0</v>
      </c>
      <c r="G73" s="30">
        <v>0</v>
      </c>
      <c r="H73" s="28" t="s">
        <v>103</v>
      </c>
      <c r="I73" s="28" t="s">
        <v>104</v>
      </c>
      <c r="J73" s="28">
        <v>0</v>
      </c>
      <c r="K73" s="31">
        <v>31.042273658900001</v>
      </c>
      <c r="L73" s="31">
        <v>27.196314676099998</v>
      </c>
      <c r="M73" s="29">
        <v>0</v>
      </c>
      <c r="N73" s="29">
        <v>0</v>
      </c>
      <c r="O73" s="28">
        <v>0</v>
      </c>
      <c r="P73" s="28">
        <v>0</v>
      </c>
      <c r="Q73" s="32">
        <v>74393</v>
      </c>
      <c r="R73" s="32">
        <v>6460</v>
      </c>
      <c r="T73" s="28" t="s">
        <v>134</v>
      </c>
      <c r="U73" s="32">
        <v>48.29</v>
      </c>
      <c r="V73" s="32">
        <v>1</v>
      </c>
      <c r="W73" s="32">
        <v>0</v>
      </c>
      <c r="X73" s="32">
        <v>0</v>
      </c>
      <c r="Y73" s="32">
        <f t="shared" si="6"/>
        <v>0</v>
      </c>
      <c r="Z73" s="32">
        <f t="shared" si="7"/>
        <v>0</v>
      </c>
      <c r="AA73" s="32">
        <v>0.191</v>
      </c>
      <c r="AB73" s="33">
        <v>6.7150518666783303E-3</v>
      </c>
      <c r="AC73">
        <f t="shared" si="8"/>
        <v>6</v>
      </c>
      <c r="AD73">
        <f t="shared" si="9"/>
        <v>0</v>
      </c>
      <c r="AE73">
        <f t="shared" si="10"/>
        <v>0</v>
      </c>
      <c r="AF73">
        <f>'TP Factors'!$D$5</f>
        <v>0.88209793191670816</v>
      </c>
      <c r="AG73">
        <f t="shared" si="11"/>
        <v>0</v>
      </c>
    </row>
    <row r="74" spans="1:33">
      <c r="A74" s="28" t="s">
        <v>100</v>
      </c>
      <c r="B74" s="28">
        <v>0</v>
      </c>
      <c r="D74" s="29">
        <v>0</v>
      </c>
      <c r="E74" s="28" t="s">
        <v>102</v>
      </c>
      <c r="F74" s="28">
        <v>0</v>
      </c>
      <c r="G74" s="30">
        <v>13</v>
      </c>
      <c r="H74" s="28" t="s">
        <v>103</v>
      </c>
      <c r="I74" s="28" t="s">
        <v>104</v>
      </c>
      <c r="J74" s="28">
        <v>0</v>
      </c>
      <c r="K74" s="31">
        <v>399.90126001099998</v>
      </c>
      <c r="L74" s="31">
        <v>1523.11182371</v>
      </c>
      <c r="M74" s="29">
        <v>0</v>
      </c>
      <c r="N74" s="29">
        <v>0</v>
      </c>
      <c r="O74" s="28">
        <v>0</v>
      </c>
      <c r="P74" s="28">
        <v>0</v>
      </c>
      <c r="Q74" s="32">
        <v>74421</v>
      </c>
      <c r="R74" s="32">
        <v>1100</v>
      </c>
      <c r="T74" s="28" t="s">
        <v>116</v>
      </c>
      <c r="U74" s="32">
        <v>48.29</v>
      </c>
      <c r="V74" s="32">
        <v>1</v>
      </c>
      <c r="W74" s="32">
        <v>1.85</v>
      </c>
      <c r="X74" s="32">
        <v>0.22</v>
      </c>
      <c r="Y74" s="32">
        <f t="shared" si="6"/>
        <v>1.85</v>
      </c>
      <c r="Z74" s="32">
        <f t="shared" si="7"/>
        <v>0.22</v>
      </c>
      <c r="AA74" s="32">
        <v>0.34200000000000003</v>
      </c>
      <c r="AB74" s="33">
        <v>0.236763053480508</v>
      </c>
      <c r="AC74">
        <f t="shared" si="8"/>
        <v>402</v>
      </c>
      <c r="AD74">
        <f t="shared" si="9"/>
        <v>2</v>
      </c>
      <c r="AE74">
        <f t="shared" si="10"/>
        <v>0.2</v>
      </c>
      <c r="AF74">
        <f>'TP Factors'!$D$5</f>
        <v>0.88209793191670816</v>
      </c>
      <c r="AG74">
        <f t="shared" si="11"/>
        <v>0.2</v>
      </c>
    </row>
    <row r="75" spans="1:33">
      <c r="A75" s="28" t="s">
        <v>100</v>
      </c>
      <c r="B75" s="28">
        <v>0</v>
      </c>
      <c r="D75" s="29">
        <v>0</v>
      </c>
      <c r="E75" s="28" t="s">
        <v>102</v>
      </c>
      <c r="F75" s="28">
        <v>0</v>
      </c>
      <c r="G75" s="30">
        <v>105</v>
      </c>
      <c r="H75" s="28" t="s">
        <v>103</v>
      </c>
      <c r="I75" s="28" t="s">
        <v>104</v>
      </c>
      <c r="J75" s="28">
        <v>0</v>
      </c>
      <c r="K75" s="31">
        <v>827.10297945399998</v>
      </c>
      <c r="L75" s="31">
        <v>23880.6618266</v>
      </c>
      <c r="M75" s="29">
        <v>0</v>
      </c>
      <c r="N75" s="29">
        <v>0</v>
      </c>
      <c r="O75" s="28">
        <v>0</v>
      </c>
      <c r="P75" s="28">
        <v>0</v>
      </c>
      <c r="Q75" s="32">
        <v>74426</v>
      </c>
      <c r="R75" s="32">
        <v>1400</v>
      </c>
      <c r="T75" s="28" t="s">
        <v>128</v>
      </c>
      <c r="U75" s="32">
        <v>48.29</v>
      </c>
      <c r="V75" s="32">
        <v>1</v>
      </c>
      <c r="W75" s="32">
        <v>1.93</v>
      </c>
      <c r="X75" s="32">
        <v>0.497</v>
      </c>
      <c r="Y75" s="32">
        <f t="shared" si="6"/>
        <v>1.93</v>
      </c>
      <c r="Z75" s="32">
        <f t="shared" si="7"/>
        <v>0.497</v>
      </c>
      <c r="AA75" s="32">
        <v>0.88700000000000001</v>
      </c>
      <c r="AB75" s="33">
        <v>5.8963895462272697</v>
      </c>
      <c r="AC75">
        <f t="shared" si="8"/>
        <v>25961</v>
      </c>
      <c r="AD75">
        <f t="shared" si="9"/>
        <v>110</v>
      </c>
      <c r="AE75">
        <f t="shared" si="10"/>
        <v>28.5</v>
      </c>
      <c r="AF75">
        <f>'TP Factors'!$D$5</f>
        <v>0.88209793191670816</v>
      </c>
      <c r="AG75">
        <f t="shared" si="11"/>
        <v>25.1</v>
      </c>
    </row>
    <row r="76" spans="1:33">
      <c r="A76" s="28" t="s">
        <v>100</v>
      </c>
      <c r="B76" s="28">
        <v>0</v>
      </c>
      <c r="D76" s="29">
        <v>0</v>
      </c>
      <c r="E76" s="28" t="s">
        <v>102</v>
      </c>
      <c r="F76" s="28">
        <v>0</v>
      </c>
      <c r="G76" s="30">
        <v>105</v>
      </c>
      <c r="H76" s="28" t="s">
        <v>103</v>
      </c>
      <c r="I76" s="28" t="s">
        <v>104</v>
      </c>
      <c r="J76" s="28">
        <v>0</v>
      </c>
      <c r="K76" s="31">
        <v>359.12360298900001</v>
      </c>
      <c r="L76" s="31">
        <v>4132.6562395399997</v>
      </c>
      <c r="M76" s="29">
        <v>0</v>
      </c>
      <c r="N76" s="29">
        <v>0</v>
      </c>
      <c r="O76" s="28">
        <v>0</v>
      </c>
      <c r="P76" s="28">
        <v>0</v>
      </c>
      <c r="Q76" s="32">
        <v>74427</v>
      </c>
      <c r="R76" s="32">
        <v>1400</v>
      </c>
      <c r="T76" s="28" t="s">
        <v>128</v>
      </c>
      <c r="U76" s="32">
        <v>48.29</v>
      </c>
      <c r="V76" s="32">
        <v>1</v>
      </c>
      <c r="W76" s="32">
        <v>1.93</v>
      </c>
      <c r="X76" s="32">
        <v>0.497</v>
      </c>
      <c r="Y76" s="32">
        <f t="shared" si="6"/>
        <v>1.93</v>
      </c>
      <c r="Z76" s="32">
        <f t="shared" si="7"/>
        <v>0.497</v>
      </c>
      <c r="AA76" s="32">
        <v>0.88700000000000001</v>
      </c>
      <c r="AB76" s="33">
        <v>1.0203968309384199</v>
      </c>
      <c r="AC76">
        <f t="shared" si="8"/>
        <v>4493</v>
      </c>
      <c r="AD76">
        <f t="shared" si="9"/>
        <v>19</v>
      </c>
      <c r="AE76">
        <f t="shared" si="10"/>
        <v>4.9000000000000004</v>
      </c>
      <c r="AF76">
        <f>'TP Factors'!$D$5</f>
        <v>0.88209793191670816</v>
      </c>
      <c r="AG76">
        <f t="shared" si="11"/>
        <v>4.3</v>
      </c>
    </row>
    <row r="77" spans="1:33">
      <c r="A77" s="28" t="s">
        <v>100</v>
      </c>
      <c r="B77" s="28">
        <v>0</v>
      </c>
      <c r="D77" s="29">
        <v>0</v>
      </c>
      <c r="E77" s="28" t="s">
        <v>102</v>
      </c>
      <c r="F77" s="28">
        <v>0</v>
      </c>
      <c r="G77" s="30">
        <v>105</v>
      </c>
      <c r="H77" s="28" t="s">
        <v>103</v>
      </c>
      <c r="I77" s="28" t="s">
        <v>104</v>
      </c>
      <c r="J77" s="28">
        <v>0</v>
      </c>
      <c r="K77" s="31">
        <v>319.55877199299999</v>
      </c>
      <c r="L77" s="31">
        <v>3758.32919184</v>
      </c>
      <c r="M77" s="29">
        <v>0</v>
      </c>
      <c r="N77" s="29">
        <v>0</v>
      </c>
      <c r="O77" s="28">
        <v>0</v>
      </c>
      <c r="P77" s="28">
        <v>0</v>
      </c>
      <c r="Q77" s="32">
        <v>74428</v>
      </c>
      <c r="R77" s="32">
        <v>1400</v>
      </c>
      <c r="T77" s="28" t="s">
        <v>131</v>
      </c>
      <c r="U77" s="32">
        <v>48.29</v>
      </c>
      <c r="V77" s="32">
        <v>1</v>
      </c>
      <c r="W77" s="32">
        <v>1.93</v>
      </c>
      <c r="X77" s="32">
        <v>0.497</v>
      </c>
      <c r="Y77" s="32">
        <f t="shared" si="6"/>
        <v>1.93</v>
      </c>
      <c r="Z77" s="32">
        <f t="shared" si="7"/>
        <v>0.497</v>
      </c>
      <c r="AA77" s="32">
        <v>0.88800000000000001</v>
      </c>
      <c r="AB77" s="33">
        <v>0.92797159073208102</v>
      </c>
      <c r="AC77">
        <f t="shared" si="8"/>
        <v>4090</v>
      </c>
      <c r="AD77">
        <f t="shared" si="9"/>
        <v>17</v>
      </c>
      <c r="AE77">
        <f t="shared" si="10"/>
        <v>4.5</v>
      </c>
      <c r="AF77">
        <f>'TP Factors'!$D$5</f>
        <v>0.88209793191670816</v>
      </c>
      <c r="AG77">
        <f t="shared" si="11"/>
        <v>4</v>
      </c>
    </row>
    <row r="78" spans="1:33">
      <c r="A78" s="28" t="s">
        <v>100</v>
      </c>
      <c r="B78" s="28">
        <v>0</v>
      </c>
      <c r="D78" s="29">
        <v>0</v>
      </c>
      <c r="E78" s="28" t="s">
        <v>102</v>
      </c>
      <c r="F78" s="28">
        <v>0</v>
      </c>
      <c r="G78" s="30">
        <v>3</v>
      </c>
      <c r="H78" s="28" t="s">
        <v>103</v>
      </c>
      <c r="I78" s="28" t="s">
        <v>104</v>
      </c>
      <c r="J78" s="28">
        <v>0</v>
      </c>
      <c r="K78" s="31">
        <v>138.555633602</v>
      </c>
      <c r="L78" s="31">
        <v>526.40618095699995</v>
      </c>
      <c r="M78" s="29">
        <v>0</v>
      </c>
      <c r="N78" s="29">
        <v>0</v>
      </c>
      <c r="O78" s="28">
        <v>0</v>
      </c>
      <c r="P78" s="28">
        <v>0</v>
      </c>
      <c r="Q78" s="32">
        <v>74465</v>
      </c>
      <c r="R78" s="32">
        <v>4340</v>
      </c>
      <c r="T78" s="28" t="s">
        <v>118</v>
      </c>
      <c r="U78" s="32">
        <v>48.29</v>
      </c>
      <c r="V78" s="32">
        <v>1</v>
      </c>
      <c r="W78" s="32">
        <v>0.7</v>
      </c>
      <c r="X78" s="32">
        <v>0.09</v>
      </c>
      <c r="Y78" s="32">
        <f t="shared" si="6"/>
        <v>0.7</v>
      </c>
      <c r="Z78" s="32">
        <f t="shared" si="7"/>
        <v>0.09</v>
      </c>
      <c r="AA78" s="32">
        <v>0.25800000000000001</v>
      </c>
      <c r="AB78" s="33">
        <v>4.1404690032817099E-3</v>
      </c>
      <c r="AC78">
        <f t="shared" si="8"/>
        <v>5</v>
      </c>
      <c r="AD78">
        <f t="shared" si="9"/>
        <v>0</v>
      </c>
      <c r="AE78">
        <f t="shared" si="10"/>
        <v>0</v>
      </c>
      <c r="AF78">
        <f>'TP Factors'!$D$5</f>
        <v>0.88209793191670816</v>
      </c>
      <c r="AG78">
        <f t="shared" si="11"/>
        <v>0</v>
      </c>
    </row>
    <row r="79" spans="1:33">
      <c r="A79" s="28" t="s">
        <v>100</v>
      </c>
      <c r="B79" s="28">
        <v>0</v>
      </c>
      <c r="D79" s="29">
        <v>0</v>
      </c>
      <c r="E79" s="28" t="s">
        <v>102</v>
      </c>
      <c r="F79" s="28">
        <v>0</v>
      </c>
      <c r="G79" s="30">
        <v>3</v>
      </c>
      <c r="H79" s="28" t="s">
        <v>103</v>
      </c>
      <c r="I79" s="28" t="s">
        <v>104</v>
      </c>
      <c r="J79" s="28">
        <v>0</v>
      </c>
      <c r="K79" s="31">
        <v>35.468323628999997</v>
      </c>
      <c r="L79" s="31">
        <v>47.691293736600002</v>
      </c>
      <c r="M79" s="29">
        <v>0</v>
      </c>
      <c r="N79" s="29">
        <v>0</v>
      </c>
      <c r="O79" s="28">
        <v>0</v>
      </c>
      <c r="P79" s="28">
        <v>0</v>
      </c>
      <c r="Q79" s="32">
        <v>74466</v>
      </c>
      <c r="R79" s="32">
        <v>4340</v>
      </c>
      <c r="T79" s="28" t="s">
        <v>135</v>
      </c>
      <c r="U79" s="32">
        <v>48.29</v>
      </c>
      <c r="V79" s="32">
        <v>1</v>
      </c>
      <c r="W79" s="32">
        <v>0.7</v>
      </c>
      <c r="X79" s="32">
        <v>0.09</v>
      </c>
      <c r="Y79" s="32">
        <f t="shared" si="6"/>
        <v>0.7</v>
      </c>
      <c r="Z79" s="32">
        <f t="shared" si="7"/>
        <v>0.09</v>
      </c>
      <c r="AA79" s="32">
        <v>0.10199999999999999</v>
      </c>
      <c r="AB79" s="33">
        <v>1.17754736986132E-2</v>
      </c>
      <c r="AC79">
        <f t="shared" si="8"/>
        <v>6</v>
      </c>
      <c r="AD79">
        <f t="shared" si="9"/>
        <v>0</v>
      </c>
      <c r="AE79">
        <f t="shared" si="10"/>
        <v>0</v>
      </c>
      <c r="AF79">
        <f>'TP Factors'!$D$5</f>
        <v>0.88209793191670816</v>
      </c>
      <c r="AG79">
        <f t="shared" si="11"/>
        <v>0</v>
      </c>
    </row>
    <row r="80" spans="1:33">
      <c r="A80" s="28" t="s">
        <v>100</v>
      </c>
      <c r="B80" s="28">
        <v>0</v>
      </c>
      <c r="D80" s="29">
        <v>0</v>
      </c>
      <c r="E80" s="28" t="s">
        <v>102</v>
      </c>
      <c r="F80" s="28">
        <v>0</v>
      </c>
      <c r="G80" s="30">
        <v>3</v>
      </c>
      <c r="H80" s="28" t="s">
        <v>103</v>
      </c>
      <c r="I80" s="28" t="s">
        <v>104</v>
      </c>
      <c r="J80" s="28">
        <v>0</v>
      </c>
      <c r="K80" s="31">
        <v>524.468324779</v>
      </c>
      <c r="L80" s="31">
        <v>6010.4209545699996</v>
      </c>
      <c r="M80" s="29">
        <v>0</v>
      </c>
      <c r="N80" s="29">
        <v>0</v>
      </c>
      <c r="O80" s="28">
        <v>0</v>
      </c>
      <c r="P80" s="28">
        <v>0</v>
      </c>
      <c r="Q80" s="32">
        <v>74467</v>
      </c>
      <c r="R80" s="32">
        <v>4340</v>
      </c>
      <c r="T80" s="28" t="s">
        <v>118</v>
      </c>
      <c r="U80" s="32">
        <v>48.29</v>
      </c>
      <c r="V80" s="32">
        <v>1</v>
      </c>
      <c r="W80" s="32">
        <v>0.7</v>
      </c>
      <c r="X80" s="32">
        <v>0.09</v>
      </c>
      <c r="Y80" s="32">
        <f t="shared" si="6"/>
        <v>0.7</v>
      </c>
      <c r="Z80" s="32">
        <f t="shared" si="7"/>
        <v>0.09</v>
      </c>
      <c r="AA80" s="32">
        <v>0.25800000000000001</v>
      </c>
      <c r="AB80" s="33">
        <v>0.195483167172782</v>
      </c>
      <c r="AC80">
        <f t="shared" si="8"/>
        <v>250</v>
      </c>
      <c r="AD80">
        <f t="shared" si="9"/>
        <v>0</v>
      </c>
      <c r="AE80">
        <f t="shared" si="10"/>
        <v>0</v>
      </c>
      <c r="AF80">
        <f>'TP Factors'!$D$5</f>
        <v>0.88209793191670816</v>
      </c>
      <c r="AG80">
        <f t="shared" si="11"/>
        <v>0</v>
      </c>
    </row>
    <row r="81" spans="1:33">
      <c r="A81" s="28" t="s">
        <v>100</v>
      </c>
      <c r="B81" s="28">
        <v>0</v>
      </c>
      <c r="D81" s="29">
        <v>0</v>
      </c>
      <c r="E81" s="28" t="s">
        <v>102</v>
      </c>
      <c r="F81" s="28">
        <v>0</v>
      </c>
      <c r="G81" s="30">
        <v>3</v>
      </c>
      <c r="H81" s="28" t="s">
        <v>103</v>
      </c>
      <c r="I81" s="28" t="s">
        <v>104</v>
      </c>
      <c r="J81" s="28">
        <v>0</v>
      </c>
      <c r="K81" s="31">
        <v>2.2922528201199999</v>
      </c>
      <c r="L81" s="31">
        <v>0.15352074932199999</v>
      </c>
      <c r="M81" s="29">
        <v>0</v>
      </c>
      <c r="N81" s="29">
        <v>0</v>
      </c>
      <c r="O81" s="28">
        <v>0</v>
      </c>
      <c r="P81" s="28">
        <v>0</v>
      </c>
      <c r="Q81" s="32">
        <v>74468</v>
      </c>
      <c r="R81" s="32">
        <v>4340</v>
      </c>
      <c r="T81" s="28" t="s">
        <v>119</v>
      </c>
      <c r="U81" s="32">
        <v>48.29</v>
      </c>
      <c r="V81" s="32">
        <v>1</v>
      </c>
      <c r="W81" s="32">
        <v>0.7</v>
      </c>
      <c r="X81" s="32">
        <v>0.09</v>
      </c>
      <c r="Y81" s="32">
        <f t="shared" si="6"/>
        <v>0.7</v>
      </c>
      <c r="Z81" s="32">
        <f t="shared" si="7"/>
        <v>0.09</v>
      </c>
      <c r="AA81" s="32">
        <v>0.41299999999999998</v>
      </c>
      <c r="AB81" s="33">
        <v>3.7905863170339997E-5</v>
      </c>
      <c r="AC81">
        <f t="shared" si="8"/>
        <v>0</v>
      </c>
      <c r="AD81">
        <f t="shared" si="9"/>
        <v>0</v>
      </c>
      <c r="AE81">
        <f t="shared" si="10"/>
        <v>0</v>
      </c>
      <c r="AF81">
        <f>'TP Factors'!$D$5</f>
        <v>0.88209793191670816</v>
      </c>
      <c r="AG81">
        <f t="shared" si="11"/>
        <v>0</v>
      </c>
    </row>
    <row r="82" spans="1:33">
      <c r="A82" s="28" t="s">
        <v>100</v>
      </c>
      <c r="B82" s="28">
        <v>0</v>
      </c>
      <c r="D82" s="29">
        <v>0</v>
      </c>
      <c r="E82" s="28" t="s">
        <v>102</v>
      </c>
      <c r="F82" s="28">
        <v>0</v>
      </c>
      <c r="G82" s="30">
        <v>3</v>
      </c>
      <c r="H82" s="28" t="s">
        <v>103</v>
      </c>
      <c r="I82" s="28" t="s">
        <v>104</v>
      </c>
      <c r="J82" s="28">
        <v>0</v>
      </c>
      <c r="K82" s="31">
        <v>649.89738460399997</v>
      </c>
      <c r="L82" s="31">
        <v>4110.8427883100003</v>
      </c>
      <c r="M82" s="29">
        <v>0</v>
      </c>
      <c r="N82" s="29">
        <v>0</v>
      </c>
      <c r="O82" s="28">
        <v>0</v>
      </c>
      <c r="P82" s="28">
        <v>0</v>
      </c>
      <c r="Q82" s="32">
        <v>74470</v>
      </c>
      <c r="R82" s="32">
        <v>4340</v>
      </c>
      <c r="T82" s="28" t="s">
        <v>135</v>
      </c>
      <c r="U82" s="32">
        <v>48.29</v>
      </c>
      <c r="V82" s="32">
        <v>1</v>
      </c>
      <c r="W82" s="32">
        <v>0.7</v>
      </c>
      <c r="X82" s="32">
        <v>0.09</v>
      </c>
      <c r="Y82" s="32">
        <f t="shared" si="6"/>
        <v>0.7</v>
      </c>
      <c r="Z82" s="32">
        <f t="shared" si="7"/>
        <v>0.09</v>
      </c>
      <c r="AA82" s="32">
        <v>0.10199999999999999</v>
      </c>
      <c r="AB82" s="33">
        <v>0.76399640237305899</v>
      </c>
      <c r="AC82">
        <f t="shared" si="8"/>
        <v>387</v>
      </c>
      <c r="AD82">
        <f t="shared" si="9"/>
        <v>1</v>
      </c>
      <c r="AE82">
        <f t="shared" si="10"/>
        <v>0.1</v>
      </c>
      <c r="AF82">
        <f>'TP Factors'!$D$5</f>
        <v>0.88209793191670816</v>
      </c>
      <c r="AG82">
        <f t="shared" si="11"/>
        <v>0.1</v>
      </c>
    </row>
    <row r="83" spans="1:33">
      <c r="A83" s="28" t="s">
        <v>100</v>
      </c>
      <c r="B83" s="28">
        <v>0</v>
      </c>
      <c r="D83" s="29">
        <v>0</v>
      </c>
      <c r="E83" s="28" t="s">
        <v>102</v>
      </c>
      <c r="F83" s="28">
        <v>0</v>
      </c>
      <c r="G83" s="30">
        <v>105</v>
      </c>
      <c r="H83" s="28" t="s">
        <v>103</v>
      </c>
      <c r="I83" s="28" t="s">
        <v>104</v>
      </c>
      <c r="J83" s="28">
        <v>0</v>
      </c>
      <c r="K83" s="31">
        <v>68.164571861100001</v>
      </c>
      <c r="L83" s="31">
        <v>111.92490881400001</v>
      </c>
      <c r="M83" s="29">
        <v>0</v>
      </c>
      <c r="N83" s="29">
        <v>0</v>
      </c>
      <c r="O83" s="28">
        <v>0</v>
      </c>
      <c r="P83" s="28">
        <v>0</v>
      </c>
      <c r="Q83" s="32">
        <v>74496</v>
      </c>
      <c r="R83" s="32">
        <v>1400</v>
      </c>
      <c r="T83" s="28" t="s">
        <v>112</v>
      </c>
      <c r="U83" s="32">
        <v>48.29</v>
      </c>
      <c r="V83" s="32">
        <v>1</v>
      </c>
      <c r="W83" s="32">
        <v>1.93</v>
      </c>
      <c r="X83" s="32">
        <v>0.497</v>
      </c>
      <c r="Y83" s="32">
        <f t="shared" si="6"/>
        <v>1.93</v>
      </c>
      <c r="Z83" s="32">
        <f t="shared" si="7"/>
        <v>0.497</v>
      </c>
      <c r="AA83" s="32">
        <v>0.89</v>
      </c>
      <c r="AB83" s="33">
        <v>2.7635424603731001E-2</v>
      </c>
      <c r="AC83">
        <f t="shared" si="8"/>
        <v>122</v>
      </c>
      <c r="AD83">
        <f t="shared" si="9"/>
        <v>1</v>
      </c>
      <c r="AE83">
        <f t="shared" si="10"/>
        <v>0.1</v>
      </c>
      <c r="AF83">
        <f>'TP Factors'!$D$5</f>
        <v>0.88209793191670816</v>
      </c>
      <c r="AG83">
        <f t="shared" si="11"/>
        <v>0.1</v>
      </c>
    </row>
    <row r="84" spans="1:33">
      <c r="A84" s="28" t="s">
        <v>100</v>
      </c>
      <c r="B84" s="28">
        <v>0</v>
      </c>
      <c r="D84" s="29">
        <v>0</v>
      </c>
      <c r="E84" s="28" t="s">
        <v>102</v>
      </c>
      <c r="F84" s="28">
        <v>0</v>
      </c>
      <c r="G84" s="30">
        <v>105</v>
      </c>
      <c r="H84" s="28" t="s">
        <v>103</v>
      </c>
      <c r="I84" s="28" t="s">
        <v>104</v>
      </c>
      <c r="J84" s="28">
        <v>0</v>
      </c>
      <c r="K84" s="31">
        <v>6.5418650604900002</v>
      </c>
      <c r="L84" s="31">
        <v>1.67869281247</v>
      </c>
      <c r="M84" s="29">
        <v>0</v>
      </c>
      <c r="N84" s="29">
        <v>0</v>
      </c>
      <c r="O84" s="28">
        <v>0</v>
      </c>
      <c r="P84" s="28">
        <v>0</v>
      </c>
      <c r="Q84" s="32">
        <v>74497</v>
      </c>
      <c r="R84" s="32">
        <v>1400</v>
      </c>
      <c r="T84" s="28" t="s">
        <v>128</v>
      </c>
      <c r="U84" s="32">
        <v>48.29</v>
      </c>
      <c r="V84" s="32">
        <v>1</v>
      </c>
      <c r="W84" s="32">
        <v>1.93</v>
      </c>
      <c r="X84" s="32">
        <v>0.497</v>
      </c>
      <c r="Y84" s="32">
        <f t="shared" si="6"/>
        <v>1.93</v>
      </c>
      <c r="Z84" s="32">
        <f t="shared" si="7"/>
        <v>0.497</v>
      </c>
      <c r="AA84" s="32">
        <v>0.88700000000000001</v>
      </c>
      <c r="AB84" s="33">
        <v>4.1448671356478001E-4</v>
      </c>
      <c r="AC84">
        <f t="shared" si="8"/>
        <v>2</v>
      </c>
      <c r="AD84">
        <f t="shared" si="9"/>
        <v>0</v>
      </c>
      <c r="AE84">
        <f t="shared" si="10"/>
        <v>0</v>
      </c>
      <c r="AF84">
        <f>'TP Factors'!$D$5</f>
        <v>0.88209793191670816</v>
      </c>
      <c r="AG84">
        <f t="shared" si="11"/>
        <v>0</v>
      </c>
    </row>
    <row r="85" spans="1:33">
      <c r="A85" s="28" t="s">
        <v>100</v>
      </c>
      <c r="B85" s="28">
        <v>0</v>
      </c>
      <c r="D85" s="29">
        <v>0</v>
      </c>
      <c r="E85" s="28" t="s">
        <v>102</v>
      </c>
      <c r="F85" s="28">
        <v>0</v>
      </c>
      <c r="G85" s="30">
        <v>105</v>
      </c>
      <c r="H85" s="28" t="s">
        <v>103</v>
      </c>
      <c r="I85" s="28" t="s">
        <v>104</v>
      </c>
      <c r="J85" s="28">
        <v>0</v>
      </c>
      <c r="K85" s="31">
        <v>85.169348025999994</v>
      </c>
      <c r="L85" s="31">
        <v>257.81014407100002</v>
      </c>
      <c r="M85" s="29">
        <v>0</v>
      </c>
      <c r="N85" s="29">
        <v>0</v>
      </c>
      <c r="O85" s="28">
        <v>0</v>
      </c>
      <c r="P85" s="28">
        <v>0</v>
      </c>
      <c r="Q85" s="32">
        <v>74498</v>
      </c>
      <c r="R85" s="32">
        <v>1400</v>
      </c>
      <c r="T85" s="28" t="s">
        <v>131</v>
      </c>
      <c r="U85" s="32">
        <v>48.29</v>
      </c>
      <c r="V85" s="32">
        <v>1</v>
      </c>
      <c r="W85" s="32">
        <v>1.93</v>
      </c>
      <c r="X85" s="32">
        <v>0.497</v>
      </c>
      <c r="Y85" s="32">
        <f t="shared" si="6"/>
        <v>1.93</v>
      </c>
      <c r="Z85" s="32">
        <f t="shared" si="7"/>
        <v>0.497</v>
      </c>
      <c r="AA85" s="32">
        <v>0.88800000000000001</v>
      </c>
      <c r="AB85" s="33">
        <v>6.3655998306475406E-2</v>
      </c>
      <c r="AC85">
        <f t="shared" si="8"/>
        <v>281</v>
      </c>
      <c r="AD85">
        <f t="shared" si="9"/>
        <v>1</v>
      </c>
      <c r="AE85">
        <f t="shared" si="10"/>
        <v>0.3</v>
      </c>
      <c r="AF85">
        <f>'TP Factors'!$D$5</f>
        <v>0.88209793191670816</v>
      </c>
      <c r="AG85">
        <f t="shared" si="11"/>
        <v>0.3</v>
      </c>
    </row>
    <row r="86" spans="1:33">
      <c r="A86" s="28" t="s">
        <v>100</v>
      </c>
      <c r="B86" s="28">
        <v>0</v>
      </c>
      <c r="D86" s="29">
        <v>0</v>
      </c>
      <c r="E86" s="28" t="s">
        <v>102</v>
      </c>
      <c r="F86" s="28">
        <v>0</v>
      </c>
      <c r="G86" s="30">
        <v>105</v>
      </c>
      <c r="H86" s="28" t="s">
        <v>103</v>
      </c>
      <c r="I86" s="28" t="s">
        <v>104</v>
      </c>
      <c r="J86" s="28">
        <v>0</v>
      </c>
      <c r="K86" s="31">
        <v>120.642406743</v>
      </c>
      <c r="L86" s="31">
        <v>446.76035777300001</v>
      </c>
      <c r="M86" s="29">
        <v>0</v>
      </c>
      <c r="N86" s="29">
        <v>0</v>
      </c>
      <c r="O86" s="28">
        <v>0</v>
      </c>
      <c r="P86" s="28">
        <v>0</v>
      </c>
      <c r="Q86" s="32">
        <v>74499</v>
      </c>
      <c r="R86" s="32">
        <v>1400</v>
      </c>
      <c r="T86" s="28" t="s">
        <v>128</v>
      </c>
      <c r="U86" s="32">
        <v>48.29</v>
      </c>
      <c r="V86" s="32">
        <v>1</v>
      </c>
      <c r="W86" s="32">
        <v>1.93</v>
      </c>
      <c r="X86" s="32">
        <v>0.497</v>
      </c>
      <c r="Y86" s="32">
        <f t="shared" si="6"/>
        <v>1.93</v>
      </c>
      <c r="Z86" s="32">
        <f t="shared" si="7"/>
        <v>0.497</v>
      </c>
      <c r="AA86" s="32">
        <v>0.88700000000000001</v>
      </c>
      <c r="AB86" s="33">
        <v>0.110309771126107</v>
      </c>
      <c r="AC86">
        <f t="shared" si="8"/>
        <v>486</v>
      </c>
      <c r="AD86">
        <f t="shared" si="9"/>
        <v>2</v>
      </c>
      <c r="AE86">
        <f t="shared" si="10"/>
        <v>0.5</v>
      </c>
      <c r="AF86">
        <f>'TP Factors'!$D$5</f>
        <v>0.88209793191670816</v>
      </c>
      <c r="AG86">
        <f t="shared" si="11"/>
        <v>0.4</v>
      </c>
    </row>
    <row r="87" spans="1:33">
      <c r="A87" s="28" t="s">
        <v>100</v>
      </c>
      <c r="B87" s="28">
        <v>0</v>
      </c>
      <c r="D87" s="29">
        <v>0</v>
      </c>
      <c r="E87" s="28" t="s">
        <v>102</v>
      </c>
      <c r="F87" s="28">
        <v>0</v>
      </c>
      <c r="G87" s="30">
        <v>105</v>
      </c>
      <c r="H87" s="28" t="s">
        <v>103</v>
      </c>
      <c r="I87" s="28" t="s">
        <v>104</v>
      </c>
      <c r="J87" s="28">
        <v>0</v>
      </c>
      <c r="K87" s="31">
        <v>244.60957084899999</v>
      </c>
      <c r="L87" s="31">
        <v>3886.7414085400001</v>
      </c>
      <c r="M87" s="29">
        <v>0</v>
      </c>
      <c r="N87" s="29">
        <v>0</v>
      </c>
      <c r="O87" s="28">
        <v>0</v>
      </c>
      <c r="P87" s="28">
        <v>0</v>
      </c>
      <c r="Q87" s="32">
        <v>74500</v>
      </c>
      <c r="R87" s="32">
        <v>1400</v>
      </c>
      <c r="T87" s="28" t="s">
        <v>131</v>
      </c>
      <c r="U87" s="32">
        <v>48.29</v>
      </c>
      <c r="V87" s="32">
        <v>1</v>
      </c>
      <c r="W87" s="32">
        <v>1.93</v>
      </c>
      <c r="X87" s="32">
        <v>0.497</v>
      </c>
      <c r="Y87" s="32">
        <f t="shared" si="6"/>
        <v>1.93</v>
      </c>
      <c r="Z87" s="32">
        <f t="shared" si="7"/>
        <v>0.497</v>
      </c>
      <c r="AA87" s="32">
        <v>0.88800000000000001</v>
      </c>
      <c r="AB87" s="33">
        <v>0.95967677503919502</v>
      </c>
      <c r="AC87">
        <f t="shared" si="8"/>
        <v>4230</v>
      </c>
      <c r="AD87">
        <f t="shared" si="9"/>
        <v>18</v>
      </c>
      <c r="AE87">
        <f t="shared" si="10"/>
        <v>4.5999999999999996</v>
      </c>
      <c r="AF87">
        <f>'TP Factors'!$D$5</f>
        <v>0.88209793191670816</v>
      </c>
      <c r="AG87">
        <f t="shared" si="11"/>
        <v>4.0999999999999996</v>
      </c>
    </row>
    <row r="88" spans="1:33">
      <c r="A88" s="28" t="s">
        <v>100</v>
      </c>
      <c r="B88" s="28">
        <v>0</v>
      </c>
      <c r="D88" s="29">
        <v>0</v>
      </c>
      <c r="E88" s="28" t="s">
        <v>102</v>
      </c>
      <c r="F88" s="28">
        <v>0</v>
      </c>
      <c r="G88" s="30">
        <v>105</v>
      </c>
      <c r="H88" s="28" t="s">
        <v>103</v>
      </c>
      <c r="I88" s="28" t="s">
        <v>104</v>
      </c>
      <c r="J88" s="28">
        <v>0</v>
      </c>
      <c r="K88" s="31">
        <v>765.03880279500004</v>
      </c>
      <c r="L88" s="31">
        <v>24912.081407099999</v>
      </c>
      <c r="M88" s="29">
        <v>0</v>
      </c>
      <c r="N88" s="29">
        <v>0</v>
      </c>
      <c r="O88" s="28">
        <v>0</v>
      </c>
      <c r="P88" s="28">
        <v>0</v>
      </c>
      <c r="Q88" s="32">
        <v>74501</v>
      </c>
      <c r="R88" s="32">
        <v>1400</v>
      </c>
      <c r="T88" s="28" t="s">
        <v>112</v>
      </c>
      <c r="U88" s="32">
        <v>48.29</v>
      </c>
      <c r="V88" s="32">
        <v>1</v>
      </c>
      <c r="W88" s="32">
        <v>1.93</v>
      </c>
      <c r="X88" s="32">
        <v>0.497</v>
      </c>
      <c r="Y88" s="32">
        <f t="shared" si="6"/>
        <v>1.93</v>
      </c>
      <c r="Z88" s="32">
        <f t="shared" si="7"/>
        <v>0.497</v>
      </c>
      <c r="AA88" s="32">
        <v>0.89</v>
      </c>
      <c r="AB88" s="33">
        <v>6.15105142106008</v>
      </c>
      <c r="AC88">
        <f t="shared" si="8"/>
        <v>27174</v>
      </c>
      <c r="AD88">
        <f t="shared" si="9"/>
        <v>116</v>
      </c>
      <c r="AE88">
        <f t="shared" si="10"/>
        <v>29.8</v>
      </c>
      <c r="AF88">
        <f>'TP Factors'!$D$5</f>
        <v>0.88209793191670816</v>
      </c>
      <c r="AG88">
        <f t="shared" si="11"/>
        <v>26.3</v>
      </c>
    </row>
    <row r="89" spans="1:33">
      <c r="A89" s="28" t="s">
        <v>100</v>
      </c>
      <c r="B89" s="28">
        <v>0</v>
      </c>
      <c r="D89" s="29">
        <v>0</v>
      </c>
      <c r="E89" s="28" t="s">
        <v>102</v>
      </c>
      <c r="F89" s="28">
        <v>0</v>
      </c>
      <c r="G89" s="30">
        <v>105</v>
      </c>
      <c r="H89" s="28" t="s">
        <v>103</v>
      </c>
      <c r="I89" s="28" t="s">
        <v>104</v>
      </c>
      <c r="J89" s="28">
        <v>0</v>
      </c>
      <c r="K89" s="31">
        <v>200.05550259500001</v>
      </c>
      <c r="L89" s="31">
        <v>1142.1533551099999</v>
      </c>
      <c r="M89" s="29">
        <v>0</v>
      </c>
      <c r="N89" s="29">
        <v>0</v>
      </c>
      <c r="O89" s="28">
        <v>0</v>
      </c>
      <c r="P89" s="28">
        <v>0</v>
      </c>
      <c r="Q89" s="32">
        <v>74502</v>
      </c>
      <c r="R89" s="32">
        <v>1400</v>
      </c>
      <c r="T89" s="28" t="s">
        <v>128</v>
      </c>
      <c r="U89" s="32">
        <v>48.29</v>
      </c>
      <c r="V89" s="32">
        <v>1</v>
      </c>
      <c r="W89" s="32">
        <v>1.93</v>
      </c>
      <c r="X89" s="32">
        <v>0.497</v>
      </c>
      <c r="Y89" s="32">
        <f t="shared" si="6"/>
        <v>1.93</v>
      </c>
      <c r="Z89" s="32">
        <f t="shared" si="7"/>
        <v>0.497</v>
      </c>
      <c r="AA89" s="32">
        <v>0.88700000000000001</v>
      </c>
      <c r="AB89" s="33">
        <v>0.28200953220368402</v>
      </c>
      <c r="AC89">
        <f t="shared" si="8"/>
        <v>1242</v>
      </c>
      <c r="AD89">
        <f t="shared" si="9"/>
        <v>5</v>
      </c>
      <c r="AE89">
        <f t="shared" si="10"/>
        <v>1.4</v>
      </c>
      <c r="AF89">
        <f>'TP Factors'!$D$5</f>
        <v>0.88209793191670816</v>
      </c>
      <c r="AG89">
        <f t="shared" si="11"/>
        <v>1.2</v>
      </c>
    </row>
    <row r="90" spans="1:33">
      <c r="A90" s="28" t="s">
        <v>100</v>
      </c>
      <c r="B90" s="28">
        <v>0</v>
      </c>
      <c r="D90" s="29">
        <v>0</v>
      </c>
      <c r="E90" s="28" t="s">
        <v>102</v>
      </c>
      <c r="F90" s="28">
        <v>0</v>
      </c>
      <c r="G90" s="30">
        <v>105</v>
      </c>
      <c r="H90" s="28" t="s">
        <v>103</v>
      </c>
      <c r="I90" s="28" t="s">
        <v>104</v>
      </c>
      <c r="J90" s="28">
        <v>0</v>
      </c>
      <c r="K90" s="31">
        <v>393.53377794300002</v>
      </c>
      <c r="L90" s="31">
        <v>4738.9643098799997</v>
      </c>
      <c r="M90" s="29">
        <v>0</v>
      </c>
      <c r="N90" s="29">
        <v>0</v>
      </c>
      <c r="O90" s="28">
        <v>0</v>
      </c>
      <c r="P90" s="28">
        <v>0</v>
      </c>
      <c r="Q90" s="32">
        <v>74503</v>
      </c>
      <c r="R90" s="32">
        <v>1400</v>
      </c>
      <c r="T90" s="28" t="s">
        <v>106</v>
      </c>
      <c r="U90" s="32">
        <v>48.29</v>
      </c>
      <c r="V90" s="32">
        <v>1</v>
      </c>
      <c r="W90" s="32">
        <v>1.93</v>
      </c>
      <c r="X90" s="32">
        <v>0.497</v>
      </c>
      <c r="Y90" s="32">
        <f t="shared" si="6"/>
        <v>1.93</v>
      </c>
      <c r="Z90" s="32">
        <f t="shared" si="7"/>
        <v>0.497</v>
      </c>
      <c r="AA90" s="32">
        <v>0.88600000000000001</v>
      </c>
      <c r="AB90" s="33">
        <v>1.1700993556602499</v>
      </c>
      <c r="AC90">
        <f t="shared" si="8"/>
        <v>5146</v>
      </c>
      <c r="AD90">
        <f t="shared" si="9"/>
        <v>22</v>
      </c>
      <c r="AE90">
        <f t="shared" si="10"/>
        <v>5.6</v>
      </c>
      <c r="AF90">
        <f>'TP Factors'!$D$5</f>
        <v>0.88209793191670816</v>
      </c>
      <c r="AG90">
        <f t="shared" si="11"/>
        <v>4.9000000000000004</v>
      </c>
    </row>
    <row r="91" spans="1:33">
      <c r="A91" s="28" t="s">
        <v>100</v>
      </c>
      <c r="B91" s="28">
        <v>0</v>
      </c>
      <c r="D91" s="29">
        <v>0</v>
      </c>
      <c r="E91" s="28" t="s">
        <v>102</v>
      </c>
      <c r="F91" s="28">
        <v>0</v>
      </c>
      <c r="G91" s="30">
        <v>105</v>
      </c>
      <c r="H91" s="28" t="s">
        <v>103</v>
      </c>
      <c r="I91" s="28" t="s">
        <v>104</v>
      </c>
      <c r="J91" s="28">
        <v>0</v>
      </c>
      <c r="K91" s="31">
        <v>72.197308039999996</v>
      </c>
      <c r="L91" s="31">
        <v>202.27640142800001</v>
      </c>
      <c r="M91" s="29">
        <v>0</v>
      </c>
      <c r="N91" s="29">
        <v>0</v>
      </c>
      <c r="O91" s="28">
        <v>0</v>
      </c>
      <c r="P91" s="28">
        <v>0</v>
      </c>
      <c r="Q91" s="32">
        <v>74540</v>
      </c>
      <c r="R91" s="32">
        <v>1400</v>
      </c>
      <c r="T91" s="28" t="s">
        <v>112</v>
      </c>
      <c r="U91" s="32">
        <v>48.29</v>
      </c>
      <c r="V91" s="32">
        <v>1</v>
      </c>
      <c r="W91" s="32">
        <v>1.93</v>
      </c>
      <c r="X91" s="32">
        <v>0.497</v>
      </c>
      <c r="Y91" s="32">
        <f t="shared" si="6"/>
        <v>1.93</v>
      </c>
      <c r="Z91" s="32">
        <f t="shared" si="7"/>
        <v>0.497</v>
      </c>
      <c r="AA91" s="32">
        <v>0.89</v>
      </c>
      <c r="AB91" s="33">
        <v>4.9944149364219703E-2</v>
      </c>
      <c r="AC91">
        <f t="shared" si="8"/>
        <v>221</v>
      </c>
      <c r="AD91">
        <f t="shared" si="9"/>
        <v>1</v>
      </c>
      <c r="AE91">
        <f t="shared" si="10"/>
        <v>0.2</v>
      </c>
      <c r="AF91">
        <f>'TP Factors'!$D$5</f>
        <v>0.88209793191670816</v>
      </c>
      <c r="AG91">
        <f t="shared" si="11"/>
        <v>0.2</v>
      </c>
    </row>
    <row r="92" spans="1:33">
      <c r="A92" s="28" t="s">
        <v>100</v>
      </c>
      <c r="B92" s="28">
        <v>0</v>
      </c>
      <c r="D92" s="29">
        <v>0</v>
      </c>
      <c r="E92" s="28" t="s">
        <v>102</v>
      </c>
      <c r="F92" s="28">
        <v>0</v>
      </c>
      <c r="G92" s="30">
        <v>105</v>
      </c>
      <c r="H92" s="28" t="s">
        <v>103</v>
      </c>
      <c r="I92" s="28" t="s">
        <v>104</v>
      </c>
      <c r="J92" s="28">
        <v>0</v>
      </c>
      <c r="K92" s="31">
        <v>102.674350742</v>
      </c>
      <c r="L92" s="31">
        <v>548.44388641700004</v>
      </c>
      <c r="M92" s="29">
        <v>0</v>
      </c>
      <c r="N92" s="29">
        <v>0</v>
      </c>
      <c r="O92" s="28">
        <v>0</v>
      </c>
      <c r="P92" s="28">
        <v>0</v>
      </c>
      <c r="Q92" s="32">
        <v>74541</v>
      </c>
      <c r="R92" s="32">
        <v>1400</v>
      </c>
      <c r="T92" s="28" t="s">
        <v>128</v>
      </c>
      <c r="U92" s="32">
        <v>48.29</v>
      </c>
      <c r="V92" s="32">
        <v>1</v>
      </c>
      <c r="W92" s="32">
        <v>1.93</v>
      </c>
      <c r="X92" s="32">
        <v>0.497</v>
      </c>
      <c r="Y92" s="32">
        <f t="shared" si="6"/>
        <v>1.93</v>
      </c>
      <c r="Z92" s="32">
        <f t="shared" si="7"/>
        <v>0.497</v>
      </c>
      <c r="AA92" s="32">
        <v>0.88700000000000001</v>
      </c>
      <c r="AB92" s="33">
        <v>0.13328011380902799</v>
      </c>
      <c r="AC92">
        <f t="shared" si="8"/>
        <v>587</v>
      </c>
      <c r="AD92">
        <f t="shared" si="9"/>
        <v>2</v>
      </c>
      <c r="AE92">
        <f t="shared" si="10"/>
        <v>0.6</v>
      </c>
      <c r="AF92">
        <f>'TP Factors'!$D$5</f>
        <v>0.88209793191670816</v>
      </c>
      <c r="AG92">
        <f t="shared" si="11"/>
        <v>0.5</v>
      </c>
    </row>
    <row r="93" spans="1:33">
      <c r="A93" s="28" t="s">
        <v>100</v>
      </c>
      <c r="B93" s="28">
        <v>0</v>
      </c>
      <c r="D93" s="29">
        <v>0</v>
      </c>
      <c r="E93" s="28" t="s">
        <v>102</v>
      </c>
      <c r="F93" s="28">
        <v>0</v>
      </c>
      <c r="G93" s="30">
        <v>105</v>
      </c>
      <c r="H93" s="28" t="s">
        <v>103</v>
      </c>
      <c r="I93" s="28" t="s">
        <v>104</v>
      </c>
      <c r="J93" s="28">
        <v>0</v>
      </c>
      <c r="K93" s="31">
        <v>1023.50866101</v>
      </c>
      <c r="L93" s="31">
        <v>50875.550186599998</v>
      </c>
      <c r="M93" s="29">
        <v>0</v>
      </c>
      <c r="N93" s="29">
        <v>0</v>
      </c>
      <c r="O93" s="28">
        <v>0</v>
      </c>
      <c r="P93" s="28">
        <v>0</v>
      </c>
      <c r="Q93" s="32">
        <v>74542</v>
      </c>
      <c r="R93" s="32">
        <v>1400</v>
      </c>
      <c r="T93" s="28" t="s">
        <v>112</v>
      </c>
      <c r="U93" s="32">
        <v>48.29</v>
      </c>
      <c r="V93" s="32">
        <v>1</v>
      </c>
      <c r="W93" s="32">
        <v>1.93</v>
      </c>
      <c r="X93" s="32">
        <v>0.497</v>
      </c>
      <c r="Y93" s="32">
        <f t="shared" si="6"/>
        <v>1.93</v>
      </c>
      <c r="Z93" s="32">
        <f t="shared" si="7"/>
        <v>0.497</v>
      </c>
      <c r="AA93" s="32">
        <v>0.89</v>
      </c>
      <c r="AB93" s="33">
        <v>10.0817394431</v>
      </c>
      <c r="AC93">
        <f t="shared" si="8"/>
        <v>44538</v>
      </c>
      <c r="AD93">
        <f t="shared" si="9"/>
        <v>190</v>
      </c>
      <c r="AE93">
        <f t="shared" si="10"/>
        <v>48.8</v>
      </c>
      <c r="AF93">
        <f>'TP Factors'!$D$5</f>
        <v>0.88209793191670816</v>
      </c>
      <c r="AG93">
        <f t="shared" si="11"/>
        <v>43</v>
      </c>
    </row>
    <row r="94" spans="1:33">
      <c r="A94" s="28" t="s">
        <v>100</v>
      </c>
      <c r="B94" s="28">
        <v>0</v>
      </c>
      <c r="D94" s="29">
        <v>0</v>
      </c>
      <c r="E94" s="28" t="s">
        <v>102</v>
      </c>
      <c r="F94" s="28">
        <v>0</v>
      </c>
      <c r="G94" s="30">
        <v>105</v>
      </c>
      <c r="H94" s="28" t="s">
        <v>103</v>
      </c>
      <c r="I94" s="28" t="s">
        <v>104</v>
      </c>
      <c r="J94" s="28">
        <v>0</v>
      </c>
      <c r="K94" s="31">
        <v>766.27146882600005</v>
      </c>
      <c r="L94" s="31">
        <v>9382.76471451</v>
      </c>
      <c r="M94" s="29">
        <v>0</v>
      </c>
      <c r="N94" s="29">
        <v>0</v>
      </c>
      <c r="O94" s="28">
        <v>0</v>
      </c>
      <c r="P94" s="28">
        <v>0</v>
      </c>
      <c r="Q94" s="32">
        <v>74543</v>
      </c>
      <c r="R94" s="32">
        <v>1400</v>
      </c>
      <c r="T94" s="28" t="s">
        <v>131</v>
      </c>
      <c r="U94" s="32">
        <v>48.29</v>
      </c>
      <c r="V94" s="32">
        <v>1</v>
      </c>
      <c r="W94" s="32">
        <v>1.93</v>
      </c>
      <c r="X94" s="32">
        <v>0.497</v>
      </c>
      <c r="Y94" s="32">
        <f t="shared" si="6"/>
        <v>1.93</v>
      </c>
      <c r="Z94" s="32">
        <f t="shared" si="7"/>
        <v>0.497</v>
      </c>
      <c r="AA94" s="32">
        <v>0.88800000000000001</v>
      </c>
      <c r="AB94" s="33">
        <v>0.377360945124255</v>
      </c>
      <c r="AC94">
        <f t="shared" si="8"/>
        <v>1663</v>
      </c>
      <c r="AD94">
        <f t="shared" si="9"/>
        <v>7</v>
      </c>
      <c r="AE94">
        <f t="shared" si="10"/>
        <v>1.8</v>
      </c>
      <c r="AF94">
        <f>'TP Factors'!$D$5</f>
        <v>0.88209793191670816</v>
      </c>
      <c r="AG94">
        <f t="shared" si="11"/>
        <v>1.6</v>
      </c>
    </row>
    <row r="95" spans="1:33">
      <c r="A95" s="28" t="s">
        <v>100</v>
      </c>
      <c r="B95" s="28">
        <v>0</v>
      </c>
      <c r="D95" s="29">
        <v>0</v>
      </c>
      <c r="E95" s="28" t="s">
        <v>102</v>
      </c>
      <c r="F95" s="28">
        <v>0</v>
      </c>
      <c r="G95" s="30">
        <v>105</v>
      </c>
      <c r="H95" s="28" t="s">
        <v>103</v>
      </c>
      <c r="I95" s="28" t="s">
        <v>104</v>
      </c>
      <c r="J95" s="28">
        <v>0</v>
      </c>
      <c r="K95" s="31">
        <v>262.67095764099997</v>
      </c>
      <c r="L95" s="31">
        <v>2747.5944168599999</v>
      </c>
      <c r="M95" s="29">
        <v>0</v>
      </c>
      <c r="N95" s="29">
        <v>0</v>
      </c>
      <c r="O95" s="28">
        <v>0</v>
      </c>
      <c r="P95" s="28">
        <v>0</v>
      </c>
      <c r="Q95" s="32">
        <v>74563</v>
      </c>
      <c r="R95" s="32">
        <v>1400</v>
      </c>
      <c r="T95" s="28" t="s">
        <v>106</v>
      </c>
      <c r="U95" s="32">
        <v>48.29</v>
      </c>
      <c r="V95" s="32">
        <v>1</v>
      </c>
      <c r="W95" s="32">
        <v>1.93</v>
      </c>
      <c r="X95" s="32">
        <v>0.497</v>
      </c>
      <c r="Y95" s="32">
        <f t="shared" si="6"/>
        <v>1.93</v>
      </c>
      <c r="Z95" s="32">
        <f t="shared" si="7"/>
        <v>0.497</v>
      </c>
      <c r="AA95" s="32">
        <v>0.88600000000000001</v>
      </c>
      <c r="AB95" s="33">
        <v>0.37749100460123403</v>
      </c>
      <c r="AC95">
        <f t="shared" si="8"/>
        <v>1660</v>
      </c>
      <c r="AD95">
        <f t="shared" si="9"/>
        <v>7</v>
      </c>
      <c r="AE95">
        <f t="shared" si="10"/>
        <v>1.8</v>
      </c>
      <c r="AF95">
        <f>'TP Factors'!$D$5</f>
        <v>0.88209793191670816</v>
      </c>
      <c r="AG95">
        <f t="shared" si="11"/>
        <v>1.6</v>
      </c>
    </row>
    <row r="96" spans="1:33">
      <c r="A96" s="28" t="s">
        <v>100</v>
      </c>
      <c r="B96" s="28">
        <v>0</v>
      </c>
      <c r="D96" s="29">
        <v>0</v>
      </c>
      <c r="E96" s="28" t="s">
        <v>102</v>
      </c>
      <c r="F96" s="28">
        <v>0</v>
      </c>
      <c r="G96" s="30">
        <v>0</v>
      </c>
      <c r="H96" s="28" t="s">
        <v>103</v>
      </c>
      <c r="I96" s="28" t="s">
        <v>104</v>
      </c>
      <c r="J96" s="28">
        <v>0</v>
      </c>
      <c r="K96" s="31">
        <v>79.378982134899999</v>
      </c>
      <c r="L96" s="31">
        <v>315.09173190600001</v>
      </c>
      <c r="M96" s="29">
        <v>0</v>
      </c>
      <c r="N96" s="29">
        <v>0</v>
      </c>
      <c r="O96" s="28">
        <v>0</v>
      </c>
      <c r="P96" s="28">
        <v>0</v>
      </c>
      <c r="Q96" s="32">
        <v>74582</v>
      </c>
      <c r="R96" s="32">
        <v>6170</v>
      </c>
      <c r="T96" s="28" t="s">
        <v>136</v>
      </c>
      <c r="U96" s="32">
        <v>48.29</v>
      </c>
      <c r="V96" s="32">
        <v>1</v>
      </c>
      <c r="W96" s="32">
        <v>0</v>
      </c>
      <c r="X96" s="32">
        <v>0</v>
      </c>
      <c r="Y96" s="32">
        <f t="shared" si="6"/>
        <v>0</v>
      </c>
      <c r="Z96" s="32">
        <f t="shared" si="7"/>
        <v>0</v>
      </c>
      <c r="AA96" s="32">
        <v>0.247</v>
      </c>
      <c r="AB96" s="33">
        <v>7.7799428430503498E-2</v>
      </c>
      <c r="AC96">
        <f t="shared" si="8"/>
        <v>95</v>
      </c>
      <c r="AD96">
        <f t="shared" si="9"/>
        <v>0</v>
      </c>
      <c r="AE96">
        <f t="shared" si="10"/>
        <v>0</v>
      </c>
      <c r="AF96">
        <f>'TP Factors'!$D$5</f>
        <v>0.88209793191670816</v>
      </c>
      <c r="AG96">
        <f t="shared" si="11"/>
        <v>0</v>
      </c>
    </row>
    <row r="97" spans="1:33">
      <c r="A97" s="28" t="s">
        <v>100</v>
      </c>
      <c r="B97" s="28">
        <v>0</v>
      </c>
      <c r="D97" s="29">
        <v>0</v>
      </c>
      <c r="E97" s="28" t="s">
        <v>102</v>
      </c>
      <c r="F97" s="28">
        <v>0</v>
      </c>
      <c r="G97" s="30">
        <v>0</v>
      </c>
      <c r="H97" s="28" t="s">
        <v>103</v>
      </c>
      <c r="I97" s="28" t="s">
        <v>104</v>
      </c>
      <c r="J97" s="28">
        <v>0</v>
      </c>
      <c r="K97" s="31">
        <v>164.578554177</v>
      </c>
      <c r="L97" s="31">
        <v>549.09300218400006</v>
      </c>
      <c r="M97" s="29">
        <v>0</v>
      </c>
      <c r="N97" s="29">
        <v>0</v>
      </c>
      <c r="O97" s="28">
        <v>0</v>
      </c>
      <c r="P97" s="28">
        <v>0</v>
      </c>
      <c r="Q97" s="32">
        <v>74583</v>
      </c>
      <c r="R97" s="32">
        <v>6170</v>
      </c>
      <c r="T97" s="28" t="s">
        <v>136</v>
      </c>
      <c r="U97" s="32">
        <v>48.29</v>
      </c>
      <c r="V97" s="32">
        <v>1</v>
      </c>
      <c r="W97" s="32">
        <v>0</v>
      </c>
      <c r="X97" s="32">
        <v>0</v>
      </c>
      <c r="Y97" s="32">
        <f t="shared" si="6"/>
        <v>0</v>
      </c>
      <c r="Z97" s="32">
        <f t="shared" si="7"/>
        <v>0</v>
      </c>
      <c r="AA97" s="32">
        <v>0.247</v>
      </c>
      <c r="AB97" s="33">
        <v>0.13557677555577399</v>
      </c>
      <c r="AC97">
        <f t="shared" si="8"/>
        <v>166</v>
      </c>
      <c r="AD97">
        <f t="shared" si="9"/>
        <v>0</v>
      </c>
      <c r="AE97">
        <f t="shared" si="10"/>
        <v>0</v>
      </c>
      <c r="AF97">
        <f>'TP Factors'!$D$5</f>
        <v>0.88209793191670816</v>
      </c>
      <c r="AG97">
        <f t="shared" si="11"/>
        <v>0</v>
      </c>
    </row>
    <row r="98" spans="1:33">
      <c r="A98" s="28" t="s">
        <v>100</v>
      </c>
      <c r="B98" s="28">
        <v>0</v>
      </c>
      <c r="D98" s="29">
        <v>0</v>
      </c>
      <c r="E98" s="28" t="s">
        <v>102</v>
      </c>
      <c r="F98" s="28">
        <v>0</v>
      </c>
      <c r="G98" s="30">
        <v>0</v>
      </c>
      <c r="H98" s="28" t="s">
        <v>103</v>
      </c>
      <c r="I98" s="28" t="s">
        <v>104</v>
      </c>
      <c r="J98" s="28">
        <v>0</v>
      </c>
      <c r="K98" s="31">
        <v>482.73522552700001</v>
      </c>
      <c r="L98" s="31">
        <v>10268.9406261</v>
      </c>
      <c r="M98" s="29">
        <v>0</v>
      </c>
      <c r="N98" s="29">
        <v>0</v>
      </c>
      <c r="O98" s="28">
        <v>0</v>
      </c>
      <c r="P98" s="28">
        <v>0</v>
      </c>
      <c r="Q98" s="32">
        <v>74584</v>
      </c>
      <c r="R98" s="32">
        <v>6170</v>
      </c>
      <c r="T98" s="28" t="s">
        <v>126</v>
      </c>
      <c r="U98" s="32">
        <v>48.29</v>
      </c>
      <c r="V98" s="32">
        <v>1</v>
      </c>
      <c r="W98" s="32">
        <v>0</v>
      </c>
      <c r="X98" s="32">
        <v>0</v>
      </c>
      <c r="Y98" s="32">
        <f t="shared" si="6"/>
        <v>0</v>
      </c>
      <c r="Z98" s="32">
        <f t="shared" si="7"/>
        <v>0</v>
      </c>
      <c r="AA98" s="32">
        <v>0.30299999999999999</v>
      </c>
      <c r="AB98" s="33">
        <v>2.5355081451184001</v>
      </c>
      <c r="AC98">
        <f t="shared" si="8"/>
        <v>3813</v>
      </c>
      <c r="AD98">
        <f t="shared" si="9"/>
        <v>0</v>
      </c>
      <c r="AE98">
        <f t="shared" si="10"/>
        <v>0</v>
      </c>
      <c r="AF98">
        <f>'TP Factors'!$D$5</f>
        <v>0.88209793191670816</v>
      </c>
      <c r="AG98">
        <f t="shared" si="11"/>
        <v>0</v>
      </c>
    </row>
    <row r="99" spans="1:33">
      <c r="A99" s="28" t="s">
        <v>100</v>
      </c>
      <c r="B99" s="28">
        <v>0</v>
      </c>
      <c r="D99" s="29">
        <v>0</v>
      </c>
      <c r="E99" s="28" t="s">
        <v>102</v>
      </c>
      <c r="F99" s="28">
        <v>0</v>
      </c>
      <c r="G99" s="30">
        <v>0</v>
      </c>
      <c r="H99" s="28" t="s">
        <v>103</v>
      </c>
      <c r="I99" s="28" t="s">
        <v>104</v>
      </c>
      <c r="J99" s="28">
        <v>0</v>
      </c>
      <c r="K99" s="31">
        <v>129.78323660199999</v>
      </c>
      <c r="L99" s="31">
        <v>779.12961020900002</v>
      </c>
      <c r="M99" s="29">
        <v>0</v>
      </c>
      <c r="N99" s="29">
        <v>0</v>
      </c>
      <c r="O99" s="28">
        <v>0</v>
      </c>
      <c r="P99" s="28">
        <v>0</v>
      </c>
      <c r="Q99" s="32">
        <v>74585</v>
      </c>
      <c r="R99" s="32">
        <v>6170</v>
      </c>
      <c r="T99" s="28" t="s">
        <v>137</v>
      </c>
      <c r="U99" s="32">
        <v>48.29</v>
      </c>
      <c r="V99" s="32">
        <v>1</v>
      </c>
      <c r="W99" s="32">
        <v>0</v>
      </c>
      <c r="X99" s="32">
        <v>0</v>
      </c>
      <c r="Y99" s="32">
        <f t="shared" si="6"/>
        <v>0</v>
      </c>
      <c r="Z99" s="32">
        <f t="shared" si="7"/>
        <v>0</v>
      </c>
      <c r="AA99" s="32">
        <v>0.191</v>
      </c>
      <c r="AB99" s="33">
        <v>0.19237517224662301</v>
      </c>
      <c r="AC99">
        <f t="shared" si="8"/>
        <v>182</v>
      </c>
      <c r="AD99">
        <f t="shared" si="9"/>
        <v>0</v>
      </c>
      <c r="AE99">
        <f t="shared" si="10"/>
        <v>0</v>
      </c>
      <c r="AF99">
        <f>'TP Factors'!$D$5</f>
        <v>0.88209793191670816</v>
      </c>
      <c r="AG99">
        <f t="shared" si="11"/>
        <v>0</v>
      </c>
    </row>
    <row r="100" spans="1:33">
      <c r="A100" s="28" t="s">
        <v>100</v>
      </c>
      <c r="B100" s="28">
        <v>0</v>
      </c>
      <c r="D100" s="29">
        <v>0</v>
      </c>
      <c r="E100" s="28" t="s">
        <v>102</v>
      </c>
      <c r="F100" s="28">
        <v>0</v>
      </c>
      <c r="G100" s="30">
        <v>102.5</v>
      </c>
      <c r="H100" s="28" t="s">
        <v>103</v>
      </c>
      <c r="I100" s="28" t="s">
        <v>104</v>
      </c>
      <c r="J100" s="28">
        <v>0</v>
      </c>
      <c r="K100" s="31">
        <v>295.94847128599997</v>
      </c>
      <c r="L100" s="31">
        <v>1517.73796498</v>
      </c>
      <c r="M100" s="29">
        <v>0</v>
      </c>
      <c r="N100" s="29">
        <v>0</v>
      </c>
      <c r="O100" s="28">
        <v>0</v>
      </c>
      <c r="P100" s="28">
        <v>0</v>
      </c>
      <c r="Q100" s="32">
        <v>74586</v>
      </c>
      <c r="R100" s="32">
        <v>1300</v>
      </c>
      <c r="T100" s="28" t="s">
        <v>129</v>
      </c>
      <c r="U100" s="32">
        <v>48.29</v>
      </c>
      <c r="V100" s="32">
        <v>1</v>
      </c>
      <c r="W100" s="32">
        <v>2.1</v>
      </c>
      <c r="X100" s="32">
        <v>0.51600000000000001</v>
      </c>
      <c r="Y100" s="32">
        <f t="shared" si="6"/>
        <v>2.1</v>
      </c>
      <c r="Z100" s="32">
        <f t="shared" si="7"/>
        <v>0.51600000000000001</v>
      </c>
      <c r="AA100" s="32">
        <v>0.66200000000000003</v>
      </c>
      <c r="AB100" s="33">
        <v>0.37474529262046302</v>
      </c>
      <c r="AC100">
        <f t="shared" si="8"/>
        <v>1231</v>
      </c>
      <c r="AD100">
        <f t="shared" si="9"/>
        <v>6</v>
      </c>
      <c r="AE100">
        <f t="shared" si="10"/>
        <v>1.4</v>
      </c>
      <c r="AF100">
        <f>'TP Factors'!$D$5</f>
        <v>0.88209793191670816</v>
      </c>
      <c r="AG100">
        <f t="shared" si="11"/>
        <v>1.2</v>
      </c>
    </row>
    <row r="101" spans="1:33">
      <c r="A101" s="28" t="s">
        <v>100</v>
      </c>
      <c r="B101" s="28">
        <v>0</v>
      </c>
      <c r="D101" s="29">
        <v>0</v>
      </c>
      <c r="E101" s="28" t="s">
        <v>102</v>
      </c>
      <c r="F101" s="28">
        <v>0</v>
      </c>
      <c r="G101" s="30">
        <v>102.5</v>
      </c>
      <c r="H101" s="28" t="s">
        <v>103</v>
      </c>
      <c r="I101" s="28" t="s">
        <v>104</v>
      </c>
      <c r="J101" s="28">
        <v>0</v>
      </c>
      <c r="K101" s="31">
        <v>825.19161314400003</v>
      </c>
      <c r="L101" s="31">
        <v>21218.265863000001</v>
      </c>
      <c r="M101" s="29">
        <v>0</v>
      </c>
      <c r="N101" s="29">
        <v>0</v>
      </c>
      <c r="O101" s="28">
        <v>0</v>
      </c>
      <c r="P101" s="28">
        <v>0</v>
      </c>
      <c r="Q101" s="32">
        <v>74587</v>
      </c>
      <c r="R101" s="32">
        <v>1300</v>
      </c>
      <c r="T101" s="28" t="s">
        <v>129</v>
      </c>
      <c r="U101" s="32">
        <v>48.29</v>
      </c>
      <c r="V101" s="32">
        <v>1</v>
      </c>
      <c r="W101" s="32">
        <v>2.1</v>
      </c>
      <c r="X101" s="32">
        <v>0.51600000000000001</v>
      </c>
      <c r="Y101" s="32">
        <f t="shared" si="6"/>
        <v>2.1</v>
      </c>
      <c r="Z101" s="32">
        <f t="shared" si="7"/>
        <v>0.51600000000000001</v>
      </c>
      <c r="AA101" s="32">
        <v>0.66200000000000003</v>
      </c>
      <c r="AB101" s="33">
        <v>5.2390104149754499</v>
      </c>
      <c r="AC101">
        <f t="shared" si="8"/>
        <v>17215</v>
      </c>
      <c r="AD101">
        <f t="shared" si="9"/>
        <v>80</v>
      </c>
      <c r="AE101">
        <f t="shared" si="10"/>
        <v>19.600000000000001</v>
      </c>
      <c r="AF101">
        <f>'TP Factors'!$D$5</f>
        <v>0.88209793191670816</v>
      </c>
      <c r="AG101">
        <f t="shared" si="11"/>
        <v>17.3</v>
      </c>
    </row>
    <row r="102" spans="1:33">
      <c r="A102" s="28" t="s">
        <v>100</v>
      </c>
      <c r="B102" s="28">
        <v>0</v>
      </c>
      <c r="D102" s="29">
        <v>0</v>
      </c>
      <c r="E102" s="28" t="s">
        <v>102</v>
      </c>
      <c r="F102" s="28">
        <v>0</v>
      </c>
      <c r="G102" s="30">
        <v>102.5</v>
      </c>
      <c r="H102" s="28" t="s">
        <v>103</v>
      </c>
      <c r="I102" s="28" t="s">
        <v>104</v>
      </c>
      <c r="J102" s="28">
        <v>0</v>
      </c>
      <c r="K102" s="31">
        <v>192.40024706599999</v>
      </c>
      <c r="L102" s="31">
        <v>659.85330820499996</v>
      </c>
      <c r="M102" s="29">
        <v>0</v>
      </c>
      <c r="N102" s="29">
        <v>0</v>
      </c>
      <c r="O102" s="28">
        <v>0</v>
      </c>
      <c r="P102" s="28">
        <v>0</v>
      </c>
      <c r="Q102" s="32">
        <v>74588</v>
      </c>
      <c r="R102" s="32">
        <v>1300</v>
      </c>
      <c r="T102" s="28" t="s">
        <v>124</v>
      </c>
      <c r="U102" s="32">
        <v>48.29</v>
      </c>
      <c r="V102" s="32">
        <v>1</v>
      </c>
      <c r="W102" s="32">
        <v>2.1</v>
      </c>
      <c r="X102" s="32">
        <v>0.51600000000000001</v>
      </c>
      <c r="Y102" s="32">
        <f t="shared" si="6"/>
        <v>2.1</v>
      </c>
      <c r="Z102" s="32">
        <f t="shared" si="7"/>
        <v>0.51600000000000001</v>
      </c>
      <c r="AA102" s="32">
        <v>0.69199999999999995</v>
      </c>
      <c r="AB102" s="33">
        <v>0.16292463620189401</v>
      </c>
      <c r="AC102">
        <f t="shared" si="8"/>
        <v>560</v>
      </c>
      <c r="AD102">
        <f t="shared" si="9"/>
        <v>3</v>
      </c>
      <c r="AE102">
        <f t="shared" si="10"/>
        <v>0.6</v>
      </c>
      <c r="AF102">
        <f>'TP Factors'!$D$5</f>
        <v>0.88209793191670816</v>
      </c>
      <c r="AG102">
        <f t="shared" si="11"/>
        <v>0.5</v>
      </c>
    </row>
    <row r="103" spans="1:33">
      <c r="A103" s="28" t="s">
        <v>100</v>
      </c>
      <c r="B103" s="28">
        <v>0</v>
      </c>
      <c r="D103" s="29">
        <v>0</v>
      </c>
      <c r="E103" s="28" t="s">
        <v>102</v>
      </c>
      <c r="F103" s="28">
        <v>0</v>
      </c>
      <c r="G103" s="30">
        <v>102.5</v>
      </c>
      <c r="H103" s="28" t="s">
        <v>103</v>
      </c>
      <c r="I103" s="28" t="s">
        <v>104</v>
      </c>
      <c r="J103" s="28">
        <v>0</v>
      </c>
      <c r="K103" s="31">
        <v>200.900878715</v>
      </c>
      <c r="L103" s="31">
        <v>1705.0421763899999</v>
      </c>
      <c r="M103" s="29">
        <v>0</v>
      </c>
      <c r="N103" s="29">
        <v>0</v>
      </c>
      <c r="O103" s="28">
        <v>0</v>
      </c>
      <c r="P103" s="28">
        <v>0</v>
      </c>
      <c r="Q103" s="32">
        <v>74589</v>
      </c>
      <c r="R103" s="32">
        <v>1300</v>
      </c>
      <c r="T103" s="28" t="s">
        <v>138</v>
      </c>
      <c r="U103" s="32">
        <v>48.29</v>
      </c>
      <c r="V103" s="32">
        <v>1</v>
      </c>
      <c r="W103" s="32">
        <v>2.1</v>
      </c>
      <c r="X103" s="32">
        <v>0.51600000000000001</v>
      </c>
      <c r="Y103" s="32">
        <f t="shared" si="6"/>
        <v>2.1</v>
      </c>
      <c r="Z103" s="32">
        <f t="shared" si="7"/>
        <v>0.51600000000000001</v>
      </c>
      <c r="AA103" s="32">
        <v>0.67700000000000005</v>
      </c>
      <c r="AB103" s="33">
        <v>0.42099265369025701</v>
      </c>
      <c r="AC103">
        <f t="shared" si="8"/>
        <v>1415</v>
      </c>
      <c r="AD103">
        <f t="shared" si="9"/>
        <v>7</v>
      </c>
      <c r="AE103">
        <f t="shared" si="10"/>
        <v>1.6</v>
      </c>
      <c r="AF103">
        <f>'TP Factors'!$D$5</f>
        <v>0.88209793191670816</v>
      </c>
      <c r="AG103">
        <f t="shared" si="11"/>
        <v>1.4</v>
      </c>
    </row>
    <row r="104" spans="1:33">
      <c r="A104" s="28" t="s">
        <v>100</v>
      </c>
      <c r="B104" s="28">
        <v>0</v>
      </c>
      <c r="D104" s="29">
        <v>0</v>
      </c>
      <c r="E104" s="28" t="s">
        <v>102</v>
      </c>
      <c r="F104" s="28">
        <v>0</v>
      </c>
      <c r="G104" s="30">
        <v>102.5</v>
      </c>
      <c r="H104" s="28" t="s">
        <v>103</v>
      </c>
      <c r="I104" s="28" t="s">
        <v>104</v>
      </c>
      <c r="J104" s="28">
        <v>0</v>
      </c>
      <c r="K104" s="31">
        <v>597.236136665</v>
      </c>
      <c r="L104" s="31">
        <v>2358.2982854900001</v>
      </c>
      <c r="M104" s="29">
        <v>0</v>
      </c>
      <c r="N104" s="29">
        <v>0</v>
      </c>
      <c r="O104" s="28">
        <v>0</v>
      </c>
      <c r="P104" s="28">
        <v>0</v>
      </c>
      <c r="Q104" s="32">
        <v>74590</v>
      </c>
      <c r="R104" s="32">
        <v>1300</v>
      </c>
      <c r="T104" s="28" t="s">
        <v>124</v>
      </c>
      <c r="U104" s="32">
        <v>48.29</v>
      </c>
      <c r="V104" s="32">
        <v>1</v>
      </c>
      <c r="W104" s="32">
        <v>2.1</v>
      </c>
      <c r="X104" s="32">
        <v>0.51600000000000001</v>
      </c>
      <c r="Y104" s="32">
        <f t="shared" si="6"/>
        <v>2.1</v>
      </c>
      <c r="Z104" s="32">
        <f t="shared" si="7"/>
        <v>0.51600000000000001</v>
      </c>
      <c r="AA104" s="32">
        <v>0.69199999999999995</v>
      </c>
      <c r="AB104" s="33">
        <v>0.58228807526844895</v>
      </c>
      <c r="AC104">
        <f t="shared" si="8"/>
        <v>2000</v>
      </c>
      <c r="AD104">
        <f t="shared" si="9"/>
        <v>9</v>
      </c>
      <c r="AE104">
        <f t="shared" si="10"/>
        <v>2.2999999999999998</v>
      </c>
      <c r="AF104">
        <f>'TP Factors'!$D$5</f>
        <v>0.88209793191670816</v>
      </c>
      <c r="AG104">
        <f t="shared" si="11"/>
        <v>2</v>
      </c>
    </row>
    <row r="105" spans="1:33">
      <c r="A105" s="28" t="s">
        <v>100</v>
      </c>
      <c r="B105" s="28">
        <v>0</v>
      </c>
      <c r="D105" s="29">
        <v>0</v>
      </c>
      <c r="E105" s="28" t="s">
        <v>102</v>
      </c>
      <c r="F105" s="28">
        <v>0</v>
      </c>
      <c r="G105" s="30">
        <v>98</v>
      </c>
      <c r="H105" s="28" t="s">
        <v>103</v>
      </c>
      <c r="I105" s="28" t="s">
        <v>104</v>
      </c>
      <c r="J105" s="28">
        <v>0</v>
      </c>
      <c r="K105" s="31">
        <v>677.47696048199998</v>
      </c>
      <c r="L105" s="31">
        <v>28396.947239100002</v>
      </c>
      <c r="M105" s="29">
        <v>0</v>
      </c>
      <c r="N105" s="29">
        <v>0</v>
      </c>
      <c r="O105" s="28">
        <v>0</v>
      </c>
      <c r="P105" s="28">
        <v>0</v>
      </c>
      <c r="Q105" s="32">
        <v>74598</v>
      </c>
      <c r="R105" s="32">
        <v>1700</v>
      </c>
      <c r="T105" s="28" t="s">
        <v>139</v>
      </c>
      <c r="U105" s="32">
        <v>48.29</v>
      </c>
      <c r="V105" s="32">
        <v>1</v>
      </c>
      <c r="W105" s="32">
        <v>1.8</v>
      </c>
      <c r="X105" s="32">
        <v>0.47799999999999998</v>
      </c>
      <c r="Y105" s="32">
        <f t="shared" si="6"/>
        <v>1.8</v>
      </c>
      <c r="Z105" s="32">
        <f t="shared" si="7"/>
        <v>0.47799999999999998</v>
      </c>
      <c r="AA105" s="32">
        <v>0.78600000000000003</v>
      </c>
      <c r="AB105" s="33">
        <v>7.0115036620902202</v>
      </c>
      <c r="AC105">
        <f t="shared" si="8"/>
        <v>27355</v>
      </c>
      <c r="AD105">
        <f t="shared" si="9"/>
        <v>109</v>
      </c>
      <c r="AE105">
        <f t="shared" si="10"/>
        <v>28.8</v>
      </c>
      <c r="AF105">
        <f>'TP Factors'!$D$5</f>
        <v>0.88209793191670816</v>
      </c>
      <c r="AG105">
        <f t="shared" si="11"/>
        <v>25.4</v>
      </c>
    </row>
    <row r="106" spans="1:33">
      <c r="A106" s="28" t="s">
        <v>100</v>
      </c>
      <c r="B106" s="28">
        <v>0</v>
      </c>
      <c r="D106" s="29">
        <v>0</v>
      </c>
      <c r="E106" s="28" t="s">
        <v>102</v>
      </c>
      <c r="F106" s="28">
        <v>0</v>
      </c>
      <c r="G106" s="30">
        <v>0</v>
      </c>
      <c r="H106" s="28" t="s">
        <v>103</v>
      </c>
      <c r="I106" s="28" t="s">
        <v>104</v>
      </c>
      <c r="J106" s="28">
        <v>0</v>
      </c>
      <c r="K106" s="31">
        <v>90.206019902799994</v>
      </c>
      <c r="L106" s="31">
        <v>316.97462082099997</v>
      </c>
      <c r="M106" s="29">
        <v>0</v>
      </c>
      <c r="N106" s="29">
        <v>0</v>
      </c>
      <c r="O106" s="28">
        <v>0</v>
      </c>
      <c r="P106" s="28">
        <v>0</v>
      </c>
      <c r="Q106" s="32">
        <v>74642</v>
      </c>
      <c r="R106" s="32">
        <v>6460</v>
      </c>
      <c r="T106" s="28" t="s">
        <v>134</v>
      </c>
      <c r="U106" s="32">
        <v>48.29</v>
      </c>
      <c r="V106" s="32">
        <v>1</v>
      </c>
      <c r="W106" s="32">
        <v>0</v>
      </c>
      <c r="X106" s="32">
        <v>0</v>
      </c>
      <c r="Y106" s="32">
        <f t="shared" si="6"/>
        <v>0</v>
      </c>
      <c r="Z106" s="32">
        <f t="shared" si="7"/>
        <v>0</v>
      </c>
      <c r="AA106" s="32">
        <v>0.191</v>
      </c>
      <c r="AB106" s="33">
        <v>7.8264455307325898E-2</v>
      </c>
      <c r="AC106">
        <f t="shared" si="8"/>
        <v>74</v>
      </c>
      <c r="AD106">
        <f t="shared" si="9"/>
        <v>0</v>
      </c>
      <c r="AE106">
        <f t="shared" si="10"/>
        <v>0</v>
      </c>
      <c r="AF106">
        <f>'TP Factors'!$D$5</f>
        <v>0.88209793191670816</v>
      </c>
      <c r="AG106">
        <f t="shared" si="11"/>
        <v>0</v>
      </c>
    </row>
    <row r="107" spans="1:33">
      <c r="A107" s="28" t="s">
        <v>100</v>
      </c>
      <c r="B107" s="28">
        <v>0</v>
      </c>
      <c r="D107" s="29">
        <v>0</v>
      </c>
      <c r="E107" s="28" t="s">
        <v>102</v>
      </c>
      <c r="F107" s="28">
        <v>0</v>
      </c>
      <c r="G107" s="30">
        <v>0</v>
      </c>
      <c r="H107" s="28" t="s">
        <v>103</v>
      </c>
      <c r="I107" s="28" t="s">
        <v>104</v>
      </c>
      <c r="J107" s="28">
        <v>0</v>
      </c>
      <c r="K107" s="31">
        <v>58.743464561300001</v>
      </c>
      <c r="L107" s="31">
        <v>135.16085200399999</v>
      </c>
      <c r="M107" s="29">
        <v>0</v>
      </c>
      <c r="N107" s="29">
        <v>0</v>
      </c>
      <c r="O107" s="28">
        <v>0</v>
      </c>
      <c r="P107" s="28">
        <v>0</v>
      </c>
      <c r="Q107" s="32">
        <v>74643</v>
      </c>
      <c r="R107" s="32">
        <v>6460</v>
      </c>
      <c r="T107" s="28" t="s">
        <v>122</v>
      </c>
      <c r="U107" s="32">
        <v>48.29</v>
      </c>
      <c r="V107" s="32">
        <v>1</v>
      </c>
      <c r="W107" s="32">
        <v>0</v>
      </c>
      <c r="X107" s="32">
        <v>0</v>
      </c>
      <c r="Y107" s="32">
        <f t="shared" si="6"/>
        <v>0</v>
      </c>
      <c r="Z107" s="32">
        <f t="shared" si="7"/>
        <v>0</v>
      </c>
      <c r="AA107" s="32">
        <v>0.30299999999999999</v>
      </c>
      <c r="AB107" s="33">
        <v>3.3372670320179099E-2</v>
      </c>
      <c r="AC107">
        <f t="shared" si="8"/>
        <v>50</v>
      </c>
      <c r="AD107">
        <f t="shared" si="9"/>
        <v>0</v>
      </c>
      <c r="AE107">
        <f t="shared" si="10"/>
        <v>0</v>
      </c>
      <c r="AF107">
        <f>'TP Factors'!$D$5</f>
        <v>0.88209793191670816</v>
      </c>
      <c r="AG107">
        <f t="shared" si="11"/>
        <v>0</v>
      </c>
    </row>
    <row r="108" spans="1:33">
      <c r="A108" s="28" t="s">
        <v>100</v>
      </c>
      <c r="B108" s="28">
        <v>0</v>
      </c>
      <c r="D108" s="29">
        <v>0</v>
      </c>
      <c r="E108" s="28" t="s">
        <v>102</v>
      </c>
      <c r="F108" s="28">
        <v>0</v>
      </c>
      <c r="G108" s="30">
        <v>0</v>
      </c>
      <c r="H108" s="28" t="s">
        <v>103</v>
      </c>
      <c r="I108" s="28" t="s">
        <v>104</v>
      </c>
      <c r="J108" s="28">
        <v>0</v>
      </c>
      <c r="K108" s="31">
        <v>84.920984567199994</v>
      </c>
      <c r="L108" s="31">
        <v>335.302583373</v>
      </c>
      <c r="M108" s="29">
        <v>0</v>
      </c>
      <c r="N108" s="29">
        <v>0</v>
      </c>
      <c r="O108" s="28">
        <v>0</v>
      </c>
      <c r="P108" s="28">
        <v>0</v>
      </c>
      <c r="Q108" s="32">
        <v>74644</v>
      </c>
      <c r="R108" s="32">
        <v>6460</v>
      </c>
      <c r="T108" s="28" t="s">
        <v>134</v>
      </c>
      <c r="U108" s="32">
        <v>48.29</v>
      </c>
      <c r="V108" s="32">
        <v>1</v>
      </c>
      <c r="W108" s="32">
        <v>0</v>
      </c>
      <c r="X108" s="32">
        <v>0</v>
      </c>
      <c r="Y108" s="32">
        <f t="shared" si="6"/>
        <v>0</v>
      </c>
      <c r="Z108" s="32">
        <f t="shared" si="7"/>
        <v>0</v>
      </c>
      <c r="AA108" s="32">
        <v>0.191</v>
      </c>
      <c r="AB108" s="33">
        <v>8.2789823044734895E-2</v>
      </c>
      <c r="AC108">
        <f t="shared" si="8"/>
        <v>78</v>
      </c>
      <c r="AD108">
        <f t="shared" si="9"/>
        <v>0</v>
      </c>
      <c r="AE108">
        <f t="shared" si="10"/>
        <v>0</v>
      </c>
      <c r="AF108">
        <f>'TP Factors'!$D$5</f>
        <v>0.88209793191670816</v>
      </c>
      <c r="AG108">
        <f t="shared" si="11"/>
        <v>0</v>
      </c>
    </row>
    <row r="109" spans="1:33">
      <c r="A109" s="28" t="s">
        <v>100</v>
      </c>
      <c r="B109" s="28">
        <v>0</v>
      </c>
      <c r="D109" s="29">
        <v>0</v>
      </c>
      <c r="E109" s="28" t="s">
        <v>102</v>
      </c>
      <c r="F109" s="28">
        <v>0</v>
      </c>
      <c r="G109" s="30">
        <v>0</v>
      </c>
      <c r="H109" s="28" t="s">
        <v>103</v>
      </c>
      <c r="I109" s="28" t="s">
        <v>104</v>
      </c>
      <c r="J109" s="28">
        <v>0</v>
      </c>
      <c r="K109" s="31">
        <v>428.86147431000001</v>
      </c>
      <c r="L109" s="31">
        <v>1157.6199879000001</v>
      </c>
      <c r="M109" s="29">
        <v>0</v>
      </c>
      <c r="N109" s="29">
        <v>0</v>
      </c>
      <c r="O109" s="28">
        <v>0</v>
      </c>
      <c r="P109" s="28">
        <v>0</v>
      </c>
      <c r="Q109" s="32">
        <v>74645</v>
      </c>
      <c r="R109" s="32">
        <v>6460</v>
      </c>
      <c r="T109" s="28" t="s">
        <v>122</v>
      </c>
      <c r="U109" s="32">
        <v>48.29</v>
      </c>
      <c r="V109" s="32">
        <v>1</v>
      </c>
      <c r="W109" s="32">
        <v>0</v>
      </c>
      <c r="X109" s="32">
        <v>0</v>
      </c>
      <c r="Y109" s="32">
        <f t="shared" si="6"/>
        <v>0</v>
      </c>
      <c r="Z109" s="32">
        <f t="shared" si="7"/>
        <v>0</v>
      </c>
      <c r="AA109" s="32">
        <v>0.30299999999999999</v>
      </c>
      <c r="AB109" s="33">
        <v>0.28582875873576702</v>
      </c>
      <c r="AC109">
        <f t="shared" si="8"/>
        <v>430</v>
      </c>
      <c r="AD109">
        <f t="shared" si="9"/>
        <v>0</v>
      </c>
      <c r="AE109">
        <f t="shared" si="10"/>
        <v>0</v>
      </c>
      <c r="AF109">
        <f>'TP Factors'!$D$5</f>
        <v>0.88209793191670816</v>
      </c>
      <c r="AG109">
        <f t="shared" si="11"/>
        <v>0</v>
      </c>
    </row>
    <row r="110" spans="1:33">
      <c r="A110" s="28" t="s">
        <v>100</v>
      </c>
      <c r="B110" s="28">
        <v>0</v>
      </c>
      <c r="D110" s="29">
        <v>0</v>
      </c>
      <c r="E110" s="28" t="s">
        <v>102</v>
      </c>
      <c r="F110" s="28">
        <v>0</v>
      </c>
      <c r="G110" s="30">
        <v>0</v>
      </c>
      <c r="H110" s="28" t="s">
        <v>103</v>
      </c>
      <c r="I110" s="28" t="s">
        <v>104</v>
      </c>
      <c r="J110" s="28">
        <v>0</v>
      </c>
      <c r="K110" s="31">
        <v>78.416896494900001</v>
      </c>
      <c r="L110" s="31">
        <v>275.14761903700003</v>
      </c>
      <c r="M110" s="29">
        <v>0</v>
      </c>
      <c r="N110" s="29">
        <v>0</v>
      </c>
      <c r="O110" s="28">
        <v>0</v>
      </c>
      <c r="P110" s="28">
        <v>0</v>
      </c>
      <c r="Q110" s="32">
        <v>74646</v>
      </c>
      <c r="R110" s="32">
        <v>6460</v>
      </c>
      <c r="T110" s="28" t="s">
        <v>122</v>
      </c>
      <c r="U110" s="32">
        <v>48.29</v>
      </c>
      <c r="V110" s="32">
        <v>1</v>
      </c>
      <c r="W110" s="32">
        <v>0</v>
      </c>
      <c r="X110" s="32">
        <v>0</v>
      </c>
      <c r="Y110" s="32">
        <f t="shared" si="6"/>
        <v>0</v>
      </c>
      <c r="Z110" s="32">
        <f t="shared" si="7"/>
        <v>0</v>
      </c>
      <c r="AA110" s="32">
        <v>0.30299999999999999</v>
      </c>
      <c r="AB110" s="33">
        <v>6.7936903353561104E-2</v>
      </c>
      <c r="AC110">
        <f t="shared" si="8"/>
        <v>102</v>
      </c>
      <c r="AD110">
        <f t="shared" si="9"/>
        <v>0</v>
      </c>
      <c r="AE110">
        <f t="shared" si="10"/>
        <v>0</v>
      </c>
      <c r="AF110">
        <f>'TP Factors'!$D$5</f>
        <v>0.88209793191670816</v>
      </c>
      <c r="AG110">
        <f t="shared" si="11"/>
        <v>0</v>
      </c>
    </row>
    <row r="111" spans="1:33">
      <c r="A111" s="28" t="s">
        <v>100</v>
      </c>
      <c r="B111" s="28">
        <v>0</v>
      </c>
      <c r="D111" s="29">
        <v>0</v>
      </c>
      <c r="E111" s="28" t="s">
        <v>102</v>
      </c>
      <c r="F111" s="28">
        <v>0</v>
      </c>
      <c r="G111" s="30">
        <v>0</v>
      </c>
      <c r="H111" s="28" t="s">
        <v>103</v>
      </c>
      <c r="I111" s="28" t="s">
        <v>104</v>
      </c>
      <c r="J111" s="28">
        <v>0</v>
      </c>
      <c r="K111" s="31">
        <v>1619.4516963799999</v>
      </c>
      <c r="L111" s="31">
        <v>41289.2369454</v>
      </c>
      <c r="M111" s="29">
        <v>0</v>
      </c>
      <c r="N111" s="29">
        <v>0</v>
      </c>
      <c r="O111" s="28">
        <v>0</v>
      </c>
      <c r="P111" s="28">
        <v>0</v>
      </c>
      <c r="Q111" s="32">
        <v>74650</v>
      </c>
      <c r="R111" s="32">
        <v>6460</v>
      </c>
      <c r="T111" s="28" t="s">
        <v>122</v>
      </c>
      <c r="U111" s="32">
        <v>48.29</v>
      </c>
      <c r="V111" s="32">
        <v>1</v>
      </c>
      <c r="W111" s="32">
        <v>0</v>
      </c>
      <c r="X111" s="32">
        <v>0</v>
      </c>
      <c r="Y111" s="32">
        <f t="shared" si="6"/>
        <v>0</v>
      </c>
      <c r="Z111" s="32">
        <f t="shared" si="7"/>
        <v>0</v>
      </c>
      <c r="AA111" s="32">
        <v>0.30299999999999999</v>
      </c>
      <c r="AB111" s="33">
        <v>7.4240382414499804</v>
      </c>
      <c r="AC111">
        <f t="shared" si="8"/>
        <v>11166</v>
      </c>
      <c r="AD111">
        <f t="shared" si="9"/>
        <v>0</v>
      </c>
      <c r="AE111">
        <f t="shared" si="10"/>
        <v>0</v>
      </c>
      <c r="AF111">
        <f>'TP Factors'!$D$5</f>
        <v>0.88209793191670816</v>
      </c>
      <c r="AG111">
        <f t="shared" si="11"/>
        <v>0</v>
      </c>
    </row>
    <row r="112" spans="1:33">
      <c r="A112" s="28" t="s">
        <v>100</v>
      </c>
      <c r="B112" s="28">
        <v>0</v>
      </c>
      <c r="D112" s="29">
        <v>0</v>
      </c>
      <c r="E112" s="28" t="s">
        <v>102</v>
      </c>
      <c r="F112" s="28">
        <v>0</v>
      </c>
      <c r="G112" s="30">
        <v>0</v>
      </c>
      <c r="H112" s="28" t="s">
        <v>103</v>
      </c>
      <c r="I112" s="28" t="s">
        <v>104</v>
      </c>
      <c r="J112" s="28">
        <v>0</v>
      </c>
      <c r="K112" s="31">
        <v>777.50672285400003</v>
      </c>
      <c r="L112" s="31">
        <v>11611.1760368</v>
      </c>
      <c r="M112" s="29">
        <v>0</v>
      </c>
      <c r="N112" s="29">
        <v>0</v>
      </c>
      <c r="O112" s="28">
        <v>0</v>
      </c>
      <c r="P112" s="28">
        <v>0</v>
      </c>
      <c r="Q112" s="32">
        <v>74654</v>
      </c>
      <c r="R112" s="32">
        <v>6460</v>
      </c>
      <c r="T112" s="28" t="s">
        <v>134</v>
      </c>
      <c r="U112" s="32">
        <v>48.29</v>
      </c>
      <c r="V112" s="32">
        <v>1</v>
      </c>
      <c r="W112" s="32">
        <v>0</v>
      </c>
      <c r="X112" s="32">
        <v>0</v>
      </c>
      <c r="Y112" s="32">
        <f t="shared" si="6"/>
        <v>0</v>
      </c>
      <c r="Z112" s="32">
        <f t="shared" si="7"/>
        <v>0</v>
      </c>
      <c r="AA112" s="32">
        <v>0.191</v>
      </c>
      <c r="AB112" s="33">
        <v>2.46376631203412</v>
      </c>
      <c r="AC112">
        <f t="shared" si="8"/>
        <v>2336</v>
      </c>
      <c r="AD112">
        <f t="shared" si="9"/>
        <v>0</v>
      </c>
      <c r="AE112">
        <f t="shared" si="10"/>
        <v>0</v>
      </c>
      <c r="AF112">
        <f>'TP Factors'!$D$5</f>
        <v>0.88209793191670816</v>
      </c>
      <c r="AG112">
        <f t="shared" si="11"/>
        <v>0</v>
      </c>
    </row>
    <row r="113" spans="1:33">
      <c r="A113" s="28" t="s">
        <v>100</v>
      </c>
      <c r="B113" s="28">
        <v>0</v>
      </c>
      <c r="D113" s="29">
        <v>0</v>
      </c>
      <c r="E113" s="28" t="s">
        <v>102</v>
      </c>
      <c r="F113" s="28">
        <v>0</v>
      </c>
      <c r="G113" s="30">
        <v>0</v>
      </c>
      <c r="H113" s="28" t="s">
        <v>103</v>
      </c>
      <c r="I113" s="28" t="s">
        <v>104</v>
      </c>
      <c r="J113" s="28">
        <v>0</v>
      </c>
      <c r="K113" s="31">
        <v>128.375440844</v>
      </c>
      <c r="L113" s="31">
        <v>847.92023366399997</v>
      </c>
      <c r="M113" s="29">
        <v>0</v>
      </c>
      <c r="N113" s="29">
        <v>0</v>
      </c>
      <c r="O113" s="28">
        <v>0</v>
      </c>
      <c r="P113" s="28">
        <v>0</v>
      </c>
      <c r="Q113" s="32">
        <v>74689</v>
      </c>
      <c r="R113" s="32">
        <v>6460</v>
      </c>
      <c r="T113" s="28" t="s">
        <v>122</v>
      </c>
      <c r="U113" s="32">
        <v>48.29</v>
      </c>
      <c r="V113" s="32">
        <v>1</v>
      </c>
      <c r="W113" s="32">
        <v>0</v>
      </c>
      <c r="X113" s="32">
        <v>0</v>
      </c>
      <c r="Y113" s="32">
        <f t="shared" si="6"/>
        <v>0</v>
      </c>
      <c r="Z113" s="32">
        <f t="shared" si="7"/>
        <v>0</v>
      </c>
      <c r="AA113" s="32">
        <v>0.30299999999999999</v>
      </c>
      <c r="AB113" s="33">
        <v>0.20936029092875999</v>
      </c>
      <c r="AC113">
        <f t="shared" si="8"/>
        <v>315</v>
      </c>
      <c r="AD113">
        <f t="shared" si="9"/>
        <v>0</v>
      </c>
      <c r="AE113">
        <f t="shared" si="10"/>
        <v>0</v>
      </c>
      <c r="AF113">
        <f>'TP Factors'!$D$5</f>
        <v>0.88209793191670816</v>
      </c>
      <c r="AG113">
        <f t="shared" si="11"/>
        <v>0</v>
      </c>
    </row>
    <row r="114" spans="1:33">
      <c r="A114" s="28" t="s">
        <v>100</v>
      </c>
      <c r="B114" s="28">
        <v>0</v>
      </c>
      <c r="D114" s="29">
        <v>0</v>
      </c>
      <c r="E114" s="28" t="s">
        <v>102</v>
      </c>
      <c r="F114" s="28">
        <v>0</v>
      </c>
      <c r="G114" s="30">
        <v>29</v>
      </c>
      <c r="H114" s="28" t="s">
        <v>103</v>
      </c>
      <c r="I114" s="28" t="s">
        <v>104</v>
      </c>
      <c r="J114" s="28">
        <v>0</v>
      </c>
      <c r="K114" s="31">
        <v>94.295261279599998</v>
      </c>
      <c r="L114" s="31">
        <v>131.62540918799999</v>
      </c>
      <c r="M114" s="29">
        <v>0</v>
      </c>
      <c r="N114" s="29">
        <v>0</v>
      </c>
      <c r="O114" s="28">
        <v>0</v>
      </c>
      <c r="P114" s="28">
        <v>0</v>
      </c>
      <c r="Q114" s="32">
        <v>74699</v>
      </c>
      <c r="R114" s="32">
        <v>1200</v>
      </c>
      <c r="T114" s="28" t="s">
        <v>121</v>
      </c>
      <c r="U114" s="32">
        <v>48.29</v>
      </c>
      <c r="V114" s="32">
        <v>1</v>
      </c>
      <c r="W114" s="32">
        <v>2.23</v>
      </c>
      <c r="X114" s="32">
        <v>0.316</v>
      </c>
      <c r="Y114" s="32">
        <f t="shared" si="6"/>
        <v>2.23</v>
      </c>
      <c r="Z114" s="32">
        <f t="shared" si="7"/>
        <v>0.316</v>
      </c>
      <c r="AA114" s="32">
        <v>0.30399999999999999</v>
      </c>
      <c r="AB114" s="33">
        <v>3.2499678183587698E-2</v>
      </c>
      <c r="AC114">
        <f t="shared" si="8"/>
        <v>49</v>
      </c>
      <c r="AD114">
        <f t="shared" si="9"/>
        <v>0</v>
      </c>
      <c r="AE114">
        <f t="shared" si="10"/>
        <v>0</v>
      </c>
      <c r="AF114">
        <f>'TP Factors'!$D$5</f>
        <v>0.88209793191670816</v>
      </c>
      <c r="AG114">
        <f t="shared" si="11"/>
        <v>0</v>
      </c>
    </row>
    <row r="115" spans="1:33">
      <c r="A115" s="28" t="s">
        <v>100</v>
      </c>
      <c r="B115" s="28">
        <v>0</v>
      </c>
      <c r="D115" s="29">
        <v>0</v>
      </c>
      <c r="E115" s="28" t="s">
        <v>102</v>
      </c>
      <c r="F115" s="28">
        <v>0</v>
      </c>
      <c r="G115" s="30">
        <v>29</v>
      </c>
      <c r="H115" s="28" t="s">
        <v>103</v>
      </c>
      <c r="I115" s="28" t="s">
        <v>104</v>
      </c>
      <c r="J115" s="28">
        <v>0</v>
      </c>
      <c r="K115" s="31">
        <v>201.800277214</v>
      </c>
      <c r="L115" s="31">
        <v>884.53576347900002</v>
      </c>
      <c r="M115" s="29">
        <v>0</v>
      </c>
      <c r="N115" s="29">
        <v>0</v>
      </c>
      <c r="O115" s="28">
        <v>0</v>
      </c>
      <c r="P115" s="28">
        <v>0</v>
      </c>
      <c r="Q115" s="32">
        <v>74700</v>
      </c>
      <c r="R115" s="32">
        <v>1200</v>
      </c>
      <c r="T115" s="28" t="s">
        <v>121</v>
      </c>
      <c r="U115" s="32">
        <v>48.29</v>
      </c>
      <c r="V115" s="32">
        <v>1</v>
      </c>
      <c r="W115" s="32">
        <v>2.23</v>
      </c>
      <c r="X115" s="32">
        <v>0.316</v>
      </c>
      <c r="Y115" s="32">
        <f t="shared" si="6"/>
        <v>2.23</v>
      </c>
      <c r="Z115" s="32">
        <f t="shared" si="7"/>
        <v>0.316</v>
      </c>
      <c r="AA115" s="32">
        <v>0.30399999999999999</v>
      </c>
      <c r="AB115" s="33">
        <v>0.21840106275514101</v>
      </c>
      <c r="AC115">
        <f t="shared" si="8"/>
        <v>330</v>
      </c>
      <c r="AD115">
        <f t="shared" si="9"/>
        <v>2</v>
      </c>
      <c r="AE115">
        <f t="shared" si="10"/>
        <v>0.2</v>
      </c>
      <c r="AF115">
        <f>'TP Factors'!$D$5</f>
        <v>0.88209793191670816</v>
      </c>
      <c r="AG115">
        <f t="shared" si="11"/>
        <v>0.2</v>
      </c>
    </row>
    <row r="116" spans="1:33">
      <c r="A116" s="28" t="s">
        <v>100</v>
      </c>
      <c r="B116" s="28">
        <v>0</v>
      </c>
      <c r="D116" s="29">
        <v>0</v>
      </c>
      <c r="E116" s="28" t="s">
        <v>102</v>
      </c>
      <c r="F116" s="28">
        <v>0</v>
      </c>
      <c r="G116" s="30">
        <v>11.1</v>
      </c>
      <c r="H116" s="28" t="s">
        <v>103</v>
      </c>
      <c r="I116" s="28" t="s">
        <v>104</v>
      </c>
      <c r="J116" s="28">
        <v>0</v>
      </c>
      <c r="K116" s="31">
        <v>14.489756895099999</v>
      </c>
      <c r="L116" s="31">
        <v>12.8636714748</v>
      </c>
      <c r="M116" s="29">
        <v>0</v>
      </c>
      <c r="N116" s="29">
        <v>0</v>
      </c>
      <c r="O116" s="28">
        <v>0</v>
      </c>
      <c r="P116" s="28">
        <v>0</v>
      </c>
      <c r="Q116" s="32">
        <v>74701</v>
      </c>
      <c r="R116" s="32">
        <v>1800</v>
      </c>
      <c r="T116" s="28" t="s">
        <v>123</v>
      </c>
      <c r="U116" s="32">
        <v>48.29</v>
      </c>
      <c r="V116" s="32">
        <v>1</v>
      </c>
      <c r="W116" s="32">
        <v>1.25</v>
      </c>
      <c r="X116" s="32">
        <v>7.5999999999999998E-2</v>
      </c>
      <c r="Y116" s="32">
        <f t="shared" si="6"/>
        <v>1.25</v>
      </c>
      <c r="Z116" s="32">
        <f t="shared" si="7"/>
        <v>7.5999999999999998E-2</v>
      </c>
      <c r="AA116" s="32">
        <v>0.183</v>
      </c>
      <c r="AB116" s="33">
        <v>3.1761743107801901E-3</v>
      </c>
      <c r="AC116">
        <f t="shared" si="8"/>
        <v>3</v>
      </c>
      <c r="AD116">
        <f t="shared" si="9"/>
        <v>0</v>
      </c>
      <c r="AE116">
        <f t="shared" si="10"/>
        <v>0</v>
      </c>
      <c r="AF116">
        <f>'TP Factors'!$D$5</f>
        <v>0.88209793191670816</v>
      </c>
      <c r="AG116">
        <f t="shared" si="11"/>
        <v>0</v>
      </c>
    </row>
    <row r="117" spans="1:33">
      <c r="A117" s="28" t="s">
        <v>100</v>
      </c>
      <c r="B117" s="28">
        <v>0</v>
      </c>
      <c r="D117" s="29">
        <v>0</v>
      </c>
      <c r="E117" s="28" t="s">
        <v>102</v>
      </c>
      <c r="F117" s="28">
        <v>0</v>
      </c>
      <c r="G117" s="30">
        <v>11.1</v>
      </c>
      <c r="H117" s="28" t="s">
        <v>103</v>
      </c>
      <c r="I117" s="28" t="s">
        <v>104</v>
      </c>
      <c r="J117" s="28">
        <v>0</v>
      </c>
      <c r="K117" s="31">
        <v>84.922172103400001</v>
      </c>
      <c r="L117" s="31">
        <v>124.85796879199999</v>
      </c>
      <c r="M117" s="29">
        <v>0</v>
      </c>
      <c r="N117" s="29">
        <v>0</v>
      </c>
      <c r="O117" s="28">
        <v>0</v>
      </c>
      <c r="P117" s="28">
        <v>0</v>
      </c>
      <c r="Q117" s="32">
        <v>74702</v>
      </c>
      <c r="R117" s="32">
        <v>1800</v>
      </c>
      <c r="T117" s="28" t="s">
        <v>123</v>
      </c>
      <c r="U117" s="32">
        <v>48.29</v>
      </c>
      <c r="V117" s="32">
        <v>1</v>
      </c>
      <c r="W117" s="32">
        <v>1.25</v>
      </c>
      <c r="X117" s="32">
        <v>7.5999999999999998E-2</v>
      </c>
      <c r="Y117" s="32">
        <f t="shared" si="6"/>
        <v>1.25</v>
      </c>
      <c r="Z117" s="32">
        <f t="shared" si="7"/>
        <v>7.5999999999999998E-2</v>
      </c>
      <c r="AA117" s="32">
        <v>0.183</v>
      </c>
      <c r="AB117" s="33">
        <v>3.0828728225369001E-2</v>
      </c>
      <c r="AC117">
        <f t="shared" si="8"/>
        <v>28</v>
      </c>
      <c r="AD117">
        <f t="shared" si="9"/>
        <v>0</v>
      </c>
      <c r="AE117">
        <f t="shared" si="10"/>
        <v>0</v>
      </c>
      <c r="AF117">
        <f>'TP Factors'!$D$5</f>
        <v>0.88209793191670816</v>
      </c>
      <c r="AG117">
        <f t="shared" si="11"/>
        <v>0</v>
      </c>
    </row>
    <row r="118" spans="1:33">
      <c r="A118" s="28" t="s">
        <v>100</v>
      </c>
      <c r="B118" s="28">
        <v>0</v>
      </c>
      <c r="D118" s="29">
        <v>0</v>
      </c>
      <c r="E118" s="28" t="s">
        <v>102</v>
      </c>
      <c r="F118" s="28">
        <v>0</v>
      </c>
      <c r="G118" s="30">
        <v>11.1</v>
      </c>
      <c r="H118" s="28" t="s">
        <v>103</v>
      </c>
      <c r="I118" s="28" t="s">
        <v>104</v>
      </c>
      <c r="J118" s="28">
        <v>0</v>
      </c>
      <c r="K118" s="31">
        <v>898.48086244599995</v>
      </c>
      <c r="L118" s="31">
        <v>24941.0774566</v>
      </c>
      <c r="M118" s="29">
        <v>0</v>
      </c>
      <c r="N118" s="29">
        <v>0</v>
      </c>
      <c r="O118" s="28">
        <v>0</v>
      </c>
      <c r="P118" s="28">
        <v>0</v>
      </c>
      <c r="Q118" s="32">
        <v>74703</v>
      </c>
      <c r="R118" s="32">
        <v>1800</v>
      </c>
      <c r="T118" s="28" t="s">
        <v>123</v>
      </c>
      <c r="U118" s="32">
        <v>48.29</v>
      </c>
      <c r="V118" s="32">
        <v>1</v>
      </c>
      <c r="W118" s="32">
        <v>1.25</v>
      </c>
      <c r="X118" s="32">
        <v>7.5999999999999998E-2</v>
      </c>
      <c r="Y118" s="32">
        <f t="shared" si="6"/>
        <v>1.25</v>
      </c>
      <c r="Z118" s="32">
        <f t="shared" si="7"/>
        <v>7.5999999999999998E-2</v>
      </c>
      <c r="AA118" s="32">
        <v>0.183</v>
      </c>
      <c r="AB118" s="33">
        <v>6.1582105203334896</v>
      </c>
      <c r="AC118">
        <f t="shared" si="8"/>
        <v>5594</v>
      </c>
      <c r="AD118">
        <f t="shared" si="9"/>
        <v>15</v>
      </c>
      <c r="AE118">
        <f t="shared" si="10"/>
        <v>0.9</v>
      </c>
      <c r="AF118">
        <f>'TP Factors'!$D$5</f>
        <v>0.88209793191670816</v>
      </c>
      <c r="AG118">
        <f t="shared" si="11"/>
        <v>0.8</v>
      </c>
    </row>
    <row r="119" spans="1:33">
      <c r="A119" s="28" t="s">
        <v>100</v>
      </c>
      <c r="B119" s="28">
        <v>0</v>
      </c>
      <c r="D119" s="29">
        <v>0</v>
      </c>
      <c r="E119" s="28" t="s">
        <v>102</v>
      </c>
      <c r="F119" s="28">
        <v>0</v>
      </c>
      <c r="G119" s="30">
        <v>11.1</v>
      </c>
      <c r="H119" s="28" t="s">
        <v>103</v>
      </c>
      <c r="I119" s="28" t="s">
        <v>104</v>
      </c>
      <c r="J119" s="28">
        <v>0</v>
      </c>
      <c r="K119" s="31">
        <v>293.32889071</v>
      </c>
      <c r="L119" s="31">
        <v>2879.2582818699998</v>
      </c>
      <c r="M119" s="29">
        <v>0</v>
      </c>
      <c r="N119" s="29">
        <v>0</v>
      </c>
      <c r="O119" s="28">
        <v>0</v>
      </c>
      <c r="P119" s="28">
        <v>0</v>
      </c>
      <c r="Q119" s="32">
        <v>74704</v>
      </c>
      <c r="R119" s="32">
        <v>1800</v>
      </c>
      <c r="T119" s="28" t="s">
        <v>123</v>
      </c>
      <c r="U119" s="32">
        <v>48.29</v>
      </c>
      <c r="V119" s="32">
        <v>1</v>
      </c>
      <c r="W119" s="32">
        <v>1.25</v>
      </c>
      <c r="X119" s="32">
        <v>7.5999999999999998E-2</v>
      </c>
      <c r="Y119" s="32">
        <f t="shared" si="6"/>
        <v>1.25</v>
      </c>
      <c r="Z119" s="32">
        <f t="shared" si="7"/>
        <v>7.5999999999999998E-2</v>
      </c>
      <c r="AA119" s="32">
        <v>0.183</v>
      </c>
      <c r="AB119" s="33">
        <v>0.71091880307796396</v>
      </c>
      <c r="AC119">
        <f t="shared" si="8"/>
        <v>646</v>
      </c>
      <c r="AD119">
        <f t="shared" si="9"/>
        <v>2</v>
      </c>
      <c r="AE119">
        <f t="shared" si="10"/>
        <v>0.1</v>
      </c>
      <c r="AF119">
        <f>'TP Factors'!$D$5</f>
        <v>0.88209793191670816</v>
      </c>
      <c r="AG119">
        <f t="shared" si="11"/>
        <v>0.1</v>
      </c>
    </row>
    <row r="120" spans="1:33">
      <c r="A120" s="28" t="s">
        <v>100</v>
      </c>
      <c r="B120" s="28">
        <v>0</v>
      </c>
      <c r="D120" s="29">
        <v>0</v>
      </c>
      <c r="E120" s="28" t="s">
        <v>102</v>
      </c>
      <c r="F120" s="28">
        <v>0</v>
      </c>
      <c r="G120" s="30">
        <v>0</v>
      </c>
      <c r="H120" s="28" t="s">
        <v>103</v>
      </c>
      <c r="I120" s="28" t="s">
        <v>104</v>
      </c>
      <c r="J120" s="28">
        <v>0</v>
      </c>
      <c r="K120" s="31">
        <v>45.244144573100002</v>
      </c>
      <c r="L120" s="31">
        <v>66.888470126499996</v>
      </c>
      <c r="M120" s="29">
        <v>0</v>
      </c>
      <c r="N120" s="29">
        <v>0</v>
      </c>
      <c r="O120" s="28">
        <v>0</v>
      </c>
      <c r="P120" s="28">
        <v>0</v>
      </c>
      <c r="Q120" s="32">
        <v>74705</v>
      </c>
      <c r="R120" s="32">
        <v>6170</v>
      </c>
      <c r="T120" s="28" t="s">
        <v>126</v>
      </c>
      <c r="U120" s="32">
        <v>48.29</v>
      </c>
      <c r="V120" s="32">
        <v>1</v>
      </c>
      <c r="W120" s="32">
        <v>0</v>
      </c>
      <c r="X120" s="32">
        <v>0</v>
      </c>
      <c r="Y120" s="32">
        <f t="shared" si="6"/>
        <v>0</v>
      </c>
      <c r="Z120" s="32">
        <f t="shared" si="7"/>
        <v>0</v>
      </c>
      <c r="AA120" s="32">
        <v>0.30299999999999999</v>
      </c>
      <c r="AB120" s="33">
        <v>1.6515460403149801E-2</v>
      </c>
      <c r="AC120">
        <f t="shared" si="8"/>
        <v>25</v>
      </c>
      <c r="AD120">
        <f t="shared" si="9"/>
        <v>0</v>
      </c>
      <c r="AE120">
        <f t="shared" si="10"/>
        <v>0</v>
      </c>
      <c r="AF120">
        <f>'TP Factors'!$D$5</f>
        <v>0.88209793191670816</v>
      </c>
      <c r="AG120">
        <f t="shared" si="11"/>
        <v>0</v>
      </c>
    </row>
    <row r="121" spans="1:33">
      <c r="A121" s="28" t="s">
        <v>100</v>
      </c>
      <c r="B121" s="28">
        <v>0</v>
      </c>
      <c r="D121" s="29">
        <v>0</v>
      </c>
      <c r="E121" s="28" t="s">
        <v>102</v>
      </c>
      <c r="F121" s="28">
        <v>0</v>
      </c>
      <c r="G121" s="30">
        <v>0</v>
      </c>
      <c r="H121" s="28" t="s">
        <v>103</v>
      </c>
      <c r="I121" s="28" t="s">
        <v>104</v>
      </c>
      <c r="J121" s="28">
        <v>0</v>
      </c>
      <c r="K121" s="31">
        <v>49.043900921899997</v>
      </c>
      <c r="L121" s="31">
        <v>61.813257381200003</v>
      </c>
      <c r="M121" s="29">
        <v>0</v>
      </c>
      <c r="N121" s="29">
        <v>0</v>
      </c>
      <c r="O121" s="28">
        <v>0</v>
      </c>
      <c r="P121" s="28">
        <v>0</v>
      </c>
      <c r="Q121" s="32">
        <v>74706</v>
      </c>
      <c r="R121" s="32">
        <v>6170</v>
      </c>
      <c r="T121" s="28" t="s">
        <v>136</v>
      </c>
      <c r="U121" s="32">
        <v>48.29</v>
      </c>
      <c r="V121" s="32">
        <v>1</v>
      </c>
      <c r="W121" s="32">
        <v>0</v>
      </c>
      <c r="X121" s="32">
        <v>0</v>
      </c>
      <c r="Y121" s="32">
        <f t="shared" si="6"/>
        <v>0</v>
      </c>
      <c r="Z121" s="32">
        <f t="shared" si="7"/>
        <v>0</v>
      </c>
      <c r="AA121" s="32">
        <v>0.247</v>
      </c>
      <c r="AB121" s="33">
        <v>1.5262336553421499E-2</v>
      </c>
      <c r="AC121">
        <f t="shared" si="8"/>
        <v>19</v>
      </c>
      <c r="AD121">
        <f t="shared" si="9"/>
        <v>0</v>
      </c>
      <c r="AE121">
        <f t="shared" si="10"/>
        <v>0</v>
      </c>
      <c r="AF121">
        <f>'TP Factors'!$D$5</f>
        <v>0.88209793191670816</v>
      </c>
      <c r="AG121">
        <f t="shared" si="11"/>
        <v>0</v>
      </c>
    </row>
    <row r="122" spans="1:33">
      <c r="A122" s="28" t="s">
        <v>100</v>
      </c>
      <c r="B122" s="28">
        <v>0</v>
      </c>
      <c r="D122" s="29">
        <v>0</v>
      </c>
      <c r="E122" s="28" t="s">
        <v>102</v>
      </c>
      <c r="F122" s="28">
        <v>0</v>
      </c>
      <c r="G122" s="30">
        <v>0</v>
      </c>
      <c r="H122" s="28" t="s">
        <v>103</v>
      </c>
      <c r="I122" s="28" t="s">
        <v>104</v>
      </c>
      <c r="J122" s="28">
        <v>0</v>
      </c>
      <c r="K122" s="31">
        <v>113.78929400299999</v>
      </c>
      <c r="L122" s="31">
        <v>443.35837953399999</v>
      </c>
      <c r="M122" s="29">
        <v>0</v>
      </c>
      <c r="N122" s="29">
        <v>0</v>
      </c>
      <c r="O122" s="28">
        <v>0</v>
      </c>
      <c r="P122" s="28">
        <v>0</v>
      </c>
      <c r="Q122" s="32">
        <v>74707</v>
      </c>
      <c r="R122" s="32">
        <v>6170</v>
      </c>
      <c r="T122" s="28" t="s">
        <v>136</v>
      </c>
      <c r="U122" s="32">
        <v>48.29</v>
      </c>
      <c r="V122" s="32">
        <v>1</v>
      </c>
      <c r="W122" s="32">
        <v>0</v>
      </c>
      <c r="X122" s="32">
        <v>0</v>
      </c>
      <c r="Y122" s="32">
        <f t="shared" si="6"/>
        <v>0</v>
      </c>
      <c r="Z122" s="32">
        <f t="shared" si="7"/>
        <v>0</v>
      </c>
      <c r="AA122" s="32">
        <v>0.247</v>
      </c>
      <c r="AB122" s="33">
        <v>0.109469798406339</v>
      </c>
      <c r="AC122">
        <f t="shared" si="8"/>
        <v>134</v>
      </c>
      <c r="AD122">
        <f t="shared" si="9"/>
        <v>0</v>
      </c>
      <c r="AE122">
        <f t="shared" si="10"/>
        <v>0</v>
      </c>
      <c r="AF122">
        <f>'TP Factors'!$D$5</f>
        <v>0.88209793191670816</v>
      </c>
      <c r="AG122">
        <f t="shared" si="11"/>
        <v>0</v>
      </c>
    </row>
    <row r="123" spans="1:33">
      <c r="A123" s="28" t="s">
        <v>100</v>
      </c>
      <c r="B123" s="28">
        <v>0</v>
      </c>
      <c r="D123" s="29">
        <v>0</v>
      </c>
      <c r="E123" s="28" t="s">
        <v>102</v>
      </c>
      <c r="F123" s="28">
        <v>0</v>
      </c>
      <c r="G123" s="30">
        <v>0</v>
      </c>
      <c r="H123" s="28" t="s">
        <v>103</v>
      </c>
      <c r="I123" s="28" t="s">
        <v>104</v>
      </c>
      <c r="J123" s="28">
        <v>0</v>
      </c>
      <c r="K123" s="31">
        <v>186.438968101</v>
      </c>
      <c r="L123" s="31">
        <v>1120.9700901599999</v>
      </c>
      <c r="M123" s="29">
        <v>0</v>
      </c>
      <c r="N123" s="29">
        <v>0</v>
      </c>
      <c r="O123" s="28">
        <v>0</v>
      </c>
      <c r="P123" s="28">
        <v>0</v>
      </c>
      <c r="Q123" s="32">
        <v>74708</v>
      </c>
      <c r="R123" s="32">
        <v>6170</v>
      </c>
      <c r="T123" s="28" t="s">
        <v>126</v>
      </c>
      <c r="U123" s="32">
        <v>48.29</v>
      </c>
      <c r="V123" s="32">
        <v>1</v>
      </c>
      <c r="W123" s="32">
        <v>0</v>
      </c>
      <c r="X123" s="32">
        <v>0</v>
      </c>
      <c r="Y123" s="32">
        <f t="shared" si="6"/>
        <v>0</v>
      </c>
      <c r="Z123" s="32">
        <f t="shared" si="7"/>
        <v>0</v>
      </c>
      <c r="AA123" s="32">
        <v>0.30299999999999999</v>
      </c>
      <c r="AB123" s="33">
        <v>0.276779199421745</v>
      </c>
      <c r="AC123">
        <f t="shared" si="8"/>
        <v>416</v>
      </c>
      <c r="AD123">
        <f t="shared" si="9"/>
        <v>0</v>
      </c>
      <c r="AE123">
        <f t="shared" si="10"/>
        <v>0</v>
      </c>
      <c r="AF123">
        <f>'TP Factors'!$D$5</f>
        <v>0.88209793191670816</v>
      </c>
      <c r="AG123">
        <f t="shared" si="11"/>
        <v>0</v>
      </c>
    </row>
    <row r="124" spans="1:33">
      <c r="A124" s="28" t="s">
        <v>100</v>
      </c>
      <c r="B124" s="28">
        <v>0</v>
      </c>
      <c r="D124" s="29">
        <v>0</v>
      </c>
      <c r="E124" s="28" t="s">
        <v>102</v>
      </c>
      <c r="F124" s="28">
        <v>0</v>
      </c>
      <c r="G124" s="30">
        <v>11.1</v>
      </c>
      <c r="H124" s="28" t="s">
        <v>103</v>
      </c>
      <c r="I124" s="28" t="s">
        <v>104</v>
      </c>
      <c r="J124" s="28">
        <v>0</v>
      </c>
      <c r="K124" s="31">
        <v>1128.5410158</v>
      </c>
      <c r="L124" s="31">
        <v>31940.165807500001</v>
      </c>
      <c r="M124" s="29">
        <v>0</v>
      </c>
      <c r="N124" s="29">
        <v>0</v>
      </c>
      <c r="O124" s="28">
        <v>0</v>
      </c>
      <c r="P124" s="28">
        <v>0</v>
      </c>
      <c r="Q124" s="32">
        <v>74715</v>
      </c>
      <c r="R124" s="32">
        <v>1800</v>
      </c>
      <c r="T124" s="28" t="s">
        <v>123</v>
      </c>
      <c r="U124" s="32">
        <v>48.29</v>
      </c>
      <c r="V124" s="32">
        <v>1</v>
      </c>
      <c r="W124" s="32">
        <v>1.25</v>
      </c>
      <c r="X124" s="32">
        <v>7.5999999999999998E-2</v>
      </c>
      <c r="Y124" s="32">
        <f t="shared" si="6"/>
        <v>1.25</v>
      </c>
      <c r="Z124" s="32">
        <f t="shared" si="7"/>
        <v>7.5999999999999998E-2</v>
      </c>
      <c r="AA124" s="32">
        <v>0.183</v>
      </c>
      <c r="AB124" s="33">
        <v>7.8863608289356302</v>
      </c>
      <c r="AC124">
        <f t="shared" si="8"/>
        <v>7164</v>
      </c>
      <c r="AD124">
        <f t="shared" si="9"/>
        <v>20</v>
      </c>
      <c r="AE124">
        <f t="shared" si="10"/>
        <v>1.2</v>
      </c>
      <c r="AF124">
        <f>'TP Factors'!$D$5</f>
        <v>0.88209793191670816</v>
      </c>
      <c r="AG124">
        <f t="shared" si="11"/>
        <v>1.1000000000000001</v>
      </c>
    </row>
    <row r="125" spans="1:33">
      <c r="A125" s="28" t="s">
        <v>100</v>
      </c>
      <c r="B125" s="28">
        <v>0</v>
      </c>
      <c r="D125" s="29">
        <v>0</v>
      </c>
      <c r="E125" s="28" t="s">
        <v>102</v>
      </c>
      <c r="F125" s="28">
        <v>0</v>
      </c>
      <c r="G125" s="30">
        <v>11.1</v>
      </c>
      <c r="H125" s="28" t="s">
        <v>103</v>
      </c>
      <c r="I125" s="28" t="s">
        <v>104</v>
      </c>
      <c r="J125" s="28">
        <v>0</v>
      </c>
      <c r="K125" s="31">
        <v>395.61094216399999</v>
      </c>
      <c r="L125" s="31">
        <v>1435.60168939</v>
      </c>
      <c r="M125" s="29">
        <v>0</v>
      </c>
      <c r="N125" s="29">
        <v>0</v>
      </c>
      <c r="O125" s="28">
        <v>0</v>
      </c>
      <c r="P125" s="28">
        <v>0</v>
      </c>
      <c r="Q125" s="32">
        <v>74716</v>
      </c>
      <c r="R125" s="32">
        <v>1800</v>
      </c>
      <c r="T125" s="28" t="s">
        <v>140</v>
      </c>
      <c r="U125" s="32">
        <v>48.29</v>
      </c>
      <c r="V125" s="32">
        <v>1</v>
      </c>
      <c r="W125" s="32">
        <v>1.25</v>
      </c>
      <c r="X125" s="32">
        <v>7.5999999999999998E-2</v>
      </c>
      <c r="Y125" s="32">
        <f t="shared" si="6"/>
        <v>1.25</v>
      </c>
      <c r="Z125" s="32">
        <f t="shared" si="7"/>
        <v>7.5999999999999998E-2</v>
      </c>
      <c r="AA125" s="32">
        <v>0.182</v>
      </c>
      <c r="AB125" s="33">
        <v>0.35446504185743699</v>
      </c>
      <c r="AC125">
        <f t="shared" si="8"/>
        <v>320</v>
      </c>
      <c r="AD125">
        <f t="shared" si="9"/>
        <v>1</v>
      </c>
      <c r="AE125">
        <f t="shared" si="10"/>
        <v>0.1</v>
      </c>
      <c r="AF125">
        <f>'TP Factors'!$D$5</f>
        <v>0.88209793191670816</v>
      </c>
      <c r="AG125">
        <f t="shared" si="11"/>
        <v>0.1</v>
      </c>
    </row>
    <row r="126" spans="1:33">
      <c r="A126" s="28" t="s">
        <v>100</v>
      </c>
      <c r="B126" s="28">
        <v>0</v>
      </c>
      <c r="D126" s="29">
        <v>0</v>
      </c>
      <c r="E126" s="28" t="s">
        <v>102</v>
      </c>
      <c r="F126" s="28">
        <v>0</v>
      </c>
      <c r="G126" s="30">
        <v>3</v>
      </c>
      <c r="H126" s="28" t="s">
        <v>103</v>
      </c>
      <c r="I126" s="28" t="s">
        <v>104</v>
      </c>
      <c r="J126" s="28">
        <v>0</v>
      </c>
      <c r="K126" s="31">
        <v>79.803918978799999</v>
      </c>
      <c r="L126" s="31">
        <v>319.27910632499999</v>
      </c>
      <c r="M126" s="29">
        <v>0</v>
      </c>
      <c r="N126" s="29">
        <v>0</v>
      </c>
      <c r="O126" s="28">
        <v>0</v>
      </c>
      <c r="P126" s="28">
        <v>0</v>
      </c>
      <c r="Q126" s="32">
        <v>74719</v>
      </c>
      <c r="R126" s="32">
        <v>3200</v>
      </c>
      <c r="T126" s="28" t="s">
        <v>141</v>
      </c>
      <c r="U126" s="32">
        <v>48.29</v>
      </c>
      <c r="V126" s="32">
        <v>1</v>
      </c>
      <c r="W126" s="32">
        <v>1.2</v>
      </c>
      <c r="X126" s="32">
        <v>6.4000000000000001E-2</v>
      </c>
      <c r="Y126" s="32">
        <f t="shared" si="6"/>
        <v>1.2</v>
      </c>
      <c r="Z126" s="32">
        <f t="shared" si="7"/>
        <v>6.4000000000000001E-2</v>
      </c>
      <c r="AA126" s="32">
        <v>0.4</v>
      </c>
      <c r="AB126" s="33">
        <v>7.8833422491088198E-2</v>
      </c>
      <c r="AC126">
        <f t="shared" si="8"/>
        <v>157</v>
      </c>
      <c r="AD126">
        <f t="shared" si="9"/>
        <v>0</v>
      </c>
      <c r="AE126">
        <f t="shared" si="10"/>
        <v>0</v>
      </c>
      <c r="AF126">
        <f>'TP Factors'!$D$5</f>
        <v>0.88209793191670816</v>
      </c>
      <c r="AG126">
        <f t="shared" si="11"/>
        <v>0</v>
      </c>
    </row>
    <row r="127" spans="1:33">
      <c r="A127" s="28" t="s">
        <v>100</v>
      </c>
      <c r="B127" s="28">
        <v>0</v>
      </c>
      <c r="D127" s="29">
        <v>0</v>
      </c>
      <c r="E127" s="28" t="s">
        <v>102</v>
      </c>
      <c r="F127" s="28">
        <v>0</v>
      </c>
      <c r="G127" s="30">
        <v>3</v>
      </c>
      <c r="H127" s="28" t="s">
        <v>103</v>
      </c>
      <c r="I127" s="28" t="s">
        <v>104</v>
      </c>
      <c r="J127" s="28">
        <v>0</v>
      </c>
      <c r="K127" s="31">
        <v>67.385591566800002</v>
      </c>
      <c r="L127" s="31">
        <v>266.80737446699999</v>
      </c>
      <c r="M127" s="29">
        <v>0</v>
      </c>
      <c r="N127" s="29">
        <v>0</v>
      </c>
      <c r="O127" s="28">
        <v>0</v>
      </c>
      <c r="P127" s="28">
        <v>0</v>
      </c>
      <c r="Q127" s="32">
        <v>74720</v>
      </c>
      <c r="R127" s="32">
        <v>3200</v>
      </c>
      <c r="T127" s="28" t="s">
        <v>142</v>
      </c>
      <c r="U127" s="32">
        <v>48.29</v>
      </c>
      <c r="V127" s="32">
        <v>1</v>
      </c>
      <c r="W127" s="32">
        <v>1.2</v>
      </c>
      <c r="X127" s="32">
        <v>6.4000000000000001E-2</v>
      </c>
      <c r="Y127" s="32">
        <f t="shared" si="6"/>
        <v>1.2</v>
      </c>
      <c r="Z127" s="32">
        <f t="shared" si="7"/>
        <v>6.4000000000000001E-2</v>
      </c>
      <c r="AA127" s="32">
        <v>0.28699999999999998</v>
      </c>
      <c r="AB127" s="33">
        <v>6.5877589684530294E-2</v>
      </c>
      <c r="AC127">
        <f t="shared" si="8"/>
        <v>94</v>
      </c>
      <c r="AD127">
        <f t="shared" si="9"/>
        <v>0</v>
      </c>
      <c r="AE127">
        <f t="shared" si="10"/>
        <v>0</v>
      </c>
      <c r="AF127">
        <f>'TP Factors'!$D$5</f>
        <v>0.88209793191670816</v>
      </c>
      <c r="AG127">
        <f t="shared" si="11"/>
        <v>0</v>
      </c>
    </row>
    <row r="128" spans="1:33">
      <c r="A128" s="28" t="s">
        <v>100</v>
      </c>
      <c r="B128" s="28">
        <v>0</v>
      </c>
      <c r="D128" s="29">
        <v>0</v>
      </c>
      <c r="E128" s="28" t="s">
        <v>102</v>
      </c>
      <c r="F128" s="28">
        <v>0</v>
      </c>
      <c r="G128" s="30">
        <v>3</v>
      </c>
      <c r="H128" s="28" t="s">
        <v>103</v>
      </c>
      <c r="I128" s="28" t="s">
        <v>104</v>
      </c>
      <c r="J128" s="28">
        <v>0</v>
      </c>
      <c r="K128" s="31">
        <v>157.68361482700001</v>
      </c>
      <c r="L128" s="31">
        <v>1053.8206458300001</v>
      </c>
      <c r="M128" s="29">
        <v>0</v>
      </c>
      <c r="N128" s="29">
        <v>0</v>
      </c>
      <c r="O128" s="28">
        <v>0</v>
      </c>
      <c r="P128" s="28">
        <v>0</v>
      </c>
      <c r="Q128" s="32">
        <v>74721</v>
      </c>
      <c r="R128" s="32">
        <v>3200</v>
      </c>
      <c r="T128" s="28" t="s">
        <v>141</v>
      </c>
      <c r="U128" s="32">
        <v>48.29</v>
      </c>
      <c r="V128" s="32">
        <v>1</v>
      </c>
      <c r="W128" s="32">
        <v>1.2</v>
      </c>
      <c r="X128" s="32">
        <v>6.4000000000000001E-2</v>
      </c>
      <c r="Y128" s="32">
        <f t="shared" si="6"/>
        <v>1.2</v>
      </c>
      <c r="Z128" s="32">
        <f t="shared" si="7"/>
        <v>6.4000000000000001E-2</v>
      </c>
      <c r="AA128" s="32">
        <v>0.4</v>
      </c>
      <c r="AB128" s="33">
        <v>0.26019958314866298</v>
      </c>
      <c r="AC128">
        <f t="shared" si="8"/>
        <v>517</v>
      </c>
      <c r="AD128">
        <f t="shared" si="9"/>
        <v>1</v>
      </c>
      <c r="AE128">
        <f t="shared" si="10"/>
        <v>0.1</v>
      </c>
      <c r="AF128">
        <f>'TP Factors'!$D$5</f>
        <v>0.88209793191670816</v>
      </c>
      <c r="AG128">
        <f t="shared" si="11"/>
        <v>0.1</v>
      </c>
    </row>
    <row r="129" spans="1:33">
      <c r="A129" s="28" t="s">
        <v>100</v>
      </c>
      <c r="B129" s="28">
        <v>0</v>
      </c>
      <c r="D129" s="29">
        <v>0</v>
      </c>
      <c r="E129" s="28" t="s">
        <v>102</v>
      </c>
      <c r="F129" s="28">
        <v>0</v>
      </c>
      <c r="G129" s="30">
        <v>3</v>
      </c>
      <c r="H129" s="28" t="s">
        <v>103</v>
      </c>
      <c r="I129" s="28" t="s">
        <v>104</v>
      </c>
      <c r="J129" s="28">
        <v>0</v>
      </c>
      <c r="K129" s="31">
        <v>602.090388416</v>
      </c>
      <c r="L129" s="31">
        <v>2246.0278284699998</v>
      </c>
      <c r="M129" s="29">
        <v>0</v>
      </c>
      <c r="N129" s="29">
        <v>0</v>
      </c>
      <c r="O129" s="28">
        <v>0</v>
      </c>
      <c r="P129" s="28">
        <v>0</v>
      </c>
      <c r="Q129" s="32">
        <v>74722</v>
      </c>
      <c r="R129" s="32">
        <v>3200</v>
      </c>
      <c r="T129" s="28" t="s">
        <v>141</v>
      </c>
      <c r="U129" s="32">
        <v>48.29</v>
      </c>
      <c r="V129" s="32">
        <v>1</v>
      </c>
      <c r="W129" s="32">
        <v>1.2</v>
      </c>
      <c r="X129" s="32">
        <v>6.4000000000000001E-2</v>
      </c>
      <c r="Y129" s="32">
        <f t="shared" si="6"/>
        <v>1.2</v>
      </c>
      <c r="Z129" s="32">
        <f t="shared" si="7"/>
        <v>6.4000000000000001E-2</v>
      </c>
      <c r="AA129" s="32">
        <v>0.4</v>
      </c>
      <c r="AB129" s="33">
        <v>0.55456849082568305</v>
      </c>
      <c r="AC129">
        <f t="shared" si="8"/>
        <v>1101</v>
      </c>
      <c r="AD129">
        <f t="shared" si="9"/>
        <v>3</v>
      </c>
      <c r="AE129">
        <f t="shared" si="10"/>
        <v>0.2</v>
      </c>
      <c r="AF129">
        <f>'TP Factors'!$D$5</f>
        <v>0.88209793191670816</v>
      </c>
      <c r="AG129">
        <f t="shared" si="11"/>
        <v>0.2</v>
      </c>
    </row>
    <row r="130" spans="1:33">
      <c r="A130" s="28" t="s">
        <v>100</v>
      </c>
      <c r="B130" s="28">
        <v>0</v>
      </c>
      <c r="D130" s="29">
        <v>0</v>
      </c>
      <c r="E130" s="28" t="s">
        <v>102</v>
      </c>
      <c r="F130" s="28">
        <v>0</v>
      </c>
      <c r="G130" s="30">
        <v>3</v>
      </c>
      <c r="H130" s="28" t="s">
        <v>103</v>
      </c>
      <c r="I130" s="28" t="s">
        <v>104</v>
      </c>
      <c r="J130" s="28">
        <v>0</v>
      </c>
      <c r="K130" s="31">
        <v>812.59469444499996</v>
      </c>
      <c r="L130" s="31">
        <v>9907.6744694299996</v>
      </c>
      <c r="M130" s="29">
        <v>0</v>
      </c>
      <c r="N130" s="29">
        <v>0</v>
      </c>
      <c r="O130" s="28">
        <v>0</v>
      </c>
      <c r="P130" s="28">
        <v>0</v>
      </c>
      <c r="Q130" s="32">
        <v>74723</v>
      </c>
      <c r="R130" s="32">
        <v>3200</v>
      </c>
      <c r="T130" s="28" t="s">
        <v>141</v>
      </c>
      <c r="U130" s="32">
        <v>48.29</v>
      </c>
      <c r="V130" s="32">
        <v>1</v>
      </c>
      <c r="W130" s="32">
        <v>1.2</v>
      </c>
      <c r="X130" s="32">
        <v>6.4000000000000001E-2</v>
      </c>
      <c r="Y130" s="32">
        <f t="shared" si="6"/>
        <v>1.2</v>
      </c>
      <c r="Z130" s="32">
        <f t="shared" si="7"/>
        <v>6.4000000000000001E-2</v>
      </c>
      <c r="AA130" s="32">
        <v>0.4</v>
      </c>
      <c r="AB130" s="33">
        <v>2.43868654037475</v>
      </c>
      <c r="AC130">
        <f t="shared" si="8"/>
        <v>4842</v>
      </c>
      <c r="AD130">
        <f t="shared" si="9"/>
        <v>13</v>
      </c>
      <c r="AE130">
        <f t="shared" si="10"/>
        <v>0.7</v>
      </c>
      <c r="AF130">
        <f>'TP Factors'!$D$5</f>
        <v>0.88209793191670816</v>
      </c>
      <c r="AG130">
        <f t="shared" si="11"/>
        <v>0.6</v>
      </c>
    </row>
    <row r="131" spans="1:33">
      <c r="A131" s="28" t="s">
        <v>100</v>
      </c>
      <c r="B131" s="28">
        <v>0</v>
      </c>
      <c r="D131" s="29">
        <v>0</v>
      </c>
      <c r="E131" s="28" t="s">
        <v>102</v>
      </c>
      <c r="F131" s="28">
        <v>0</v>
      </c>
      <c r="G131" s="30">
        <v>3</v>
      </c>
      <c r="H131" s="28" t="s">
        <v>103</v>
      </c>
      <c r="I131" s="28" t="s">
        <v>104</v>
      </c>
      <c r="J131" s="28">
        <v>0</v>
      </c>
      <c r="K131" s="31">
        <v>368.96675062600002</v>
      </c>
      <c r="L131" s="31">
        <v>1714.1589846100001</v>
      </c>
      <c r="M131" s="29">
        <v>0</v>
      </c>
      <c r="N131" s="29">
        <v>0</v>
      </c>
      <c r="O131" s="28">
        <v>0</v>
      </c>
      <c r="P131" s="28">
        <v>0</v>
      </c>
      <c r="Q131" s="32">
        <v>74724</v>
      </c>
      <c r="R131" s="32">
        <v>3200</v>
      </c>
      <c r="T131" s="28" t="s">
        <v>142</v>
      </c>
      <c r="U131" s="32">
        <v>48.29</v>
      </c>
      <c r="V131" s="32">
        <v>1</v>
      </c>
      <c r="W131" s="32">
        <v>1.2</v>
      </c>
      <c r="X131" s="32">
        <v>6.4000000000000001E-2</v>
      </c>
      <c r="Y131" s="32">
        <f t="shared" ref="Y131:Y194" si="12">W131</f>
        <v>1.2</v>
      </c>
      <c r="Z131" s="32">
        <f t="shared" ref="Z131:Z194" si="13">X131</f>
        <v>6.4000000000000001E-2</v>
      </c>
      <c r="AA131" s="32">
        <v>0.28699999999999998</v>
      </c>
      <c r="AB131" s="33">
        <v>0.326654764825908</v>
      </c>
      <c r="AC131">
        <f t="shared" ref="AC131:AC194" si="14">ROUND(AB131*AA131*U131*102.79,0)</f>
        <v>465</v>
      </c>
      <c r="AD131">
        <f t="shared" ref="AD131:AD194" si="15">ROUND(Y131*AC131*0.002205,0)</f>
        <v>1</v>
      </c>
      <c r="AE131">
        <f t="shared" ref="AE131:AE194" si="16">ROUND(Z131*AC131*0.002205,1)</f>
        <v>0.1</v>
      </c>
      <c r="AF131">
        <f>'TP Factors'!$D$5</f>
        <v>0.88209793191670816</v>
      </c>
      <c r="AG131">
        <f t="shared" ref="AG131:AG194" si="17">ROUND(AE131*AF131,1)</f>
        <v>0.1</v>
      </c>
    </row>
    <row r="132" spans="1:33">
      <c r="A132" s="28" t="s">
        <v>100</v>
      </c>
      <c r="B132" s="28">
        <v>0</v>
      </c>
      <c r="D132" s="29">
        <v>0</v>
      </c>
      <c r="E132" s="28" t="s">
        <v>102</v>
      </c>
      <c r="F132" s="28">
        <v>0</v>
      </c>
      <c r="G132" s="30">
        <v>102.5</v>
      </c>
      <c r="H132" s="28" t="s">
        <v>103</v>
      </c>
      <c r="I132" s="28" t="s">
        <v>104</v>
      </c>
      <c r="J132" s="28">
        <v>0</v>
      </c>
      <c r="K132" s="31">
        <v>330.51075346499999</v>
      </c>
      <c r="L132" s="31">
        <v>1279.00278622</v>
      </c>
      <c r="M132" s="29">
        <v>0</v>
      </c>
      <c r="N132" s="29">
        <v>0</v>
      </c>
      <c r="O132" s="28">
        <v>0</v>
      </c>
      <c r="P132" s="28">
        <v>0</v>
      </c>
      <c r="Q132" s="32">
        <v>74750</v>
      </c>
      <c r="R132" s="32">
        <v>1300</v>
      </c>
      <c r="T132" s="28" t="s">
        <v>129</v>
      </c>
      <c r="U132" s="32">
        <v>48.29</v>
      </c>
      <c r="V132" s="32">
        <v>1</v>
      </c>
      <c r="W132" s="32">
        <v>2.1</v>
      </c>
      <c r="X132" s="32">
        <v>0.51600000000000001</v>
      </c>
      <c r="Y132" s="32">
        <f t="shared" si="12"/>
        <v>2.1</v>
      </c>
      <c r="Z132" s="32">
        <f t="shared" si="13"/>
        <v>0.51600000000000001</v>
      </c>
      <c r="AA132" s="32">
        <v>0.66200000000000003</v>
      </c>
      <c r="AB132" s="33">
        <v>0.31579910738172301</v>
      </c>
      <c r="AC132">
        <f t="shared" si="14"/>
        <v>1038</v>
      </c>
      <c r="AD132">
        <f t="shared" si="15"/>
        <v>5</v>
      </c>
      <c r="AE132">
        <f t="shared" si="16"/>
        <v>1.2</v>
      </c>
      <c r="AF132">
        <f>'TP Factors'!$D$5</f>
        <v>0.88209793191670816</v>
      </c>
      <c r="AG132">
        <f t="shared" si="17"/>
        <v>1.1000000000000001</v>
      </c>
    </row>
    <row r="133" spans="1:33">
      <c r="A133" s="28" t="s">
        <v>100</v>
      </c>
      <c r="B133" s="28">
        <v>0</v>
      </c>
      <c r="D133" s="29">
        <v>0</v>
      </c>
      <c r="E133" s="28" t="s">
        <v>102</v>
      </c>
      <c r="F133" s="28">
        <v>0</v>
      </c>
      <c r="G133" s="30">
        <v>102.5</v>
      </c>
      <c r="H133" s="28" t="s">
        <v>103</v>
      </c>
      <c r="I133" s="28" t="s">
        <v>104</v>
      </c>
      <c r="J133" s="28">
        <v>0</v>
      </c>
      <c r="K133" s="31">
        <v>1626.3745926199999</v>
      </c>
      <c r="L133" s="31">
        <v>156373.53534999999</v>
      </c>
      <c r="M133" s="29">
        <v>0</v>
      </c>
      <c r="N133" s="29">
        <v>0</v>
      </c>
      <c r="O133" s="28">
        <v>0</v>
      </c>
      <c r="P133" s="28">
        <v>0</v>
      </c>
      <c r="Q133" s="32">
        <v>74751</v>
      </c>
      <c r="R133" s="32">
        <v>1300</v>
      </c>
      <c r="T133" s="28" t="s">
        <v>124</v>
      </c>
      <c r="U133" s="32">
        <v>48.29</v>
      </c>
      <c r="V133" s="32">
        <v>1</v>
      </c>
      <c r="W133" s="32">
        <v>2.1</v>
      </c>
      <c r="X133" s="32">
        <v>0.51600000000000001</v>
      </c>
      <c r="Y133" s="32">
        <f t="shared" si="12"/>
        <v>2.1</v>
      </c>
      <c r="Z133" s="32">
        <f t="shared" si="13"/>
        <v>0.51600000000000001</v>
      </c>
      <c r="AA133" s="32">
        <v>0.69199999999999995</v>
      </c>
      <c r="AB133" s="33">
        <v>13.200857528</v>
      </c>
      <c r="AC133">
        <f t="shared" si="14"/>
        <v>45344</v>
      </c>
      <c r="AD133">
        <f t="shared" si="15"/>
        <v>210</v>
      </c>
      <c r="AE133">
        <f t="shared" si="16"/>
        <v>51.6</v>
      </c>
      <c r="AF133">
        <f>'TP Factors'!$D$5</f>
        <v>0.88209793191670816</v>
      </c>
      <c r="AG133">
        <f t="shared" si="17"/>
        <v>45.5</v>
      </c>
    </row>
    <row r="134" spans="1:33">
      <c r="A134" s="28" t="s">
        <v>125</v>
      </c>
      <c r="B134" s="28">
        <v>0</v>
      </c>
      <c r="D134" s="29">
        <v>0</v>
      </c>
      <c r="E134" s="28" t="s">
        <v>102</v>
      </c>
      <c r="F134" s="28">
        <v>0</v>
      </c>
      <c r="G134" s="30">
        <v>102.5</v>
      </c>
      <c r="H134" s="28" t="s">
        <v>103</v>
      </c>
      <c r="I134" s="28" t="s">
        <v>104</v>
      </c>
      <c r="J134" s="28">
        <v>0</v>
      </c>
      <c r="K134" s="31">
        <v>1155.4834638299999</v>
      </c>
      <c r="L134" s="31">
        <v>42335.4924302</v>
      </c>
      <c r="M134" s="29">
        <v>0</v>
      </c>
      <c r="N134" s="29">
        <v>0</v>
      </c>
      <c r="O134" s="28">
        <v>0</v>
      </c>
      <c r="P134" s="28">
        <v>0</v>
      </c>
      <c r="Q134" s="32">
        <v>74752</v>
      </c>
      <c r="R134" s="32">
        <v>1300</v>
      </c>
      <c r="T134" s="28" t="s">
        <v>124</v>
      </c>
      <c r="U134" s="32">
        <v>54.65</v>
      </c>
      <c r="V134" s="32">
        <v>1</v>
      </c>
      <c r="W134" s="32">
        <v>2.1</v>
      </c>
      <c r="X134" s="32">
        <v>0.51600000000000001</v>
      </c>
      <c r="Y134" s="32">
        <f t="shared" si="12"/>
        <v>2.1</v>
      </c>
      <c r="Z134" s="32">
        <f t="shared" si="13"/>
        <v>0.51600000000000001</v>
      </c>
      <c r="AA134" s="32">
        <v>0.69199999999999995</v>
      </c>
      <c r="AB134" s="33">
        <v>0.77291331883687697</v>
      </c>
      <c r="AC134">
        <f t="shared" si="14"/>
        <v>3005</v>
      </c>
      <c r="AD134">
        <f t="shared" si="15"/>
        <v>14</v>
      </c>
      <c r="AE134">
        <f t="shared" si="16"/>
        <v>3.4</v>
      </c>
      <c r="AF134">
        <f>'TP Factors'!$D$5</f>
        <v>0.88209793191670816</v>
      </c>
      <c r="AG134">
        <f t="shared" si="17"/>
        <v>3</v>
      </c>
    </row>
    <row r="135" spans="1:33">
      <c r="A135" s="28" t="s">
        <v>100</v>
      </c>
      <c r="B135" s="28">
        <v>0</v>
      </c>
      <c r="D135" s="29">
        <v>0</v>
      </c>
      <c r="E135" s="28" t="s">
        <v>102</v>
      </c>
      <c r="F135" s="28">
        <v>0</v>
      </c>
      <c r="G135" s="30">
        <v>0</v>
      </c>
      <c r="H135" s="28" t="s">
        <v>103</v>
      </c>
      <c r="I135" s="28" t="s">
        <v>104</v>
      </c>
      <c r="J135" s="28">
        <v>0</v>
      </c>
      <c r="K135" s="31">
        <v>162.52541532500001</v>
      </c>
      <c r="L135" s="31">
        <v>861.82938825300005</v>
      </c>
      <c r="M135" s="29">
        <v>0</v>
      </c>
      <c r="N135" s="29">
        <v>0</v>
      </c>
      <c r="O135" s="28">
        <v>0</v>
      </c>
      <c r="P135" s="28">
        <v>0</v>
      </c>
      <c r="Q135" s="32">
        <v>74761</v>
      </c>
      <c r="R135" s="32">
        <v>5300</v>
      </c>
      <c r="T135" s="28" t="s">
        <v>143</v>
      </c>
      <c r="U135" s="32">
        <v>48.29</v>
      </c>
      <c r="V135" s="32">
        <v>1</v>
      </c>
      <c r="W135" s="32">
        <v>0.6</v>
      </c>
      <c r="X135" s="32">
        <v>0.13500000000000001</v>
      </c>
      <c r="Y135" s="32">
        <f t="shared" si="12"/>
        <v>0.6</v>
      </c>
      <c r="Z135" s="32">
        <f t="shared" si="13"/>
        <v>0.13500000000000001</v>
      </c>
      <c r="AA135" s="32">
        <v>0.5</v>
      </c>
      <c r="AB135" s="33">
        <v>0.212794897316749</v>
      </c>
      <c r="AC135">
        <f t="shared" si="14"/>
        <v>528</v>
      </c>
      <c r="AD135">
        <f t="shared" si="15"/>
        <v>1</v>
      </c>
      <c r="AE135">
        <f t="shared" si="16"/>
        <v>0.2</v>
      </c>
      <c r="AF135">
        <f>'TP Factors'!$D$5</f>
        <v>0.88209793191670816</v>
      </c>
      <c r="AG135">
        <f t="shared" si="17"/>
        <v>0.2</v>
      </c>
    </row>
    <row r="136" spans="1:33">
      <c r="A136" s="28" t="s">
        <v>100</v>
      </c>
      <c r="B136" s="28">
        <v>0</v>
      </c>
      <c r="D136" s="29">
        <v>0</v>
      </c>
      <c r="E136" s="28" t="s">
        <v>102</v>
      </c>
      <c r="F136" s="28">
        <v>0</v>
      </c>
      <c r="G136" s="30">
        <v>19.100000000000001</v>
      </c>
      <c r="H136" s="28" t="s">
        <v>103</v>
      </c>
      <c r="I136" s="28" t="s">
        <v>104</v>
      </c>
      <c r="J136" s="28">
        <v>0</v>
      </c>
      <c r="K136" s="31">
        <v>192.18569600699999</v>
      </c>
      <c r="L136" s="31">
        <v>1616.9165410799999</v>
      </c>
      <c r="M136" s="29">
        <v>0</v>
      </c>
      <c r="N136" s="29">
        <v>0</v>
      </c>
      <c r="O136" s="28">
        <v>0</v>
      </c>
      <c r="P136" s="28">
        <v>0</v>
      </c>
      <c r="Q136" s="32">
        <v>74765</v>
      </c>
      <c r="R136" s="32">
        <v>8330</v>
      </c>
      <c r="T136" s="28" t="s">
        <v>144</v>
      </c>
      <c r="U136" s="32">
        <v>48.29</v>
      </c>
      <c r="V136" s="32">
        <v>1</v>
      </c>
      <c r="W136" s="32">
        <v>1.77</v>
      </c>
      <c r="X136" s="32">
        <v>0.17699999999999999</v>
      </c>
      <c r="Y136" s="32">
        <f t="shared" si="12"/>
        <v>1.77</v>
      </c>
      <c r="Z136" s="32">
        <f t="shared" si="13"/>
        <v>0.17699999999999999</v>
      </c>
      <c r="AA136" s="32">
        <v>0.23</v>
      </c>
      <c r="AB136" s="33">
        <v>0.39923411440136197</v>
      </c>
      <c r="AC136">
        <f t="shared" si="14"/>
        <v>456</v>
      </c>
      <c r="AD136">
        <f t="shared" si="15"/>
        <v>2</v>
      </c>
      <c r="AE136">
        <f t="shared" si="16"/>
        <v>0.2</v>
      </c>
      <c r="AF136">
        <f>'TP Factors'!$D$5</f>
        <v>0.88209793191670816</v>
      </c>
      <c r="AG136">
        <f t="shared" si="17"/>
        <v>0.2</v>
      </c>
    </row>
    <row r="137" spans="1:33">
      <c r="A137" s="28" t="s">
        <v>100</v>
      </c>
      <c r="B137" s="28">
        <v>0</v>
      </c>
      <c r="D137" s="29">
        <v>0</v>
      </c>
      <c r="E137" s="28" t="s">
        <v>102</v>
      </c>
      <c r="F137" s="28">
        <v>0</v>
      </c>
      <c r="G137" s="30">
        <v>19.100000000000001</v>
      </c>
      <c r="H137" s="28" t="s">
        <v>103</v>
      </c>
      <c r="I137" s="28" t="s">
        <v>104</v>
      </c>
      <c r="J137" s="28">
        <v>0</v>
      </c>
      <c r="K137" s="31">
        <v>676.19912840699999</v>
      </c>
      <c r="L137" s="31">
        <v>25222.394696799998</v>
      </c>
      <c r="M137" s="29">
        <v>0</v>
      </c>
      <c r="N137" s="29">
        <v>0</v>
      </c>
      <c r="O137" s="28">
        <v>0</v>
      </c>
      <c r="P137" s="28">
        <v>0</v>
      </c>
      <c r="Q137" s="32">
        <v>74766</v>
      </c>
      <c r="R137" s="32">
        <v>8330</v>
      </c>
      <c r="T137" s="28" t="s">
        <v>145</v>
      </c>
      <c r="U137" s="32">
        <v>48.29</v>
      </c>
      <c r="V137" s="32">
        <v>1</v>
      </c>
      <c r="W137" s="32">
        <v>1.77</v>
      </c>
      <c r="X137" s="32">
        <v>0.17699999999999999</v>
      </c>
      <c r="Y137" s="32">
        <f t="shared" si="12"/>
        <v>1.77</v>
      </c>
      <c r="Z137" s="32">
        <f t="shared" si="13"/>
        <v>0.17699999999999999</v>
      </c>
      <c r="AA137" s="32">
        <v>0.17399999999999999</v>
      </c>
      <c r="AB137" s="33">
        <v>6.2276817199280901</v>
      </c>
      <c r="AC137">
        <f t="shared" si="14"/>
        <v>5379</v>
      </c>
      <c r="AD137">
        <f t="shared" si="15"/>
        <v>21</v>
      </c>
      <c r="AE137">
        <f t="shared" si="16"/>
        <v>2.1</v>
      </c>
      <c r="AF137">
        <f>'TP Factors'!$D$5</f>
        <v>0.88209793191670816</v>
      </c>
      <c r="AG137">
        <f t="shared" si="17"/>
        <v>1.9</v>
      </c>
    </row>
    <row r="138" spans="1:33">
      <c r="A138" s="28" t="s">
        <v>100</v>
      </c>
      <c r="B138" s="28">
        <v>0</v>
      </c>
      <c r="D138" s="29">
        <v>0</v>
      </c>
      <c r="E138" s="28" t="s">
        <v>102</v>
      </c>
      <c r="F138" s="28">
        <v>0</v>
      </c>
      <c r="G138" s="30">
        <v>19.100000000000001</v>
      </c>
      <c r="H138" s="28" t="s">
        <v>103</v>
      </c>
      <c r="I138" s="28" t="s">
        <v>104</v>
      </c>
      <c r="J138" s="28">
        <v>0</v>
      </c>
      <c r="K138" s="31">
        <v>239.74082043300001</v>
      </c>
      <c r="L138" s="31">
        <v>1644.5396192799999</v>
      </c>
      <c r="M138" s="29">
        <v>0</v>
      </c>
      <c r="N138" s="29">
        <v>0</v>
      </c>
      <c r="O138" s="28">
        <v>0</v>
      </c>
      <c r="P138" s="28">
        <v>0</v>
      </c>
      <c r="Q138" s="32">
        <v>74767</v>
      </c>
      <c r="R138" s="32">
        <v>8330</v>
      </c>
      <c r="T138" s="28" t="s">
        <v>144</v>
      </c>
      <c r="U138" s="32">
        <v>48.29</v>
      </c>
      <c r="V138" s="32">
        <v>1</v>
      </c>
      <c r="W138" s="32">
        <v>1.77</v>
      </c>
      <c r="X138" s="32">
        <v>0.17699999999999999</v>
      </c>
      <c r="Y138" s="32">
        <f t="shared" si="12"/>
        <v>1.77</v>
      </c>
      <c r="Z138" s="32">
        <f t="shared" si="13"/>
        <v>0.17699999999999999</v>
      </c>
      <c r="AA138" s="32">
        <v>0.23</v>
      </c>
      <c r="AB138" s="33">
        <v>0.40605451749745097</v>
      </c>
      <c r="AC138">
        <f t="shared" si="14"/>
        <v>464</v>
      </c>
      <c r="AD138">
        <f t="shared" si="15"/>
        <v>2</v>
      </c>
      <c r="AE138">
        <f t="shared" si="16"/>
        <v>0.2</v>
      </c>
      <c r="AF138">
        <f>'TP Factors'!$D$5</f>
        <v>0.88209793191670816</v>
      </c>
      <c r="AG138">
        <f t="shared" si="17"/>
        <v>0.2</v>
      </c>
    </row>
    <row r="139" spans="1:33">
      <c r="A139" s="28" t="s">
        <v>100</v>
      </c>
      <c r="B139" s="28">
        <v>0</v>
      </c>
      <c r="D139" s="29">
        <v>0</v>
      </c>
      <c r="E139" s="28" t="s">
        <v>102</v>
      </c>
      <c r="F139" s="28">
        <v>0</v>
      </c>
      <c r="G139" s="30">
        <v>98</v>
      </c>
      <c r="H139" s="28" t="s">
        <v>103</v>
      </c>
      <c r="I139" s="28" t="s">
        <v>104</v>
      </c>
      <c r="J139" s="28">
        <v>0</v>
      </c>
      <c r="K139" s="31">
        <v>805.17002782899999</v>
      </c>
      <c r="L139" s="31">
        <v>31435.4078826</v>
      </c>
      <c r="M139" s="29">
        <v>0</v>
      </c>
      <c r="N139" s="29">
        <v>0</v>
      </c>
      <c r="O139" s="28">
        <v>0</v>
      </c>
      <c r="P139" s="28">
        <v>0</v>
      </c>
      <c r="Q139" s="32">
        <v>74768</v>
      </c>
      <c r="R139" s="32">
        <v>1700</v>
      </c>
      <c r="T139" s="28" t="s">
        <v>146</v>
      </c>
      <c r="U139" s="32">
        <v>48.29</v>
      </c>
      <c r="V139" s="32">
        <v>1</v>
      </c>
      <c r="W139" s="32">
        <v>1.8</v>
      </c>
      <c r="X139" s="32">
        <v>0.47799999999999998</v>
      </c>
      <c r="Y139" s="32">
        <f t="shared" si="12"/>
        <v>1.8</v>
      </c>
      <c r="Z139" s="32">
        <f t="shared" si="13"/>
        <v>0.47799999999999998</v>
      </c>
      <c r="AA139" s="32">
        <v>0.69599999999999995</v>
      </c>
      <c r="AB139" s="33">
        <v>7.3961634740357702</v>
      </c>
      <c r="AC139">
        <f t="shared" si="14"/>
        <v>25552</v>
      </c>
      <c r="AD139">
        <f t="shared" si="15"/>
        <v>101</v>
      </c>
      <c r="AE139">
        <f t="shared" si="16"/>
        <v>26.9</v>
      </c>
      <c r="AF139">
        <f>'TP Factors'!$D$5</f>
        <v>0.88209793191670816</v>
      </c>
      <c r="AG139">
        <f t="shared" si="17"/>
        <v>23.7</v>
      </c>
    </row>
    <row r="140" spans="1:33">
      <c r="A140" s="28" t="s">
        <v>100</v>
      </c>
      <c r="B140" s="28">
        <v>0</v>
      </c>
      <c r="D140" s="29">
        <v>0</v>
      </c>
      <c r="E140" s="28" t="s">
        <v>102</v>
      </c>
      <c r="F140" s="28">
        <v>0</v>
      </c>
      <c r="G140" s="30">
        <v>105</v>
      </c>
      <c r="H140" s="28" t="s">
        <v>103</v>
      </c>
      <c r="I140" s="28" t="s">
        <v>104</v>
      </c>
      <c r="J140" s="28">
        <v>0</v>
      </c>
      <c r="K140" s="31">
        <v>1059.2056733700001</v>
      </c>
      <c r="L140" s="31">
        <v>16205.5574662</v>
      </c>
      <c r="M140" s="29">
        <v>0</v>
      </c>
      <c r="N140" s="29">
        <v>0</v>
      </c>
      <c r="O140" s="28">
        <v>0</v>
      </c>
      <c r="P140" s="28">
        <v>0</v>
      </c>
      <c r="Q140" s="32">
        <v>74773</v>
      </c>
      <c r="R140" s="32">
        <v>1400</v>
      </c>
      <c r="T140" s="28" t="s">
        <v>112</v>
      </c>
      <c r="U140" s="32">
        <v>48.29</v>
      </c>
      <c r="V140" s="32">
        <v>1</v>
      </c>
      <c r="W140" s="32">
        <v>1.93</v>
      </c>
      <c r="X140" s="32">
        <v>0.497</v>
      </c>
      <c r="Y140" s="32">
        <f t="shared" si="12"/>
        <v>1.93</v>
      </c>
      <c r="Z140" s="32">
        <f t="shared" si="13"/>
        <v>0.497</v>
      </c>
      <c r="AA140" s="32">
        <v>0.89</v>
      </c>
      <c r="AB140" s="33">
        <v>1.43852025584374</v>
      </c>
      <c r="AC140">
        <f t="shared" si="14"/>
        <v>6355</v>
      </c>
      <c r="AD140">
        <f t="shared" si="15"/>
        <v>27</v>
      </c>
      <c r="AE140">
        <f t="shared" si="16"/>
        <v>7</v>
      </c>
      <c r="AF140">
        <f>'TP Factors'!$D$5</f>
        <v>0.88209793191670816</v>
      </c>
      <c r="AG140">
        <f t="shared" si="17"/>
        <v>6.2</v>
      </c>
    </row>
    <row r="141" spans="1:33">
      <c r="A141" s="28" t="s">
        <v>100</v>
      </c>
      <c r="B141" s="28">
        <v>0</v>
      </c>
      <c r="D141" s="29">
        <v>0</v>
      </c>
      <c r="E141" s="28" t="s">
        <v>102</v>
      </c>
      <c r="F141" s="28">
        <v>0</v>
      </c>
      <c r="G141" s="30">
        <v>105</v>
      </c>
      <c r="H141" s="28" t="s">
        <v>115</v>
      </c>
      <c r="I141" s="28" t="s">
        <v>104</v>
      </c>
      <c r="J141" s="28">
        <v>0</v>
      </c>
      <c r="K141" s="31">
        <v>1324.93904165</v>
      </c>
      <c r="L141" s="31">
        <v>45667.257791700002</v>
      </c>
      <c r="M141" s="29">
        <v>0</v>
      </c>
      <c r="N141" s="29">
        <v>0</v>
      </c>
      <c r="O141" s="28">
        <v>0</v>
      </c>
      <c r="P141" s="28">
        <v>0</v>
      </c>
      <c r="Q141" s="32">
        <v>74774</v>
      </c>
      <c r="R141" s="32">
        <v>1400</v>
      </c>
      <c r="T141" s="28" t="s">
        <v>112</v>
      </c>
      <c r="U141" s="32">
        <v>48.29</v>
      </c>
      <c r="V141" s="32">
        <v>1</v>
      </c>
      <c r="W141" s="32">
        <v>1.93</v>
      </c>
      <c r="X141" s="32">
        <v>0.497</v>
      </c>
      <c r="Y141" s="32">
        <f t="shared" si="12"/>
        <v>1.93</v>
      </c>
      <c r="Z141" s="32">
        <f t="shared" si="13"/>
        <v>0.497</v>
      </c>
      <c r="AA141" s="32">
        <v>0.89</v>
      </c>
      <c r="AB141" s="33">
        <v>5.7078211817789697</v>
      </c>
      <c r="AC141">
        <f t="shared" si="14"/>
        <v>25216</v>
      </c>
      <c r="AD141">
        <f t="shared" si="15"/>
        <v>107</v>
      </c>
      <c r="AE141">
        <f t="shared" si="16"/>
        <v>27.6</v>
      </c>
      <c r="AF141">
        <f>'TP Factors'!$D$6</f>
        <v>1.0585839223673177</v>
      </c>
      <c r="AG141">
        <f t="shared" si="17"/>
        <v>29.2</v>
      </c>
    </row>
    <row r="142" spans="1:33">
      <c r="A142" s="28" t="s">
        <v>100</v>
      </c>
      <c r="B142" s="28">
        <v>0</v>
      </c>
      <c r="D142" s="29">
        <v>0</v>
      </c>
      <c r="E142" s="28" t="s">
        <v>102</v>
      </c>
      <c r="F142" s="28">
        <v>0</v>
      </c>
      <c r="G142" s="30">
        <v>45</v>
      </c>
      <c r="H142" s="28" t="s">
        <v>103</v>
      </c>
      <c r="I142" s="28" t="s">
        <v>104</v>
      </c>
      <c r="J142" s="28">
        <v>0</v>
      </c>
      <c r="K142" s="31">
        <v>414.210314412</v>
      </c>
      <c r="L142" s="31">
        <v>5523.7435764100001</v>
      </c>
      <c r="M142" s="29">
        <v>0</v>
      </c>
      <c r="N142" s="29">
        <v>0</v>
      </c>
      <c r="O142" s="28">
        <v>0</v>
      </c>
      <c r="P142" s="28">
        <v>0</v>
      </c>
      <c r="Q142" s="32">
        <v>74784</v>
      </c>
      <c r="R142" s="32">
        <v>8140</v>
      </c>
      <c r="T142" s="28" t="s">
        <v>147</v>
      </c>
      <c r="U142" s="32">
        <v>48.29</v>
      </c>
      <c r="V142" s="32">
        <v>1</v>
      </c>
      <c r="W142" s="32">
        <v>1.2</v>
      </c>
      <c r="X142" s="32">
        <v>0.48</v>
      </c>
      <c r="Y142" s="32">
        <f t="shared" si="12"/>
        <v>1.2</v>
      </c>
      <c r="Z142" s="32">
        <f t="shared" si="13"/>
        <v>0.48</v>
      </c>
      <c r="AA142" s="32">
        <v>0.70299999999999996</v>
      </c>
      <c r="AB142" s="33">
        <v>1.2518133794077899</v>
      </c>
      <c r="AC142">
        <f t="shared" si="14"/>
        <v>4368</v>
      </c>
      <c r="AD142">
        <f t="shared" si="15"/>
        <v>12</v>
      </c>
      <c r="AE142">
        <f t="shared" si="16"/>
        <v>4.5999999999999996</v>
      </c>
      <c r="AF142">
        <f>'TP Factors'!$D$5</f>
        <v>0.88209793191670816</v>
      </c>
      <c r="AG142">
        <f t="shared" si="17"/>
        <v>4.0999999999999996</v>
      </c>
    </row>
    <row r="143" spans="1:33">
      <c r="A143" s="28" t="s">
        <v>100</v>
      </c>
      <c r="B143" s="28">
        <v>0</v>
      </c>
      <c r="D143" s="29">
        <v>0</v>
      </c>
      <c r="E143" s="28" t="s">
        <v>102</v>
      </c>
      <c r="F143" s="28">
        <v>0</v>
      </c>
      <c r="G143" s="30">
        <v>45</v>
      </c>
      <c r="H143" s="28" t="s">
        <v>103</v>
      </c>
      <c r="I143" s="28" t="s">
        <v>104</v>
      </c>
      <c r="J143" s="28">
        <v>0</v>
      </c>
      <c r="K143" s="31">
        <v>1428.9360993299999</v>
      </c>
      <c r="L143" s="31">
        <v>22940.371789699999</v>
      </c>
      <c r="M143" s="29">
        <v>0</v>
      </c>
      <c r="N143" s="29">
        <v>0</v>
      </c>
      <c r="O143" s="28">
        <v>0</v>
      </c>
      <c r="P143" s="28">
        <v>0</v>
      </c>
      <c r="Q143" s="32">
        <v>74787</v>
      </c>
      <c r="R143" s="32">
        <v>8140</v>
      </c>
      <c r="T143" s="28" t="s">
        <v>110</v>
      </c>
      <c r="U143" s="32">
        <v>48.29</v>
      </c>
      <c r="V143" s="32">
        <v>1</v>
      </c>
      <c r="W143" s="32">
        <v>1.2</v>
      </c>
      <c r="X143" s="32">
        <v>0.48</v>
      </c>
      <c r="Y143" s="32">
        <f t="shared" si="12"/>
        <v>1.2</v>
      </c>
      <c r="Z143" s="32">
        <f t="shared" si="13"/>
        <v>0.48</v>
      </c>
      <c r="AA143" s="32">
        <v>0.63</v>
      </c>
      <c r="AB143" s="33">
        <v>3.4579896006544799</v>
      </c>
      <c r="AC143">
        <f t="shared" si="14"/>
        <v>10814</v>
      </c>
      <c r="AD143">
        <f t="shared" si="15"/>
        <v>29</v>
      </c>
      <c r="AE143">
        <f t="shared" si="16"/>
        <v>11.4</v>
      </c>
      <c r="AF143">
        <f>'TP Factors'!$D$5</f>
        <v>0.88209793191670816</v>
      </c>
      <c r="AG143">
        <f t="shared" si="17"/>
        <v>10.1</v>
      </c>
    </row>
    <row r="144" spans="1:33">
      <c r="A144" s="28" t="s">
        <v>100</v>
      </c>
      <c r="B144" s="28">
        <v>0</v>
      </c>
      <c r="D144" s="29">
        <v>0</v>
      </c>
      <c r="E144" s="28" t="s">
        <v>102</v>
      </c>
      <c r="F144" s="28">
        <v>0</v>
      </c>
      <c r="G144" s="30">
        <v>45</v>
      </c>
      <c r="H144" s="28" t="s">
        <v>103</v>
      </c>
      <c r="I144" s="28" t="s">
        <v>104</v>
      </c>
      <c r="J144" s="28">
        <v>0</v>
      </c>
      <c r="K144" s="31">
        <v>2137.9049263900001</v>
      </c>
      <c r="L144" s="31">
        <v>28146.6516256</v>
      </c>
      <c r="M144" s="29">
        <v>0</v>
      </c>
      <c r="N144" s="29">
        <v>0</v>
      </c>
      <c r="O144" s="28">
        <v>0</v>
      </c>
      <c r="P144" s="28">
        <v>0</v>
      </c>
      <c r="Q144" s="32">
        <v>74788</v>
      </c>
      <c r="R144" s="32">
        <v>8140</v>
      </c>
      <c r="T144" s="28" t="s">
        <v>111</v>
      </c>
      <c r="U144" s="32">
        <v>48.29</v>
      </c>
      <c r="V144" s="32">
        <v>1</v>
      </c>
      <c r="W144" s="32">
        <v>1.2</v>
      </c>
      <c r="X144" s="32">
        <v>0.48</v>
      </c>
      <c r="Y144" s="32">
        <f t="shared" si="12"/>
        <v>1.2</v>
      </c>
      <c r="Z144" s="32">
        <f t="shared" si="13"/>
        <v>0.48</v>
      </c>
      <c r="AA144" s="32">
        <v>0.74</v>
      </c>
      <c r="AB144" s="33">
        <v>4.5035346856948797</v>
      </c>
      <c r="AC144">
        <f t="shared" si="14"/>
        <v>16542</v>
      </c>
      <c r="AD144">
        <f t="shared" si="15"/>
        <v>44</v>
      </c>
      <c r="AE144">
        <f t="shared" si="16"/>
        <v>17.5</v>
      </c>
      <c r="AF144">
        <f>'TP Factors'!$D$5</f>
        <v>0.88209793191670816</v>
      </c>
      <c r="AG144">
        <f t="shared" si="17"/>
        <v>15.4</v>
      </c>
    </row>
    <row r="145" spans="1:33">
      <c r="A145" s="28" t="s">
        <v>100</v>
      </c>
      <c r="B145" s="28">
        <v>0</v>
      </c>
      <c r="D145" s="29">
        <v>0</v>
      </c>
      <c r="E145" s="28" t="s">
        <v>102</v>
      </c>
      <c r="F145" s="28">
        <v>0</v>
      </c>
      <c r="G145" s="30">
        <v>45</v>
      </c>
      <c r="H145" s="28" t="s">
        <v>115</v>
      </c>
      <c r="I145" s="28" t="s">
        <v>104</v>
      </c>
      <c r="J145" s="28">
        <v>0</v>
      </c>
      <c r="K145" s="31">
        <v>1316.63342347</v>
      </c>
      <c r="L145" s="31">
        <v>19340.1730441</v>
      </c>
      <c r="M145" s="29">
        <v>0</v>
      </c>
      <c r="N145" s="29">
        <v>0</v>
      </c>
      <c r="O145" s="28">
        <v>0</v>
      </c>
      <c r="P145" s="28">
        <v>0</v>
      </c>
      <c r="Q145" s="32">
        <v>74789</v>
      </c>
      <c r="R145" s="32">
        <v>8140</v>
      </c>
      <c r="T145" s="28" t="s">
        <v>111</v>
      </c>
      <c r="U145" s="32">
        <v>48.29</v>
      </c>
      <c r="V145" s="32">
        <v>1</v>
      </c>
      <c r="W145" s="32">
        <v>1.2</v>
      </c>
      <c r="X145" s="32">
        <v>0.48</v>
      </c>
      <c r="Y145" s="32">
        <f t="shared" si="12"/>
        <v>1.2</v>
      </c>
      <c r="Z145" s="32">
        <f t="shared" si="13"/>
        <v>0.48</v>
      </c>
      <c r="AA145" s="32">
        <v>0.74</v>
      </c>
      <c r="AB145" s="33">
        <v>0.421855910574294</v>
      </c>
      <c r="AC145">
        <f t="shared" si="14"/>
        <v>1550</v>
      </c>
      <c r="AD145">
        <f t="shared" si="15"/>
        <v>4</v>
      </c>
      <c r="AE145">
        <f t="shared" si="16"/>
        <v>1.6</v>
      </c>
      <c r="AF145">
        <f>'TP Factors'!$D$6</f>
        <v>1.0585839223673177</v>
      </c>
      <c r="AG145">
        <f t="shared" si="17"/>
        <v>1.7</v>
      </c>
    </row>
    <row r="146" spans="1:33">
      <c r="A146" s="28" t="s">
        <v>100</v>
      </c>
      <c r="B146" s="28">
        <v>0</v>
      </c>
      <c r="D146" s="29">
        <v>0</v>
      </c>
      <c r="E146" s="28" t="s">
        <v>102</v>
      </c>
      <c r="F146" s="28">
        <v>0</v>
      </c>
      <c r="G146" s="30">
        <v>102.5</v>
      </c>
      <c r="H146" s="28" t="s">
        <v>103</v>
      </c>
      <c r="I146" s="28" t="s">
        <v>104</v>
      </c>
      <c r="J146" s="28">
        <v>0</v>
      </c>
      <c r="K146" s="31">
        <v>116.18198598399999</v>
      </c>
      <c r="L146" s="31">
        <v>221.66577906800001</v>
      </c>
      <c r="M146" s="29">
        <v>0</v>
      </c>
      <c r="N146" s="29">
        <v>0</v>
      </c>
      <c r="O146" s="28">
        <v>0</v>
      </c>
      <c r="P146" s="28">
        <v>0</v>
      </c>
      <c r="Q146" s="32">
        <v>74822</v>
      </c>
      <c r="R146" s="32">
        <v>1300</v>
      </c>
      <c r="T146" s="28" t="s">
        <v>124</v>
      </c>
      <c r="U146" s="32">
        <v>48.29</v>
      </c>
      <c r="V146" s="32">
        <v>1</v>
      </c>
      <c r="W146" s="32">
        <v>2.1</v>
      </c>
      <c r="X146" s="32">
        <v>0.51600000000000001</v>
      </c>
      <c r="Y146" s="32">
        <f t="shared" si="12"/>
        <v>2.1</v>
      </c>
      <c r="Z146" s="32">
        <f t="shared" si="13"/>
        <v>0.51600000000000001</v>
      </c>
      <c r="AA146" s="32">
        <v>0.69199999999999995</v>
      </c>
      <c r="AB146" s="33">
        <v>5.4731576476406398E-2</v>
      </c>
      <c r="AC146">
        <f t="shared" si="14"/>
        <v>188</v>
      </c>
      <c r="AD146">
        <f t="shared" si="15"/>
        <v>1</v>
      </c>
      <c r="AE146">
        <f t="shared" si="16"/>
        <v>0.2</v>
      </c>
      <c r="AF146">
        <f>'TP Factors'!$D$5</f>
        <v>0.88209793191670816</v>
      </c>
      <c r="AG146">
        <f t="shared" si="17"/>
        <v>0.2</v>
      </c>
    </row>
    <row r="147" spans="1:33">
      <c r="A147" s="28" t="s">
        <v>100</v>
      </c>
      <c r="B147" s="28">
        <v>0</v>
      </c>
      <c r="D147" s="29">
        <v>0</v>
      </c>
      <c r="E147" s="28" t="s">
        <v>102</v>
      </c>
      <c r="F147" s="28">
        <v>0</v>
      </c>
      <c r="G147" s="30">
        <v>102.5</v>
      </c>
      <c r="H147" s="28" t="s">
        <v>103</v>
      </c>
      <c r="I147" s="28" t="s">
        <v>104</v>
      </c>
      <c r="J147" s="28">
        <v>0</v>
      </c>
      <c r="K147" s="31">
        <v>54.1008438864</v>
      </c>
      <c r="L147" s="31">
        <v>149.20460058</v>
      </c>
      <c r="M147" s="29">
        <v>0</v>
      </c>
      <c r="N147" s="29">
        <v>0</v>
      </c>
      <c r="O147" s="28">
        <v>0</v>
      </c>
      <c r="P147" s="28">
        <v>0</v>
      </c>
      <c r="Q147" s="32">
        <v>74831</v>
      </c>
      <c r="R147" s="32">
        <v>1300</v>
      </c>
      <c r="T147" s="28" t="s">
        <v>129</v>
      </c>
      <c r="U147" s="32">
        <v>48.29</v>
      </c>
      <c r="V147" s="32">
        <v>1</v>
      </c>
      <c r="W147" s="32">
        <v>2.1</v>
      </c>
      <c r="X147" s="32">
        <v>0.51600000000000001</v>
      </c>
      <c r="Y147" s="32">
        <f t="shared" si="12"/>
        <v>2.1</v>
      </c>
      <c r="Z147" s="32">
        <f t="shared" si="13"/>
        <v>0.51600000000000001</v>
      </c>
      <c r="AA147" s="32">
        <v>0.66200000000000003</v>
      </c>
      <c r="AB147" s="33">
        <v>3.6840167438501499E-2</v>
      </c>
      <c r="AC147">
        <f t="shared" si="14"/>
        <v>121</v>
      </c>
      <c r="AD147">
        <f t="shared" si="15"/>
        <v>1</v>
      </c>
      <c r="AE147">
        <f t="shared" si="16"/>
        <v>0.1</v>
      </c>
      <c r="AF147">
        <f>'TP Factors'!$D$5</f>
        <v>0.88209793191670816</v>
      </c>
      <c r="AG147">
        <f t="shared" si="17"/>
        <v>0.1</v>
      </c>
    </row>
    <row r="148" spans="1:33">
      <c r="A148" s="28" t="s">
        <v>100</v>
      </c>
      <c r="B148" s="28">
        <v>0</v>
      </c>
      <c r="D148" s="29">
        <v>0</v>
      </c>
      <c r="E148" s="28" t="s">
        <v>102</v>
      </c>
      <c r="F148" s="28">
        <v>0</v>
      </c>
      <c r="G148" s="30">
        <v>102.5</v>
      </c>
      <c r="H148" s="28" t="s">
        <v>103</v>
      </c>
      <c r="I148" s="28" t="s">
        <v>104</v>
      </c>
      <c r="J148" s="28">
        <v>0</v>
      </c>
      <c r="K148" s="31">
        <v>17.931430258199999</v>
      </c>
      <c r="L148" s="31">
        <v>14.8677382202</v>
      </c>
      <c r="M148" s="29">
        <v>0</v>
      </c>
      <c r="N148" s="29">
        <v>0</v>
      </c>
      <c r="O148" s="28">
        <v>0</v>
      </c>
      <c r="P148" s="28">
        <v>0</v>
      </c>
      <c r="Q148" s="32">
        <v>74832</v>
      </c>
      <c r="R148" s="32">
        <v>1300</v>
      </c>
      <c r="T148" s="28" t="s">
        <v>124</v>
      </c>
      <c r="U148" s="32">
        <v>48.29</v>
      </c>
      <c r="V148" s="32">
        <v>1</v>
      </c>
      <c r="W148" s="32">
        <v>2.1</v>
      </c>
      <c r="X148" s="32">
        <v>0.51600000000000001</v>
      </c>
      <c r="Y148" s="32">
        <f t="shared" si="12"/>
        <v>2.1</v>
      </c>
      <c r="Z148" s="32">
        <f t="shared" si="13"/>
        <v>0.51600000000000001</v>
      </c>
      <c r="AA148" s="32">
        <v>0.69199999999999995</v>
      </c>
      <c r="AB148" s="33">
        <v>3.67099919167825E-3</v>
      </c>
      <c r="AC148">
        <f t="shared" si="14"/>
        <v>13</v>
      </c>
      <c r="AD148">
        <f t="shared" si="15"/>
        <v>0</v>
      </c>
      <c r="AE148">
        <f t="shared" si="16"/>
        <v>0</v>
      </c>
      <c r="AF148">
        <f>'TP Factors'!$D$5</f>
        <v>0.88209793191670816</v>
      </c>
      <c r="AG148">
        <f t="shared" si="17"/>
        <v>0</v>
      </c>
    </row>
    <row r="149" spans="1:33">
      <c r="A149" s="28" t="s">
        <v>100</v>
      </c>
      <c r="B149" s="28">
        <v>0</v>
      </c>
      <c r="D149" s="29">
        <v>0</v>
      </c>
      <c r="E149" s="28" t="s">
        <v>102</v>
      </c>
      <c r="F149" s="28">
        <v>0</v>
      </c>
      <c r="G149" s="30">
        <v>102.5</v>
      </c>
      <c r="H149" s="28" t="s">
        <v>103</v>
      </c>
      <c r="I149" s="28" t="s">
        <v>104</v>
      </c>
      <c r="J149" s="28">
        <v>0</v>
      </c>
      <c r="K149" s="31">
        <v>139.804085988</v>
      </c>
      <c r="L149" s="31">
        <v>460.11353269699998</v>
      </c>
      <c r="M149" s="29">
        <v>0</v>
      </c>
      <c r="N149" s="29">
        <v>0</v>
      </c>
      <c r="O149" s="28">
        <v>0</v>
      </c>
      <c r="P149" s="28">
        <v>0</v>
      </c>
      <c r="Q149" s="32">
        <v>74836</v>
      </c>
      <c r="R149" s="32">
        <v>1300</v>
      </c>
      <c r="T149" s="28" t="s">
        <v>129</v>
      </c>
      <c r="U149" s="32">
        <v>48.29</v>
      </c>
      <c r="V149" s="32">
        <v>1</v>
      </c>
      <c r="W149" s="32">
        <v>2.1</v>
      </c>
      <c r="X149" s="32">
        <v>0.51600000000000001</v>
      </c>
      <c r="Y149" s="32">
        <f t="shared" si="12"/>
        <v>2.1</v>
      </c>
      <c r="Z149" s="32">
        <f t="shared" si="13"/>
        <v>0.51600000000000001</v>
      </c>
      <c r="AA149" s="32">
        <v>0.66200000000000003</v>
      </c>
      <c r="AB149" s="33">
        <v>0.11360681637040999</v>
      </c>
      <c r="AC149">
        <f t="shared" si="14"/>
        <v>373</v>
      </c>
      <c r="AD149">
        <f t="shared" si="15"/>
        <v>2</v>
      </c>
      <c r="AE149">
        <f t="shared" si="16"/>
        <v>0.4</v>
      </c>
      <c r="AF149">
        <f>'TP Factors'!$D$5</f>
        <v>0.88209793191670816</v>
      </c>
      <c r="AG149">
        <f t="shared" si="17"/>
        <v>0.4</v>
      </c>
    </row>
    <row r="150" spans="1:33">
      <c r="A150" s="28" t="s">
        <v>100</v>
      </c>
      <c r="B150" s="28">
        <v>0</v>
      </c>
      <c r="D150" s="29">
        <v>0</v>
      </c>
      <c r="E150" s="28" t="s">
        <v>102</v>
      </c>
      <c r="F150" s="28">
        <v>0</v>
      </c>
      <c r="G150" s="30">
        <v>102.5</v>
      </c>
      <c r="H150" s="28" t="s">
        <v>103</v>
      </c>
      <c r="I150" s="28" t="s">
        <v>104</v>
      </c>
      <c r="J150" s="28">
        <v>0</v>
      </c>
      <c r="K150" s="31">
        <v>817.25514528999997</v>
      </c>
      <c r="L150" s="31">
        <v>25681.938989300001</v>
      </c>
      <c r="M150" s="29">
        <v>0</v>
      </c>
      <c r="N150" s="29">
        <v>0</v>
      </c>
      <c r="O150" s="28">
        <v>0</v>
      </c>
      <c r="P150" s="28">
        <v>0</v>
      </c>
      <c r="Q150" s="32">
        <v>74837</v>
      </c>
      <c r="R150" s="32">
        <v>1300</v>
      </c>
      <c r="T150" s="28" t="s">
        <v>124</v>
      </c>
      <c r="U150" s="32">
        <v>48.29</v>
      </c>
      <c r="V150" s="32">
        <v>1</v>
      </c>
      <c r="W150" s="32">
        <v>2.1</v>
      </c>
      <c r="X150" s="32">
        <v>0.51600000000000001</v>
      </c>
      <c r="Y150" s="32">
        <f t="shared" si="12"/>
        <v>2.1</v>
      </c>
      <c r="Z150" s="32">
        <f t="shared" si="13"/>
        <v>0.51600000000000001</v>
      </c>
      <c r="AA150" s="32">
        <v>0.69199999999999995</v>
      </c>
      <c r="AB150" s="33">
        <v>6.3405994816956497</v>
      </c>
      <c r="AC150">
        <f t="shared" si="14"/>
        <v>21779</v>
      </c>
      <c r="AD150">
        <f t="shared" si="15"/>
        <v>101</v>
      </c>
      <c r="AE150">
        <f t="shared" si="16"/>
        <v>24.8</v>
      </c>
      <c r="AF150">
        <f>'TP Factors'!$D$5</f>
        <v>0.88209793191670816</v>
      </c>
      <c r="AG150">
        <f t="shared" si="17"/>
        <v>21.9</v>
      </c>
    </row>
    <row r="151" spans="1:33">
      <c r="A151" s="28" t="s">
        <v>125</v>
      </c>
      <c r="B151" s="28">
        <v>0</v>
      </c>
      <c r="D151" s="29">
        <v>0</v>
      </c>
      <c r="E151" s="28" t="s">
        <v>102</v>
      </c>
      <c r="F151" s="28">
        <v>0</v>
      </c>
      <c r="G151" s="30">
        <v>102.5</v>
      </c>
      <c r="H151" s="28" t="s">
        <v>103</v>
      </c>
      <c r="I151" s="28" t="s">
        <v>104</v>
      </c>
      <c r="J151" s="28">
        <v>0</v>
      </c>
      <c r="K151" s="31">
        <v>775.07918321199998</v>
      </c>
      <c r="L151" s="31">
        <v>22177.551329400001</v>
      </c>
      <c r="M151" s="29">
        <v>0</v>
      </c>
      <c r="N151" s="29">
        <v>0</v>
      </c>
      <c r="O151" s="28">
        <v>0</v>
      </c>
      <c r="P151" s="28">
        <v>0</v>
      </c>
      <c r="Q151" s="32">
        <v>74838</v>
      </c>
      <c r="R151" s="32">
        <v>1300</v>
      </c>
      <c r="T151" s="28" t="s">
        <v>124</v>
      </c>
      <c r="U151" s="32">
        <v>54.65</v>
      </c>
      <c r="V151" s="32">
        <v>1</v>
      </c>
      <c r="W151" s="32">
        <v>2.1</v>
      </c>
      <c r="X151" s="32">
        <v>0.51600000000000001</v>
      </c>
      <c r="Y151" s="32">
        <f t="shared" si="12"/>
        <v>2.1</v>
      </c>
      <c r="Z151" s="32">
        <f t="shared" si="13"/>
        <v>0.51600000000000001</v>
      </c>
      <c r="AA151" s="32">
        <v>0.69199999999999995</v>
      </c>
      <c r="AB151" s="33">
        <v>0.223012841760372</v>
      </c>
      <c r="AC151">
        <f t="shared" si="14"/>
        <v>867</v>
      </c>
      <c r="AD151">
        <f t="shared" si="15"/>
        <v>4</v>
      </c>
      <c r="AE151">
        <f t="shared" si="16"/>
        <v>1</v>
      </c>
      <c r="AF151">
        <f>'TP Factors'!$D$5</f>
        <v>0.88209793191670816</v>
      </c>
      <c r="AG151">
        <f t="shared" si="17"/>
        <v>0.9</v>
      </c>
    </row>
    <row r="152" spans="1:33">
      <c r="A152" s="28" t="s">
        <v>100</v>
      </c>
      <c r="B152" s="28">
        <v>0</v>
      </c>
      <c r="D152" s="29">
        <v>0</v>
      </c>
      <c r="E152" s="28" t="s">
        <v>102</v>
      </c>
      <c r="F152" s="28">
        <v>0</v>
      </c>
      <c r="G152" s="30">
        <v>0</v>
      </c>
      <c r="H152" s="28" t="s">
        <v>103</v>
      </c>
      <c r="I152" s="28" t="s">
        <v>104</v>
      </c>
      <c r="J152" s="28">
        <v>0</v>
      </c>
      <c r="K152" s="31">
        <v>100.453983193</v>
      </c>
      <c r="L152" s="31">
        <v>528.651947812</v>
      </c>
      <c r="M152" s="29">
        <v>0</v>
      </c>
      <c r="N152" s="29">
        <v>0</v>
      </c>
      <c r="O152" s="28">
        <v>0</v>
      </c>
      <c r="P152" s="28">
        <v>0</v>
      </c>
      <c r="Q152" s="32">
        <v>74842</v>
      </c>
      <c r="R152" s="32">
        <v>6170</v>
      </c>
      <c r="T152" s="28" t="s">
        <v>126</v>
      </c>
      <c r="U152" s="32">
        <v>48.29</v>
      </c>
      <c r="V152" s="32">
        <v>1</v>
      </c>
      <c r="W152" s="32">
        <v>0</v>
      </c>
      <c r="X152" s="32">
        <v>0</v>
      </c>
      <c r="Y152" s="32">
        <f t="shared" si="12"/>
        <v>0</v>
      </c>
      <c r="Z152" s="32">
        <f t="shared" si="13"/>
        <v>0</v>
      </c>
      <c r="AA152" s="32">
        <v>0.30299999999999999</v>
      </c>
      <c r="AB152" s="33">
        <v>0.13052966049351</v>
      </c>
      <c r="AC152">
        <f t="shared" si="14"/>
        <v>196</v>
      </c>
      <c r="AD152">
        <f t="shared" si="15"/>
        <v>0</v>
      </c>
      <c r="AE152">
        <f t="shared" si="16"/>
        <v>0</v>
      </c>
      <c r="AF152">
        <f>'TP Factors'!$D$5</f>
        <v>0.88209793191670816</v>
      </c>
      <c r="AG152">
        <f t="shared" si="17"/>
        <v>0</v>
      </c>
    </row>
    <row r="153" spans="1:33">
      <c r="A153" s="28" t="s">
        <v>100</v>
      </c>
      <c r="B153" s="28">
        <v>0</v>
      </c>
      <c r="D153" s="29">
        <v>0</v>
      </c>
      <c r="E153" s="28" t="s">
        <v>102</v>
      </c>
      <c r="F153" s="28">
        <v>0</v>
      </c>
      <c r="G153" s="30">
        <v>0</v>
      </c>
      <c r="H153" s="28" t="s">
        <v>103</v>
      </c>
      <c r="I153" s="28" t="s">
        <v>104</v>
      </c>
      <c r="J153" s="28">
        <v>0</v>
      </c>
      <c r="K153" s="31">
        <v>541.65055376299995</v>
      </c>
      <c r="L153" s="31">
        <v>10564.1982388</v>
      </c>
      <c r="M153" s="29">
        <v>0</v>
      </c>
      <c r="N153" s="29">
        <v>0</v>
      </c>
      <c r="O153" s="28">
        <v>0</v>
      </c>
      <c r="P153" s="28">
        <v>0</v>
      </c>
      <c r="Q153" s="32">
        <v>74843</v>
      </c>
      <c r="R153" s="32">
        <v>6170</v>
      </c>
      <c r="T153" s="28" t="s">
        <v>126</v>
      </c>
      <c r="U153" s="32">
        <v>48.29</v>
      </c>
      <c r="V153" s="32">
        <v>1</v>
      </c>
      <c r="W153" s="32">
        <v>0</v>
      </c>
      <c r="X153" s="32">
        <v>0</v>
      </c>
      <c r="Y153" s="32">
        <f t="shared" si="12"/>
        <v>0</v>
      </c>
      <c r="Z153" s="32">
        <f t="shared" si="13"/>
        <v>0</v>
      </c>
      <c r="AA153" s="32">
        <v>0.30299999999999999</v>
      </c>
      <c r="AB153" s="33">
        <v>2.6084102671762701</v>
      </c>
      <c r="AC153">
        <f t="shared" si="14"/>
        <v>3923</v>
      </c>
      <c r="AD153">
        <f t="shared" si="15"/>
        <v>0</v>
      </c>
      <c r="AE153">
        <f t="shared" si="16"/>
        <v>0</v>
      </c>
      <c r="AF153">
        <f>'TP Factors'!$D$5</f>
        <v>0.88209793191670816</v>
      </c>
      <c r="AG153">
        <f t="shared" si="17"/>
        <v>0</v>
      </c>
    </row>
    <row r="154" spans="1:33">
      <c r="A154" s="28" t="s">
        <v>100</v>
      </c>
      <c r="B154" s="28">
        <v>0</v>
      </c>
      <c r="D154" s="29">
        <v>0</v>
      </c>
      <c r="E154" s="28" t="s">
        <v>102</v>
      </c>
      <c r="F154" s="28">
        <v>0</v>
      </c>
      <c r="G154" s="30">
        <v>0</v>
      </c>
      <c r="H154" s="28" t="s">
        <v>103</v>
      </c>
      <c r="I154" s="28" t="s">
        <v>104</v>
      </c>
      <c r="J154" s="28">
        <v>0</v>
      </c>
      <c r="K154" s="31">
        <v>92.385145969600003</v>
      </c>
      <c r="L154" s="31">
        <v>413.15268045400001</v>
      </c>
      <c r="M154" s="29">
        <v>0</v>
      </c>
      <c r="N154" s="29">
        <v>0</v>
      </c>
      <c r="O154" s="28">
        <v>0</v>
      </c>
      <c r="P154" s="28">
        <v>0</v>
      </c>
      <c r="Q154" s="32">
        <v>74844</v>
      </c>
      <c r="R154" s="32">
        <v>6170</v>
      </c>
      <c r="T154" s="28" t="s">
        <v>148</v>
      </c>
      <c r="U154" s="32">
        <v>48.29</v>
      </c>
      <c r="V154" s="32">
        <v>1</v>
      </c>
      <c r="W154" s="32">
        <v>0</v>
      </c>
      <c r="X154" s="32">
        <v>0</v>
      </c>
      <c r="Y154" s="32">
        <f t="shared" si="12"/>
        <v>0</v>
      </c>
      <c r="Z154" s="32">
        <f t="shared" si="13"/>
        <v>0</v>
      </c>
      <c r="AA154" s="32">
        <v>0.26600000000000001</v>
      </c>
      <c r="AB154" s="33">
        <v>0.102011686776209</v>
      </c>
      <c r="AC154">
        <f t="shared" si="14"/>
        <v>135</v>
      </c>
      <c r="AD154">
        <f t="shared" si="15"/>
        <v>0</v>
      </c>
      <c r="AE154">
        <f t="shared" si="16"/>
        <v>0</v>
      </c>
      <c r="AF154">
        <f>'TP Factors'!$D$5</f>
        <v>0.88209793191670816</v>
      </c>
      <c r="AG154">
        <f t="shared" si="17"/>
        <v>0</v>
      </c>
    </row>
    <row r="155" spans="1:33">
      <c r="A155" s="28" t="s">
        <v>100</v>
      </c>
      <c r="B155" s="28">
        <v>0</v>
      </c>
      <c r="D155" s="29">
        <v>0</v>
      </c>
      <c r="E155" s="28" t="s">
        <v>102</v>
      </c>
      <c r="F155" s="28">
        <v>0</v>
      </c>
      <c r="G155" s="30">
        <v>0</v>
      </c>
      <c r="H155" s="28" t="s">
        <v>103</v>
      </c>
      <c r="I155" s="28" t="s">
        <v>104</v>
      </c>
      <c r="J155" s="28">
        <v>0</v>
      </c>
      <c r="K155" s="31">
        <v>21.264583801800001</v>
      </c>
      <c r="L155" s="31">
        <v>20.555180249599999</v>
      </c>
      <c r="M155" s="29">
        <v>0</v>
      </c>
      <c r="N155" s="29">
        <v>0</v>
      </c>
      <c r="O155" s="28">
        <v>0</v>
      </c>
      <c r="P155" s="28">
        <v>0</v>
      </c>
      <c r="Q155" s="32">
        <v>74853</v>
      </c>
      <c r="R155" s="32">
        <v>6170</v>
      </c>
      <c r="T155" s="28" t="s">
        <v>126</v>
      </c>
      <c r="U155" s="32">
        <v>48.29</v>
      </c>
      <c r="V155" s="32">
        <v>1</v>
      </c>
      <c r="W155" s="32">
        <v>0</v>
      </c>
      <c r="X155" s="32">
        <v>0</v>
      </c>
      <c r="Y155" s="32">
        <f t="shared" si="12"/>
        <v>0</v>
      </c>
      <c r="Z155" s="32">
        <f t="shared" si="13"/>
        <v>0</v>
      </c>
      <c r="AA155" s="32">
        <v>0.30299999999999999</v>
      </c>
      <c r="AB155" s="33">
        <v>5.0752883464942203E-3</v>
      </c>
      <c r="AC155">
        <f t="shared" si="14"/>
        <v>8</v>
      </c>
      <c r="AD155">
        <f t="shared" si="15"/>
        <v>0</v>
      </c>
      <c r="AE155">
        <f t="shared" si="16"/>
        <v>0</v>
      </c>
      <c r="AF155">
        <f>'TP Factors'!$D$5</f>
        <v>0.88209793191670816</v>
      </c>
      <c r="AG155">
        <f t="shared" si="17"/>
        <v>0</v>
      </c>
    </row>
    <row r="156" spans="1:33">
      <c r="A156" s="28" t="s">
        <v>100</v>
      </c>
      <c r="B156" s="28">
        <v>0</v>
      </c>
      <c r="D156" s="29">
        <v>0</v>
      </c>
      <c r="E156" s="28" t="s">
        <v>102</v>
      </c>
      <c r="F156" s="28">
        <v>0</v>
      </c>
      <c r="G156" s="30">
        <v>0</v>
      </c>
      <c r="H156" s="28" t="s">
        <v>103</v>
      </c>
      <c r="I156" s="28" t="s">
        <v>104</v>
      </c>
      <c r="J156" s="28">
        <v>0</v>
      </c>
      <c r="K156" s="31">
        <v>329.34766332100003</v>
      </c>
      <c r="L156" s="31">
        <v>5706.56068237</v>
      </c>
      <c r="M156" s="29">
        <v>0</v>
      </c>
      <c r="N156" s="29">
        <v>0</v>
      </c>
      <c r="O156" s="28">
        <v>0</v>
      </c>
      <c r="P156" s="28">
        <v>0</v>
      </c>
      <c r="Q156" s="32">
        <v>74854</v>
      </c>
      <c r="R156" s="32">
        <v>6170</v>
      </c>
      <c r="T156" s="28" t="s">
        <v>126</v>
      </c>
      <c r="U156" s="32">
        <v>48.29</v>
      </c>
      <c r="V156" s="32">
        <v>1</v>
      </c>
      <c r="W156" s="32">
        <v>0</v>
      </c>
      <c r="X156" s="32">
        <v>0</v>
      </c>
      <c r="Y156" s="32">
        <f t="shared" si="12"/>
        <v>0</v>
      </c>
      <c r="Z156" s="32">
        <f t="shared" si="13"/>
        <v>0</v>
      </c>
      <c r="AA156" s="32">
        <v>0.30299999999999999</v>
      </c>
      <c r="AB156" s="33">
        <v>1.4090092974945101</v>
      </c>
      <c r="AC156">
        <f t="shared" si="14"/>
        <v>2119</v>
      </c>
      <c r="AD156">
        <f t="shared" si="15"/>
        <v>0</v>
      </c>
      <c r="AE156">
        <f t="shared" si="16"/>
        <v>0</v>
      </c>
      <c r="AF156">
        <f>'TP Factors'!$D$5</f>
        <v>0.88209793191670816</v>
      </c>
      <c r="AG156">
        <f t="shared" si="17"/>
        <v>0</v>
      </c>
    </row>
    <row r="157" spans="1:33">
      <c r="A157" s="28" t="s">
        <v>100</v>
      </c>
      <c r="B157" s="28">
        <v>0</v>
      </c>
      <c r="D157" s="29">
        <v>0</v>
      </c>
      <c r="E157" s="28" t="s">
        <v>102</v>
      </c>
      <c r="F157" s="28">
        <v>0</v>
      </c>
      <c r="G157" s="30">
        <v>98</v>
      </c>
      <c r="H157" s="28" t="s">
        <v>103</v>
      </c>
      <c r="I157" s="28" t="s">
        <v>104</v>
      </c>
      <c r="J157" s="28">
        <v>0</v>
      </c>
      <c r="K157" s="31">
        <v>505.374694783</v>
      </c>
      <c r="L157" s="31">
        <v>13372.835575700001</v>
      </c>
      <c r="M157" s="29">
        <v>0</v>
      </c>
      <c r="N157" s="29">
        <v>0</v>
      </c>
      <c r="O157" s="28">
        <v>0</v>
      </c>
      <c r="P157" s="28">
        <v>0</v>
      </c>
      <c r="Q157" s="32">
        <v>74864</v>
      </c>
      <c r="R157" s="32">
        <v>1700</v>
      </c>
      <c r="T157" s="28" t="s">
        <v>127</v>
      </c>
      <c r="U157" s="32">
        <v>48.29</v>
      </c>
      <c r="V157" s="32">
        <v>1</v>
      </c>
      <c r="W157" s="32">
        <v>1.8</v>
      </c>
      <c r="X157" s="32">
        <v>0.47799999999999998</v>
      </c>
      <c r="Y157" s="32">
        <f t="shared" si="12"/>
        <v>1.8</v>
      </c>
      <c r="Z157" s="32">
        <f t="shared" si="13"/>
        <v>0.47799999999999998</v>
      </c>
      <c r="AA157" s="32">
        <v>0.74099999999999999</v>
      </c>
      <c r="AB157" s="33">
        <v>3.3018931019808901</v>
      </c>
      <c r="AC157">
        <f t="shared" si="14"/>
        <v>12145</v>
      </c>
      <c r="AD157">
        <f t="shared" si="15"/>
        <v>48</v>
      </c>
      <c r="AE157">
        <f t="shared" si="16"/>
        <v>12.8</v>
      </c>
      <c r="AF157">
        <f>'TP Factors'!$D$5</f>
        <v>0.88209793191670816</v>
      </c>
      <c r="AG157">
        <f t="shared" si="17"/>
        <v>11.3</v>
      </c>
    </row>
    <row r="158" spans="1:33">
      <c r="A158" s="28" t="s">
        <v>100</v>
      </c>
      <c r="B158" s="28">
        <v>0</v>
      </c>
      <c r="D158" s="29">
        <v>0</v>
      </c>
      <c r="E158" s="28" t="s">
        <v>102</v>
      </c>
      <c r="F158" s="28">
        <v>0</v>
      </c>
      <c r="G158" s="30">
        <v>98</v>
      </c>
      <c r="H158" s="28" t="s">
        <v>103</v>
      </c>
      <c r="I158" s="28" t="s">
        <v>104</v>
      </c>
      <c r="J158" s="28">
        <v>0</v>
      </c>
      <c r="K158" s="31">
        <v>276.744933823</v>
      </c>
      <c r="L158" s="31">
        <v>3410.0325594000001</v>
      </c>
      <c r="M158" s="29">
        <v>0</v>
      </c>
      <c r="N158" s="29">
        <v>0</v>
      </c>
      <c r="O158" s="28">
        <v>0</v>
      </c>
      <c r="P158" s="28">
        <v>0</v>
      </c>
      <c r="Q158" s="32">
        <v>74865</v>
      </c>
      <c r="R158" s="32">
        <v>1700</v>
      </c>
      <c r="T158" s="28" t="s">
        <v>139</v>
      </c>
      <c r="U158" s="32">
        <v>48.29</v>
      </c>
      <c r="V158" s="32">
        <v>1</v>
      </c>
      <c r="W158" s="32">
        <v>1.8</v>
      </c>
      <c r="X158" s="32">
        <v>0.47799999999999998</v>
      </c>
      <c r="Y158" s="32">
        <f t="shared" si="12"/>
        <v>1.8</v>
      </c>
      <c r="Z158" s="32">
        <f t="shared" si="13"/>
        <v>0.47799999999999998</v>
      </c>
      <c r="AA158" s="32">
        <v>0.78600000000000003</v>
      </c>
      <c r="AB158" s="33">
        <v>0.84197285429720403</v>
      </c>
      <c r="AC158">
        <f t="shared" si="14"/>
        <v>3285</v>
      </c>
      <c r="AD158">
        <f t="shared" si="15"/>
        <v>13</v>
      </c>
      <c r="AE158">
        <f t="shared" si="16"/>
        <v>3.5</v>
      </c>
      <c r="AF158">
        <f>'TP Factors'!$D$5</f>
        <v>0.88209793191670816</v>
      </c>
      <c r="AG158">
        <f t="shared" si="17"/>
        <v>3.1</v>
      </c>
    </row>
    <row r="159" spans="1:33">
      <c r="A159" s="28" t="s">
        <v>100</v>
      </c>
      <c r="B159" s="28">
        <v>0</v>
      </c>
      <c r="D159" s="29">
        <v>0</v>
      </c>
      <c r="E159" s="28" t="s">
        <v>102</v>
      </c>
      <c r="F159" s="28">
        <v>0</v>
      </c>
      <c r="G159" s="30">
        <v>105</v>
      </c>
      <c r="H159" s="28" t="s">
        <v>103</v>
      </c>
      <c r="I159" s="28" t="s">
        <v>104</v>
      </c>
      <c r="J159" s="28">
        <v>0</v>
      </c>
      <c r="K159" s="31">
        <v>735.64146220700002</v>
      </c>
      <c r="L159" s="31">
        <v>15525.8716995</v>
      </c>
      <c r="M159" s="29">
        <v>0</v>
      </c>
      <c r="N159" s="29">
        <v>0</v>
      </c>
      <c r="O159" s="28">
        <v>0</v>
      </c>
      <c r="P159" s="28">
        <v>0</v>
      </c>
      <c r="Q159" s="32">
        <v>74912</v>
      </c>
      <c r="R159" s="32">
        <v>1400</v>
      </c>
      <c r="T159" s="28" t="s">
        <v>128</v>
      </c>
      <c r="U159" s="32">
        <v>48.29</v>
      </c>
      <c r="V159" s="32">
        <v>1</v>
      </c>
      <c r="W159" s="32">
        <v>1.93</v>
      </c>
      <c r="X159" s="32">
        <v>0.497</v>
      </c>
      <c r="Y159" s="32">
        <f t="shared" si="12"/>
        <v>1.93</v>
      </c>
      <c r="Z159" s="32">
        <f t="shared" si="13"/>
        <v>0.497</v>
      </c>
      <c r="AA159" s="32">
        <v>0.88700000000000001</v>
      </c>
      <c r="AB159" s="33">
        <v>2.5151371194755399</v>
      </c>
      <c r="AC159">
        <f t="shared" si="14"/>
        <v>11074</v>
      </c>
      <c r="AD159">
        <f t="shared" si="15"/>
        <v>47</v>
      </c>
      <c r="AE159">
        <f t="shared" si="16"/>
        <v>12.1</v>
      </c>
      <c r="AF159">
        <f>'TP Factors'!$D$5</f>
        <v>0.88209793191670816</v>
      </c>
      <c r="AG159">
        <f t="shared" si="17"/>
        <v>10.7</v>
      </c>
    </row>
    <row r="160" spans="1:33">
      <c r="A160" s="28" t="s">
        <v>100</v>
      </c>
      <c r="B160" s="28">
        <v>0</v>
      </c>
      <c r="D160" s="29">
        <v>0</v>
      </c>
      <c r="E160" s="28" t="s">
        <v>102</v>
      </c>
      <c r="F160" s="28">
        <v>0</v>
      </c>
      <c r="G160" s="30">
        <v>105</v>
      </c>
      <c r="H160" s="28" t="s">
        <v>103</v>
      </c>
      <c r="I160" s="28" t="s">
        <v>104</v>
      </c>
      <c r="J160" s="28">
        <v>0</v>
      </c>
      <c r="K160" s="31">
        <v>458.11212477999999</v>
      </c>
      <c r="L160" s="31">
        <v>8764.0476067899999</v>
      </c>
      <c r="M160" s="29">
        <v>0</v>
      </c>
      <c r="N160" s="29">
        <v>0</v>
      </c>
      <c r="O160" s="28">
        <v>0</v>
      </c>
      <c r="P160" s="28">
        <v>0</v>
      </c>
      <c r="Q160" s="32">
        <v>74913</v>
      </c>
      <c r="R160" s="32">
        <v>1400</v>
      </c>
      <c r="T160" s="28" t="s">
        <v>131</v>
      </c>
      <c r="U160" s="32">
        <v>48.29</v>
      </c>
      <c r="V160" s="32">
        <v>1</v>
      </c>
      <c r="W160" s="32">
        <v>1.93</v>
      </c>
      <c r="X160" s="32">
        <v>0.497</v>
      </c>
      <c r="Y160" s="32">
        <f t="shared" si="12"/>
        <v>1.93</v>
      </c>
      <c r="Z160" s="32">
        <f t="shared" si="13"/>
        <v>0.497</v>
      </c>
      <c r="AA160" s="32">
        <v>0.88800000000000001</v>
      </c>
      <c r="AB160" s="33">
        <v>1.29603374095389</v>
      </c>
      <c r="AC160">
        <f t="shared" si="14"/>
        <v>5713</v>
      </c>
      <c r="AD160">
        <f t="shared" si="15"/>
        <v>24</v>
      </c>
      <c r="AE160">
        <f t="shared" si="16"/>
        <v>6.3</v>
      </c>
      <c r="AF160">
        <f>'TP Factors'!$D$5</f>
        <v>0.88209793191670816</v>
      </c>
      <c r="AG160">
        <f t="shared" si="17"/>
        <v>5.6</v>
      </c>
    </row>
    <row r="161" spans="1:33">
      <c r="A161" s="28" t="s">
        <v>100</v>
      </c>
      <c r="B161" s="28">
        <v>0</v>
      </c>
      <c r="D161" s="29">
        <v>0</v>
      </c>
      <c r="E161" s="28" t="s">
        <v>102</v>
      </c>
      <c r="F161" s="28">
        <v>0</v>
      </c>
      <c r="G161" s="30">
        <v>105</v>
      </c>
      <c r="H161" s="28" t="s">
        <v>103</v>
      </c>
      <c r="I161" s="28" t="s">
        <v>104</v>
      </c>
      <c r="J161" s="28">
        <v>0</v>
      </c>
      <c r="K161" s="31">
        <v>591.84633819299995</v>
      </c>
      <c r="L161" s="31">
        <v>8495.5455088399995</v>
      </c>
      <c r="M161" s="29">
        <v>0</v>
      </c>
      <c r="N161" s="29">
        <v>0</v>
      </c>
      <c r="O161" s="28">
        <v>0</v>
      </c>
      <c r="P161" s="28">
        <v>0</v>
      </c>
      <c r="Q161" s="32">
        <v>74914</v>
      </c>
      <c r="R161" s="32">
        <v>1400</v>
      </c>
      <c r="T161" s="28" t="s">
        <v>112</v>
      </c>
      <c r="U161" s="32">
        <v>48.29</v>
      </c>
      <c r="V161" s="32">
        <v>1</v>
      </c>
      <c r="W161" s="32">
        <v>1.93</v>
      </c>
      <c r="X161" s="32">
        <v>0.497</v>
      </c>
      <c r="Y161" s="32">
        <f t="shared" si="12"/>
        <v>1.93</v>
      </c>
      <c r="Z161" s="32">
        <f t="shared" si="13"/>
        <v>0.497</v>
      </c>
      <c r="AA161" s="32">
        <v>0.89</v>
      </c>
      <c r="AB161" s="33">
        <v>0.67621884336040305</v>
      </c>
      <c r="AC161">
        <f t="shared" si="14"/>
        <v>2987</v>
      </c>
      <c r="AD161">
        <f t="shared" si="15"/>
        <v>13</v>
      </c>
      <c r="AE161">
        <f t="shared" si="16"/>
        <v>3.3</v>
      </c>
      <c r="AF161">
        <f>'TP Factors'!$D$5</f>
        <v>0.88209793191670816</v>
      </c>
      <c r="AG161">
        <f t="shared" si="17"/>
        <v>2.9</v>
      </c>
    </row>
    <row r="162" spans="1:33">
      <c r="A162" s="28" t="s">
        <v>100</v>
      </c>
      <c r="B162" s="28">
        <v>0</v>
      </c>
      <c r="D162" s="29">
        <v>0</v>
      </c>
      <c r="E162" s="28" t="s">
        <v>102</v>
      </c>
      <c r="F162" s="28">
        <v>0</v>
      </c>
      <c r="G162" s="30">
        <v>19.100000000000001</v>
      </c>
      <c r="H162" s="28" t="s">
        <v>103</v>
      </c>
      <c r="I162" s="28" t="s">
        <v>104</v>
      </c>
      <c r="J162" s="28">
        <v>0</v>
      </c>
      <c r="K162" s="31">
        <v>324.887360892</v>
      </c>
      <c r="L162" s="31">
        <v>2075.2748361399999</v>
      </c>
      <c r="M162" s="29">
        <v>0</v>
      </c>
      <c r="N162" s="29">
        <v>0</v>
      </c>
      <c r="O162" s="28">
        <v>0</v>
      </c>
      <c r="P162" s="28">
        <v>0</v>
      </c>
      <c r="Q162" s="32">
        <v>74916</v>
      </c>
      <c r="R162" s="32">
        <v>8340</v>
      </c>
      <c r="T162" s="28" t="s">
        <v>114</v>
      </c>
      <c r="U162" s="32">
        <v>48.29</v>
      </c>
      <c r="V162" s="32">
        <v>1</v>
      </c>
      <c r="W162" s="32">
        <v>1.77</v>
      </c>
      <c r="X162" s="32">
        <v>0.17699999999999999</v>
      </c>
      <c r="Y162" s="32">
        <f t="shared" si="12"/>
        <v>1.77</v>
      </c>
      <c r="Z162" s="32">
        <f t="shared" si="13"/>
        <v>0.17699999999999999</v>
      </c>
      <c r="AA162" s="32">
        <v>0.17399999999999999</v>
      </c>
      <c r="AB162" s="33">
        <v>0.51240778203035597</v>
      </c>
      <c r="AC162">
        <f t="shared" si="14"/>
        <v>443</v>
      </c>
      <c r="AD162">
        <f t="shared" si="15"/>
        <v>2</v>
      </c>
      <c r="AE162">
        <f t="shared" si="16"/>
        <v>0.2</v>
      </c>
      <c r="AF162">
        <f>'TP Factors'!$D$5</f>
        <v>0.88209793191670816</v>
      </c>
      <c r="AG162">
        <f t="shared" si="17"/>
        <v>0.2</v>
      </c>
    </row>
    <row r="163" spans="1:33">
      <c r="A163" s="28" t="s">
        <v>100</v>
      </c>
      <c r="B163" s="28">
        <v>0</v>
      </c>
      <c r="D163" s="29">
        <v>0</v>
      </c>
      <c r="E163" s="28" t="s">
        <v>102</v>
      </c>
      <c r="F163" s="28">
        <v>0</v>
      </c>
      <c r="G163" s="30">
        <v>19.100000000000001</v>
      </c>
      <c r="H163" s="28" t="s">
        <v>103</v>
      </c>
      <c r="I163" s="28" t="s">
        <v>104</v>
      </c>
      <c r="J163" s="28">
        <v>0</v>
      </c>
      <c r="K163" s="31">
        <v>674.81121979</v>
      </c>
      <c r="L163" s="31">
        <v>11880.845548699999</v>
      </c>
      <c r="M163" s="29">
        <v>0</v>
      </c>
      <c r="N163" s="29">
        <v>0</v>
      </c>
      <c r="O163" s="28">
        <v>0</v>
      </c>
      <c r="P163" s="28">
        <v>0</v>
      </c>
      <c r="Q163" s="32">
        <v>74917</v>
      </c>
      <c r="R163" s="32">
        <v>8340</v>
      </c>
      <c r="T163" s="28" t="s">
        <v>113</v>
      </c>
      <c r="U163" s="32">
        <v>48.29</v>
      </c>
      <c r="V163" s="32">
        <v>1</v>
      </c>
      <c r="W163" s="32">
        <v>1.77</v>
      </c>
      <c r="X163" s="32">
        <v>0.17699999999999999</v>
      </c>
      <c r="Y163" s="32">
        <f t="shared" si="12"/>
        <v>1.77</v>
      </c>
      <c r="Z163" s="32">
        <f t="shared" si="13"/>
        <v>0.17699999999999999</v>
      </c>
      <c r="AA163" s="32">
        <v>0.25800000000000001</v>
      </c>
      <c r="AB163" s="33">
        <v>2.9335092532910201</v>
      </c>
      <c r="AC163">
        <f t="shared" si="14"/>
        <v>3757</v>
      </c>
      <c r="AD163">
        <f t="shared" si="15"/>
        <v>15</v>
      </c>
      <c r="AE163">
        <f t="shared" si="16"/>
        <v>1.5</v>
      </c>
      <c r="AF163">
        <f>'TP Factors'!$D$5</f>
        <v>0.88209793191670816</v>
      </c>
      <c r="AG163">
        <f t="shared" si="17"/>
        <v>1.3</v>
      </c>
    </row>
    <row r="164" spans="1:33">
      <c r="A164" s="28" t="s">
        <v>100</v>
      </c>
      <c r="B164" s="28">
        <v>0</v>
      </c>
      <c r="D164" s="29">
        <v>0</v>
      </c>
      <c r="E164" s="28" t="s">
        <v>102</v>
      </c>
      <c r="F164" s="28">
        <v>0</v>
      </c>
      <c r="G164" s="30">
        <v>105</v>
      </c>
      <c r="H164" s="28" t="s">
        <v>103</v>
      </c>
      <c r="I164" s="28" t="s">
        <v>104</v>
      </c>
      <c r="J164" s="28">
        <v>0</v>
      </c>
      <c r="K164" s="31">
        <v>56.1739911564</v>
      </c>
      <c r="L164" s="31">
        <v>140.00297077799999</v>
      </c>
      <c r="M164" s="29">
        <v>0</v>
      </c>
      <c r="N164" s="29">
        <v>0</v>
      </c>
      <c r="O164" s="28">
        <v>0</v>
      </c>
      <c r="P164" s="28">
        <v>0</v>
      </c>
      <c r="Q164" s="32">
        <v>74921</v>
      </c>
      <c r="R164" s="32">
        <v>1400</v>
      </c>
      <c r="T164" s="28" t="s">
        <v>106</v>
      </c>
      <c r="U164" s="32">
        <v>48.29</v>
      </c>
      <c r="V164" s="32">
        <v>1</v>
      </c>
      <c r="W164" s="32">
        <v>1.93</v>
      </c>
      <c r="X164" s="32">
        <v>0.497</v>
      </c>
      <c r="Y164" s="32">
        <f t="shared" si="12"/>
        <v>1.93</v>
      </c>
      <c r="Z164" s="32">
        <f t="shared" si="13"/>
        <v>0.497</v>
      </c>
      <c r="AA164" s="32">
        <v>0.88600000000000001</v>
      </c>
      <c r="AB164" s="33">
        <v>9.4233382229277993E-3</v>
      </c>
      <c r="AC164">
        <f t="shared" si="14"/>
        <v>41</v>
      </c>
      <c r="AD164">
        <f t="shared" si="15"/>
        <v>0</v>
      </c>
      <c r="AE164">
        <f t="shared" si="16"/>
        <v>0</v>
      </c>
      <c r="AF164">
        <f>'TP Factors'!$D$5</f>
        <v>0.88209793191670816</v>
      </c>
      <c r="AG164">
        <f t="shared" si="17"/>
        <v>0</v>
      </c>
    </row>
    <row r="165" spans="1:33">
      <c r="A165" s="28" t="s">
        <v>100</v>
      </c>
      <c r="B165" s="28">
        <v>0</v>
      </c>
      <c r="D165" s="29">
        <v>0</v>
      </c>
      <c r="E165" s="28" t="s">
        <v>102</v>
      </c>
      <c r="F165" s="28">
        <v>0</v>
      </c>
      <c r="G165" s="30">
        <v>105</v>
      </c>
      <c r="H165" s="28" t="s">
        <v>103</v>
      </c>
      <c r="I165" s="28" t="s">
        <v>104</v>
      </c>
      <c r="J165" s="28">
        <v>0</v>
      </c>
      <c r="K165" s="31">
        <v>16.361989212099999</v>
      </c>
      <c r="L165" s="31">
        <v>7.5791215112000003</v>
      </c>
      <c r="M165" s="29">
        <v>0</v>
      </c>
      <c r="N165" s="29">
        <v>0</v>
      </c>
      <c r="O165" s="28">
        <v>0</v>
      </c>
      <c r="P165" s="28">
        <v>0</v>
      </c>
      <c r="Q165" s="32">
        <v>74926</v>
      </c>
      <c r="R165" s="32">
        <v>1400</v>
      </c>
      <c r="T165" s="28" t="s">
        <v>128</v>
      </c>
      <c r="U165" s="32">
        <v>48.29</v>
      </c>
      <c r="V165" s="32">
        <v>1</v>
      </c>
      <c r="W165" s="32">
        <v>1.93</v>
      </c>
      <c r="X165" s="32">
        <v>0.497</v>
      </c>
      <c r="Y165" s="32">
        <f t="shared" si="12"/>
        <v>1.93</v>
      </c>
      <c r="Z165" s="32">
        <f t="shared" si="13"/>
        <v>0.497</v>
      </c>
      <c r="AA165" s="32">
        <v>0.88700000000000001</v>
      </c>
      <c r="AB165" s="33">
        <v>1.8713667880927601E-3</v>
      </c>
      <c r="AC165">
        <f t="shared" si="14"/>
        <v>8</v>
      </c>
      <c r="AD165">
        <f t="shared" si="15"/>
        <v>0</v>
      </c>
      <c r="AE165">
        <f t="shared" si="16"/>
        <v>0</v>
      </c>
      <c r="AF165">
        <f>'TP Factors'!$D$5</f>
        <v>0.88209793191670816</v>
      </c>
      <c r="AG165">
        <f t="shared" si="17"/>
        <v>0</v>
      </c>
    </row>
    <row r="166" spans="1:33">
      <c r="A166" s="28" t="s">
        <v>100</v>
      </c>
      <c r="B166" s="28">
        <v>0</v>
      </c>
      <c r="D166" s="29">
        <v>0</v>
      </c>
      <c r="E166" s="28" t="s">
        <v>102</v>
      </c>
      <c r="F166" s="28">
        <v>0</v>
      </c>
      <c r="G166" s="30">
        <v>105</v>
      </c>
      <c r="H166" s="28" t="s">
        <v>103</v>
      </c>
      <c r="I166" s="28" t="s">
        <v>104</v>
      </c>
      <c r="J166" s="28">
        <v>0</v>
      </c>
      <c r="K166" s="31">
        <v>70.918547059399998</v>
      </c>
      <c r="L166" s="31">
        <v>212.77979270099999</v>
      </c>
      <c r="M166" s="29">
        <v>0</v>
      </c>
      <c r="N166" s="29">
        <v>0</v>
      </c>
      <c r="O166" s="28">
        <v>0</v>
      </c>
      <c r="P166" s="28">
        <v>0</v>
      </c>
      <c r="Q166" s="32">
        <v>74927</v>
      </c>
      <c r="R166" s="32">
        <v>1400</v>
      </c>
      <c r="T166" s="28" t="s">
        <v>106</v>
      </c>
      <c r="U166" s="32">
        <v>48.29</v>
      </c>
      <c r="V166" s="32">
        <v>1</v>
      </c>
      <c r="W166" s="32">
        <v>1.93</v>
      </c>
      <c r="X166" s="32">
        <v>0.497</v>
      </c>
      <c r="Y166" s="32">
        <f t="shared" si="12"/>
        <v>1.93</v>
      </c>
      <c r="Z166" s="32">
        <f t="shared" si="13"/>
        <v>0.497</v>
      </c>
      <c r="AA166" s="32">
        <v>0.88600000000000001</v>
      </c>
      <c r="AB166" s="33">
        <v>5.2537623876616701E-2</v>
      </c>
      <c r="AC166">
        <f t="shared" si="14"/>
        <v>231</v>
      </c>
      <c r="AD166">
        <f t="shared" si="15"/>
        <v>1</v>
      </c>
      <c r="AE166">
        <f t="shared" si="16"/>
        <v>0.3</v>
      </c>
      <c r="AF166">
        <f>'TP Factors'!$D$5</f>
        <v>0.88209793191670816</v>
      </c>
      <c r="AG166">
        <f t="shared" si="17"/>
        <v>0.3</v>
      </c>
    </row>
    <row r="167" spans="1:33">
      <c r="A167" s="28" t="s">
        <v>100</v>
      </c>
      <c r="B167" s="28">
        <v>0</v>
      </c>
      <c r="D167" s="29">
        <v>0</v>
      </c>
      <c r="E167" s="28" t="s">
        <v>102</v>
      </c>
      <c r="F167" s="28">
        <v>0</v>
      </c>
      <c r="G167" s="30">
        <v>105</v>
      </c>
      <c r="H167" s="28" t="s">
        <v>103</v>
      </c>
      <c r="I167" s="28" t="s">
        <v>104</v>
      </c>
      <c r="J167" s="28">
        <v>0</v>
      </c>
      <c r="K167" s="31">
        <v>1493.0474464500001</v>
      </c>
      <c r="L167" s="31">
        <v>41035.336873</v>
      </c>
      <c r="M167" s="29">
        <v>0</v>
      </c>
      <c r="N167" s="29">
        <v>0</v>
      </c>
      <c r="O167" s="28">
        <v>0</v>
      </c>
      <c r="P167" s="28">
        <v>0</v>
      </c>
      <c r="Q167" s="32">
        <v>74941</v>
      </c>
      <c r="R167" s="32">
        <v>1400</v>
      </c>
      <c r="T167" s="28" t="s">
        <v>106</v>
      </c>
      <c r="U167" s="32">
        <v>48.29</v>
      </c>
      <c r="V167" s="32">
        <v>1</v>
      </c>
      <c r="W167" s="32">
        <v>1.93</v>
      </c>
      <c r="X167" s="32">
        <v>0.497</v>
      </c>
      <c r="Y167" s="32">
        <f t="shared" si="12"/>
        <v>1.93</v>
      </c>
      <c r="Z167" s="32">
        <f t="shared" si="13"/>
        <v>0.497</v>
      </c>
      <c r="AA167" s="32">
        <v>0.88600000000000001</v>
      </c>
      <c r="AB167" s="33">
        <v>10.132071420700001</v>
      </c>
      <c r="AC167">
        <f t="shared" si="14"/>
        <v>44559</v>
      </c>
      <c r="AD167">
        <f t="shared" si="15"/>
        <v>190</v>
      </c>
      <c r="AE167">
        <f t="shared" si="16"/>
        <v>48.8</v>
      </c>
      <c r="AF167">
        <f>'TP Factors'!$D$5</f>
        <v>0.88209793191670816</v>
      </c>
      <c r="AG167">
        <f t="shared" si="17"/>
        <v>43</v>
      </c>
    </row>
    <row r="168" spans="1:33">
      <c r="A168" s="28" t="s">
        <v>100</v>
      </c>
      <c r="B168" s="28">
        <v>0</v>
      </c>
      <c r="D168" s="29">
        <v>0</v>
      </c>
      <c r="E168" s="28" t="s">
        <v>102</v>
      </c>
      <c r="F168" s="28">
        <v>0</v>
      </c>
      <c r="G168" s="30">
        <v>105</v>
      </c>
      <c r="H168" s="28" t="s">
        <v>103</v>
      </c>
      <c r="I168" s="28" t="s">
        <v>104</v>
      </c>
      <c r="J168" s="28">
        <v>0</v>
      </c>
      <c r="K168" s="31">
        <v>3603.0594175900001</v>
      </c>
      <c r="L168" s="31">
        <v>167643.59060900001</v>
      </c>
      <c r="M168" s="29">
        <v>0</v>
      </c>
      <c r="N168" s="29">
        <v>0</v>
      </c>
      <c r="O168" s="28">
        <v>0</v>
      </c>
      <c r="P168" s="28">
        <v>0</v>
      </c>
      <c r="Q168" s="32">
        <v>74942</v>
      </c>
      <c r="R168" s="32">
        <v>1400</v>
      </c>
      <c r="T168" s="28" t="s">
        <v>128</v>
      </c>
      <c r="U168" s="32">
        <v>48.29</v>
      </c>
      <c r="V168" s="32">
        <v>1</v>
      </c>
      <c r="W168" s="32">
        <v>1.93</v>
      </c>
      <c r="X168" s="32">
        <v>0.497</v>
      </c>
      <c r="Y168" s="32">
        <f t="shared" si="12"/>
        <v>1.93</v>
      </c>
      <c r="Z168" s="32">
        <f t="shared" si="13"/>
        <v>0.497</v>
      </c>
      <c r="AA168" s="32">
        <v>0.88700000000000001</v>
      </c>
      <c r="AB168" s="33">
        <v>41.393010000700002</v>
      </c>
      <c r="AC168">
        <f t="shared" si="14"/>
        <v>182246</v>
      </c>
      <c r="AD168">
        <f t="shared" si="15"/>
        <v>776</v>
      </c>
      <c r="AE168">
        <f t="shared" si="16"/>
        <v>199.7</v>
      </c>
      <c r="AF168">
        <f>'TP Factors'!$D$5</f>
        <v>0.88209793191670816</v>
      </c>
      <c r="AG168">
        <f t="shared" si="17"/>
        <v>176.2</v>
      </c>
    </row>
    <row r="169" spans="1:33">
      <c r="A169" s="28" t="s">
        <v>100</v>
      </c>
      <c r="B169" s="28">
        <v>0</v>
      </c>
      <c r="D169" s="29">
        <v>0</v>
      </c>
      <c r="E169" s="28" t="s">
        <v>102</v>
      </c>
      <c r="F169" s="28">
        <v>0</v>
      </c>
      <c r="G169" s="30">
        <v>105</v>
      </c>
      <c r="H169" s="28" t="s">
        <v>103</v>
      </c>
      <c r="I169" s="28" t="s">
        <v>104</v>
      </c>
      <c r="J169" s="28">
        <v>0</v>
      </c>
      <c r="K169" s="31">
        <v>151.686710189</v>
      </c>
      <c r="L169" s="31">
        <v>1318.2345069600001</v>
      </c>
      <c r="M169" s="29">
        <v>0</v>
      </c>
      <c r="N169" s="29">
        <v>0</v>
      </c>
      <c r="O169" s="28">
        <v>0</v>
      </c>
      <c r="P169" s="28">
        <v>0</v>
      </c>
      <c r="Q169" s="32">
        <v>74943</v>
      </c>
      <c r="R169" s="32">
        <v>1400</v>
      </c>
      <c r="T169" s="28" t="s">
        <v>112</v>
      </c>
      <c r="U169" s="32">
        <v>48.29</v>
      </c>
      <c r="V169" s="32">
        <v>1</v>
      </c>
      <c r="W169" s="32">
        <v>1.93</v>
      </c>
      <c r="X169" s="32">
        <v>0.497</v>
      </c>
      <c r="Y169" s="32">
        <f t="shared" si="12"/>
        <v>1.93</v>
      </c>
      <c r="Z169" s="32">
        <f t="shared" si="13"/>
        <v>0.497</v>
      </c>
      <c r="AA169" s="32">
        <v>0.89</v>
      </c>
      <c r="AB169" s="33">
        <v>0.32548612022850298</v>
      </c>
      <c r="AC169">
        <f t="shared" si="14"/>
        <v>1438</v>
      </c>
      <c r="AD169">
        <f t="shared" si="15"/>
        <v>6</v>
      </c>
      <c r="AE169">
        <f t="shared" si="16"/>
        <v>1.6</v>
      </c>
      <c r="AF169">
        <f>'TP Factors'!$D$5</f>
        <v>0.88209793191670816</v>
      </c>
      <c r="AG169">
        <f t="shared" si="17"/>
        <v>1.4</v>
      </c>
    </row>
    <row r="170" spans="1:33">
      <c r="A170" s="28" t="s">
        <v>100</v>
      </c>
      <c r="B170" s="28">
        <v>0</v>
      </c>
      <c r="D170" s="29">
        <v>0</v>
      </c>
      <c r="E170" s="28" t="s">
        <v>102</v>
      </c>
      <c r="F170" s="28">
        <v>0</v>
      </c>
      <c r="G170" s="30">
        <v>105</v>
      </c>
      <c r="H170" s="28" t="s">
        <v>103</v>
      </c>
      <c r="I170" s="28" t="s">
        <v>104</v>
      </c>
      <c r="J170" s="28">
        <v>0</v>
      </c>
      <c r="K170" s="31">
        <v>1455.1990952399999</v>
      </c>
      <c r="L170" s="31">
        <v>72399.777389199997</v>
      </c>
      <c r="M170" s="29">
        <v>0</v>
      </c>
      <c r="N170" s="29">
        <v>0</v>
      </c>
      <c r="O170" s="28">
        <v>0</v>
      </c>
      <c r="P170" s="28">
        <v>0</v>
      </c>
      <c r="Q170" s="32">
        <v>74944</v>
      </c>
      <c r="R170" s="32">
        <v>1400</v>
      </c>
      <c r="T170" s="28" t="s">
        <v>106</v>
      </c>
      <c r="U170" s="32">
        <v>48.29</v>
      </c>
      <c r="V170" s="32">
        <v>1</v>
      </c>
      <c r="W170" s="32">
        <v>1.93</v>
      </c>
      <c r="X170" s="32">
        <v>0.497</v>
      </c>
      <c r="Y170" s="32">
        <f t="shared" si="12"/>
        <v>1.93</v>
      </c>
      <c r="Z170" s="32">
        <f t="shared" si="13"/>
        <v>0.497</v>
      </c>
      <c r="AA170" s="32">
        <v>0.88600000000000001</v>
      </c>
      <c r="AB170" s="33">
        <v>17.876287019999999</v>
      </c>
      <c r="AC170">
        <f t="shared" si="14"/>
        <v>78617</v>
      </c>
      <c r="AD170">
        <f t="shared" si="15"/>
        <v>335</v>
      </c>
      <c r="AE170">
        <f t="shared" si="16"/>
        <v>86.2</v>
      </c>
      <c r="AF170">
        <f>'TP Factors'!$D$5</f>
        <v>0.88209793191670816</v>
      </c>
      <c r="AG170">
        <f t="shared" si="17"/>
        <v>76</v>
      </c>
    </row>
    <row r="171" spans="1:33">
      <c r="A171" s="28" t="s">
        <v>100</v>
      </c>
      <c r="B171" s="28">
        <v>0</v>
      </c>
      <c r="D171" s="29">
        <v>0</v>
      </c>
      <c r="E171" s="28" t="s">
        <v>102</v>
      </c>
      <c r="F171" s="28">
        <v>0</v>
      </c>
      <c r="G171" s="30">
        <v>105</v>
      </c>
      <c r="H171" s="28" t="s">
        <v>103</v>
      </c>
      <c r="I171" s="28" t="s">
        <v>104</v>
      </c>
      <c r="J171" s="28">
        <v>0</v>
      </c>
      <c r="K171" s="31">
        <v>5.3691119506199998</v>
      </c>
      <c r="L171" s="31">
        <v>0.67676150794699996</v>
      </c>
      <c r="M171" s="29">
        <v>0</v>
      </c>
      <c r="N171" s="29">
        <v>0</v>
      </c>
      <c r="O171" s="28">
        <v>0</v>
      </c>
      <c r="P171" s="28">
        <v>0</v>
      </c>
      <c r="Q171" s="32">
        <v>74945</v>
      </c>
      <c r="R171" s="32">
        <v>1400</v>
      </c>
      <c r="T171" s="28" t="s">
        <v>128</v>
      </c>
      <c r="U171" s="32">
        <v>48.29</v>
      </c>
      <c r="V171" s="32">
        <v>1</v>
      </c>
      <c r="W171" s="32">
        <v>1.93</v>
      </c>
      <c r="X171" s="32">
        <v>0.497</v>
      </c>
      <c r="Y171" s="32">
        <f t="shared" si="12"/>
        <v>1.93</v>
      </c>
      <c r="Z171" s="32">
        <f t="shared" si="13"/>
        <v>0.497</v>
      </c>
      <c r="AA171" s="32">
        <v>0.88700000000000001</v>
      </c>
      <c r="AB171" s="33">
        <v>1.6709968146846001E-4</v>
      </c>
      <c r="AC171">
        <f t="shared" si="14"/>
        <v>1</v>
      </c>
      <c r="AD171">
        <f t="shared" si="15"/>
        <v>0</v>
      </c>
      <c r="AE171">
        <f t="shared" si="16"/>
        <v>0</v>
      </c>
      <c r="AF171">
        <f>'TP Factors'!$D$5</f>
        <v>0.88209793191670816</v>
      </c>
      <c r="AG171">
        <f t="shared" si="17"/>
        <v>0</v>
      </c>
    </row>
    <row r="172" spans="1:33">
      <c r="A172" s="28" t="s">
        <v>100</v>
      </c>
      <c r="B172" s="28">
        <v>0</v>
      </c>
      <c r="D172" s="29">
        <v>0</v>
      </c>
      <c r="E172" s="28" t="s">
        <v>102</v>
      </c>
      <c r="F172" s="28">
        <v>0</v>
      </c>
      <c r="G172" s="30">
        <v>105</v>
      </c>
      <c r="H172" s="28" t="s">
        <v>103</v>
      </c>
      <c r="I172" s="28" t="s">
        <v>104</v>
      </c>
      <c r="J172" s="28">
        <v>0</v>
      </c>
      <c r="K172" s="31">
        <v>1042.9881118799999</v>
      </c>
      <c r="L172" s="31">
        <v>39923.916853800001</v>
      </c>
      <c r="M172" s="29">
        <v>0</v>
      </c>
      <c r="N172" s="29">
        <v>0</v>
      </c>
      <c r="O172" s="28">
        <v>0</v>
      </c>
      <c r="P172" s="28">
        <v>0</v>
      </c>
      <c r="Q172" s="32">
        <v>74946</v>
      </c>
      <c r="R172" s="32">
        <v>1400</v>
      </c>
      <c r="T172" s="28" t="s">
        <v>128</v>
      </c>
      <c r="U172" s="32">
        <v>48.29</v>
      </c>
      <c r="V172" s="32">
        <v>1</v>
      </c>
      <c r="W172" s="32">
        <v>1.93</v>
      </c>
      <c r="X172" s="32">
        <v>0.497</v>
      </c>
      <c r="Y172" s="32">
        <f t="shared" si="12"/>
        <v>1.93</v>
      </c>
      <c r="Z172" s="32">
        <f t="shared" si="13"/>
        <v>0.497</v>
      </c>
      <c r="AA172" s="32">
        <v>0.88700000000000001</v>
      </c>
      <c r="AB172" s="33">
        <v>9.8576455945534107</v>
      </c>
      <c r="AC172">
        <f t="shared" si="14"/>
        <v>43402</v>
      </c>
      <c r="AD172">
        <f t="shared" si="15"/>
        <v>185</v>
      </c>
      <c r="AE172">
        <f t="shared" si="16"/>
        <v>47.6</v>
      </c>
      <c r="AF172">
        <f>'TP Factors'!$D$5</f>
        <v>0.88209793191670816</v>
      </c>
      <c r="AG172">
        <f t="shared" si="17"/>
        <v>42</v>
      </c>
    </row>
    <row r="173" spans="1:33">
      <c r="A173" s="28" t="s">
        <v>100</v>
      </c>
      <c r="B173" s="28">
        <v>0</v>
      </c>
      <c r="D173" s="29">
        <v>0</v>
      </c>
      <c r="E173" s="28" t="s">
        <v>102</v>
      </c>
      <c r="F173" s="28">
        <v>0</v>
      </c>
      <c r="G173" s="30">
        <v>105</v>
      </c>
      <c r="H173" s="28" t="s">
        <v>103</v>
      </c>
      <c r="I173" s="28" t="s">
        <v>104</v>
      </c>
      <c r="J173" s="28">
        <v>0</v>
      </c>
      <c r="K173" s="31">
        <v>1484.27213889</v>
      </c>
      <c r="L173" s="31">
        <v>30515.660256499999</v>
      </c>
      <c r="M173" s="29">
        <v>0</v>
      </c>
      <c r="N173" s="29">
        <v>0</v>
      </c>
      <c r="O173" s="28">
        <v>0</v>
      </c>
      <c r="P173" s="28">
        <v>0</v>
      </c>
      <c r="Q173" s="32">
        <v>74947</v>
      </c>
      <c r="R173" s="32">
        <v>1400</v>
      </c>
      <c r="T173" s="28" t="s">
        <v>106</v>
      </c>
      <c r="U173" s="32">
        <v>48.29</v>
      </c>
      <c r="V173" s="32">
        <v>1</v>
      </c>
      <c r="W173" s="32">
        <v>1.93</v>
      </c>
      <c r="X173" s="32">
        <v>0.497</v>
      </c>
      <c r="Y173" s="32">
        <f t="shared" si="12"/>
        <v>1.93</v>
      </c>
      <c r="Z173" s="32">
        <f t="shared" si="13"/>
        <v>0.497</v>
      </c>
      <c r="AA173" s="32">
        <v>0.88600000000000001</v>
      </c>
      <c r="AB173" s="33">
        <v>3.1238669527602401</v>
      </c>
      <c r="AC173">
        <f t="shared" si="14"/>
        <v>13738</v>
      </c>
      <c r="AD173">
        <f t="shared" si="15"/>
        <v>58</v>
      </c>
      <c r="AE173">
        <f t="shared" si="16"/>
        <v>15.1</v>
      </c>
      <c r="AF173">
        <f>'TP Factors'!$D$5</f>
        <v>0.88209793191670816</v>
      </c>
      <c r="AG173">
        <f t="shared" si="17"/>
        <v>13.3</v>
      </c>
    </row>
    <row r="174" spans="1:33">
      <c r="A174" s="28" t="s">
        <v>100</v>
      </c>
      <c r="B174" s="28">
        <v>0</v>
      </c>
      <c r="D174" s="29">
        <v>0</v>
      </c>
      <c r="E174" s="28" t="s">
        <v>102</v>
      </c>
      <c r="F174" s="28">
        <v>0</v>
      </c>
      <c r="G174" s="30">
        <v>105</v>
      </c>
      <c r="H174" s="28" t="s">
        <v>103</v>
      </c>
      <c r="I174" s="28" t="s">
        <v>104</v>
      </c>
      <c r="J174" s="28">
        <v>0</v>
      </c>
      <c r="K174" s="31">
        <v>1218.1207606</v>
      </c>
      <c r="L174" s="31">
        <v>37741.958516699997</v>
      </c>
      <c r="M174" s="29">
        <v>0</v>
      </c>
      <c r="N174" s="29">
        <v>0</v>
      </c>
      <c r="O174" s="28">
        <v>0</v>
      </c>
      <c r="P174" s="28">
        <v>0</v>
      </c>
      <c r="Q174" s="32">
        <v>74948</v>
      </c>
      <c r="R174" s="32">
        <v>1400</v>
      </c>
      <c r="T174" s="28" t="s">
        <v>106</v>
      </c>
      <c r="U174" s="32">
        <v>48.29</v>
      </c>
      <c r="V174" s="32">
        <v>1</v>
      </c>
      <c r="W174" s="32">
        <v>1.93</v>
      </c>
      <c r="X174" s="32">
        <v>0.497</v>
      </c>
      <c r="Y174" s="32">
        <f t="shared" si="12"/>
        <v>1.93</v>
      </c>
      <c r="Z174" s="32">
        <f t="shared" si="13"/>
        <v>0.497</v>
      </c>
      <c r="AA174" s="32">
        <v>0.88600000000000001</v>
      </c>
      <c r="AB174" s="33">
        <v>5.6405196851264998</v>
      </c>
      <c r="AC174">
        <f t="shared" si="14"/>
        <v>24806</v>
      </c>
      <c r="AD174">
        <f t="shared" si="15"/>
        <v>106</v>
      </c>
      <c r="AE174">
        <f t="shared" si="16"/>
        <v>27.2</v>
      </c>
      <c r="AF174">
        <f>'TP Factors'!$D$5</f>
        <v>0.88209793191670816</v>
      </c>
      <c r="AG174">
        <f t="shared" si="17"/>
        <v>24</v>
      </c>
    </row>
    <row r="175" spans="1:33">
      <c r="A175" s="28" t="s">
        <v>100</v>
      </c>
      <c r="B175" s="28">
        <v>0</v>
      </c>
      <c r="D175" s="29">
        <v>0</v>
      </c>
      <c r="E175" s="28" t="s">
        <v>102</v>
      </c>
      <c r="F175" s="28">
        <v>0</v>
      </c>
      <c r="G175" s="30">
        <v>105</v>
      </c>
      <c r="H175" s="28" t="s">
        <v>103</v>
      </c>
      <c r="I175" s="28" t="s">
        <v>104</v>
      </c>
      <c r="J175" s="28">
        <v>0</v>
      </c>
      <c r="K175" s="31">
        <v>45.382138730199998</v>
      </c>
      <c r="L175" s="31">
        <v>27.357415124300001</v>
      </c>
      <c r="M175" s="29">
        <v>0</v>
      </c>
      <c r="N175" s="29">
        <v>0</v>
      </c>
      <c r="O175" s="28">
        <v>0</v>
      </c>
      <c r="P175" s="28">
        <v>0</v>
      </c>
      <c r="Q175" s="32">
        <v>74949</v>
      </c>
      <c r="R175" s="32">
        <v>1400</v>
      </c>
      <c r="T175" s="28" t="s">
        <v>131</v>
      </c>
      <c r="U175" s="32">
        <v>48.29</v>
      </c>
      <c r="V175" s="32">
        <v>1</v>
      </c>
      <c r="W175" s="32">
        <v>1.93</v>
      </c>
      <c r="X175" s="32">
        <v>0.497</v>
      </c>
      <c r="Y175" s="32">
        <f t="shared" si="12"/>
        <v>1.93</v>
      </c>
      <c r="Z175" s="32">
        <f t="shared" si="13"/>
        <v>0.497</v>
      </c>
      <c r="AA175" s="32">
        <v>0.88800000000000001</v>
      </c>
      <c r="AB175" s="33">
        <v>6.7548395724862098E-3</v>
      </c>
      <c r="AC175">
        <f t="shared" si="14"/>
        <v>30</v>
      </c>
      <c r="AD175">
        <f t="shared" si="15"/>
        <v>0</v>
      </c>
      <c r="AE175">
        <f t="shared" si="16"/>
        <v>0</v>
      </c>
      <c r="AF175">
        <f>'TP Factors'!$D$5</f>
        <v>0.88209793191670816</v>
      </c>
      <c r="AG175">
        <f t="shared" si="17"/>
        <v>0</v>
      </c>
    </row>
    <row r="176" spans="1:33">
      <c r="A176" s="28" t="s">
        <v>100</v>
      </c>
      <c r="B176" s="28">
        <v>0</v>
      </c>
      <c r="D176" s="29">
        <v>0</v>
      </c>
      <c r="E176" s="28" t="s">
        <v>102</v>
      </c>
      <c r="F176" s="28">
        <v>0</v>
      </c>
      <c r="G176" s="30">
        <v>105</v>
      </c>
      <c r="H176" s="28" t="s">
        <v>103</v>
      </c>
      <c r="I176" s="28" t="s">
        <v>104</v>
      </c>
      <c r="J176" s="28">
        <v>0</v>
      </c>
      <c r="K176" s="31">
        <v>1569.94661443</v>
      </c>
      <c r="L176" s="31">
        <v>29992.346597299998</v>
      </c>
      <c r="M176" s="29">
        <v>0</v>
      </c>
      <c r="N176" s="29">
        <v>0</v>
      </c>
      <c r="O176" s="28">
        <v>0</v>
      </c>
      <c r="P176" s="28">
        <v>0</v>
      </c>
      <c r="Q176" s="32">
        <v>74950</v>
      </c>
      <c r="R176" s="32">
        <v>1400</v>
      </c>
      <c r="T176" s="28" t="s">
        <v>106</v>
      </c>
      <c r="U176" s="32">
        <v>48.29</v>
      </c>
      <c r="V176" s="32">
        <v>1</v>
      </c>
      <c r="W176" s="32">
        <v>1.93</v>
      </c>
      <c r="X176" s="32">
        <v>0.497</v>
      </c>
      <c r="Y176" s="32">
        <f t="shared" si="12"/>
        <v>1.93</v>
      </c>
      <c r="Z176" s="32">
        <f t="shared" si="13"/>
        <v>0.497</v>
      </c>
      <c r="AA176" s="32">
        <v>0.88600000000000001</v>
      </c>
      <c r="AB176" s="33">
        <v>7.4054348149954103</v>
      </c>
      <c r="AC176">
        <f t="shared" si="14"/>
        <v>32568</v>
      </c>
      <c r="AD176">
        <f t="shared" si="15"/>
        <v>139</v>
      </c>
      <c r="AE176">
        <f t="shared" si="16"/>
        <v>35.700000000000003</v>
      </c>
      <c r="AF176">
        <f>'TP Factors'!$D$5</f>
        <v>0.88209793191670816</v>
      </c>
      <c r="AG176">
        <f t="shared" si="17"/>
        <v>31.5</v>
      </c>
    </row>
    <row r="177" spans="1:33">
      <c r="A177" s="28" t="s">
        <v>100</v>
      </c>
      <c r="B177" s="28">
        <v>0</v>
      </c>
      <c r="D177" s="29">
        <v>0</v>
      </c>
      <c r="E177" s="28" t="s">
        <v>102</v>
      </c>
      <c r="F177" s="28">
        <v>0</v>
      </c>
      <c r="G177" s="30">
        <v>105</v>
      </c>
      <c r="H177" s="28" t="s">
        <v>103</v>
      </c>
      <c r="I177" s="28" t="s">
        <v>104</v>
      </c>
      <c r="J177" s="28">
        <v>0</v>
      </c>
      <c r="K177" s="31">
        <v>2535.22297557</v>
      </c>
      <c r="L177" s="31">
        <v>50442.887250699998</v>
      </c>
      <c r="M177" s="29">
        <v>0</v>
      </c>
      <c r="N177" s="29">
        <v>0</v>
      </c>
      <c r="O177" s="28">
        <v>0</v>
      </c>
      <c r="P177" s="28">
        <v>0</v>
      </c>
      <c r="Q177" s="32">
        <v>74951</v>
      </c>
      <c r="R177" s="32">
        <v>1400</v>
      </c>
      <c r="T177" s="28" t="s">
        <v>112</v>
      </c>
      <c r="U177" s="32">
        <v>48.29</v>
      </c>
      <c r="V177" s="32">
        <v>1</v>
      </c>
      <c r="W177" s="32">
        <v>1.93</v>
      </c>
      <c r="X177" s="32">
        <v>0.497</v>
      </c>
      <c r="Y177" s="32">
        <f t="shared" si="12"/>
        <v>1.93</v>
      </c>
      <c r="Z177" s="32">
        <f t="shared" si="13"/>
        <v>0.497</v>
      </c>
      <c r="AA177" s="32">
        <v>0.89</v>
      </c>
      <c r="AB177" s="33">
        <v>12.454892795099999</v>
      </c>
      <c r="AC177">
        <f t="shared" si="14"/>
        <v>55022</v>
      </c>
      <c r="AD177">
        <f t="shared" si="15"/>
        <v>234</v>
      </c>
      <c r="AE177">
        <f t="shared" si="16"/>
        <v>60.3</v>
      </c>
      <c r="AF177">
        <f>'TP Factors'!$D$5</f>
        <v>0.88209793191670816</v>
      </c>
      <c r="AG177">
        <f t="shared" si="17"/>
        <v>53.2</v>
      </c>
    </row>
    <row r="178" spans="1:33">
      <c r="A178" s="28" t="s">
        <v>100</v>
      </c>
      <c r="B178" s="28">
        <v>0</v>
      </c>
      <c r="D178" s="29">
        <v>0</v>
      </c>
      <c r="E178" s="28" t="s">
        <v>102</v>
      </c>
      <c r="F178" s="28">
        <v>0</v>
      </c>
      <c r="G178" s="30">
        <v>29</v>
      </c>
      <c r="H178" s="28" t="s">
        <v>103</v>
      </c>
      <c r="I178" s="28" t="s">
        <v>104</v>
      </c>
      <c r="J178" s="28">
        <v>0</v>
      </c>
      <c r="K178" s="31">
        <v>942.97782843799996</v>
      </c>
      <c r="L178" s="31">
        <v>49972.041237199999</v>
      </c>
      <c r="M178" s="29">
        <v>0</v>
      </c>
      <c r="N178" s="29">
        <v>0</v>
      </c>
      <c r="O178" s="28">
        <v>0</v>
      </c>
      <c r="P178" s="28">
        <v>0</v>
      </c>
      <c r="Q178" s="32">
        <v>74952</v>
      </c>
      <c r="R178" s="32">
        <v>1200</v>
      </c>
      <c r="T178" s="28" t="s">
        <v>109</v>
      </c>
      <c r="U178" s="32">
        <v>48.29</v>
      </c>
      <c r="V178" s="32">
        <v>1</v>
      </c>
      <c r="W178" s="32">
        <v>2.23</v>
      </c>
      <c r="X178" s="32">
        <v>0.316</v>
      </c>
      <c r="Y178" s="32">
        <f t="shared" si="12"/>
        <v>2.23</v>
      </c>
      <c r="Z178" s="32">
        <f t="shared" si="13"/>
        <v>0.316</v>
      </c>
      <c r="AA178" s="32">
        <v>0.22</v>
      </c>
      <c r="AB178" s="33">
        <v>12.338642565800001</v>
      </c>
      <c r="AC178">
        <f t="shared" si="14"/>
        <v>13474</v>
      </c>
      <c r="AD178">
        <f t="shared" si="15"/>
        <v>66</v>
      </c>
      <c r="AE178">
        <f t="shared" si="16"/>
        <v>9.4</v>
      </c>
      <c r="AF178">
        <f>'TP Factors'!$D$5</f>
        <v>0.88209793191670816</v>
      </c>
      <c r="AG178">
        <f t="shared" si="17"/>
        <v>8.3000000000000007</v>
      </c>
    </row>
    <row r="179" spans="1:33">
      <c r="A179" s="28" t="s">
        <v>100</v>
      </c>
      <c r="B179" s="28">
        <v>0</v>
      </c>
      <c r="D179" s="29">
        <v>0</v>
      </c>
      <c r="E179" s="28" t="s">
        <v>102</v>
      </c>
      <c r="F179" s="28">
        <v>0</v>
      </c>
      <c r="G179" s="30">
        <v>29</v>
      </c>
      <c r="H179" s="28" t="s">
        <v>103</v>
      </c>
      <c r="I179" s="28" t="s">
        <v>104</v>
      </c>
      <c r="J179" s="28">
        <v>0</v>
      </c>
      <c r="K179" s="31">
        <v>76.048362298599997</v>
      </c>
      <c r="L179" s="31">
        <v>118.46382768799999</v>
      </c>
      <c r="M179" s="29">
        <v>0</v>
      </c>
      <c r="N179" s="29">
        <v>0</v>
      </c>
      <c r="O179" s="28">
        <v>0</v>
      </c>
      <c r="P179" s="28">
        <v>0</v>
      </c>
      <c r="Q179" s="32">
        <v>74953</v>
      </c>
      <c r="R179" s="32">
        <v>1200</v>
      </c>
      <c r="T179" s="28" t="s">
        <v>149</v>
      </c>
      <c r="U179" s="32">
        <v>48.29</v>
      </c>
      <c r="V179" s="32">
        <v>1</v>
      </c>
      <c r="W179" s="32">
        <v>2.23</v>
      </c>
      <c r="X179" s="32">
        <v>0.316</v>
      </c>
      <c r="Y179" s="32">
        <f t="shared" si="12"/>
        <v>2.23</v>
      </c>
      <c r="Z179" s="32">
        <f t="shared" si="13"/>
        <v>0.316</v>
      </c>
      <c r="AA179" s="32">
        <v>0.34699999999999998</v>
      </c>
      <c r="AB179" s="33">
        <v>2.9250008715678899E-2</v>
      </c>
      <c r="AC179">
        <f t="shared" si="14"/>
        <v>50</v>
      </c>
      <c r="AD179">
        <f t="shared" si="15"/>
        <v>0</v>
      </c>
      <c r="AE179">
        <f t="shared" si="16"/>
        <v>0</v>
      </c>
      <c r="AF179">
        <f>'TP Factors'!$D$5</f>
        <v>0.88209793191670816</v>
      </c>
      <c r="AG179">
        <f t="shared" si="17"/>
        <v>0</v>
      </c>
    </row>
    <row r="180" spans="1:33">
      <c r="A180" s="28" t="s">
        <v>100</v>
      </c>
      <c r="B180" s="28">
        <v>0</v>
      </c>
      <c r="D180" s="29">
        <v>0</v>
      </c>
      <c r="E180" s="28" t="s">
        <v>102</v>
      </c>
      <c r="F180" s="28">
        <v>0</v>
      </c>
      <c r="G180" s="30">
        <v>11.1</v>
      </c>
      <c r="H180" s="28" t="s">
        <v>103</v>
      </c>
      <c r="I180" s="28" t="s">
        <v>104</v>
      </c>
      <c r="J180" s="28">
        <v>0</v>
      </c>
      <c r="K180" s="31">
        <v>439.82529085900001</v>
      </c>
      <c r="L180" s="31">
        <v>8276.2145314499994</v>
      </c>
      <c r="M180" s="29">
        <v>0</v>
      </c>
      <c r="N180" s="29">
        <v>0</v>
      </c>
      <c r="O180" s="28">
        <v>0</v>
      </c>
      <c r="P180" s="28">
        <v>0</v>
      </c>
      <c r="Q180" s="32">
        <v>74986</v>
      </c>
      <c r="R180" s="32">
        <v>1800</v>
      </c>
      <c r="T180" s="28" t="s">
        <v>150</v>
      </c>
      <c r="U180" s="32">
        <v>48.29</v>
      </c>
      <c r="V180" s="32">
        <v>1</v>
      </c>
      <c r="W180" s="32">
        <v>1.25</v>
      </c>
      <c r="X180" s="32">
        <v>7.5999999999999998E-2</v>
      </c>
      <c r="Y180" s="32">
        <f t="shared" si="12"/>
        <v>1.25</v>
      </c>
      <c r="Z180" s="32">
        <f t="shared" si="13"/>
        <v>7.5999999999999998E-2</v>
      </c>
      <c r="AA180" s="32">
        <v>0.16900000000000001</v>
      </c>
      <c r="AB180" s="33">
        <v>0.22348293779421</v>
      </c>
      <c r="AC180">
        <f t="shared" si="14"/>
        <v>187</v>
      </c>
      <c r="AD180">
        <f t="shared" si="15"/>
        <v>1</v>
      </c>
      <c r="AE180">
        <f t="shared" si="16"/>
        <v>0</v>
      </c>
      <c r="AF180">
        <f>'TP Factors'!$D$5</f>
        <v>0.88209793191670816</v>
      </c>
      <c r="AG180">
        <f t="shared" si="17"/>
        <v>0</v>
      </c>
    </row>
    <row r="181" spans="1:33">
      <c r="A181" s="28" t="s">
        <v>100</v>
      </c>
      <c r="B181" s="28">
        <v>0</v>
      </c>
      <c r="D181" s="29">
        <v>0</v>
      </c>
      <c r="E181" s="28" t="s">
        <v>102</v>
      </c>
      <c r="F181" s="28">
        <v>0</v>
      </c>
      <c r="G181" s="30">
        <v>11.1</v>
      </c>
      <c r="H181" s="28" t="s">
        <v>103</v>
      </c>
      <c r="I181" s="28" t="s">
        <v>104</v>
      </c>
      <c r="J181" s="28">
        <v>0</v>
      </c>
      <c r="K181" s="31">
        <v>288.92023123199999</v>
      </c>
      <c r="L181" s="31">
        <v>2779.1779502999998</v>
      </c>
      <c r="M181" s="29">
        <v>0</v>
      </c>
      <c r="N181" s="29">
        <v>0</v>
      </c>
      <c r="O181" s="28">
        <v>0</v>
      </c>
      <c r="P181" s="28">
        <v>0</v>
      </c>
      <c r="Q181" s="32">
        <v>74987</v>
      </c>
      <c r="R181" s="32">
        <v>1800</v>
      </c>
      <c r="T181" s="28" t="s">
        <v>151</v>
      </c>
      <c r="U181" s="32">
        <v>48.29</v>
      </c>
      <c r="V181" s="32">
        <v>1</v>
      </c>
      <c r="W181" s="32">
        <v>1.25</v>
      </c>
      <c r="X181" s="32">
        <v>7.5999999999999998E-2</v>
      </c>
      <c r="Y181" s="32">
        <f t="shared" si="12"/>
        <v>1.25</v>
      </c>
      <c r="Z181" s="32">
        <f t="shared" si="13"/>
        <v>7.5999999999999998E-2</v>
      </c>
      <c r="AA181" s="32">
        <v>0.127</v>
      </c>
      <c r="AB181" s="33">
        <v>0.68620777429998203</v>
      </c>
      <c r="AC181">
        <f t="shared" si="14"/>
        <v>433</v>
      </c>
      <c r="AD181">
        <f t="shared" si="15"/>
        <v>1</v>
      </c>
      <c r="AE181">
        <f t="shared" si="16"/>
        <v>0.1</v>
      </c>
      <c r="AF181">
        <f>'TP Factors'!$D$5</f>
        <v>0.88209793191670816</v>
      </c>
      <c r="AG181">
        <f t="shared" si="17"/>
        <v>0.1</v>
      </c>
    </row>
    <row r="182" spans="1:33">
      <c r="A182" s="28" t="s">
        <v>100</v>
      </c>
      <c r="B182" s="28">
        <v>0</v>
      </c>
      <c r="D182" s="29">
        <v>0</v>
      </c>
      <c r="E182" s="28" t="s">
        <v>102</v>
      </c>
      <c r="F182" s="28">
        <v>0</v>
      </c>
      <c r="G182" s="30">
        <v>3</v>
      </c>
      <c r="H182" s="28" t="s">
        <v>103</v>
      </c>
      <c r="I182" s="28" t="s">
        <v>104</v>
      </c>
      <c r="J182" s="28">
        <v>0</v>
      </c>
      <c r="K182" s="31">
        <v>49.028334468600001</v>
      </c>
      <c r="L182" s="31">
        <v>62.1538894157</v>
      </c>
      <c r="M182" s="29">
        <v>0</v>
      </c>
      <c r="N182" s="29">
        <v>0</v>
      </c>
      <c r="O182" s="28">
        <v>0</v>
      </c>
      <c r="P182" s="28">
        <v>0</v>
      </c>
      <c r="Q182" s="32">
        <v>74988</v>
      </c>
      <c r="R182" s="32">
        <v>4340</v>
      </c>
      <c r="T182" s="28" t="s">
        <v>119</v>
      </c>
      <c r="U182" s="32">
        <v>48.29</v>
      </c>
      <c r="V182" s="32">
        <v>1</v>
      </c>
      <c r="W182" s="32">
        <v>0.7</v>
      </c>
      <c r="X182" s="32">
        <v>0.09</v>
      </c>
      <c r="Y182" s="32">
        <f t="shared" si="12"/>
        <v>0.7</v>
      </c>
      <c r="Z182" s="32">
        <f t="shared" si="13"/>
        <v>0.09</v>
      </c>
      <c r="AA182" s="32">
        <v>0.41299999999999998</v>
      </c>
      <c r="AB182" s="33">
        <v>1.5346439085510401E-2</v>
      </c>
      <c r="AC182">
        <f t="shared" si="14"/>
        <v>31</v>
      </c>
      <c r="AD182">
        <f t="shared" si="15"/>
        <v>0</v>
      </c>
      <c r="AE182">
        <f t="shared" si="16"/>
        <v>0</v>
      </c>
      <c r="AF182">
        <f>'TP Factors'!$D$5</f>
        <v>0.88209793191670816</v>
      </c>
      <c r="AG182">
        <f t="shared" si="17"/>
        <v>0</v>
      </c>
    </row>
    <row r="183" spans="1:33">
      <c r="A183" s="28" t="s">
        <v>100</v>
      </c>
      <c r="B183" s="28">
        <v>0</v>
      </c>
      <c r="D183" s="29">
        <v>0</v>
      </c>
      <c r="E183" s="28" t="s">
        <v>102</v>
      </c>
      <c r="F183" s="28">
        <v>0</v>
      </c>
      <c r="G183" s="30">
        <v>3</v>
      </c>
      <c r="H183" s="28" t="s">
        <v>103</v>
      </c>
      <c r="I183" s="28" t="s">
        <v>104</v>
      </c>
      <c r="J183" s="28">
        <v>0</v>
      </c>
      <c r="K183" s="31">
        <v>549.19721226900003</v>
      </c>
      <c r="L183" s="31">
        <v>4778.53341215</v>
      </c>
      <c r="M183" s="29">
        <v>0</v>
      </c>
      <c r="N183" s="29">
        <v>0</v>
      </c>
      <c r="O183" s="28">
        <v>0</v>
      </c>
      <c r="P183" s="28">
        <v>0</v>
      </c>
      <c r="Q183" s="32">
        <v>74990</v>
      </c>
      <c r="R183" s="32">
        <v>4340</v>
      </c>
      <c r="T183" s="28" t="s">
        <v>135</v>
      </c>
      <c r="U183" s="32">
        <v>48.29</v>
      </c>
      <c r="V183" s="32">
        <v>1</v>
      </c>
      <c r="W183" s="32">
        <v>0.7</v>
      </c>
      <c r="X183" s="32">
        <v>0.09</v>
      </c>
      <c r="Y183" s="32">
        <f t="shared" si="12"/>
        <v>0.7</v>
      </c>
      <c r="Z183" s="32">
        <f t="shared" si="13"/>
        <v>0.09</v>
      </c>
      <c r="AA183" s="32">
        <v>0.10199999999999999</v>
      </c>
      <c r="AB183" s="33">
        <v>0.538443703752851</v>
      </c>
      <c r="AC183">
        <f t="shared" si="14"/>
        <v>273</v>
      </c>
      <c r="AD183">
        <f t="shared" si="15"/>
        <v>0</v>
      </c>
      <c r="AE183">
        <f t="shared" si="16"/>
        <v>0.1</v>
      </c>
      <c r="AF183">
        <f>'TP Factors'!$D$5</f>
        <v>0.88209793191670816</v>
      </c>
      <c r="AG183">
        <f t="shared" si="17"/>
        <v>0.1</v>
      </c>
    </row>
    <row r="184" spans="1:33">
      <c r="A184" s="28" t="s">
        <v>100</v>
      </c>
      <c r="B184" s="28">
        <v>0</v>
      </c>
      <c r="D184" s="29">
        <v>0</v>
      </c>
      <c r="E184" s="28" t="s">
        <v>102</v>
      </c>
      <c r="F184" s="28">
        <v>0</v>
      </c>
      <c r="G184" s="30">
        <v>29</v>
      </c>
      <c r="H184" s="28" t="s">
        <v>103</v>
      </c>
      <c r="I184" s="28" t="s">
        <v>104</v>
      </c>
      <c r="J184" s="28">
        <v>0</v>
      </c>
      <c r="K184" s="31">
        <v>141.69000503699999</v>
      </c>
      <c r="L184" s="31">
        <v>1031.3585717399999</v>
      </c>
      <c r="M184" s="29">
        <v>0</v>
      </c>
      <c r="N184" s="29">
        <v>0</v>
      </c>
      <c r="O184" s="28">
        <v>0</v>
      </c>
      <c r="P184" s="28">
        <v>0</v>
      </c>
      <c r="Q184" s="32">
        <v>74999</v>
      </c>
      <c r="R184" s="32">
        <v>1200</v>
      </c>
      <c r="T184" s="28" t="s">
        <v>121</v>
      </c>
      <c r="U184" s="32">
        <v>48.29</v>
      </c>
      <c r="V184" s="32">
        <v>1</v>
      </c>
      <c r="W184" s="32">
        <v>2.23</v>
      </c>
      <c r="X184" s="32">
        <v>0.316</v>
      </c>
      <c r="Y184" s="32">
        <f t="shared" si="12"/>
        <v>2.23</v>
      </c>
      <c r="Z184" s="32">
        <f t="shared" si="13"/>
        <v>0.316</v>
      </c>
      <c r="AA184" s="32">
        <v>0.30399999999999999</v>
      </c>
      <c r="AB184" s="33">
        <v>0.25465324359712299</v>
      </c>
      <c r="AC184">
        <f t="shared" si="14"/>
        <v>384</v>
      </c>
      <c r="AD184">
        <f t="shared" si="15"/>
        <v>2</v>
      </c>
      <c r="AE184">
        <f t="shared" si="16"/>
        <v>0.3</v>
      </c>
      <c r="AF184">
        <f>'TP Factors'!$D$5</f>
        <v>0.88209793191670816</v>
      </c>
      <c r="AG184">
        <f t="shared" si="17"/>
        <v>0.3</v>
      </c>
    </row>
    <row r="185" spans="1:33">
      <c r="A185" s="28" t="s">
        <v>100</v>
      </c>
      <c r="B185" s="28">
        <v>0</v>
      </c>
      <c r="D185" s="29">
        <v>0</v>
      </c>
      <c r="E185" s="28" t="s">
        <v>102</v>
      </c>
      <c r="F185" s="28">
        <v>0</v>
      </c>
      <c r="G185" s="30">
        <v>102.5</v>
      </c>
      <c r="H185" s="28" t="s">
        <v>103</v>
      </c>
      <c r="I185" s="28" t="s">
        <v>104</v>
      </c>
      <c r="J185" s="28">
        <v>0</v>
      </c>
      <c r="K185" s="31">
        <v>28.042471703099999</v>
      </c>
      <c r="L185" s="31">
        <v>43.280414590399999</v>
      </c>
      <c r="M185" s="29">
        <v>0</v>
      </c>
      <c r="N185" s="29">
        <v>0</v>
      </c>
      <c r="O185" s="28">
        <v>0</v>
      </c>
      <c r="P185" s="28">
        <v>0</v>
      </c>
      <c r="Q185" s="32">
        <v>75034</v>
      </c>
      <c r="R185" s="32">
        <v>1300</v>
      </c>
      <c r="T185" s="28" t="s">
        <v>129</v>
      </c>
      <c r="U185" s="32">
        <v>48.29</v>
      </c>
      <c r="V185" s="32">
        <v>1</v>
      </c>
      <c r="W185" s="32">
        <v>2.1</v>
      </c>
      <c r="X185" s="32">
        <v>0.51600000000000001</v>
      </c>
      <c r="Y185" s="32">
        <f t="shared" si="12"/>
        <v>2.1</v>
      </c>
      <c r="Z185" s="32">
        <f t="shared" si="13"/>
        <v>0.51600000000000001</v>
      </c>
      <c r="AA185" s="32">
        <v>0.66200000000000003</v>
      </c>
      <c r="AB185" s="33">
        <v>1.0686396701613801E-2</v>
      </c>
      <c r="AC185">
        <f t="shared" si="14"/>
        <v>35</v>
      </c>
      <c r="AD185">
        <f t="shared" si="15"/>
        <v>0</v>
      </c>
      <c r="AE185">
        <f t="shared" si="16"/>
        <v>0</v>
      </c>
      <c r="AF185">
        <f>'TP Factors'!$D$5</f>
        <v>0.88209793191670816</v>
      </c>
      <c r="AG185">
        <f t="shared" si="17"/>
        <v>0</v>
      </c>
    </row>
    <row r="186" spans="1:33">
      <c r="A186" s="28" t="s">
        <v>100</v>
      </c>
      <c r="B186" s="28">
        <v>0</v>
      </c>
      <c r="D186" s="29">
        <v>0</v>
      </c>
      <c r="E186" s="28" t="s">
        <v>102</v>
      </c>
      <c r="F186" s="28">
        <v>0</v>
      </c>
      <c r="G186" s="30">
        <v>102.5</v>
      </c>
      <c r="H186" s="28" t="s">
        <v>103</v>
      </c>
      <c r="I186" s="28" t="s">
        <v>104</v>
      </c>
      <c r="J186" s="28">
        <v>0</v>
      </c>
      <c r="K186" s="31">
        <v>52.516166544900003</v>
      </c>
      <c r="L186" s="31">
        <v>63.359020195699998</v>
      </c>
      <c r="M186" s="29">
        <v>0</v>
      </c>
      <c r="N186" s="29">
        <v>0</v>
      </c>
      <c r="O186" s="28">
        <v>0</v>
      </c>
      <c r="P186" s="28">
        <v>0</v>
      </c>
      <c r="Q186" s="32">
        <v>75035</v>
      </c>
      <c r="R186" s="32">
        <v>1300</v>
      </c>
      <c r="T186" s="28" t="s">
        <v>124</v>
      </c>
      <c r="U186" s="32">
        <v>48.29</v>
      </c>
      <c r="V186" s="32">
        <v>1</v>
      </c>
      <c r="W186" s="32">
        <v>2.1</v>
      </c>
      <c r="X186" s="32">
        <v>0.51600000000000001</v>
      </c>
      <c r="Y186" s="32">
        <f t="shared" si="12"/>
        <v>2.1</v>
      </c>
      <c r="Z186" s="32">
        <f t="shared" si="13"/>
        <v>0.51600000000000001</v>
      </c>
      <c r="AA186" s="32">
        <v>0.69199999999999995</v>
      </c>
      <c r="AB186" s="33">
        <v>1.5644018646569301E-2</v>
      </c>
      <c r="AC186">
        <f t="shared" si="14"/>
        <v>54</v>
      </c>
      <c r="AD186">
        <f t="shared" si="15"/>
        <v>0</v>
      </c>
      <c r="AE186">
        <f t="shared" si="16"/>
        <v>0.1</v>
      </c>
      <c r="AF186">
        <f>'TP Factors'!$D$5</f>
        <v>0.88209793191670816</v>
      </c>
      <c r="AG186">
        <f t="shared" si="17"/>
        <v>0.1</v>
      </c>
    </row>
    <row r="187" spans="1:33">
      <c r="A187" s="28" t="s">
        <v>100</v>
      </c>
      <c r="B187" s="28">
        <v>0</v>
      </c>
      <c r="D187" s="29">
        <v>0</v>
      </c>
      <c r="E187" s="28" t="s">
        <v>102</v>
      </c>
      <c r="F187" s="28">
        <v>0</v>
      </c>
      <c r="G187" s="30">
        <v>102.5</v>
      </c>
      <c r="H187" s="28" t="s">
        <v>103</v>
      </c>
      <c r="I187" s="28" t="s">
        <v>104</v>
      </c>
      <c r="J187" s="28">
        <v>0</v>
      </c>
      <c r="K187" s="31">
        <v>125.600704412</v>
      </c>
      <c r="L187" s="31">
        <v>289.59154736199997</v>
      </c>
      <c r="M187" s="29">
        <v>0</v>
      </c>
      <c r="N187" s="29">
        <v>0</v>
      </c>
      <c r="O187" s="28">
        <v>0</v>
      </c>
      <c r="P187" s="28">
        <v>0</v>
      </c>
      <c r="Q187" s="32">
        <v>75036</v>
      </c>
      <c r="R187" s="32">
        <v>1300</v>
      </c>
      <c r="T187" s="28" t="s">
        <v>129</v>
      </c>
      <c r="U187" s="32">
        <v>48.29</v>
      </c>
      <c r="V187" s="32">
        <v>1</v>
      </c>
      <c r="W187" s="32">
        <v>2.1</v>
      </c>
      <c r="X187" s="32">
        <v>0.51600000000000001</v>
      </c>
      <c r="Y187" s="32">
        <f t="shared" si="12"/>
        <v>2.1</v>
      </c>
      <c r="Z187" s="32">
        <f t="shared" si="13"/>
        <v>0.51600000000000001</v>
      </c>
      <c r="AA187" s="32">
        <v>0.66200000000000003</v>
      </c>
      <c r="AB187" s="33">
        <v>7.1503245794072801E-2</v>
      </c>
      <c r="AC187">
        <f t="shared" si="14"/>
        <v>235</v>
      </c>
      <c r="AD187">
        <f t="shared" si="15"/>
        <v>1</v>
      </c>
      <c r="AE187">
        <f t="shared" si="16"/>
        <v>0.3</v>
      </c>
      <c r="AF187">
        <f>'TP Factors'!$D$5</f>
        <v>0.88209793191670816</v>
      </c>
      <c r="AG187">
        <f t="shared" si="17"/>
        <v>0.3</v>
      </c>
    </row>
    <row r="188" spans="1:33">
      <c r="A188" s="28" t="s">
        <v>100</v>
      </c>
      <c r="B188" s="28">
        <v>0</v>
      </c>
      <c r="D188" s="29">
        <v>0</v>
      </c>
      <c r="E188" s="28" t="s">
        <v>102</v>
      </c>
      <c r="F188" s="28">
        <v>0</v>
      </c>
      <c r="G188" s="30">
        <v>102.5</v>
      </c>
      <c r="H188" s="28" t="s">
        <v>103</v>
      </c>
      <c r="I188" s="28" t="s">
        <v>104</v>
      </c>
      <c r="J188" s="28">
        <v>0</v>
      </c>
      <c r="K188" s="31">
        <v>99.014380038499993</v>
      </c>
      <c r="L188" s="31">
        <v>174.03796665199999</v>
      </c>
      <c r="M188" s="29">
        <v>0</v>
      </c>
      <c r="N188" s="29">
        <v>0</v>
      </c>
      <c r="O188" s="28">
        <v>0</v>
      </c>
      <c r="P188" s="28">
        <v>0</v>
      </c>
      <c r="Q188" s="32">
        <v>75037</v>
      </c>
      <c r="R188" s="32">
        <v>1300</v>
      </c>
      <c r="T188" s="28" t="s">
        <v>124</v>
      </c>
      <c r="U188" s="32">
        <v>48.29</v>
      </c>
      <c r="V188" s="32">
        <v>1</v>
      </c>
      <c r="W188" s="32">
        <v>2.1</v>
      </c>
      <c r="X188" s="32">
        <v>0.51600000000000001</v>
      </c>
      <c r="Y188" s="32">
        <f t="shared" si="12"/>
        <v>2.1</v>
      </c>
      <c r="Z188" s="32">
        <f t="shared" si="13"/>
        <v>0.51600000000000001</v>
      </c>
      <c r="AA188" s="32">
        <v>0.69199999999999995</v>
      </c>
      <c r="AB188" s="33">
        <v>4.2971832311705399E-2</v>
      </c>
      <c r="AC188">
        <f t="shared" si="14"/>
        <v>148</v>
      </c>
      <c r="AD188">
        <f t="shared" si="15"/>
        <v>1</v>
      </c>
      <c r="AE188">
        <f t="shared" si="16"/>
        <v>0.2</v>
      </c>
      <c r="AF188">
        <f>'TP Factors'!$D$5</f>
        <v>0.88209793191670816</v>
      </c>
      <c r="AG188">
        <f t="shared" si="17"/>
        <v>0.2</v>
      </c>
    </row>
    <row r="189" spans="1:33">
      <c r="A189" s="28" t="s">
        <v>100</v>
      </c>
      <c r="B189" s="28">
        <v>0</v>
      </c>
      <c r="D189" s="29">
        <v>0</v>
      </c>
      <c r="E189" s="28" t="s">
        <v>102</v>
      </c>
      <c r="F189" s="28">
        <v>0</v>
      </c>
      <c r="G189" s="30">
        <v>102.5</v>
      </c>
      <c r="H189" s="28" t="s">
        <v>103</v>
      </c>
      <c r="I189" s="28" t="s">
        <v>104</v>
      </c>
      <c r="J189" s="28">
        <v>0</v>
      </c>
      <c r="K189" s="31">
        <v>6367.6508456499996</v>
      </c>
      <c r="L189" s="31">
        <v>458356.83676099998</v>
      </c>
      <c r="M189" s="29">
        <v>0</v>
      </c>
      <c r="N189" s="29">
        <v>0</v>
      </c>
      <c r="O189" s="28">
        <v>0</v>
      </c>
      <c r="P189" s="28">
        <v>0</v>
      </c>
      <c r="Q189" s="32">
        <v>75050</v>
      </c>
      <c r="R189" s="32">
        <v>1300</v>
      </c>
      <c r="T189" s="28" t="s">
        <v>129</v>
      </c>
      <c r="U189" s="32">
        <v>48.29</v>
      </c>
      <c r="V189" s="32">
        <v>1</v>
      </c>
      <c r="W189" s="32">
        <v>2.1</v>
      </c>
      <c r="X189" s="32">
        <v>0.51600000000000001</v>
      </c>
      <c r="Y189" s="32">
        <f t="shared" si="12"/>
        <v>2.1</v>
      </c>
      <c r="Z189" s="32">
        <f t="shared" si="13"/>
        <v>0.51600000000000001</v>
      </c>
      <c r="AA189" s="32">
        <v>0.66200000000000003</v>
      </c>
      <c r="AB189" s="33">
        <v>111.38618387299999</v>
      </c>
      <c r="AC189">
        <f t="shared" si="14"/>
        <v>366014</v>
      </c>
      <c r="AD189">
        <f t="shared" si="15"/>
        <v>1695</v>
      </c>
      <c r="AE189">
        <f t="shared" si="16"/>
        <v>416.4</v>
      </c>
      <c r="AF189">
        <f>'TP Factors'!$D$5</f>
        <v>0.88209793191670816</v>
      </c>
      <c r="AG189">
        <f t="shared" si="17"/>
        <v>367.3</v>
      </c>
    </row>
    <row r="190" spans="1:33">
      <c r="A190" s="28" t="s">
        <v>100</v>
      </c>
      <c r="B190" s="28">
        <v>0</v>
      </c>
      <c r="D190" s="29">
        <v>0</v>
      </c>
      <c r="E190" s="28" t="s">
        <v>102</v>
      </c>
      <c r="F190" s="28">
        <v>0</v>
      </c>
      <c r="G190" s="30">
        <v>102.5</v>
      </c>
      <c r="H190" s="28" t="s">
        <v>103</v>
      </c>
      <c r="I190" s="28" t="s">
        <v>104</v>
      </c>
      <c r="J190" s="28">
        <v>0</v>
      </c>
      <c r="K190" s="31">
        <v>176.862452284</v>
      </c>
      <c r="L190" s="31">
        <v>621.40419489099997</v>
      </c>
      <c r="M190" s="29">
        <v>0</v>
      </c>
      <c r="N190" s="29">
        <v>0</v>
      </c>
      <c r="O190" s="28">
        <v>0</v>
      </c>
      <c r="P190" s="28">
        <v>0</v>
      </c>
      <c r="Q190" s="32">
        <v>75053</v>
      </c>
      <c r="R190" s="32">
        <v>1300</v>
      </c>
      <c r="T190" s="28" t="s">
        <v>153</v>
      </c>
      <c r="U190" s="32">
        <v>48.29</v>
      </c>
      <c r="V190" s="32">
        <v>1</v>
      </c>
      <c r="W190" s="32">
        <v>2.1</v>
      </c>
      <c r="X190" s="32">
        <v>0.51600000000000001</v>
      </c>
      <c r="Y190" s="32">
        <f t="shared" si="12"/>
        <v>2.1</v>
      </c>
      <c r="Z190" s="32">
        <f t="shared" si="13"/>
        <v>0.51600000000000001</v>
      </c>
      <c r="AA190" s="32">
        <v>0.63100000000000001</v>
      </c>
      <c r="AB190" s="33">
        <v>0.153431373037373</v>
      </c>
      <c r="AC190">
        <f t="shared" si="14"/>
        <v>481</v>
      </c>
      <c r="AD190">
        <f t="shared" si="15"/>
        <v>2</v>
      </c>
      <c r="AE190">
        <f t="shared" si="16"/>
        <v>0.5</v>
      </c>
      <c r="AF190">
        <f>'TP Factors'!$D$5</f>
        <v>0.88209793191670816</v>
      </c>
      <c r="AG190">
        <f t="shared" si="17"/>
        <v>0.4</v>
      </c>
    </row>
    <row r="191" spans="1:33">
      <c r="A191" s="28" t="s">
        <v>100</v>
      </c>
      <c r="B191" s="28">
        <v>0</v>
      </c>
      <c r="D191" s="29">
        <v>0</v>
      </c>
      <c r="E191" s="28" t="s">
        <v>102</v>
      </c>
      <c r="F191" s="28">
        <v>0</v>
      </c>
      <c r="G191" s="30">
        <v>102.5</v>
      </c>
      <c r="H191" s="28" t="s">
        <v>103</v>
      </c>
      <c r="I191" s="28" t="s">
        <v>104</v>
      </c>
      <c r="J191" s="28">
        <v>0</v>
      </c>
      <c r="K191" s="31">
        <v>1685.57223069</v>
      </c>
      <c r="L191" s="31">
        <v>44900.575303400001</v>
      </c>
      <c r="M191" s="29">
        <v>0</v>
      </c>
      <c r="N191" s="29">
        <v>0</v>
      </c>
      <c r="O191" s="28">
        <v>0</v>
      </c>
      <c r="P191" s="28">
        <v>0</v>
      </c>
      <c r="Q191" s="32">
        <v>75054</v>
      </c>
      <c r="R191" s="32">
        <v>1300</v>
      </c>
      <c r="T191" s="28" t="s">
        <v>129</v>
      </c>
      <c r="U191" s="32">
        <v>48.29</v>
      </c>
      <c r="V191" s="32">
        <v>1</v>
      </c>
      <c r="W191" s="32">
        <v>2.1</v>
      </c>
      <c r="X191" s="32">
        <v>0.51600000000000001</v>
      </c>
      <c r="Y191" s="32">
        <f t="shared" si="12"/>
        <v>2.1</v>
      </c>
      <c r="Z191" s="32">
        <f t="shared" si="13"/>
        <v>0.51600000000000001</v>
      </c>
      <c r="AA191" s="32">
        <v>0.66200000000000003</v>
      </c>
      <c r="AB191" s="33">
        <v>11.086432625800001</v>
      </c>
      <c r="AC191">
        <f t="shared" si="14"/>
        <v>36430</v>
      </c>
      <c r="AD191">
        <f t="shared" si="15"/>
        <v>169</v>
      </c>
      <c r="AE191">
        <f t="shared" si="16"/>
        <v>41.4</v>
      </c>
      <c r="AF191">
        <f>'TP Factors'!$D$5</f>
        <v>0.88209793191670816</v>
      </c>
      <c r="AG191">
        <f t="shared" si="17"/>
        <v>36.5</v>
      </c>
    </row>
    <row r="192" spans="1:33">
      <c r="A192" s="28" t="s">
        <v>100</v>
      </c>
      <c r="B192" s="28">
        <v>0</v>
      </c>
      <c r="D192" s="29">
        <v>0</v>
      </c>
      <c r="E192" s="28" t="s">
        <v>102</v>
      </c>
      <c r="F192" s="28">
        <v>0</v>
      </c>
      <c r="G192" s="30">
        <v>102.5</v>
      </c>
      <c r="H192" s="28" t="s">
        <v>103</v>
      </c>
      <c r="I192" s="28" t="s">
        <v>104</v>
      </c>
      <c r="J192" s="28">
        <v>0</v>
      </c>
      <c r="K192" s="31">
        <v>1116.5627288999999</v>
      </c>
      <c r="L192" s="31">
        <v>6173.6613337199997</v>
      </c>
      <c r="M192" s="29">
        <v>0</v>
      </c>
      <c r="N192" s="29">
        <v>0</v>
      </c>
      <c r="O192" s="28">
        <v>0</v>
      </c>
      <c r="P192" s="28">
        <v>0</v>
      </c>
      <c r="Q192" s="32">
        <v>75055</v>
      </c>
      <c r="R192" s="32">
        <v>1300</v>
      </c>
      <c r="T192" s="28" t="s">
        <v>129</v>
      </c>
      <c r="U192" s="32">
        <v>48.29</v>
      </c>
      <c r="V192" s="32">
        <v>1</v>
      </c>
      <c r="W192" s="32">
        <v>2.1</v>
      </c>
      <c r="X192" s="32">
        <v>0.51600000000000001</v>
      </c>
      <c r="Y192" s="32">
        <f t="shared" si="12"/>
        <v>2.1</v>
      </c>
      <c r="Z192" s="32">
        <f t="shared" si="13"/>
        <v>0.51600000000000001</v>
      </c>
      <c r="AA192" s="32">
        <v>0.66200000000000003</v>
      </c>
      <c r="AB192" s="33">
        <v>1.5243433374319499</v>
      </c>
      <c r="AC192">
        <f t="shared" si="14"/>
        <v>5009</v>
      </c>
      <c r="AD192">
        <f t="shared" si="15"/>
        <v>23</v>
      </c>
      <c r="AE192">
        <f t="shared" si="16"/>
        <v>5.7</v>
      </c>
      <c r="AF192">
        <f>'TP Factors'!$D$5</f>
        <v>0.88209793191670816</v>
      </c>
      <c r="AG192">
        <f t="shared" si="17"/>
        <v>5</v>
      </c>
    </row>
    <row r="193" spans="1:33">
      <c r="A193" s="28" t="s">
        <v>100</v>
      </c>
      <c r="B193" s="28">
        <v>0</v>
      </c>
      <c r="D193" s="29">
        <v>0</v>
      </c>
      <c r="E193" s="28" t="s">
        <v>102</v>
      </c>
      <c r="F193" s="28">
        <v>0</v>
      </c>
      <c r="G193" s="30">
        <v>102.5</v>
      </c>
      <c r="H193" s="28" t="s">
        <v>103</v>
      </c>
      <c r="I193" s="28" t="s">
        <v>104</v>
      </c>
      <c r="J193" s="28">
        <v>0</v>
      </c>
      <c r="K193" s="31">
        <v>927.046085167</v>
      </c>
      <c r="L193" s="31">
        <v>8478.4565266900008</v>
      </c>
      <c r="M193" s="29">
        <v>0</v>
      </c>
      <c r="N193" s="29">
        <v>0</v>
      </c>
      <c r="O193" s="28">
        <v>0</v>
      </c>
      <c r="P193" s="28">
        <v>0</v>
      </c>
      <c r="Q193" s="32">
        <v>75056</v>
      </c>
      <c r="R193" s="32">
        <v>1300</v>
      </c>
      <c r="T193" s="28" t="s">
        <v>138</v>
      </c>
      <c r="U193" s="32">
        <v>48.29</v>
      </c>
      <c r="V193" s="32">
        <v>1</v>
      </c>
      <c r="W193" s="32">
        <v>2.1</v>
      </c>
      <c r="X193" s="32">
        <v>0.51600000000000001</v>
      </c>
      <c r="Y193" s="32">
        <f t="shared" si="12"/>
        <v>2.1</v>
      </c>
      <c r="Z193" s="32">
        <f t="shared" si="13"/>
        <v>0.51600000000000001</v>
      </c>
      <c r="AA193" s="32">
        <v>0.67700000000000005</v>
      </c>
      <c r="AB193" s="33">
        <v>2.0934205698669399</v>
      </c>
      <c r="AC193">
        <f t="shared" si="14"/>
        <v>7035</v>
      </c>
      <c r="AD193">
        <f t="shared" si="15"/>
        <v>33</v>
      </c>
      <c r="AE193">
        <f t="shared" si="16"/>
        <v>8</v>
      </c>
      <c r="AF193">
        <f>'TP Factors'!$D$5</f>
        <v>0.88209793191670816</v>
      </c>
      <c r="AG193">
        <f t="shared" si="17"/>
        <v>7.1</v>
      </c>
    </row>
    <row r="194" spans="1:33">
      <c r="A194" s="28" t="s">
        <v>100</v>
      </c>
      <c r="B194" s="28">
        <v>0</v>
      </c>
      <c r="D194" s="29">
        <v>0</v>
      </c>
      <c r="E194" s="28" t="s">
        <v>102</v>
      </c>
      <c r="F194" s="28">
        <v>0</v>
      </c>
      <c r="G194" s="30">
        <v>102.5</v>
      </c>
      <c r="H194" s="28" t="s">
        <v>103</v>
      </c>
      <c r="I194" s="28" t="s">
        <v>104</v>
      </c>
      <c r="J194" s="28">
        <v>0</v>
      </c>
      <c r="K194" s="31">
        <v>240.37369270400001</v>
      </c>
      <c r="L194" s="31">
        <v>986.78729230299996</v>
      </c>
      <c r="M194" s="29">
        <v>0</v>
      </c>
      <c r="N194" s="29">
        <v>0</v>
      </c>
      <c r="O194" s="28">
        <v>0</v>
      </c>
      <c r="P194" s="28">
        <v>0</v>
      </c>
      <c r="Q194" s="32">
        <v>75060</v>
      </c>
      <c r="R194" s="32">
        <v>1300</v>
      </c>
      <c r="T194" s="28" t="s">
        <v>129</v>
      </c>
      <c r="U194" s="32">
        <v>48.29</v>
      </c>
      <c r="V194" s="32">
        <v>1</v>
      </c>
      <c r="W194" s="32">
        <v>2.1</v>
      </c>
      <c r="X194" s="32">
        <v>0.51600000000000001</v>
      </c>
      <c r="Y194" s="32">
        <f t="shared" si="12"/>
        <v>2.1</v>
      </c>
      <c r="Z194" s="32">
        <f t="shared" si="13"/>
        <v>0.51600000000000001</v>
      </c>
      <c r="AA194" s="32">
        <v>0.66200000000000003</v>
      </c>
      <c r="AB194" s="33">
        <v>0.24364806991396301</v>
      </c>
      <c r="AC194">
        <f t="shared" si="14"/>
        <v>801</v>
      </c>
      <c r="AD194">
        <f t="shared" si="15"/>
        <v>4</v>
      </c>
      <c r="AE194">
        <f t="shared" si="16"/>
        <v>0.9</v>
      </c>
      <c r="AF194">
        <f>'TP Factors'!$D$5</f>
        <v>0.88209793191670816</v>
      </c>
      <c r="AG194">
        <f t="shared" si="17"/>
        <v>0.8</v>
      </c>
    </row>
    <row r="195" spans="1:33">
      <c r="A195" s="28" t="s">
        <v>100</v>
      </c>
      <c r="B195" s="28">
        <v>0</v>
      </c>
      <c r="D195" s="29">
        <v>0</v>
      </c>
      <c r="E195" s="28" t="s">
        <v>102</v>
      </c>
      <c r="F195" s="28">
        <v>0</v>
      </c>
      <c r="G195" s="30">
        <v>102.5</v>
      </c>
      <c r="H195" s="28" t="s">
        <v>103</v>
      </c>
      <c r="I195" s="28" t="s">
        <v>104</v>
      </c>
      <c r="J195" s="28">
        <v>0</v>
      </c>
      <c r="K195" s="31">
        <v>830.44287194799995</v>
      </c>
      <c r="L195" s="31">
        <v>27889.6634724</v>
      </c>
      <c r="M195" s="29">
        <v>0</v>
      </c>
      <c r="N195" s="29">
        <v>0</v>
      </c>
      <c r="O195" s="28">
        <v>0</v>
      </c>
      <c r="P195" s="28">
        <v>0</v>
      </c>
      <c r="Q195" s="32">
        <v>75061</v>
      </c>
      <c r="R195" s="32">
        <v>1300</v>
      </c>
      <c r="T195" s="28" t="s">
        <v>124</v>
      </c>
      <c r="U195" s="32">
        <v>48.29</v>
      </c>
      <c r="V195" s="32">
        <v>1</v>
      </c>
      <c r="W195" s="32">
        <v>2.1</v>
      </c>
      <c r="X195" s="32">
        <v>0.51600000000000001</v>
      </c>
      <c r="Y195" s="32">
        <f t="shared" ref="Y195:Y198" si="18">W195</f>
        <v>2.1</v>
      </c>
      <c r="Z195" s="32">
        <f t="shared" ref="Z195:Z198" si="19">X195</f>
        <v>0.51600000000000001</v>
      </c>
      <c r="AA195" s="32">
        <v>0.69199999999999995</v>
      </c>
      <c r="AB195" s="33">
        <v>6.8862488778437001</v>
      </c>
      <c r="AC195">
        <f t="shared" ref="AC195:AC258" si="20">ROUND(AB195*AA195*U195*102.79,0)</f>
        <v>23654</v>
      </c>
      <c r="AD195">
        <f t="shared" ref="AD195:AD258" si="21">ROUND(Y195*AC195*0.002205,0)</f>
        <v>110</v>
      </c>
      <c r="AE195">
        <f t="shared" ref="AE195:AE258" si="22">ROUND(Z195*AC195*0.002205,1)</f>
        <v>26.9</v>
      </c>
      <c r="AF195">
        <f>'TP Factors'!$D$5</f>
        <v>0.88209793191670816</v>
      </c>
      <c r="AG195">
        <f t="shared" ref="AG195:AG258" si="23">ROUND(AE195*AF195,1)</f>
        <v>23.7</v>
      </c>
    </row>
    <row r="196" spans="1:33">
      <c r="A196" s="28" t="s">
        <v>100</v>
      </c>
      <c r="B196" s="28">
        <v>0</v>
      </c>
      <c r="D196" s="29">
        <v>0</v>
      </c>
      <c r="E196" s="28" t="s">
        <v>102</v>
      </c>
      <c r="F196" s="28">
        <v>0</v>
      </c>
      <c r="G196" s="30">
        <v>102.5</v>
      </c>
      <c r="H196" s="28" t="s">
        <v>103</v>
      </c>
      <c r="I196" s="28" t="s">
        <v>104</v>
      </c>
      <c r="J196" s="28">
        <v>0</v>
      </c>
      <c r="K196" s="31">
        <v>6066.8233772499998</v>
      </c>
      <c r="L196" s="31">
        <v>696548.60612100002</v>
      </c>
      <c r="M196" s="29">
        <v>0</v>
      </c>
      <c r="N196" s="29">
        <v>0</v>
      </c>
      <c r="O196" s="28">
        <v>0</v>
      </c>
      <c r="P196" s="28">
        <v>0</v>
      </c>
      <c r="Q196" s="32">
        <v>75062</v>
      </c>
      <c r="R196" s="32">
        <v>1300</v>
      </c>
      <c r="T196" s="28" t="s">
        <v>124</v>
      </c>
      <c r="U196" s="32">
        <v>48.29</v>
      </c>
      <c r="V196" s="32">
        <v>1</v>
      </c>
      <c r="W196" s="32">
        <v>2.1</v>
      </c>
      <c r="X196" s="32">
        <v>0.51600000000000001</v>
      </c>
      <c r="Y196" s="32">
        <f t="shared" si="18"/>
        <v>2.1</v>
      </c>
      <c r="Z196" s="32">
        <f t="shared" si="19"/>
        <v>0.51600000000000001</v>
      </c>
      <c r="AA196" s="32">
        <v>0.69199999999999995</v>
      </c>
      <c r="AB196" s="33">
        <v>98.607518715699996</v>
      </c>
      <c r="AC196">
        <f t="shared" si="20"/>
        <v>338707</v>
      </c>
      <c r="AD196">
        <f t="shared" si="21"/>
        <v>1568</v>
      </c>
      <c r="AE196">
        <f t="shared" si="22"/>
        <v>385.4</v>
      </c>
      <c r="AF196">
        <f>'TP Factors'!$D$5</f>
        <v>0.88209793191670816</v>
      </c>
      <c r="AG196">
        <f t="shared" si="23"/>
        <v>340</v>
      </c>
    </row>
    <row r="197" spans="1:33">
      <c r="A197" s="28" t="s">
        <v>100</v>
      </c>
      <c r="B197" s="28">
        <v>0</v>
      </c>
      <c r="D197" s="29">
        <v>0</v>
      </c>
      <c r="E197" s="28" t="s">
        <v>102</v>
      </c>
      <c r="F197" s="28">
        <v>0</v>
      </c>
      <c r="G197" s="30">
        <v>105</v>
      </c>
      <c r="H197" s="28" t="s">
        <v>103</v>
      </c>
      <c r="I197" s="28" t="s">
        <v>104</v>
      </c>
      <c r="J197" s="28">
        <v>0</v>
      </c>
      <c r="K197" s="31">
        <v>1160.25770083</v>
      </c>
      <c r="L197" s="31">
        <v>20769.984668500001</v>
      </c>
      <c r="M197" s="29">
        <v>0</v>
      </c>
      <c r="N197" s="29">
        <v>0</v>
      </c>
      <c r="O197" s="28">
        <v>0</v>
      </c>
      <c r="P197" s="28">
        <v>0</v>
      </c>
      <c r="Q197" s="32">
        <v>75065</v>
      </c>
      <c r="R197" s="32">
        <v>1400</v>
      </c>
      <c r="T197" s="28" t="s">
        <v>106</v>
      </c>
      <c r="U197" s="32">
        <v>48.29</v>
      </c>
      <c r="V197" s="32">
        <v>1</v>
      </c>
      <c r="W197" s="32">
        <v>1.93</v>
      </c>
      <c r="X197" s="32">
        <v>0.497</v>
      </c>
      <c r="Y197" s="32">
        <f t="shared" si="18"/>
        <v>1.93</v>
      </c>
      <c r="Z197" s="32">
        <f t="shared" si="19"/>
        <v>0.497</v>
      </c>
      <c r="AA197" s="32">
        <v>0.88600000000000001</v>
      </c>
      <c r="AB197" s="33">
        <v>0.78970760763291303</v>
      </c>
      <c r="AC197">
        <f t="shared" si="20"/>
        <v>3473</v>
      </c>
      <c r="AD197">
        <f t="shared" si="21"/>
        <v>15</v>
      </c>
      <c r="AE197">
        <f t="shared" si="22"/>
        <v>3.8</v>
      </c>
      <c r="AF197">
        <f>'TP Factors'!$D$5</f>
        <v>0.88209793191670816</v>
      </c>
      <c r="AG197">
        <f t="shared" si="23"/>
        <v>3.4</v>
      </c>
    </row>
    <row r="198" spans="1:33">
      <c r="A198" s="28" t="s">
        <v>100</v>
      </c>
      <c r="B198" s="28">
        <v>17</v>
      </c>
      <c r="C198" s="28" t="s">
        <v>101</v>
      </c>
      <c r="D198" s="29">
        <v>32.369999999999997</v>
      </c>
      <c r="E198" s="28" t="s">
        <v>102</v>
      </c>
      <c r="F198" s="28">
        <v>1234</v>
      </c>
      <c r="G198" s="30">
        <v>105</v>
      </c>
      <c r="H198" s="28" t="s">
        <v>103</v>
      </c>
      <c r="I198" s="28" t="s">
        <v>104</v>
      </c>
      <c r="J198" s="28">
        <v>129</v>
      </c>
      <c r="K198" s="31">
        <v>81.358314092100002</v>
      </c>
      <c r="L198" s="31">
        <v>263.63806355299999</v>
      </c>
      <c r="M198" s="29">
        <v>0.17</v>
      </c>
      <c r="N198" s="29">
        <v>0.03</v>
      </c>
      <c r="O198" s="28">
        <v>49640</v>
      </c>
      <c r="P198" s="28">
        <v>48519</v>
      </c>
      <c r="Q198" s="32">
        <v>49640</v>
      </c>
      <c r="R198" s="32">
        <v>1400</v>
      </c>
      <c r="S198" s="28" t="s">
        <v>105</v>
      </c>
      <c r="T198" s="28" t="s">
        <v>106</v>
      </c>
      <c r="U198" s="32">
        <v>48.29</v>
      </c>
      <c r="V198" s="32">
        <v>0</v>
      </c>
      <c r="W198" s="32">
        <v>2.83</v>
      </c>
      <c r="X198" s="32">
        <v>0.497</v>
      </c>
      <c r="Y198" s="32">
        <f>W198*0.7</f>
        <v>1.9809999999999999</v>
      </c>
      <c r="Z198" s="32">
        <f>X198*0.5</f>
        <v>0.2485</v>
      </c>
      <c r="AA198" s="32">
        <v>0.88600000000000001</v>
      </c>
      <c r="AB198" s="33">
        <v>6.5146043616418403E-2</v>
      </c>
      <c r="AC198">
        <f t="shared" si="20"/>
        <v>287</v>
      </c>
      <c r="AD198">
        <f t="shared" si="21"/>
        <v>1</v>
      </c>
      <c r="AE198">
        <f t="shared" si="22"/>
        <v>0.2</v>
      </c>
      <c r="AF198">
        <f>'TP Factors'!$D$5</f>
        <v>0.88209793191670816</v>
      </c>
      <c r="AG198">
        <f t="shared" si="23"/>
        <v>0.2</v>
      </c>
    </row>
    <row r="199" spans="1:33">
      <c r="A199" s="28" t="s">
        <v>100</v>
      </c>
      <c r="B199" s="28">
        <v>17</v>
      </c>
      <c r="C199" s="28" t="s">
        <v>101</v>
      </c>
      <c r="D199" s="29">
        <v>32.369999999999997</v>
      </c>
      <c r="E199" s="28" t="s">
        <v>102</v>
      </c>
      <c r="F199" s="28">
        <v>1234</v>
      </c>
      <c r="G199" s="30">
        <v>105</v>
      </c>
      <c r="H199" s="28" t="s">
        <v>103</v>
      </c>
      <c r="I199" s="28" t="s">
        <v>104</v>
      </c>
      <c r="J199" s="28">
        <v>988</v>
      </c>
      <c r="K199" s="31">
        <v>190.83545709000001</v>
      </c>
      <c r="L199" s="31">
        <v>2023.21553197</v>
      </c>
      <c r="M199" s="29">
        <v>1.33</v>
      </c>
      <c r="N199" s="29">
        <v>0.25</v>
      </c>
      <c r="O199" s="28">
        <v>49641</v>
      </c>
      <c r="P199" s="28">
        <v>48520</v>
      </c>
      <c r="Q199" s="32">
        <v>49641</v>
      </c>
      <c r="R199" s="32">
        <v>1400</v>
      </c>
      <c r="S199" s="28" t="s">
        <v>105</v>
      </c>
      <c r="T199" s="28" t="s">
        <v>106</v>
      </c>
      <c r="U199" s="32">
        <v>48.29</v>
      </c>
      <c r="V199" s="32">
        <v>0</v>
      </c>
      <c r="W199" s="32">
        <v>2.83</v>
      </c>
      <c r="X199" s="32">
        <v>0.497</v>
      </c>
      <c r="Y199" s="32">
        <f t="shared" ref="Y199:Y262" si="24">W199*0.7</f>
        <v>1.9809999999999999</v>
      </c>
      <c r="Z199" s="32">
        <f t="shared" ref="Z199:Z262" si="25">X199*0.5</f>
        <v>0.2485</v>
      </c>
      <c r="AA199" s="32">
        <v>0.88600000000000001</v>
      </c>
      <c r="AB199" s="33">
        <v>0.49994544603066998</v>
      </c>
      <c r="AC199">
        <f t="shared" si="20"/>
        <v>2199</v>
      </c>
      <c r="AD199">
        <f t="shared" si="21"/>
        <v>10</v>
      </c>
      <c r="AE199">
        <f t="shared" si="22"/>
        <v>1.2</v>
      </c>
      <c r="AF199">
        <f>'TP Factors'!$D$5</f>
        <v>0.88209793191670816</v>
      </c>
      <c r="AG199">
        <f t="shared" si="23"/>
        <v>1.1000000000000001</v>
      </c>
    </row>
    <row r="200" spans="1:33">
      <c r="A200" s="28" t="s">
        <v>100</v>
      </c>
      <c r="B200" s="28">
        <v>17</v>
      </c>
      <c r="C200" s="28" t="s">
        <v>101</v>
      </c>
      <c r="D200" s="29">
        <v>32.369999999999997</v>
      </c>
      <c r="E200" s="28" t="s">
        <v>102</v>
      </c>
      <c r="F200" s="28">
        <v>1234</v>
      </c>
      <c r="G200" s="30">
        <v>105</v>
      </c>
      <c r="H200" s="28" t="s">
        <v>103</v>
      </c>
      <c r="I200" s="28" t="s">
        <v>104</v>
      </c>
      <c r="J200" s="28">
        <v>42</v>
      </c>
      <c r="K200" s="31">
        <v>52.2210576644</v>
      </c>
      <c r="L200" s="31">
        <v>86.533626963200007</v>
      </c>
      <c r="M200" s="29">
        <v>0.06</v>
      </c>
      <c r="N200" s="29">
        <v>0.01</v>
      </c>
      <c r="O200" s="28">
        <v>49650</v>
      </c>
      <c r="P200" s="28">
        <v>48527</v>
      </c>
      <c r="Q200" s="32">
        <v>49650</v>
      </c>
      <c r="R200" s="32">
        <v>1400</v>
      </c>
      <c r="S200" s="28" t="s">
        <v>105</v>
      </c>
      <c r="T200" s="28" t="s">
        <v>106</v>
      </c>
      <c r="U200" s="32">
        <v>48.29</v>
      </c>
      <c r="V200" s="32">
        <v>0</v>
      </c>
      <c r="W200" s="32">
        <v>2.83</v>
      </c>
      <c r="X200" s="32">
        <v>0.497</v>
      </c>
      <c r="Y200" s="32">
        <f t="shared" si="24"/>
        <v>1.9809999999999999</v>
      </c>
      <c r="Z200" s="32">
        <f t="shared" si="25"/>
        <v>0.2485</v>
      </c>
      <c r="AA200" s="32">
        <v>0.88600000000000001</v>
      </c>
      <c r="AB200" s="33">
        <v>2.1382840705177202E-2</v>
      </c>
      <c r="AC200">
        <f t="shared" si="20"/>
        <v>94</v>
      </c>
      <c r="AD200">
        <f t="shared" si="21"/>
        <v>0</v>
      </c>
      <c r="AE200">
        <f t="shared" si="22"/>
        <v>0.1</v>
      </c>
      <c r="AF200">
        <f>'TP Factors'!$D$5</f>
        <v>0.88209793191670816</v>
      </c>
      <c r="AG200">
        <f t="shared" si="23"/>
        <v>0.1</v>
      </c>
    </row>
    <row r="201" spans="1:33">
      <c r="A201" s="28" t="s">
        <v>100</v>
      </c>
      <c r="B201" s="28">
        <v>17</v>
      </c>
      <c r="C201" s="28" t="s">
        <v>101</v>
      </c>
      <c r="D201" s="29">
        <v>32.369999999999997</v>
      </c>
      <c r="E201" s="28" t="s">
        <v>102</v>
      </c>
      <c r="F201" s="28">
        <v>1234</v>
      </c>
      <c r="G201" s="30">
        <v>29</v>
      </c>
      <c r="H201" s="28" t="s">
        <v>103</v>
      </c>
      <c r="I201" s="28" t="s">
        <v>104</v>
      </c>
      <c r="J201" s="28">
        <v>39</v>
      </c>
      <c r="K201" s="31">
        <v>78.851553640800006</v>
      </c>
      <c r="L201" s="31">
        <v>324.68258187399999</v>
      </c>
      <c r="M201" s="29">
        <v>0.06</v>
      </c>
      <c r="N201" s="29">
        <v>0.01</v>
      </c>
      <c r="O201" s="28">
        <v>51663</v>
      </c>
      <c r="P201" s="28">
        <v>50487</v>
      </c>
      <c r="Q201" s="32">
        <v>51663</v>
      </c>
      <c r="R201" s="32">
        <v>1200</v>
      </c>
      <c r="S201" s="28" t="s">
        <v>105</v>
      </c>
      <c r="T201" s="28" t="s">
        <v>109</v>
      </c>
      <c r="U201" s="32">
        <v>48.29</v>
      </c>
      <c r="V201" s="32">
        <v>0</v>
      </c>
      <c r="W201" s="32">
        <v>2.39</v>
      </c>
      <c r="X201" s="32">
        <v>0.316</v>
      </c>
      <c r="Y201" s="32">
        <f t="shared" si="24"/>
        <v>1.673</v>
      </c>
      <c r="Z201" s="32">
        <f t="shared" si="25"/>
        <v>0.158</v>
      </c>
      <c r="AA201" s="32">
        <v>0.22</v>
      </c>
      <c r="AB201" s="33">
        <v>4.3743509098937997E-2</v>
      </c>
      <c r="AC201">
        <f t="shared" si="20"/>
        <v>48</v>
      </c>
      <c r="AD201">
        <f t="shared" si="21"/>
        <v>0</v>
      </c>
      <c r="AE201">
        <f t="shared" si="22"/>
        <v>0</v>
      </c>
      <c r="AF201">
        <f>'TP Factors'!$D$5</f>
        <v>0.88209793191670816</v>
      </c>
      <c r="AG201">
        <f t="shared" si="23"/>
        <v>0</v>
      </c>
    </row>
    <row r="202" spans="1:33">
      <c r="A202" s="28" t="s">
        <v>100</v>
      </c>
      <c r="B202" s="28">
        <v>17</v>
      </c>
      <c r="C202" s="28" t="s">
        <v>101</v>
      </c>
      <c r="D202" s="29">
        <v>32.369999999999997</v>
      </c>
      <c r="E202" s="28" t="s">
        <v>102</v>
      </c>
      <c r="F202" s="28">
        <v>1234</v>
      </c>
      <c r="G202" s="30">
        <v>105</v>
      </c>
      <c r="H202" s="28" t="s">
        <v>103</v>
      </c>
      <c r="I202" s="28" t="s">
        <v>104</v>
      </c>
      <c r="J202" s="28">
        <v>102</v>
      </c>
      <c r="K202" s="31">
        <v>59.467654841399998</v>
      </c>
      <c r="L202" s="31">
        <v>208.522153479</v>
      </c>
      <c r="M202" s="29">
        <v>0.14000000000000001</v>
      </c>
      <c r="N202" s="29">
        <v>0.03</v>
      </c>
      <c r="O202" s="28">
        <v>51671</v>
      </c>
      <c r="P202" s="28">
        <v>50495</v>
      </c>
      <c r="Q202" s="32">
        <v>51671</v>
      </c>
      <c r="R202" s="32">
        <v>1400</v>
      </c>
      <c r="S202" s="28" t="s">
        <v>105</v>
      </c>
      <c r="T202" s="28" t="s">
        <v>106</v>
      </c>
      <c r="U202" s="32">
        <v>48.29</v>
      </c>
      <c r="V202" s="32">
        <v>0</v>
      </c>
      <c r="W202" s="32">
        <v>2.83</v>
      </c>
      <c r="X202" s="32">
        <v>0.497</v>
      </c>
      <c r="Y202" s="32">
        <f t="shared" si="24"/>
        <v>1.9809999999999999</v>
      </c>
      <c r="Z202" s="32">
        <f t="shared" si="25"/>
        <v>0.2485</v>
      </c>
      <c r="AA202" s="32">
        <v>0.88600000000000001</v>
      </c>
      <c r="AB202" s="33">
        <v>4.78116357596646E-2</v>
      </c>
      <c r="AC202">
        <f t="shared" si="20"/>
        <v>210</v>
      </c>
      <c r="AD202">
        <f t="shared" si="21"/>
        <v>1</v>
      </c>
      <c r="AE202">
        <f t="shared" si="22"/>
        <v>0.1</v>
      </c>
      <c r="AF202">
        <f>'TP Factors'!$D$5</f>
        <v>0.88209793191670816</v>
      </c>
      <c r="AG202">
        <f t="shared" si="23"/>
        <v>0.1</v>
      </c>
    </row>
    <row r="203" spans="1:33">
      <c r="A203" s="28" t="s">
        <v>100</v>
      </c>
      <c r="B203" s="28">
        <v>17</v>
      </c>
      <c r="C203" s="28" t="s">
        <v>101</v>
      </c>
      <c r="D203" s="29">
        <v>32.369999999999997</v>
      </c>
      <c r="E203" s="28" t="s">
        <v>102</v>
      </c>
      <c r="F203" s="28">
        <v>1234</v>
      </c>
      <c r="G203" s="30">
        <v>105</v>
      </c>
      <c r="H203" s="28" t="s">
        <v>103</v>
      </c>
      <c r="I203" s="28" t="s">
        <v>104</v>
      </c>
      <c r="J203" s="28">
        <v>189</v>
      </c>
      <c r="K203" s="31">
        <v>126.299082552</v>
      </c>
      <c r="L203" s="31">
        <v>386.60996311000002</v>
      </c>
      <c r="M203" s="29">
        <v>0.26</v>
      </c>
      <c r="N203" s="29">
        <v>0.05</v>
      </c>
      <c r="O203" s="28">
        <v>51680</v>
      </c>
      <c r="P203" s="28">
        <v>50503</v>
      </c>
      <c r="Q203" s="32">
        <v>51680</v>
      </c>
      <c r="R203" s="32">
        <v>1400</v>
      </c>
      <c r="S203" s="28" t="s">
        <v>105</v>
      </c>
      <c r="T203" s="28" t="s">
        <v>106</v>
      </c>
      <c r="U203" s="32">
        <v>48.29</v>
      </c>
      <c r="V203" s="32">
        <v>0</v>
      </c>
      <c r="W203" s="32">
        <v>2.83</v>
      </c>
      <c r="X203" s="32">
        <v>0.497</v>
      </c>
      <c r="Y203" s="32">
        <f t="shared" si="24"/>
        <v>1.9809999999999999</v>
      </c>
      <c r="Z203" s="32">
        <f t="shared" si="25"/>
        <v>0.2485</v>
      </c>
      <c r="AA203" s="32">
        <v>0.88600000000000001</v>
      </c>
      <c r="AB203" s="33">
        <v>9.5533677613582696E-2</v>
      </c>
      <c r="AC203">
        <f t="shared" si="20"/>
        <v>420</v>
      </c>
      <c r="AD203">
        <f t="shared" si="21"/>
        <v>2</v>
      </c>
      <c r="AE203">
        <f t="shared" si="22"/>
        <v>0.2</v>
      </c>
      <c r="AF203">
        <f>'TP Factors'!$D$5</f>
        <v>0.88209793191670816</v>
      </c>
      <c r="AG203">
        <f t="shared" si="23"/>
        <v>0.2</v>
      </c>
    </row>
    <row r="204" spans="1:33">
      <c r="A204" s="28" t="s">
        <v>100</v>
      </c>
      <c r="B204" s="28">
        <v>17</v>
      </c>
      <c r="C204" s="28" t="s">
        <v>101</v>
      </c>
      <c r="D204" s="29">
        <v>32.369999999999997</v>
      </c>
      <c r="E204" s="28" t="s">
        <v>102</v>
      </c>
      <c r="F204" s="28">
        <v>1234</v>
      </c>
      <c r="G204" s="30">
        <v>29</v>
      </c>
      <c r="H204" s="28" t="s">
        <v>103</v>
      </c>
      <c r="I204" s="28" t="s">
        <v>104</v>
      </c>
      <c r="J204" s="28">
        <v>35</v>
      </c>
      <c r="K204" s="31">
        <v>82.929792767500004</v>
      </c>
      <c r="L204" s="31">
        <v>290.28142411599998</v>
      </c>
      <c r="M204" s="29">
        <v>0.05</v>
      </c>
      <c r="N204" s="29">
        <v>0.01</v>
      </c>
      <c r="O204" s="28">
        <v>51685</v>
      </c>
      <c r="P204" s="28">
        <v>50506</v>
      </c>
      <c r="Q204" s="32">
        <v>51685</v>
      </c>
      <c r="R204" s="32">
        <v>1200</v>
      </c>
      <c r="S204" s="28" t="s">
        <v>105</v>
      </c>
      <c r="T204" s="28" t="s">
        <v>109</v>
      </c>
      <c r="U204" s="32">
        <v>48.29</v>
      </c>
      <c r="V204" s="32">
        <v>0</v>
      </c>
      <c r="W204" s="32">
        <v>2.39</v>
      </c>
      <c r="X204" s="32">
        <v>0.316</v>
      </c>
      <c r="Y204" s="32">
        <f t="shared" si="24"/>
        <v>1.673</v>
      </c>
      <c r="Z204" s="32">
        <f t="shared" si="25"/>
        <v>0.158</v>
      </c>
      <c r="AA204" s="32">
        <v>0.22</v>
      </c>
      <c r="AB204" s="33">
        <v>7.1729869521450995E-2</v>
      </c>
      <c r="AC204">
        <f t="shared" si="20"/>
        <v>78</v>
      </c>
      <c r="AD204">
        <f t="shared" si="21"/>
        <v>0</v>
      </c>
      <c r="AE204">
        <f t="shared" si="22"/>
        <v>0</v>
      </c>
      <c r="AF204">
        <f>'TP Factors'!$D$5</f>
        <v>0.88209793191670816</v>
      </c>
      <c r="AG204">
        <f t="shared" si="23"/>
        <v>0</v>
      </c>
    </row>
    <row r="205" spans="1:33">
      <c r="A205" s="28" t="s">
        <v>100</v>
      </c>
      <c r="B205" s="28">
        <v>17</v>
      </c>
      <c r="C205" s="28" t="s">
        <v>101</v>
      </c>
      <c r="D205" s="29">
        <v>32.369999999999997</v>
      </c>
      <c r="E205" s="28" t="s">
        <v>102</v>
      </c>
      <c r="F205" s="28">
        <v>1234</v>
      </c>
      <c r="G205" s="30">
        <v>29</v>
      </c>
      <c r="H205" s="28" t="s">
        <v>103</v>
      </c>
      <c r="I205" s="28" t="s">
        <v>104</v>
      </c>
      <c r="J205" s="28">
        <v>33</v>
      </c>
      <c r="K205" s="31">
        <v>84.317824911599999</v>
      </c>
      <c r="L205" s="31">
        <v>269.64123786900001</v>
      </c>
      <c r="M205" s="29">
        <v>0.05</v>
      </c>
      <c r="N205" s="29">
        <v>0.01</v>
      </c>
      <c r="O205" s="28">
        <v>51689</v>
      </c>
      <c r="P205" s="28">
        <v>50510</v>
      </c>
      <c r="Q205" s="32">
        <v>51689</v>
      </c>
      <c r="R205" s="32">
        <v>1200</v>
      </c>
      <c r="S205" s="28" t="s">
        <v>105</v>
      </c>
      <c r="T205" s="28" t="s">
        <v>109</v>
      </c>
      <c r="U205" s="32">
        <v>48.29</v>
      </c>
      <c r="V205" s="32">
        <v>0</v>
      </c>
      <c r="W205" s="32">
        <v>2.39</v>
      </c>
      <c r="X205" s="32">
        <v>0.316</v>
      </c>
      <c r="Y205" s="32">
        <f t="shared" si="24"/>
        <v>1.673</v>
      </c>
      <c r="Z205" s="32">
        <f t="shared" si="25"/>
        <v>0.158</v>
      </c>
      <c r="AA205" s="32">
        <v>0.22</v>
      </c>
      <c r="AB205" s="33">
        <v>6.6629566707443494E-2</v>
      </c>
      <c r="AC205">
        <f t="shared" si="20"/>
        <v>73</v>
      </c>
      <c r="AD205">
        <f t="shared" si="21"/>
        <v>0</v>
      </c>
      <c r="AE205">
        <f t="shared" si="22"/>
        <v>0</v>
      </c>
      <c r="AF205">
        <f>'TP Factors'!$D$5</f>
        <v>0.88209793191670816</v>
      </c>
      <c r="AG205">
        <f t="shared" si="23"/>
        <v>0</v>
      </c>
    </row>
    <row r="206" spans="1:33">
      <c r="A206" s="28" t="s">
        <v>100</v>
      </c>
      <c r="B206" s="28">
        <v>17</v>
      </c>
      <c r="C206" s="28" t="s">
        <v>101</v>
      </c>
      <c r="D206" s="29">
        <v>32.369999999999997</v>
      </c>
      <c r="E206" s="28" t="s">
        <v>102</v>
      </c>
      <c r="F206" s="28">
        <v>1234</v>
      </c>
      <c r="G206" s="30">
        <v>45</v>
      </c>
      <c r="H206" s="28" t="s">
        <v>103</v>
      </c>
      <c r="I206" s="28" t="s">
        <v>104</v>
      </c>
      <c r="J206" s="28">
        <v>31</v>
      </c>
      <c r="K206" s="31">
        <v>48.167754794799997</v>
      </c>
      <c r="L206" s="31">
        <v>88.103710710900003</v>
      </c>
      <c r="M206" s="29">
        <v>0.03</v>
      </c>
      <c r="N206" s="29">
        <v>0.01</v>
      </c>
      <c r="O206" s="28">
        <v>51691</v>
      </c>
      <c r="P206" s="28">
        <v>50512</v>
      </c>
      <c r="Q206" s="32">
        <v>51691</v>
      </c>
      <c r="R206" s="32">
        <v>8140</v>
      </c>
      <c r="S206" s="28" t="s">
        <v>105</v>
      </c>
      <c r="T206" s="28" t="s">
        <v>110</v>
      </c>
      <c r="U206" s="32">
        <v>48.29</v>
      </c>
      <c r="V206" s="32">
        <v>0</v>
      </c>
      <c r="W206" s="32">
        <v>1.18</v>
      </c>
      <c r="X206" s="32">
        <v>0.48</v>
      </c>
      <c r="Y206" s="32">
        <f t="shared" si="24"/>
        <v>0.82599999999999996</v>
      </c>
      <c r="Z206" s="32">
        <f t="shared" si="25"/>
        <v>0.24</v>
      </c>
      <c r="AA206" s="32">
        <v>0.63</v>
      </c>
      <c r="AB206" s="33">
        <v>2.17707954056293E-2</v>
      </c>
      <c r="AC206">
        <f t="shared" si="20"/>
        <v>68</v>
      </c>
      <c r="AD206">
        <f t="shared" si="21"/>
        <v>0</v>
      </c>
      <c r="AE206">
        <f t="shared" si="22"/>
        <v>0</v>
      </c>
      <c r="AF206">
        <f>'TP Factors'!$D$5</f>
        <v>0.88209793191670816</v>
      </c>
      <c r="AG206">
        <f t="shared" si="23"/>
        <v>0</v>
      </c>
    </row>
    <row r="207" spans="1:33">
      <c r="A207" s="28" t="s">
        <v>100</v>
      </c>
      <c r="B207" s="28">
        <v>17</v>
      </c>
      <c r="C207" s="28" t="s">
        <v>101</v>
      </c>
      <c r="D207" s="29">
        <v>32.369999999999997</v>
      </c>
      <c r="E207" s="28" t="s">
        <v>102</v>
      </c>
      <c r="F207" s="28">
        <v>1234</v>
      </c>
      <c r="G207" s="30">
        <v>105</v>
      </c>
      <c r="H207" s="28" t="s">
        <v>103</v>
      </c>
      <c r="I207" s="28" t="s">
        <v>104</v>
      </c>
      <c r="J207" s="28">
        <v>49</v>
      </c>
      <c r="K207" s="31">
        <v>53.628997228000003</v>
      </c>
      <c r="L207" s="31">
        <v>99.322406897899995</v>
      </c>
      <c r="M207" s="29">
        <v>7.0000000000000007E-2</v>
      </c>
      <c r="N207" s="29">
        <v>0.01</v>
      </c>
      <c r="O207" s="28">
        <v>51692</v>
      </c>
      <c r="P207" s="28">
        <v>50513</v>
      </c>
      <c r="Q207" s="32">
        <v>51692</v>
      </c>
      <c r="R207" s="32">
        <v>1400</v>
      </c>
      <c r="S207" s="28" t="s">
        <v>105</v>
      </c>
      <c r="T207" s="28" t="s">
        <v>106</v>
      </c>
      <c r="U207" s="32">
        <v>48.29</v>
      </c>
      <c r="V207" s="32">
        <v>0</v>
      </c>
      <c r="W207" s="32">
        <v>2.83</v>
      </c>
      <c r="X207" s="32">
        <v>0.497</v>
      </c>
      <c r="Y207" s="32">
        <f t="shared" si="24"/>
        <v>1.9809999999999999</v>
      </c>
      <c r="Z207" s="32">
        <f t="shared" si="25"/>
        <v>0.2485</v>
      </c>
      <c r="AA207" s="32">
        <v>0.88600000000000001</v>
      </c>
      <c r="AB207" s="33">
        <v>2.4543577913094802E-2</v>
      </c>
      <c r="AC207">
        <f t="shared" si="20"/>
        <v>108</v>
      </c>
      <c r="AD207">
        <f t="shared" si="21"/>
        <v>0</v>
      </c>
      <c r="AE207">
        <f t="shared" si="22"/>
        <v>0.1</v>
      </c>
      <c r="AF207">
        <f>'TP Factors'!$D$5</f>
        <v>0.88209793191670816</v>
      </c>
      <c r="AG207">
        <f t="shared" si="23"/>
        <v>0.1</v>
      </c>
    </row>
    <row r="208" spans="1:33">
      <c r="A208" s="28" t="s">
        <v>100</v>
      </c>
      <c r="B208" s="28">
        <v>17</v>
      </c>
      <c r="C208" s="28" t="s">
        <v>101</v>
      </c>
      <c r="D208" s="29">
        <v>32.369999999999997</v>
      </c>
      <c r="E208" s="28" t="s">
        <v>102</v>
      </c>
      <c r="F208" s="28">
        <v>1234</v>
      </c>
      <c r="G208" s="30">
        <v>105</v>
      </c>
      <c r="H208" s="28" t="s">
        <v>103</v>
      </c>
      <c r="I208" s="28" t="s">
        <v>104</v>
      </c>
      <c r="J208" s="28">
        <v>55</v>
      </c>
      <c r="K208" s="31">
        <v>81.662411348999996</v>
      </c>
      <c r="L208" s="31">
        <v>112.255680068</v>
      </c>
      <c r="M208" s="29">
        <v>7.0000000000000007E-2</v>
      </c>
      <c r="N208" s="29">
        <v>0.01</v>
      </c>
      <c r="O208" s="28">
        <v>51693</v>
      </c>
      <c r="P208" s="28">
        <v>50514</v>
      </c>
      <c r="Q208" s="32">
        <v>51693</v>
      </c>
      <c r="R208" s="32">
        <v>1400</v>
      </c>
      <c r="S208" s="28" t="s">
        <v>105</v>
      </c>
      <c r="T208" s="28" t="s">
        <v>106</v>
      </c>
      <c r="U208" s="32">
        <v>48.29</v>
      </c>
      <c r="V208" s="32">
        <v>0</v>
      </c>
      <c r="W208" s="32">
        <v>2.83</v>
      </c>
      <c r="X208" s="32">
        <v>0.497</v>
      </c>
      <c r="Y208" s="32">
        <f t="shared" si="24"/>
        <v>1.9809999999999999</v>
      </c>
      <c r="Z208" s="32">
        <f t="shared" si="25"/>
        <v>0.2485</v>
      </c>
      <c r="AA208" s="32">
        <v>0.88600000000000001</v>
      </c>
      <c r="AB208" s="33">
        <v>2.7738935041132399E-2</v>
      </c>
      <c r="AC208">
        <f t="shared" si="20"/>
        <v>122</v>
      </c>
      <c r="AD208">
        <f t="shared" si="21"/>
        <v>1</v>
      </c>
      <c r="AE208">
        <f t="shared" si="22"/>
        <v>0.1</v>
      </c>
      <c r="AF208">
        <f>'TP Factors'!$D$5</f>
        <v>0.88209793191670816</v>
      </c>
      <c r="AG208">
        <f t="shared" si="23"/>
        <v>0.1</v>
      </c>
    </row>
    <row r="209" spans="1:33">
      <c r="A209" s="28" t="s">
        <v>100</v>
      </c>
      <c r="B209" s="28">
        <v>17</v>
      </c>
      <c r="C209" s="28" t="s">
        <v>101</v>
      </c>
      <c r="D209" s="29">
        <v>32.369999999999997</v>
      </c>
      <c r="E209" s="28" t="s">
        <v>102</v>
      </c>
      <c r="F209" s="28">
        <v>1234</v>
      </c>
      <c r="G209" s="30">
        <v>45</v>
      </c>
      <c r="H209" s="28" t="s">
        <v>103</v>
      </c>
      <c r="I209" s="28" t="s">
        <v>104</v>
      </c>
      <c r="J209" s="28">
        <v>4</v>
      </c>
      <c r="K209" s="31">
        <v>18.407338947500001</v>
      </c>
      <c r="L209" s="31">
        <v>10.3739404115</v>
      </c>
      <c r="M209" s="29">
        <v>0</v>
      </c>
      <c r="N209" s="29">
        <v>0</v>
      </c>
      <c r="O209" s="28">
        <v>51694</v>
      </c>
      <c r="P209" s="28">
        <v>50515</v>
      </c>
      <c r="Q209" s="32">
        <v>51694</v>
      </c>
      <c r="R209" s="32">
        <v>8140</v>
      </c>
      <c r="S209" s="28" t="s">
        <v>107</v>
      </c>
      <c r="T209" s="28" t="s">
        <v>111</v>
      </c>
      <c r="U209" s="32">
        <v>48.29</v>
      </c>
      <c r="V209" s="32">
        <v>0</v>
      </c>
      <c r="W209" s="32">
        <v>1.18</v>
      </c>
      <c r="X209" s="32">
        <v>0.48</v>
      </c>
      <c r="Y209" s="32">
        <f t="shared" si="24"/>
        <v>0.82599999999999996</v>
      </c>
      <c r="Z209" s="32">
        <f t="shared" si="25"/>
        <v>0.24</v>
      </c>
      <c r="AA209" s="32">
        <v>0.74</v>
      </c>
      <c r="AB209" s="33">
        <v>2.5634656093588598E-3</v>
      </c>
      <c r="AC209">
        <f t="shared" si="20"/>
        <v>9</v>
      </c>
      <c r="AD209">
        <f t="shared" si="21"/>
        <v>0</v>
      </c>
      <c r="AE209">
        <f t="shared" si="22"/>
        <v>0</v>
      </c>
      <c r="AF209">
        <f>'TP Factors'!$D$5</f>
        <v>0.88209793191670816</v>
      </c>
      <c r="AG209">
        <f t="shared" si="23"/>
        <v>0</v>
      </c>
    </row>
    <row r="210" spans="1:33">
      <c r="A210" s="28" t="s">
        <v>100</v>
      </c>
      <c r="B210" s="28">
        <v>17</v>
      </c>
      <c r="C210" s="28" t="s">
        <v>101</v>
      </c>
      <c r="D210" s="29">
        <v>32.369999999999997</v>
      </c>
      <c r="E210" s="28" t="s">
        <v>102</v>
      </c>
      <c r="F210" s="28">
        <v>1234</v>
      </c>
      <c r="G210" s="30">
        <v>105</v>
      </c>
      <c r="H210" s="28" t="s">
        <v>103</v>
      </c>
      <c r="I210" s="28" t="s">
        <v>104</v>
      </c>
      <c r="J210" s="28">
        <v>768</v>
      </c>
      <c r="K210" s="31">
        <v>186.764508189</v>
      </c>
      <c r="L210" s="31">
        <v>1565.4494063699999</v>
      </c>
      <c r="M210" s="29">
        <v>1.04</v>
      </c>
      <c r="N210" s="29">
        <v>0.19</v>
      </c>
      <c r="O210" s="28">
        <v>51699</v>
      </c>
      <c r="P210" s="28">
        <v>50520</v>
      </c>
      <c r="Q210" s="32">
        <v>51699</v>
      </c>
      <c r="R210" s="32">
        <v>1400</v>
      </c>
      <c r="S210" s="28" t="s">
        <v>107</v>
      </c>
      <c r="T210" s="28" t="s">
        <v>112</v>
      </c>
      <c r="U210" s="32">
        <v>48.29</v>
      </c>
      <c r="V210" s="32">
        <v>0</v>
      </c>
      <c r="W210" s="32">
        <v>2.83</v>
      </c>
      <c r="X210" s="32">
        <v>0.497</v>
      </c>
      <c r="Y210" s="32">
        <f t="shared" si="24"/>
        <v>1.9809999999999999</v>
      </c>
      <c r="Z210" s="32">
        <f t="shared" si="25"/>
        <v>0.2485</v>
      </c>
      <c r="AA210" s="32">
        <v>0.89</v>
      </c>
      <c r="AB210" s="33">
        <v>0.38682955235462002</v>
      </c>
      <c r="AC210">
        <f t="shared" si="20"/>
        <v>1709</v>
      </c>
      <c r="AD210">
        <f t="shared" si="21"/>
        <v>7</v>
      </c>
      <c r="AE210">
        <f t="shared" si="22"/>
        <v>0.9</v>
      </c>
      <c r="AF210">
        <f>'TP Factors'!$D$5</f>
        <v>0.88209793191670816</v>
      </c>
      <c r="AG210">
        <f t="shared" si="23"/>
        <v>0.8</v>
      </c>
    </row>
    <row r="211" spans="1:33">
      <c r="A211" s="28" t="s">
        <v>100</v>
      </c>
      <c r="B211" s="28">
        <v>17</v>
      </c>
      <c r="C211" s="28" t="s">
        <v>101</v>
      </c>
      <c r="D211" s="29">
        <v>32.369999999999997</v>
      </c>
      <c r="E211" s="28" t="s">
        <v>102</v>
      </c>
      <c r="F211" s="28">
        <v>1234</v>
      </c>
      <c r="G211" s="30">
        <v>105</v>
      </c>
      <c r="H211" s="28" t="s">
        <v>103</v>
      </c>
      <c r="I211" s="28" t="s">
        <v>104</v>
      </c>
      <c r="J211" s="28">
        <v>0</v>
      </c>
      <c r="K211" s="31">
        <v>4.1399046202200003</v>
      </c>
      <c r="L211" s="31">
        <v>0.81217784756900002</v>
      </c>
      <c r="M211" s="29">
        <v>0</v>
      </c>
      <c r="N211" s="29">
        <v>0</v>
      </c>
      <c r="O211" s="28">
        <v>51700</v>
      </c>
      <c r="P211" s="28">
        <v>50521</v>
      </c>
      <c r="Q211" s="32">
        <v>51700</v>
      </c>
      <c r="R211" s="32">
        <v>1400</v>
      </c>
      <c r="S211" s="28" t="s">
        <v>105</v>
      </c>
      <c r="T211" s="28" t="s">
        <v>106</v>
      </c>
      <c r="U211" s="32">
        <v>48.29</v>
      </c>
      <c r="V211" s="32">
        <v>0</v>
      </c>
      <c r="W211" s="32">
        <v>2.83</v>
      </c>
      <c r="X211" s="32">
        <v>0.497</v>
      </c>
      <c r="Y211" s="32">
        <f t="shared" si="24"/>
        <v>1.9809999999999999</v>
      </c>
      <c r="Z211" s="32">
        <f t="shared" si="25"/>
        <v>0.2485</v>
      </c>
      <c r="AA211" s="32">
        <v>0.88600000000000001</v>
      </c>
      <c r="AB211" s="33">
        <v>2.0069015063368999E-4</v>
      </c>
      <c r="AC211">
        <f t="shared" si="20"/>
        <v>1</v>
      </c>
      <c r="AD211">
        <f t="shared" si="21"/>
        <v>0</v>
      </c>
      <c r="AE211">
        <f t="shared" si="22"/>
        <v>0</v>
      </c>
      <c r="AF211">
        <f>'TP Factors'!$D$5</f>
        <v>0.88209793191670816</v>
      </c>
      <c r="AG211">
        <f t="shared" si="23"/>
        <v>0</v>
      </c>
    </row>
    <row r="212" spans="1:33">
      <c r="A212" s="28" t="s">
        <v>100</v>
      </c>
      <c r="B212" s="28">
        <v>17</v>
      </c>
      <c r="C212" s="28" t="s">
        <v>101</v>
      </c>
      <c r="D212" s="29">
        <v>32.369999999999997</v>
      </c>
      <c r="E212" s="28" t="s">
        <v>102</v>
      </c>
      <c r="F212" s="28">
        <v>1234</v>
      </c>
      <c r="G212" s="30">
        <v>19.100000000000001</v>
      </c>
      <c r="H212" s="28" t="s">
        <v>103</v>
      </c>
      <c r="I212" s="28" t="s">
        <v>104</v>
      </c>
      <c r="J212" s="28">
        <v>269</v>
      </c>
      <c r="K212" s="31">
        <v>357.75343432800003</v>
      </c>
      <c r="L212" s="31">
        <v>1892.46110365</v>
      </c>
      <c r="M212" s="29">
        <v>0.33</v>
      </c>
      <c r="N212" s="29">
        <v>0.02</v>
      </c>
      <c r="O212" s="28">
        <v>51702</v>
      </c>
      <c r="P212" s="28">
        <v>50523</v>
      </c>
      <c r="Q212" s="32">
        <v>51702</v>
      </c>
      <c r="R212" s="32">
        <v>8340</v>
      </c>
      <c r="S212" s="28" t="s">
        <v>107</v>
      </c>
      <c r="T212" s="28" t="s">
        <v>113</v>
      </c>
      <c r="U212" s="32">
        <v>48.29</v>
      </c>
      <c r="V212" s="32">
        <v>0</v>
      </c>
      <c r="W212" s="32">
        <v>1.77</v>
      </c>
      <c r="X212" s="32">
        <v>0.17699999999999999</v>
      </c>
      <c r="Y212" s="32">
        <f t="shared" si="24"/>
        <v>1.2389999999999999</v>
      </c>
      <c r="Z212" s="32">
        <f t="shared" si="25"/>
        <v>8.8499999999999995E-2</v>
      </c>
      <c r="AA212" s="32">
        <v>0.25800000000000001</v>
      </c>
      <c r="AB212" s="33">
        <v>0.46763539168427798</v>
      </c>
      <c r="AC212">
        <f t="shared" si="20"/>
        <v>599</v>
      </c>
      <c r="AD212">
        <f t="shared" si="21"/>
        <v>2</v>
      </c>
      <c r="AE212">
        <f t="shared" si="22"/>
        <v>0.1</v>
      </c>
      <c r="AF212">
        <f>'TP Factors'!$D$5</f>
        <v>0.88209793191670816</v>
      </c>
      <c r="AG212">
        <f t="shared" si="23"/>
        <v>0.1</v>
      </c>
    </row>
    <row r="213" spans="1:33">
      <c r="A213" s="28" t="s">
        <v>100</v>
      </c>
      <c r="B213" s="28">
        <v>17</v>
      </c>
      <c r="C213" s="28" t="s">
        <v>101</v>
      </c>
      <c r="D213" s="29">
        <v>32.369999999999997</v>
      </c>
      <c r="E213" s="28" t="s">
        <v>102</v>
      </c>
      <c r="F213" s="28">
        <v>1234</v>
      </c>
      <c r="G213" s="30">
        <v>19.100000000000001</v>
      </c>
      <c r="H213" s="28" t="s">
        <v>103</v>
      </c>
      <c r="I213" s="28" t="s">
        <v>104</v>
      </c>
      <c r="J213" s="28">
        <v>1</v>
      </c>
      <c r="K213" s="31">
        <v>48.621564166299997</v>
      </c>
      <c r="L213" s="31">
        <v>13.5753980008</v>
      </c>
      <c r="M213" s="29">
        <v>0</v>
      </c>
      <c r="N213" s="29">
        <v>0</v>
      </c>
      <c r="O213" s="28">
        <v>51712</v>
      </c>
      <c r="P213" s="28">
        <v>50533</v>
      </c>
      <c r="Q213" s="32">
        <v>51712</v>
      </c>
      <c r="R213" s="32">
        <v>8340</v>
      </c>
      <c r="S213" s="28" t="s">
        <v>105</v>
      </c>
      <c r="T213" s="28" t="s">
        <v>114</v>
      </c>
      <c r="U213" s="32">
        <v>48.29</v>
      </c>
      <c r="V213" s="32">
        <v>0</v>
      </c>
      <c r="W213" s="32">
        <v>1.77</v>
      </c>
      <c r="X213" s="32">
        <v>0.17699999999999999</v>
      </c>
      <c r="Y213" s="32">
        <f t="shared" si="24"/>
        <v>1.2389999999999999</v>
      </c>
      <c r="Z213" s="32">
        <f t="shared" si="25"/>
        <v>8.8499999999999995E-2</v>
      </c>
      <c r="AA213" s="32">
        <v>0.17399999999999999</v>
      </c>
      <c r="AB213" s="33">
        <v>3.3544808105127198E-3</v>
      </c>
      <c r="AC213">
        <f t="shared" si="20"/>
        <v>3</v>
      </c>
      <c r="AD213">
        <f t="shared" si="21"/>
        <v>0</v>
      </c>
      <c r="AE213">
        <f t="shared" si="22"/>
        <v>0</v>
      </c>
      <c r="AF213">
        <f>'TP Factors'!$D$5</f>
        <v>0.88209793191670816</v>
      </c>
      <c r="AG213">
        <f t="shared" si="23"/>
        <v>0</v>
      </c>
    </row>
    <row r="214" spans="1:33">
      <c r="A214" s="28" t="s">
        <v>100</v>
      </c>
      <c r="B214" s="28">
        <v>17</v>
      </c>
      <c r="C214" s="28" t="s">
        <v>101</v>
      </c>
      <c r="D214" s="29">
        <v>32.369999999999997</v>
      </c>
      <c r="E214" s="28" t="s">
        <v>102</v>
      </c>
      <c r="F214" s="28">
        <v>1234</v>
      </c>
      <c r="G214" s="30">
        <v>19.100000000000001</v>
      </c>
      <c r="H214" s="28" t="s">
        <v>103</v>
      </c>
      <c r="I214" s="28" t="s">
        <v>104</v>
      </c>
      <c r="J214" s="28">
        <v>59</v>
      </c>
      <c r="K214" s="31">
        <v>99.190704305699995</v>
      </c>
      <c r="L214" s="31">
        <v>411.87038667100001</v>
      </c>
      <c r="M214" s="29">
        <v>7.0000000000000007E-2</v>
      </c>
      <c r="N214" s="29">
        <v>0.01</v>
      </c>
      <c r="O214" s="28">
        <v>51716</v>
      </c>
      <c r="P214" s="28">
        <v>50537</v>
      </c>
      <c r="Q214" s="32">
        <v>51716</v>
      </c>
      <c r="R214" s="32">
        <v>8340</v>
      </c>
      <c r="S214" s="28" t="s">
        <v>107</v>
      </c>
      <c r="T214" s="28" t="s">
        <v>113</v>
      </c>
      <c r="U214" s="32">
        <v>48.29</v>
      </c>
      <c r="V214" s="32">
        <v>0</v>
      </c>
      <c r="W214" s="32">
        <v>1.77</v>
      </c>
      <c r="X214" s="32">
        <v>0.17699999999999999</v>
      </c>
      <c r="Y214" s="32">
        <f t="shared" si="24"/>
        <v>1.2389999999999999</v>
      </c>
      <c r="Z214" s="32">
        <f t="shared" si="25"/>
        <v>8.8499999999999995E-2</v>
      </c>
      <c r="AA214" s="32">
        <v>0.25800000000000001</v>
      </c>
      <c r="AB214" s="33">
        <v>0.101775142292264</v>
      </c>
      <c r="AC214">
        <f t="shared" si="20"/>
        <v>130</v>
      </c>
      <c r="AD214">
        <f t="shared" si="21"/>
        <v>0</v>
      </c>
      <c r="AE214">
        <f t="shared" si="22"/>
        <v>0</v>
      </c>
      <c r="AF214">
        <f>'TP Factors'!$D$5</f>
        <v>0.88209793191670816</v>
      </c>
      <c r="AG214">
        <f t="shared" si="23"/>
        <v>0</v>
      </c>
    </row>
    <row r="215" spans="1:33">
      <c r="A215" s="28" t="s">
        <v>100</v>
      </c>
      <c r="B215" s="28">
        <v>17</v>
      </c>
      <c r="C215" s="28" t="s">
        <v>101</v>
      </c>
      <c r="D215" s="29">
        <v>32.369999999999997</v>
      </c>
      <c r="E215" s="28" t="s">
        <v>102</v>
      </c>
      <c r="F215" s="28">
        <v>1234</v>
      </c>
      <c r="G215" s="30">
        <v>105</v>
      </c>
      <c r="H215" s="28" t="s">
        <v>103</v>
      </c>
      <c r="I215" s="28" t="s">
        <v>104</v>
      </c>
      <c r="J215" s="28">
        <v>53</v>
      </c>
      <c r="K215" s="31">
        <v>51.714514161099999</v>
      </c>
      <c r="L215" s="31">
        <v>109.513663761</v>
      </c>
      <c r="M215" s="29">
        <v>7.0000000000000007E-2</v>
      </c>
      <c r="N215" s="29">
        <v>0.01</v>
      </c>
      <c r="O215" s="28">
        <v>51729</v>
      </c>
      <c r="P215" s="28">
        <v>50549</v>
      </c>
      <c r="Q215" s="32">
        <v>51729</v>
      </c>
      <c r="R215" s="32">
        <v>1400</v>
      </c>
      <c r="S215" s="28" t="s">
        <v>105</v>
      </c>
      <c r="T215" s="28" t="s">
        <v>106</v>
      </c>
      <c r="U215" s="32">
        <v>48.29</v>
      </c>
      <c r="V215" s="32">
        <v>0</v>
      </c>
      <c r="W215" s="32">
        <v>2.83</v>
      </c>
      <c r="X215" s="32">
        <v>0.497</v>
      </c>
      <c r="Y215" s="32">
        <f t="shared" si="24"/>
        <v>1.9809999999999999</v>
      </c>
      <c r="Z215" s="32">
        <f t="shared" si="25"/>
        <v>0.2485</v>
      </c>
      <c r="AA215" s="32">
        <v>0.88600000000000001</v>
      </c>
      <c r="AB215" s="33">
        <v>2.7061257808667898E-2</v>
      </c>
      <c r="AC215">
        <f t="shared" si="20"/>
        <v>119</v>
      </c>
      <c r="AD215">
        <f t="shared" si="21"/>
        <v>1</v>
      </c>
      <c r="AE215">
        <f t="shared" si="22"/>
        <v>0.1</v>
      </c>
      <c r="AF215">
        <f>'TP Factors'!$D$5</f>
        <v>0.88209793191670816</v>
      </c>
      <c r="AG215">
        <f t="shared" si="23"/>
        <v>0.1</v>
      </c>
    </row>
    <row r="216" spans="1:33">
      <c r="A216" s="28" t="s">
        <v>100</v>
      </c>
      <c r="B216" s="28">
        <v>17</v>
      </c>
      <c r="C216" s="28" t="s">
        <v>101</v>
      </c>
      <c r="D216" s="29">
        <v>32.369999999999997</v>
      </c>
      <c r="E216" s="28" t="s">
        <v>102</v>
      </c>
      <c r="F216" s="28">
        <v>1234</v>
      </c>
      <c r="G216" s="30">
        <v>105</v>
      </c>
      <c r="H216" s="28" t="s">
        <v>103</v>
      </c>
      <c r="I216" s="28" t="s">
        <v>104</v>
      </c>
      <c r="J216" s="28">
        <v>222</v>
      </c>
      <c r="K216" s="31">
        <v>134.53491088800001</v>
      </c>
      <c r="L216" s="31">
        <v>454.56909726100002</v>
      </c>
      <c r="M216" s="29">
        <v>0.3</v>
      </c>
      <c r="N216" s="29">
        <v>0.06</v>
      </c>
      <c r="O216" s="28">
        <v>51738</v>
      </c>
      <c r="P216" s="28">
        <v>50558</v>
      </c>
      <c r="Q216" s="32">
        <v>51738</v>
      </c>
      <c r="R216" s="32">
        <v>1400</v>
      </c>
      <c r="S216" s="28" t="s">
        <v>105</v>
      </c>
      <c r="T216" s="28" t="s">
        <v>106</v>
      </c>
      <c r="U216" s="32">
        <v>48.29</v>
      </c>
      <c r="V216" s="32">
        <v>0</v>
      </c>
      <c r="W216" s="32">
        <v>2.83</v>
      </c>
      <c r="X216" s="32">
        <v>0.497</v>
      </c>
      <c r="Y216" s="32">
        <f t="shared" si="24"/>
        <v>1.9809999999999999</v>
      </c>
      <c r="Z216" s="32">
        <f t="shared" si="25"/>
        <v>0.2485</v>
      </c>
      <c r="AA216" s="32">
        <v>0.88600000000000001</v>
      </c>
      <c r="AB216" s="33">
        <v>0.112325914519466</v>
      </c>
      <c r="AC216">
        <f t="shared" si="20"/>
        <v>494</v>
      </c>
      <c r="AD216">
        <f t="shared" si="21"/>
        <v>2</v>
      </c>
      <c r="AE216">
        <f t="shared" si="22"/>
        <v>0.3</v>
      </c>
      <c r="AF216">
        <f>'TP Factors'!$D$5</f>
        <v>0.88209793191670816</v>
      </c>
      <c r="AG216">
        <f t="shared" si="23"/>
        <v>0.3</v>
      </c>
    </row>
    <row r="217" spans="1:33">
      <c r="A217" s="28" t="s">
        <v>100</v>
      </c>
      <c r="B217" s="28">
        <v>17</v>
      </c>
      <c r="C217" s="28" t="s">
        <v>101</v>
      </c>
      <c r="D217" s="29">
        <v>32.369999999999997</v>
      </c>
      <c r="E217" s="28" t="s">
        <v>102</v>
      </c>
      <c r="F217" s="28">
        <v>1234</v>
      </c>
      <c r="G217" s="30">
        <v>105</v>
      </c>
      <c r="H217" s="28" t="s">
        <v>103</v>
      </c>
      <c r="I217" s="28" t="s">
        <v>104</v>
      </c>
      <c r="J217" s="28">
        <v>235</v>
      </c>
      <c r="K217" s="31">
        <v>112.540218248</v>
      </c>
      <c r="L217" s="31">
        <v>480.37875581899999</v>
      </c>
      <c r="M217" s="29">
        <v>0.32</v>
      </c>
      <c r="N217" s="29">
        <v>0.06</v>
      </c>
      <c r="O217" s="28">
        <v>51750</v>
      </c>
      <c r="P217" s="28">
        <v>50570</v>
      </c>
      <c r="Q217" s="32">
        <v>51750</v>
      </c>
      <c r="R217" s="32">
        <v>1400</v>
      </c>
      <c r="S217" s="28" t="s">
        <v>105</v>
      </c>
      <c r="T217" s="28" t="s">
        <v>106</v>
      </c>
      <c r="U217" s="32">
        <v>48.29</v>
      </c>
      <c r="V217" s="32">
        <v>0</v>
      </c>
      <c r="W217" s="32">
        <v>2.83</v>
      </c>
      <c r="X217" s="32">
        <v>0.497</v>
      </c>
      <c r="Y217" s="32">
        <f t="shared" si="24"/>
        <v>1.9809999999999999</v>
      </c>
      <c r="Z217" s="32">
        <f t="shared" si="25"/>
        <v>0.2485</v>
      </c>
      <c r="AA217" s="32">
        <v>0.88600000000000001</v>
      </c>
      <c r="AB217" s="33">
        <v>0.118703585445099</v>
      </c>
      <c r="AC217">
        <f t="shared" si="20"/>
        <v>522</v>
      </c>
      <c r="AD217">
        <f t="shared" si="21"/>
        <v>2</v>
      </c>
      <c r="AE217">
        <f t="shared" si="22"/>
        <v>0.3</v>
      </c>
      <c r="AF217">
        <f>'TP Factors'!$D$5</f>
        <v>0.88209793191670816</v>
      </c>
      <c r="AG217">
        <f t="shared" si="23"/>
        <v>0.3</v>
      </c>
    </row>
    <row r="218" spans="1:33">
      <c r="A218" s="28" t="s">
        <v>100</v>
      </c>
      <c r="B218" s="28">
        <v>17</v>
      </c>
      <c r="C218" s="28" t="s">
        <v>101</v>
      </c>
      <c r="D218" s="29">
        <v>32.369999999999997</v>
      </c>
      <c r="E218" s="28" t="s">
        <v>102</v>
      </c>
      <c r="F218" s="28">
        <v>1234</v>
      </c>
      <c r="G218" s="30">
        <v>105</v>
      </c>
      <c r="H218" s="28" t="s">
        <v>103</v>
      </c>
      <c r="I218" s="28" t="s">
        <v>104</v>
      </c>
      <c r="J218" s="28">
        <v>150</v>
      </c>
      <c r="K218" s="31">
        <v>94.326711549099997</v>
      </c>
      <c r="L218" s="31">
        <v>307.897965451</v>
      </c>
      <c r="M218" s="29">
        <v>0.2</v>
      </c>
      <c r="N218" s="29">
        <v>0.04</v>
      </c>
      <c r="O218" s="28">
        <v>51785</v>
      </c>
      <c r="P218" s="28">
        <v>50603</v>
      </c>
      <c r="Q218" s="32">
        <v>51785</v>
      </c>
      <c r="R218" s="32">
        <v>1400</v>
      </c>
      <c r="S218" s="28" t="s">
        <v>105</v>
      </c>
      <c r="T218" s="28" t="s">
        <v>106</v>
      </c>
      <c r="U218" s="32">
        <v>48.29</v>
      </c>
      <c r="V218" s="32">
        <v>0</v>
      </c>
      <c r="W218" s="32">
        <v>2.83</v>
      </c>
      <c r="X218" s="32">
        <v>0.497</v>
      </c>
      <c r="Y218" s="32">
        <f t="shared" si="24"/>
        <v>1.9809999999999999</v>
      </c>
      <c r="Z218" s="32">
        <f t="shared" si="25"/>
        <v>0.2485</v>
      </c>
      <c r="AA218" s="32">
        <v>0.88600000000000001</v>
      </c>
      <c r="AB218" s="33">
        <v>7.6083031739301199E-2</v>
      </c>
      <c r="AC218">
        <f t="shared" si="20"/>
        <v>335</v>
      </c>
      <c r="AD218">
        <f t="shared" si="21"/>
        <v>1</v>
      </c>
      <c r="AE218">
        <f t="shared" si="22"/>
        <v>0.2</v>
      </c>
      <c r="AF218">
        <f>'TP Factors'!$D$5</f>
        <v>0.88209793191670816</v>
      </c>
      <c r="AG218">
        <f t="shared" si="23"/>
        <v>0.2</v>
      </c>
    </row>
    <row r="219" spans="1:33">
      <c r="A219" s="28" t="s">
        <v>100</v>
      </c>
      <c r="B219" s="28">
        <v>17</v>
      </c>
      <c r="C219" s="28" t="s">
        <v>101</v>
      </c>
      <c r="D219" s="29">
        <v>32.369999999999997</v>
      </c>
      <c r="E219" s="28" t="s">
        <v>102</v>
      </c>
      <c r="F219" s="28">
        <v>1234</v>
      </c>
      <c r="G219" s="30">
        <v>105</v>
      </c>
      <c r="H219" s="28" t="s">
        <v>103</v>
      </c>
      <c r="I219" s="28" t="s">
        <v>104</v>
      </c>
      <c r="J219" s="28">
        <v>233</v>
      </c>
      <c r="K219" s="31">
        <v>127.64389865699999</v>
      </c>
      <c r="L219" s="31">
        <v>477.26103790799999</v>
      </c>
      <c r="M219" s="29">
        <v>0.31</v>
      </c>
      <c r="N219" s="29">
        <v>0.06</v>
      </c>
      <c r="O219" s="28">
        <v>51794</v>
      </c>
      <c r="P219" s="28">
        <v>50610</v>
      </c>
      <c r="Q219" s="32">
        <v>51794</v>
      </c>
      <c r="R219" s="32">
        <v>1400</v>
      </c>
      <c r="S219" s="28" t="s">
        <v>105</v>
      </c>
      <c r="T219" s="28" t="s">
        <v>106</v>
      </c>
      <c r="U219" s="32">
        <v>48.29</v>
      </c>
      <c r="V219" s="32">
        <v>0</v>
      </c>
      <c r="W219" s="32">
        <v>2.83</v>
      </c>
      <c r="X219" s="32">
        <v>0.497</v>
      </c>
      <c r="Y219" s="32">
        <f t="shared" si="24"/>
        <v>1.9809999999999999</v>
      </c>
      <c r="Z219" s="32">
        <f t="shared" si="25"/>
        <v>0.2485</v>
      </c>
      <c r="AA219" s="32">
        <v>0.88600000000000001</v>
      </c>
      <c r="AB219" s="33">
        <v>0.117933204336021</v>
      </c>
      <c r="AC219">
        <f t="shared" si="20"/>
        <v>519</v>
      </c>
      <c r="AD219">
        <f t="shared" si="21"/>
        <v>2</v>
      </c>
      <c r="AE219">
        <f t="shared" si="22"/>
        <v>0.3</v>
      </c>
      <c r="AF219">
        <f>'TP Factors'!$D$5</f>
        <v>0.88209793191670816</v>
      </c>
      <c r="AG219">
        <f t="shared" si="23"/>
        <v>0.3</v>
      </c>
    </row>
    <row r="220" spans="1:33">
      <c r="A220" s="28" t="s">
        <v>100</v>
      </c>
      <c r="B220" s="28">
        <v>17</v>
      </c>
      <c r="C220" s="28" t="s">
        <v>101</v>
      </c>
      <c r="D220" s="29">
        <v>32.369999999999997</v>
      </c>
      <c r="E220" s="28" t="s">
        <v>102</v>
      </c>
      <c r="F220" s="28">
        <v>1234</v>
      </c>
      <c r="G220" s="30">
        <v>105</v>
      </c>
      <c r="H220" s="28" t="s">
        <v>103</v>
      </c>
      <c r="I220" s="28" t="s">
        <v>104</v>
      </c>
      <c r="J220" s="28">
        <v>168</v>
      </c>
      <c r="K220" s="31">
        <v>97.469264128700004</v>
      </c>
      <c r="L220" s="31">
        <v>342.96276517199999</v>
      </c>
      <c r="M220" s="29">
        <v>0.23</v>
      </c>
      <c r="N220" s="29">
        <v>0.04</v>
      </c>
      <c r="O220" s="28">
        <v>51843</v>
      </c>
      <c r="P220" s="28">
        <v>50652</v>
      </c>
      <c r="Q220" s="32">
        <v>51843</v>
      </c>
      <c r="R220" s="32">
        <v>1400</v>
      </c>
      <c r="S220" s="28" t="s">
        <v>107</v>
      </c>
      <c r="T220" s="28" t="s">
        <v>112</v>
      </c>
      <c r="U220" s="32">
        <v>48.29</v>
      </c>
      <c r="V220" s="32">
        <v>0</v>
      </c>
      <c r="W220" s="32">
        <v>2.83</v>
      </c>
      <c r="X220" s="32">
        <v>0.497</v>
      </c>
      <c r="Y220" s="32">
        <f t="shared" si="24"/>
        <v>1.9809999999999999</v>
      </c>
      <c r="Z220" s="32">
        <f t="shared" si="25"/>
        <v>0.2485</v>
      </c>
      <c r="AA220" s="32">
        <v>0.89</v>
      </c>
      <c r="AB220" s="33">
        <v>8.4747575081440998E-2</v>
      </c>
      <c r="AC220">
        <f t="shared" si="20"/>
        <v>374</v>
      </c>
      <c r="AD220">
        <f t="shared" si="21"/>
        <v>2</v>
      </c>
      <c r="AE220">
        <f t="shared" si="22"/>
        <v>0.2</v>
      </c>
      <c r="AF220">
        <f>'TP Factors'!$D$5</f>
        <v>0.88209793191670816</v>
      </c>
      <c r="AG220">
        <f t="shared" si="23"/>
        <v>0.2</v>
      </c>
    </row>
    <row r="221" spans="1:33">
      <c r="A221" s="28" t="s">
        <v>100</v>
      </c>
      <c r="B221" s="28">
        <v>17</v>
      </c>
      <c r="C221" s="28" t="s">
        <v>101</v>
      </c>
      <c r="D221" s="29">
        <v>32.369999999999997</v>
      </c>
      <c r="E221" s="28" t="s">
        <v>102</v>
      </c>
      <c r="F221" s="28">
        <v>1234</v>
      </c>
      <c r="G221" s="30">
        <v>45</v>
      </c>
      <c r="H221" s="28" t="s">
        <v>103</v>
      </c>
      <c r="I221" s="28" t="s">
        <v>104</v>
      </c>
      <c r="J221" s="28">
        <v>84</v>
      </c>
      <c r="K221" s="31">
        <v>58.524314968600002</v>
      </c>
      <c r="L221" s="31">
        <v>206.43490426100001</v>
      </c>
      <c r="M221" s="29">
        <v>7.0000000000000007E-2</v>
      </c>
      <c r="N221" s="29">
        <v>0.02</v>
      </c>
      <c r="O221" s="28">
        <v>51877</v>
      </c>
      <c r="P221" s="28">
        <v>50681</v>
      </c>
      <c r="Q221" s="32">
        <v>51877</v>
      </c>
      <c r="R221" s="32">
        <v>8140</v>
      </c>
      <c r="S221" s="28" t="s">
        <v>107</v>
      </c>
      <c r="T221" s="28" t="s">
        <v>111</v>
      </c>
      <c r="U221" s="32">
        <v>48.29</v>
      </c>
      <c r="V221" s="32">
        <v>0</v>
      </c>
      <c r="W221" s="32">
        <v>1.18</v>
      </c>
      <c r="X221" s="32">
        <v>0.48</v>
      </c>
      <c r="Y221" s="32">
        <f t="shared" si="24"/>
        <v>0.82599999999999996</v>
      </c>
      <c r="Z221" s="32">
        <f t="shared" si="25"/>
        <v>0.24</v>
      </c>
      <c r="AA221" s="32">
        <v>0.74</v>
      </c>
      <c r="AB221" s="33">
        <v>5.10110155324838E-2</v>
      </c>
      <c r="AC221">
        <f t="shared" si="20"/>
        <v>187</v>
      </c>
      <c r="AD221">
        <f t="shared" si="21"/>
        <v>0</v>
      </c>
      <c r="AE221">
        <f t="shared" si="22"/>
        <v>0.1</v>
      </c>
      <c r="AF221">
        <f>'TP Factors'!$D$5</f>
        <v>0.88209793191670816</v>
      </c>
      <c r="AG221">
        <f t="shared" si="23"/>
        <v>0.1</v>
      </c>
    </row>
    <row r="222" spans="1:33">
      <c r="A222" s="28" t="s">
        <v>100</v>
      </c>
      <c r="B222" s="28">
        <v>17</v>
      </c>
      <c r="C222" s="28" t="s">
        <v>101</v>
      </c>
      <c r="D222" s="29">
        <v>32.369999999999997</v>
      </c>
      <c r="E222" s="28" t="s">
        <v>102</v>
      </c>
      <c r="F222" s="28">
        <v>1234</v>
      </c>
      <c r="G222" s="30">
        <v>45</v>
      </c>
      <c r="H222" s="28" t="s">
        <v>115</v>
      </c>
      <c r="I222" s="28" t="s">
        <v>104</v>
      </c>
      <c r="J222" s="28">
        <v>259</v>
      </c>
      <c r="K222" s="31">
        <v>233.26903386500001</v>
      </c>
      <c r="L222" s="31">
        <v>634.60088588300005</v>
      </c>
      <c r="M222" s="29">
        <v>0.22</v>
      </c>
      <c r="N222" s="29">
        <v>0.06</v>
      </c>
      <c r="O222" s="28">
        <v>51884</v>
      </c>
      <c r="P222" s="28">
        <v>50688</v>
      </c>
      <c r="Q222" s="32">
        <v>51884</v>
      </c>
      <c r="R222" s="32">
        <v>8140</v>
      </c>
      <c r="S222" s="28" t="s">
        <v>107</v>
      </c>
      <c r="T222" s="28" t="s">
        <v>111</v>
      </c>
      <c r="U222" s="32">
        <v>48.29</v>
      </c>
      <c r="V222" s="32">
        <v>0</v>
      </c>
      <c r="W222" s="32">
        <v>1.18</v>
      </c>
      <c r="X222" s="32">
        <v>0.48</v>
      </c>
      <c r="Y222" s="32">
        <f t="shared" si="24"/>
        <v>0.82599999999999996</v>
      </c>
      <c r="Z222" s="32">
        <f t="shared" si="25"/>
        <v>0.24</v>
      </c>
      <c r="AA222" s="32">
        <v>0.74</v>
      </c>
      <c r="AB222" s="33">
        <v>0.15681192906531399</v>
      </c>
      <c r="AC222">
        <f t="shared" si="20"/>
        <v>576</v>
      </c>
      <c r="AD222">
        <f t="shared" si="21"/>
        <v>1</v>
      </c>
      <c r="AE222">
        <f t="shared" si="22"/>
        <v>0.3</v>
      </c>
      <c r="AF222">
        <f>'TP Factors'!$D$6</f>
        <v>1.0585839223673177</v>
      </c>
      <c r="AG222">
        <f t="shared" si="23"/>
        <v>0.3</v>
      </c>
    </row>
    <row r="223" spans="1:33">
      <c r="A223" s="28" t="s">
        <v>100</v>
      </c>
      <c r="B223" s="28">
        <v>17</v>
      </c>
      <c r="C223" s="28" t="s">
        <v>101</v>
      </c>
      <c r="D223" s="29">
        <v>32.369999999999997</v>
      </c>
      <c r="E223" s="28" t="s">
        <v>102</v>
      </c>
      <c r="F223" s="28">
        <v>1234</v>
      </c>
      <c r="G223" s="30">
        <v>45</v>
      </c>
      <c r="H223" s="28" t="s">
        <v>115</v>
      </c>
      <c r="I223" s="28" t="s">
        <v>104</v>
      </c>
      <c r="J223" s="28">
        <v>166</v>
      </c>
      <c r="K223" s="31">
        <v>104.79792550499999</v>
      </c>
      <c r="L223" s="31">
        <v>406.74315203200001</v>
      </c>
      <c r="M223" s="29">
        <v>0.14000000000000001</v>
      </c>
      <c r="N223" s="29">
        <v>0.04</v>
      </c>
      <c r="O223" s="28">
        <v>51926</v>
      </c>
      <c r="P223" s="28">
        <v>50727</v>
      </c>
      <c r="Q223" s="32">
        <v>51926</v>
      </c>
      <c r="R223" s="32">
        <v>8140</v>
      </c>
      <c r="S223" s="28" t="s">
        <v>107</v>
      </c>
      <c r="T223" s="28" t="s">
        <v>111</v>
      </c>
      <c r="U223" s="32">
        <v>48.29</v>
      </c>
      <c r="V223" s="32">
        <v>0</v>
      </c>
      <c r="W223" s="32">
        <v>1.18</v>
      </c>
      <c r="X223" s="32">
        <v>0.48</v>
      </c>
      <c r="Y223" s="32">
        <f t="shared" si="24"/>
        <v>0.82599999999999996</v>
      </c>
      <c r="Z223" s="32">
        <f t="shared" si="25"/>
        <v>0.24</v>
      </c>
      <c r="AA223" s="32">
        <v>0.74</v>
      </c>
      <c r="AB223" s="33">
        <v>3.6475037537174397E-2</v>
      </c>
      <c r="AC223">
        <f t="shared" si="20"/>
        <v>134</v>
      </c>
      <c r="AD223">
        <f t="shared" si="21"/>
        <v>0</v>
      </c>
      <c r="AE223">
        <f t="shared" si="22"/>
        <v>0.1</v>
      </c>
      <c r="AF223">
        <f>'TP Factors'!$D$6</f>
        <v>1.0585839223673177</v>
      </c>
      <c r="AG223">
        <f t="shared" si="23"/>
        <v>0.1</v>
      </c>
    </row>
    <row r="224" spans="1:33">
      <c r="A224" s="28" t="s">
        <v>100</v>
      </c>
      <c r="B224" s="28">
        <v>0</v>
      </c>
      <c r="D224" s="29">
        <v>0</v>
      </c>
      <c r="E224" s="28" t="s">
        <v>102</v>
      </c>
      <c r="F224" s="28">
        <v>0</v>
      </c>
      <c r="G224" s="30">
        <v>93.9</v>
      </c>
      <c r="H224" s="28" t="s">
        <v>103</v>
      </c>
      <c r="I224" s="28" t="s">
        <v>104</v>
      </c>
      <c r="J224" s="28">
        <v>0</v>
      </c>
      <c r="K224" s="31">
        <v>1071.0599096000001</v>
      </c>
      <c r="L224" s="31">
        <v>42512.9150333</v>
      </c>
      <c r="M224" s="29">
        <v>0</v>
      </c>
      <c r="N224" s="29">
        <v>0</v>
      </c>
      <c r="O224" s="28">
        <v>0</v>
      </c>
      <c r="P224" s="28">
        <v>0</v>
      </c>
      <c r="Q224" s="32">
        <v>74241</v>
      </c>
      <c r="R224" s="32">
        <v>1600</v>
      </c>
      <c r="T224" s="28" t="s">
        <v>132</v>
      </c>
      <c r="U224" s="32">
        <v>48.29</v>
      </c>
      <c r="V224" s="32">
        <v>0</v>
      </c>
      <c r="W224" s="32">
        <v>1.18</v>
      </c>
      <c r="X224" s="32">
        <v>0.15</v>
      </c>
      <c r="Y224" s="32">
        <f t="shared" si="24"/>
        <v>0.82599999999999996</v>
      </c>
      <c r="Z224" s="32">
        <f t="shared" si="25"/>
        <v>7.4999999999999997E-2</v>
      </c>
      <c r="AA224" s="32">
        <v>0.30399999999999999</v>
      </c>
      <c r="AB224" s="33">
        <v>10.496894663000001</v>
      </c>
      <c r="AC224">
        <f t="shared" si="20"/>
        <v>15840</v>
      </c>
      <c r="AD224">
        <f t="shared" si="21"/>
        <v>29</v>
      </c>
      <c r="AE224">
        <f t="shared" si="22"/>
        <v>2.6</v>
      </c>
      <c r="AF224">
        <f>'TP Factors'!$D$5</f>
        <v>0.88209793191670816</v>
      </c>
      <c r="AG224">
        <f t="shared" si="23"/>
        <v>2.2999999999999998</v>
      </c>
    </row>
    <row r="225" spans="1:33">
      <c r="A225" s="28" t="s">
        <v>100</v>
      </c>
      <c r="B225" s="28">
        <v>0</v>
      </c>
      <c r="D225" s="29">
        <v>0</v>
      </c>
      <c r="E225" s="28" t="s">
        <v>102</v>
      </c>
      <c r="F225" s="28">
        <v>0</v>
      </c>
      <c r="G225" s="30">
        <v>93.9</v>
      </c>
      <c r="H225" s="28" t="s">
        <v>103</v>
      </c>
      <c r="I225" s="28" t="s">
        <v>104</v>
      </c>
      <c r="J225" s="28">
        <v>0</v>
      </c>
      <c r="K225" s="31">
        <v>14.8202586756</v>
      </c>
      <c r="L225" s="31">
        <v>7.8072053221199997</v>
      </c>
      <c r="M225" s="29">
        <v>0</v>
      </c>
      <c r="N225" s="29">
        <v>0</v>
      </c>
      <c r="O225" s="28">
        <v>0</v>
      </c>
      <c r="P225" s="28">
        <v>0</v>
      </c>
      <c r="Q225" s="32">
        <v>74242</v>
      </c>
      <c r="R225" s="32">
        <v>1600</v>
      </c>
      <c r="T225" s="28" t="s">
        <v>132</v>
      </c>
      <c r="U225" s="32">
        <v>48.29</v>
      </c>
      <c r="V225" s="32">
        <v>0</v>
      </c>
      <c r="W225" s="32">
        <v>1.18</v>
      </c>
      <c r="X225" s="32">
        <v>0.15</v>
      </c>
      <c r="Y225" s="32">
        <f t="shared" si="24"/>
        <v>0.82599999999999996</v>
      </c>
      <c r="Z225" s="32">
        <f t="shared" si="25"/>
        <v>7.4999999999999997E-2</v>
      </c>
      <c r="AA225" s="32">
        <v>0.30399999999999999</v>
      </c>
      <c r="AB225" s="33">
        <v>1.9276828662623501E-3</v>
      </c>
      <c r="AC225">
        <f t="shared" si="20"/>
        <v>3</v>
      </c>
      <c r="AD225">
        <f t="shared" si="21"/>
        <v>0</v>
      </c>
      <c r="AE225">
        <f t="shared" si="22"/>
        <v>0</v>
      </c>
      <c r="AF225">
        <f>'TP Factors'!$D$5</f>
        <v>0.88209793191670816</v>
      </c>
      <c r="AG225">
        <f t="shared" si="23"/>
        <v>0</v>
      </c>
    </row>
    <row r="226" spans="1:33">
      <c r="A226" s="28" t="s">
        <v>100</v>
      </c>
      <c r="B226" s="28">
        <v>0</v>
      </c>
      <c r="D226" s="29">
        <v>0</v>
      </c>
      <c r="E226" s="28" t="s">
        <v>102</v>
      </c>
      <c r="F226" s="28">
        <v>0</v>
      </c>
      <c r="G226" s="30">
        <v>105</v>
      </c>
      <c r="H226" s="28" t="s">
        <v>103</v>
      </c>
      <c r="I226" s="28" t="s">
        <v>104</v>
      </c>
      <c r="J226" s="28">
        <v>0</v>
      </c>
      <c r="K226" s="31">
        <v>162.075961659</v>
      </c>
      <c r="L226" s="31">
        <v>1146.0997058400001</v>
      </c>
      <c r="M226" s="29">
        <v>0</v>
      </c>
      <c r="N226" s="29">
        <v>0</v>
      </c>
      <c r="O226" s="28">
        <v>0</v>
      </c>
      <c r="P226" s="28">
        <v>0</v>
      </c>
      <c r="Q226" s="32">
        <v>74424</v>
      </c>
      <c r="R226" s="32">
        <v>1400</v>
      </c>
      <c r="T226" s="28" t="s">
        <v>128</v>
      </c>
      <c r="U226" s="32">
        <v>48.29</v>
      </c>
      <c r="V226" s="32">
        <v>0</v>
      </c>
      <c r="W226" s="32">
        <v>1.93</v>
      </c>
      <c r="X226" s="32">
        <v>0.497</v>
      </c>
      <c r="Y226" s="32">
        <f t="shared" si="24"/>
        <v>1.351</v>
      </c>
      <c r="Z226" s="32">
        <f t="shared" si="25"/>
        <v>0.2485</v>
      </c>
      <c r="AA226" s="32">
        <v>0.88700000000000001</v>
      </c>
      <c r="AB226" s="33">
        <v>0.28298425468761601</v>
      </c>
      <c r="AC226">
        <f t="shared" si="20"/>
        <v>1246</v>
      </c>
      <c r="AD226">
        <f t="shared" si="21"/>
        <v>4</v>
      </c>
      <c r="AE226">
        <f t="shared" si="22"/>
        <v>0.7</v>
      </c>
      <c r="AF226">
        <f>'TP Factors'!$D$5</f>
        <v>0.88209793191670816</v>
      </c>
      <c r="AG226">
        <f t="shared" si="23"/>
        <v>0.6</v>
      </c>
    </row>
    <row r="227" spans="1:33">
      <c r="A227" s="28" t="s">
        <v>100</v>
      </c>
      <c r="B227" s="28">
        <v>0</v>
      </c>
      <c r="D227" s="29">
        <v>0</v>
      </c>
      <c r="E227" s="28" t="s">
        <v>102</v>
      </c>
      <c r="F227" s="28">
        <v>0</v>
      </c>
      <c r="G227" s="30">
        <v>105</v>
      </c>
      <c r="H227" s="28" t="s">
        <v>103</v>
      </c>
      <c r="I227" s="28" t="s">
        <v>104</v>
      </c>
      <c r="J227" s="28">
        <v>0</v>
      </c>
      <c r="K227" s="31">
        <v>193.75304608600001</v>
      </c>
      <c r="L227" s="31">
        <v>2175.5318304699999</v>
      </c>
      <c r="M227" s="29">
        <v>0</v>
      </c>
      <c r="N227" s="29">
        <v>0</v>
      </c>
      <c r="O227" s="28">
        <v>0</v>
      </c>
      <c r="P227" s="28">
        <v>0</v>
      </c>
      <c r="Q227" s="32">
        <v>74425</v>
      </c>
      <c r="R227" s="32">
        <v>1400</v>
      </c>
      <c r="T227" s="28" t="s">
        <v>128</v>
      </c>
      <c r="U227" s="32">
        <v>48.29</v>
      </c>
      <c r="V227" s="32">
        <v>0</v>
      </c>
      <c r="W227" s="32">
        <v>1.93</v>
      </c>
      <c r="X227" s="32">
        <v>0.497</v>
      </c>
      <c r="Y227" s="32">
        <f t="shared" si="24"/>
        <v>1.351</v>
      </c>
      <c r="Z227" s="32">
        <f t="shared" si="25"/>
        <v>0.2485</v>
      </c>
      <c r="AA227" s="32">
        <v>0.88700000000000001</v>
      </c>
      <c r="AB227" s="33">
        <v>0.53716201765612803</v>
      </c>
      <c r="AC227">
        <f t="shared" si="20"/>
        <v>2365</v>
      </c>
      <c r="AD227">
        <f t="shared" si="21"/>
        <v>7</v>
      </c>
      <c r="AE227">
        <f t="shared" si="22"/>
        <v>1.3</v>
      </c>
      <c r="AF227">
        <f>'TP Factors'!$D$5</f>
        <v>0.88209793191670816</v>
      </c>
      <c r="AG227">
        <f t="shared" si="23"/>
        <v>1.1000000000000001</v>
      </c>
    </row>
    <row r="228" spans="1:33">
      <c r="A228" s="28" t="s">
        <v>100</v>
      </c>
      <c r="B228" s="28">
        <v>0</v>
      </c>
      <c r="D228" s="29">
        <v>0</v>
      </c>
      <c r="E228" s="28" t="s">
        <v>102</v>
      </c>
      <c r="F228" s="28">
        <v>0</v>
      </c>
      <c r="G228" s="30">
        <v>105</v>
      </c>
      <c r="H228" s="28" t="s">
        <v>103</v>
      </c>
      <c r="I228" s="28" t="s">
        <v>104</v>
      </c>
      <c r="J228" s="28">
        <v>0</v>
      </c>
      <c r="K228" s="31">
        <v>8.2270013016500005</v>
      </c>
      <c r="L228" s="31">
        <v>2.4212255756299998</v>
      </c>
      <c r="M228" s="29">
        <v>0</v>
      </c>
      <c r="N228" s="29">
        <v>0</v>
      </c>
      <c r="O228" s="28">
        <v>0</v>
      </c>
      <c r="P228" s="28">
        <v>0</v>
      </c>
      <c r="Q228" s="32">
        <v>74492</v>
      </c>
      <c r="R228" s="32">
        <v>1400</v>
      </c>
      <c r="T228" s="28" t="s">
        <v>106</v>
      </c>
      <c r="U228" s="32">
        <v>48.29</v>
      </c>
      <c r="V228" s="32">
        <v>0</v>
      </c>
      <c r="W228" s="32">
        <v>1.93</v>
      </c>
      <c r="X228" s="32">
        <v>0.497</v>
      </c>
      <c r="Y228" s="32">
        <f t="shared" si="24"/>
        <v>1.351</v>
      </c>
      <c r="Z228" s="32">
        <f t="shared" si="25"/>
        <v>0.2485</v>
      </c>
      <c r="AA228" s="32">
        <v>0.88600000000000001</v>
      </c>
      <c r="AB228" s="33">
        <v>5.9782564868763005E-4</v>
      </c>
      <c r="AC228">
        <f t="shared" si="20"/>
        <v>3</v>
      </c>
      <c r="AD228">
        <f t="shared" si="21"/>
        <v>0</v>
      </c>
      <c r="AE228">
        <f t="shared" si="22"/>
        <v>0</v>
      </c>
      <c r="AF228">
        <f>'TP Factors'!$D$5</f>
        <v>0.88209793191670816</v>
      </c>
      <c r="AG228">
        <f t="shared" si="23"/>
        <v>0</v>
      </c>
    </row>
    <row r="229" spans="1:33">
      <c r="A229" s="28" t="s">
        <v>100</v>
      </c>
      <c r="B229" s="28">
        <v>0</v>
      </c>
      <c r="D229" s="29">
        <v>0</v>
      </c>
      <c r="E229" s="28" t="s">
        <v>102</v>
      </c>
      <c r="F229" s="28">
        <v>0</v>
      </c>
      <c r="G229" s="30">
        <v>105</v>
      </c>
      <c r="H229" s="28" t="s">
        <v>103</v>
      </c>
      <c r="I229" s="28" t="s">
        <v>104</v>
      </c>
      <c r="J229" s="28">
        <v>0</v>
      </c>
      <c r="K229" s="31">
        <v>92.230662110400004</v>
      </c>
      <c r="L229" s="31">
        <v>349.48215696800003</v>
      </c>
      <c r="M229" s="29">
        <v>0</v>
      </c>
      <c r="N229" s="29">
        <v>0</v>
      </c>
      <c r="O229" s="28">
        <v>0</v>
      </c>
      <c r="P229" s="28">
        <v>0</v>
      </c>
      <c r="Q229" s="32">
        <v>74493</v>
      </c>
      <c r="R229" s="32">
        <v>1400</v>
      </c>
      <c r="T229" s="28" t="s">
        <v>112</v>
      </c>
      <c r="U229" s="32">
        <v>48.29</v>
      </c>
      <c r="V229" s="32">
        <v>0</v>
      </c>
      <c r="W229" s="32">
        <v>1.93</v>
      </c>
      <c r="X229" s="32">
        <v>0.497</v>
      </c>
      <c r="Y229" s="32">
        <f t="shared" si="24"/>
        <v>1.351</v>
      </c>
      <c r="Z229" s="32">
        <f t="shared" si="25"/>
        <v>0.2485</v>
      </c>
      <c r="AA229" s="32">
        <v>0.89</v>
      </c>
      <c r="AB229" s="33">
        <v>8.6290766017457596E-2</v>
      </c>
      <c r="AC229">
        <f t="shared" si="20"/>
        <v>381</v>
      </c>
      <c r="AD229">
        <f t="shared" si="21"/>
        <v>1</v>
      </c>
      <c r="AE229">
        <f t="shared" si="22"/>
        <v>0.2</v>
      </c>
      <c r="AF229">
        <f>'TP Factors'!$D$5</f>
        <v>0.88209793191670816</v>
      </c>
      <c r="AG229">
        <f t="shared" si="23"/>
        <v>0.2</v>
      </c>
    </row>
    <row r="230" spans="1:33">
      <c r="A230" s="28" t="s">
        <v>100</v>
      </c>
      <c r="B230" s="28">
        <v>0</v>
      </c>
      <c r="D230" s="29">
        <v>0</v>
      </c>
      <c r="E230" s="28" t="s">
        <v>102</v>
      </c>
      <c r="F230" s="28">
        <v>0</v>
      </c>
      <c r="G230" s="30">
        <v>105</v>
      </c>
      <c r="H230" s="28" t="s">
        <v>103</v>
      </c>
      <c r="I230" s="28" t="s">
        <v>104</v>
      </c>
      <c r="J230" s="28">
        <v>0</v>
      </c>
      <c r="K230" s="31">
        <v>60.659232964099999</v>
      </c>
      <c r="L230" s="31">
        <v>88.424139536799998</v>
      </c>
      <c r="M230" s="29">
        <v>0</v>
      </c>
      <c r="N230" s="29">
        <v>0</v>
      </c>
      <c r="O230" s="28">
        <v>0</v>
      </c>
      <c r="P230" s="28">
        <v>0</v>
      </c>
      <c r="Q230" s="32">
        <v>74494</v>
      </c>
      <c r="R230" s="32">
        <v>1400</v>
      </c>
      <c r="T230" s="28" t="s">
        <v>128</v>
      </c>
      <c r="U230" s="32">
        <v>48.29</v>
      </c>
      <c r="V230" s="32">
        <v>0</v>
      </c>
      <c r="W230" s="32">
        <v>1.93</v>
      </c>
      <c r="X230" s="32">
        <v>0.497</v>
      </c>
      <c r="Y230" s="32">
        <f t="shared" si="24"/>
        <v>1.351</v>
      </c>
      <c r="Z230" s="32">
        <f t="shared" si="25"/>
        <v>0.2485</v>
      </c>
      <c r="AA230" s="32">
        <v>0.88700000000000001</v>
      </c>
      <c r="AB230" s="33">
        <v>2.1832836265037899E-2</v>
      </c>
      <c r="AC230">
        <f t="shared" si="20"/>
        <v>96</v>
      </c>
      <c r="AD230">
        <f t="shared" si="21"/>
        <v>0</v>
      </c>
      <c r="AE230">
        <f t="shared" si="22"/>
        <v>0.1</v>
      </c>
      <c r="AF230">
        <f>'TP Factors'!$D$5</f>
        <v>0.88209793191670816</v>
      </c>
      <c r="AG230">
        <f t="shared" si="23"/>
        <v>0.1</v>
      </c>
    </row>
    <row r="231" spans="1:33">
      <c r="A231" s="28" t="s">
        <v>100</v>
      </c>
      <c r="B231" s="28">
        <v>0</v>
      </c>
      <c r="D231" s="29">
        <v>0</v>
      </c>
      <c r="E231" s="28" t="s">
        <v>102</v>
      </c>
      <c r="F231" s="28">
        <v>0</v>
      </c>
      <c r="G231" s="30">
        <v>105</v>
      </c>
      <c r="H231" s="28" t="s">
        <v>103</v>
      </c>
      <c r="I231" s="28" t="s">
        <v>104</v>
      </c>
      <c r="J231" s="28">
        <v>0</v>
      </c>
      <c r="K231" s="31">
        <v>2.7319404952099999</v>
      </c>
      <c r="L231" s="31">
        <v>0.20541506970599999</v>
      </c>
      <c r="M231" s="29">
        <v>0</v>
      </c>
      <c r="N231" s="29">
        <v>0</v>
      </c>
      <c r="O231" s="28">
        <v>0</v>
      </c>
      <c r="P231" s="28">
        <v>0</v>
      </c>
      <c r="Q231" s="32">
        <v>74495</v>
      </c>
      <c r="R231" s="32">
        <v>1400</v>
      </c>
      <c r="T231" s="28" t="s">
        <v>106</v>
      </c>
      <c r="U231" s="32">
        <v>48.29</v>
      </c>
      <c r="V231" s="32">
        <v>0</v>
      </c>
      <c r="W231" s="32">
        <v>1.93</v>
      </c>
      <c r="X231" s="32">
        <v>0.497</v>
      </c>
      <c r="Y231" s="32">
        <f t="shared" si="24"/>
        <v>1.351</v>
      </c>
      <c r="Z231" s="32">
        <f t="shared" si="25"/>
        <v>0.2485</v>
      </c>
      <c r="AA231" s="32">
        <v>0.88600000000000001</v>
      </c>
      <c r="AB231" s="33">
        <v>5.0719109429099998E-5</v>
      </c>
      <c r="AC231">
        <f t="shared" si="20"/>
        <v>0</v>
      </c>
      <c r="AD231">
        <f t="shared" si="21"/>
        <v>0</v>
      </c>
      <c r="AE231">
        <f t="shared" si="22"/>
        <v>0</v>
      </c>
      <c r="AF231">
        <f>'TP Factors'!$D$5</f>
        <v>0.88209793191670816</v>
      </c>
      <c r="AG231">
        <f t="shared" si="23"/>
        <v>0</v>
      </c>
    </row>
    <row r="232" spans="1:33">
      <c r="A232" s="28" t="s">
        <v>100</v>
      </c>
      <c r="B232" s="28">
        <v>0</v>
      </c>
      <c r="D232" s="29">
        <v>0</v>
      </c>
      <c r="E232" s="28" t="s">
        <v>102</v>
      </c>
      <c r="F232" s="28">
        <v>0</v>
      </c>
      <c r="G232" s="30">
        <v>0</v>
      </c>
      <c r="H232" s="28" t="s">
        <v>103</v>
      </c>
      <c r="I232" s="28" t="s">
        <v>104</v>
      </c>
      <c r="J232" s="28">
        <v>0</v>
      </c>
      <c r="K232" s="31">
        <v>72.383324313200006</v>
      </c>
      <c r="L232" s="31">
        <v>254.61233276199999</v>
      </c>
      <c r="M232" s="29">
        <v>0</v>
      </c>
      <c r="N232" s="29">
        <v>0</v>
      </c>
      <c r="O232" s="28">
        <v>0</v>
      </c>
      <c r="P232" s="28">
        <v>0</v>
      </c>
      <c r="Q232" s="32">
        <v>74581</v>
      </c>
      <c r="R232" s="32">
        <v>6170</v>
      </c>
      <c r="T232" s="28" t="s">
        <v>126</v>
      </c>
      <c r="U232" s="32">
        <v>48.29</v>
      </c>
      <c r="V232" s="32">
        <v>0</v>
      </c>
      <c r="W232" s="32">
        <v>0</v>
      </c>
      <c r="X232" s="32">
        <v>0</v>
      </c>
      <c r="Y232" s="32">
        <f t="shared" si="24"/>
        <v>0</v>
      </c>
      <c r="Z232" s="32">
        <f t="shared" si="25"/>
        <v>0</v>
      </c>
      <c r="AA232" s="32">
        <v>0.30299999999999999</v>
      </c>
      <c r="AB232" s="33">
        <v>6.2866425652227095E-2</v>
      </c>
      <c r="AC232">
        <f t="shared" si="20"/>
        <v>95</v>
      </c>
      <c r="AD232">
        <f t="shared" si="21"/>
        <v>0</v>
      </c>
      <c r="AE232">
        <f t="shared" si="22"/>
        <v>0</v>
      </c>
      <c r="AF232">
        <f>'TP Factors'!$D$5</f>
        <v>0.88209793191670816</v>
      </c>
      <c r="AG232">
        <f t="shared" si="23"/>
        <v>0</v>
      </c>
    </row>
    <row r="233" spans="1:33">
      <c r="A233" s="28" t="s">
        <v>100</v>
      </c>
      <c r="B233" s="28">
        <v>0</v>
      </c>
      <c r="D233" s="29">
        <v>0</v>
      </c>
      <c r="E233" s="28" t="s">
        <v>102</v>
      </c>
      <c r="F233" s="28">
        <v>0</v>
      </c>
      <c r="G233" s="30">
        <v>0</v>
      </c>
      <c r="H233" s="28" t="s">
        <v>103</v>
      </c>
      <c r="I233" s="28" t="s">
        <v>104</v>
      </c>
      <c r="J233" s="28">
        <v>0</v>
      </c>
      <c r="K233" s="31">
        <v>537.31358768200005</v>
      </c>
      <c r="L233" s="31">
        <v>13950.449000799999</v>
      </c>
      <c r="M233" s="29">
        <v>0</v>
      </c>
      <c r="N233" s="29">
        <v>0</v>
      </c>
      <c r="O233" s="28">
        <v>0</v>
      </c>
      <c r="P233" s="28">
        <v>0</v>
      </c>
      <c r="Q233" s="32">
        <v>74760</v>
      </c>
      <c r="R233" s="32">
        <v>5300</v>
      </c>
      <c r="T233" s="28" t="s">
        <v>143</v>
      </c>
      <c r="U233" s="32">
        <v>48.29</v>
      </c>
      <c r="V233" s="32">
        <v>0</v>
      </c>
      <c r="W233" s="32">
        <v>0.6</v>
      </c>
      <c r="X233" s="32">
        <v>0.13500000000000001</v>
      </c>
      <c r="Y233" s="32">
        <f t="shared" si="24"/>
        <v>0.42</v>
      </c>
      <c r="Z233" s="32">
        <f t="shared" si="25"/>
        <v>6.7500000000000004E-2</v>
      </c>
      <c r="AA233" s="32">
        <v>0.5</v>
      </c>
      <c r="AB233" s="33">
        <v>3.44451565713381</v>
      </c>
      <c r="AC233">
        <f t="shared" si="20"/>
        <v>8549</v>
      </c>
      <c r="AD233">
        <f t="shared" si="21"/>
        <v>8</v>
      </c>
      <c r="AE233">
        <f t="shared" si="22"/>
        <v>1.3</v>
      </c>
      <c r="AF233">
        <f>'TP Factors'!$D$5</f>
        <v>0.88209793191670816</v>
      </c>
      <c r="AG233">
        <f t="shared" si="23"/>
        <v>1.1000000000000001</v>
      </c>
    </row>
    <row r="234" spans="1:33">
      <c r="A234" s="28" t="s">
        <v>100</v>
      </c>
      <c r="B234" s="28">
        <v>0</v>
      </c>
      <c r="D234" s="29">
        <v>0</v>
      </c>
      <c r="E234" s="28" t="s">
        <v>102</v>
      </c>
      <c r="F234" s="28">
        <v>0</v>
      </c>
      <c r="G234" s="30">
        <v>19.100000000000001</v>
      </c>
      <c r="H234" s="28" t="s">
        <v>103</v>
      </c>
      <c r="I234" s="28" t="s">
        <v>104</v>
      </c>
      <c r="J234" s="28">
        <v>0</v>
      </c>
      <c r="K234" s="31">
        <v>169.80493244199999</v>
      </c>
      <c r="L234" s="31">
        <v>787.87680963399998</v>
      </c>
      <c r="M234" s="29">
        <v>0</v>
      </c>
      <c r="N234" s="29">
        <v>0</v>
      </c>
      <c r="O234" s="28">
        <v>0</v>
      </c>
      <c r="P234" s="28">
        <v>0</v>
      </c>
      <c r="Q234" s="32">
        <v>74762</v>
      </c>
      <c r="R234" s="32">
        <v>8330</v>
      </c>
      <c r="T234" s="28" t="s">
        <v>144</v>
      </c>
      <c r="U234" s="32">
        <v>48.29</v>
      </c>
      <c r="V234" s="32">
        <v>0</v>
      </c>
      <c r="W234" s="32">
        <v>1.77</v>
      </c>
      <c r="X234" s="32">
        <v>0.17699999999999999</v>
      </c>
      <c r="Y234" s="32">
        <f t="shared" si="24"/>
        <v>1.2389999999999999</v>
      </c>
      <c r="Z234" s="32">
        <f t="shared" si="25"/>
        <v>8.8499999999999995E-2</v>
      </c>
      <c r="AA234" s="32">
        <v>0.23</v>
      </c>
      <c r="AB234" s="33">
        <v>0.19453528598294401</v>
      </c>
      <c r="AC234">
        <f t="shared" si="20"/>
        <v>222</v>
      </c>
      <c r="AD234">
        <f t="shared" si="21"/>
        <v>1</v>
      </c>
      <c r="AE234">
        <f t="shared" si="22"/>
        <v>0</v>
      </c>
      <c r="AF234">
        <f>'TP Factors'!$D$5</f>
        <v>0.88209793191670816</v>
      </c>
      <c r="AG234">
        <f t="shared" si="23"/>
        <v>0</v>
      </c>
    </row>
    <row r="235" spans="1:33">
      <c r="A235" s="28" t="s">
        <v>100</v>
      </c>
      <c r="B235" s="28">
        <v>0</v>
      </c>
      <c r="D235" s="29">
        <v>0</v>
      </c>
      <c r="E235" s="28" t="s">
        <v>102</v>
      </c>
      <c r="F235" s="28">
        <v>0</v>
      </c>
      <c r="G235" s="30">
        <v>19.100000000000001</v>
      </c>
      <c r="H235" s="28" t="s">
        <v>103</v>
      </c>
      <c r="I235" s="28" t="s">
        <v>104</v>
      </c>
      <c r="J235" s="28">
        <v>0</v>
      </c>
      <c r="K235" s="31">
        <v>36.157030204000002</v>
      </c>
      <c r="L235" s="31">
        <v>28.700133314999999</v>
      </c>
      <c r="M235" s="29">
        <v>0</v>
      </c>
      <c r="N235" s="29">
        <v>0</v>
      </c>
      <c r="O235" s="28">
        <v>0</v>
      </c>
      <c r="P235" s="28">
        <v>0</v>
      </c>
      <c r="Q235" s="32">
        <v>74763</v>
      </c>
      <c r="R235" s="32">
        <v>8330</v>
      </c>
      <c r="T235" s="28" t="s">
        <v>145</v>
      </c>
      <c r="U235" s="32">
        <v>48.29</v>
      </c>
      <c r="V235" s="32">
        <v>0</v>
      </c>
      <c r="W235" s="32">
        <v>1.77</v>
      </c>
      <c r="X235" s="32">
        <v>0.17699999999999999</v>
      </c>
      <c r="Y235" s="32">
        <f t="shared" si="24"/>
        <v>1.2389999999999999</v>
      </c>
      <c r="Z235" s="32">
        <f t="shared" si="25"/>
        <v>8.8499999999999995E-2</v>
      </c>
      <c r="AA235" s="32">
        <v>0.17399999999999999</v>
      </c>
      <c r="AB235" s="33">
        <v>7.0863728978373796E-3</v>
      </c>
      <c r="AC235">
        <f t="shared" si="20"/>
        <v>6</v>
      </c>
      <c r="AD235">
        <f t="shared" si="21"/>
        <v>0</v>
      </c>
      <c r="AE235">
        <f t="shared" si="22"/>
        <v>0</v>
      </c>
      <c r="AF235">
        <f>'TP Factors'!$D$5</f>
        <v>0.88209793191670816</v>
      </c>
      <c r="AG235">
        <f t="shared" si="23"/>
        <v>0</v>
      </c>
    </row>
    <row r="236" spans="1:33">
      <c r="A236" s="28" t="s">
        <v>100</v>
      </c>
      <c r="B236" s="28">
        <v>0</v>
      </c>
      <c r="D236" s="29">
        <v>0</v>
      </c>
      <c r="E236" s="28" t="s">
        <v>102</v>
      </c>
      <c r="F236" s="28">
        <v>0</v>
      </c>
      <c r="G236" s="30">
        <v>19.100000000000001</v>
      </c>
      <c r="H236" s="28" t="s">
        <v>103</v>
      </c>
      <c r="I236" s="28" t="s">
        <v>104</v>
      </c>
      <c r="J236" s="28">
        <v>0</v>
      </c>
      <c r="K236" s="31">
        <v>199.58427895400001</v>
      </c>
      <c r="L236" s="31">
        <v>2011.4519442000001</v>
      </c>
      <c r="M236" s="29">
        <v>0</v>
      </c>
      <c r="N236" s="29">
        <v>0</v>
      </c>
      <c r="O236" s="28">
        <v>0</v>
      </c>
      <c r="P236" s="28">
        <v>0</v>
      </c>
      <c r="Q236" s="32">
        <v>74764</v>
      </c>
      <c r="R236" s="32">
        <v>8330</v>
      </c>
      <c r="T236" s="28" t="s">
        <v>144</v>
      </c>
      <c r="U236" s="32">
        <v>48.29</v>
      </c>
      <c r="V236" s="32">
        <v>0</v>
      </c>
      <c r="W236" s="32">
        <v>1.77</v>
      </c>
      <c r="X236" s="32">
        <v>0.17699999999999999</v>
      </c>
      <c r="Y236" s="32">
        <f t="shared" si="24"/>
        <v>1.2389999999999999</v>
      </c>
      <c r="Z236" s="32">
        <f t="shared" si="25"/>
        <v>8.8499999999999995E-2</v>
      </c>
      <c r="AA236" s="32">
        <v>0.23</v>
      </c>
      <c r="AB236" s="33">
        <v>0.496649126117373</v>
      </c>
      <c r="AC236">
        <f t="shared" si="20"/>
        <v>567</v>
      </c>
      <c r="AD236">
        <f t="shared" si="21"/>
        <v>2</v>
      </c>
      <c r="AE236">
        <f t="shared" si="22"/>
        <v>0.1</v>
      </c>
      <c r="AF236">
        <f>'TP Factors'!$D$5</f>
        <v>0.88209793191670816</v>
      </c>
      <c r="AG236">
        <f t="shared" si="23"/>
        <v>0.1</v>
      </c>
    </row>
    <row r="237" spans="1:33">
      <c r="A237" s="28" t="s">
        <v>100</v>
      </c>
      <c r="B237" s="28">
        <v>0</v>
      </c>
      <c r="D237" s="29">
        <v>0</v>
      </c>
      <c r="E237" s="28" t="s">
        <v>102</v>
      </c>
      <c r="F237" s="28">
        <v>0</v>
      </c>
      <c r="G237" s="30">
        <v>45</v>
      </c>
      <c r="H237" s="28" t="s">
        <v>103</v>
      </c>
      <c r="I237" s="28" t="s">
        <v>104</v>
      </c>
      <c r="J237" s="28">
        <v>0</v>
      </c>
      <c r="K237" s="31">
        <v>60.558562696599999</v>
      </c>
      <c r="L237" s="31">
        <v>135.909373848</v>
      </c>
      <c r="M237" s="29">
        <v>0</v>
      </c>
      <c r="N237" s="29">
        <v>0</v>
      </c>
      <c r="O237" s="28">
        <v>0</v>
      </c>
      <c r="P237" s="28">
        <v>0</v>
      </c>
      <c r="Q237" s="32">
        <v>74783</v>
      </c>
      <c r="R237" s="32">
        <v>8140</v>
      </c>
      <c r="T237" s="28" t="s">
        <v>111</v>
      </c>
      <c r="U237" s="32">
        <v>48.29</v>
      </c>
      <c r="V237" s="32">
        <v>0</v>
      </c>
      <c r="W237" s="32">
        <v>1.2</v>
      </c>
      <c r="X237" s="32">
        <v>0.48</v>
      </c>
      <c r="Y237" s="32">
        <f t="shared" si="24"/>
        <v>0.84</v>
      </c>
      <c r="Z237" s="32">
        <f t="shared" si="25"/>
        <v>0.24</v>
      </c>
      <c r="AA237" s="32">
        <v>0.74</v>
      </c>
      <c r="AB237" s="33">
        <v>2.49843789130893E-2</v>
      </c>
      <c r="AC237">
        <f t="shared" si="20"/>
        <v>92</v>
      </c>
      <c r="AD237">
        <f t="shared" si="21"/>
        <v>0</v>
      </c>
      <c r="AE237">
        <f t="shared" si="22"/>
        <v>0</v>
      </c>
      <c r="AF237">
        <f>'TP Factors'!$D$5</f>
        <v>0.88209793191670816</v>
      </c>
      <c r="AG237">
        <f t="shared" si="23"/>
        <v>0</v>
      </c>
    </row>
    <row r="238" spans="1:33">
      <c r="A238" s="28" t="s">
        <v>100</v>
      </c>
      <c r="B238" s="28">
        <v>0</v>
      </c>
      <c r="D238" s="29">
        <v>0</v>
      </c>
      <c r="E238" s="28" t="s">
        <v>102</v>
      </c>
      <c r="F238" s="28">
        <v>0</v>
      </c>
      <c r="G238" s="30">
        <v>105</v>
      </c>
      <c r="H238" s="28" t="s">
        <v>103</v>
      </c>
      <c r="I238" s="28" t="s">
        <v>104</v>
      </c>
      <c r="J238" s="28">
        <v>0</v>
      </c>
      <c r="K238" s="31">
        <v>86.688138583799997</v>
      </c>
      <c r="L238" s="31">
        <v>399.71530363300002</v>
      </c>
      <c r="M238" s="29">
        <v>0</v>
      </c>
      <c r="N238" s="29">
        <v>0</v>
      </c>
      <c r="O238" s="28">
        <v>0</v>
      </c>
      <c r="P238" s="28">
        <v>0</v>
      </c>
      <c r="Q238" s="32">
        <v>74922</v>
      </c>
      <c r="R238" s="32">
        <v>1400</v>
      </c>
      <c r="T238" s="28" t="s">
        <v>106</v>
      </c>
      <c r="U238" s="32">
        <v>48.29</v>
      </c>
      <c r="V238" s="32">
        <v>0</v>
      </c>
      <c r="W238" s="32">
        <v>1.93</v>
      </c>
      <c r="X238" s="32">
        <v>0.497</v>
      </c>
      <c r="Y238" s="32">
        <f t="shared" si="24"/>
        <v>1.351</v>
      </c>
      <c r="Z238" s="32">
        <f t="shared" si="25"/>
        <v>0.2485</v>
      </c>
      <c r="AA238" s="32">
        <v>0.88600000000000001</v>
      </c>
      <c r="AB238" s="33">
        <v>9.8694020944003702E-2</v>
      </c>
      <c r="AC238">
        <f t="shared" si="20"/>
        <v>434</v>
      </c>
      <c r="AD238">
        <f t="shared" si="21"/>
        <v>1</v>
      </c>
      <c r="AE238">
        <f t="shared" si="22"/>
        <v>0.2</v>
      </c>
      <c r="AF238">
        <f>'TP Factors'!$D$5</f>
        <v>0.88209793191670816</v>
      </c>
      <c r="AG238">
        <f t="shared" si="23"/>
        <v>0.2</v>
      </c>
    </row>
    <row r="239" spans="1:33">
      <c r="A239" s="28" t="s">
        <v>100</v>
      </c>
      <c r="B239" s="28">
        <v>0</v>
      </c>
      <c r="D239" s="29">
        <v>0</v>
      </c>
      <c r="E239" s="28" t="s">
        <v>102</v>
      </c>
      <c r="F239" s="28">
        <v>0</v>
      </c>
      <c r="G239" s="30">
        <v>105</v>
      </c>
      <c r="H239" s="28" t="s">
        <v>103</v>
      </c>
      <c r="I239" s="28" t="s">
        <v>104</v>
      </c>
      <c r="J239" s="28">
        <v>0</v>
      </c>
      <c r="K239" s="31">
        <v>22.4113988511</v>
      </c>
      <c r="L239" s="31">
        <v>20.057904236999999</v>
      </c>
      <c r="M239" s="29">
        <v>0</v>
      </c>
      <c r="N239" s="29">
        <v>0</v>
      </c>
      <c r="O239" s="28">
        <v>0</v>
      </c>
      <c r="P239" s="28">
        <v>0</v>
      </c>
      <c r="Q239" s="32">
        <v>74923</v>
      </c>
      <c r="R239" s="32">
        <v>1400</v>
      </c>
      <c r="T239" s="28" t="s">
        <v>106</v>
      </c>
      <c r="U239" s="32">
        <v>48.29</v>
      </c>
      <c r="V239" s="32">
        <v>0</v>
      </c>
      <c r="W239" s="32">
        <v>1.93</v>
      </c>
      <c r="X239" s="32">
        <v>0.497</v>
      </c>
      <c r="Y239" s="32">
        <f t="shared" si="24"/>
        <v>1.351</v>
      </c>
      <c r="Z239" s="32">
        <f t="shared" si="25"/>
        <v>0.2485</v>
      </c>
      <c r="AA239" s="32">
        <v>0.88600000000000001</v>
      </c>
      <c r="AB239" s="33">
        <v>4.9525128648294703E-3</v>
      </c>
      <c r="AC239">
        <f t="shared" si="20"/>
        <v>22</v>
      </c>
      <c r="AD239">
        <f t="shared" si="21"/>
        <v>0</v>
      </c>
      <c r="AE239">
        <f t="shared" si="22"/>
        <v>0</v>
      </c>
      <c r="AF239">
        <f>'TP Factors'!$D$5</f>
        <v>0.88209793191670816</v>
      </c>
      <c r="AG239">
        <f t="shared" si="23"/>
        <v>0</v>
      </c>
    </row>
    <row r="240" spans="1:33">
      <c r="A240" s="28" t="s">
        <v>100</v>
      </c>
      <c r="B240" s="28">
        <v>0</v>
      </c>
      <c r="D240" s="29">
        <v>0</v>
      </c>
      <c r="E240" s="28" t="s">
        <v>102</v>
      </c>
      <c r="F240" s="28">
        <v>0</v>
      </c>
      <c r="G240" s="30">
        <v>105</v>
      </c>
      <c r="H240" s="28" t="s">
        <v>103</v>
      </c>
      <c r="I240" s="28" t="s">
        <v>104</v>
      </c>
      <c r="J240" s="28">
        <v>0</v>
      </c>
      <c r="K240" s="31">
        <v>80.484461524099999</v>
      </c>
      <c r="L240" s="31">
        <v>273.68054571699997</v>
      </c>
      <c r="M240" s="29">
        <v>0</v>
      </c>
      <c r="N240" s="29">
        <v>0</v>
      </c>
      <c r="O240" s="28">
        <v>0</v>
      </c>
      <c r="P240" s="28">
        <v>0</v>
      </c>
      <c r="Q240" s="32">
        <v>74924</v>
      </c>
      <c r="R240" s="32">
        <v>1400</v>
      </c>
      <c r="T240" s="28" t="s">
        <v>106</v>
      </c>
      <c r="U240" s="32">
        <v>48.29</v>
      </c>
      <c r="V240" s="32">
        <v>0</v>
      </c>
      <c r="W240" s="32">
        <v>1.93</v>
      </c>
      <c r="X240" s="32">
        <v>0.497</v>
      </c>
      <c r="Y240" s="32">
        <f t="shared" si="24"/>
        <v>1.351</v>
      </c>
      <c r="Z240" s="32">
        <f t="shared" si="25"/>
        <v>0.2485</v>
      </c>
      <c r="AA240" s="32">
        <v>0.88600000000000001</v>
      </c>
      <c r="AB240" s="33">
        <v>6.7574681373089696E-2</v>
      </c>
      <c r="AC240">
        <f t="shared" si="20"/>
        <v>297</v>
      </c>
      <c r="AD240">
        <f t="shared" si="21"/>
        <v>1</v>
      </c>
      <c r="AE240">
        <f t="shared" si="22"/>
        <v>0.2</v>
      </c>
      <c r="AF240">
        <f>'TP Factors'!$D$5</f>
        <v>0.88209793191670816</v>
      </c>
      <c r="AG240">
        <f t="shared" si="23"/>
        <v>0.2</v>
      </c>
    </row>
    <row r="241" spans="1:33">
      <c r="A241" s="28" t="s">
        <v>100</v>
      </c>
      <c r="B241" s="28">
        <v>0</v>
      </c>
      <c r="D241" s="29">
        <v>0</v>
      </c>
      <c r="E241" s="28" t="s">
        <v>102</v>
      </c>
      <c r="F241" s="28">
        <v>0</v>
      </c>
      <c r="G241" s="30">
        <v>105</v>
      </c>
      <c r="H241" s="28" t="s">
        <v>103</v>
      </c>
      <c r="I241" s="28" t="s">
        <v>104</v>
      </c>
      <c r="J241" s="28">
        <v>0</v>
      </c>
      <c r="K241" s="31">
        <v>71.753698411299993</v>
      </c>
      <c r="L241" s="31">
        <v>102.06878576699999</v>
      </c>
      <c r="M241" s="29">
        <v>0</v>
      </c>
      <c r="N241" s="29">
        <v>0</v>
      </c>
      <c r="O241" s="28">
        <v>0</v>
      </c>
      <c r="P241" s="28">
        <v>0</v>
      </c>
      <c r="Q241" s="32">
        <v>74925</v>
      </c>
      <c r="R241" s="32">
        <v>1400</v>
      </c>
      <c r="T241" s="28" t="s">
        <v>106</v>
      </c>
      <c r="U241" s="32">
        <v>48.29</v>
      </c>
      <c r="V241" s="32">
        <v>0</v>
      </c>
      <c r="W241" s="32">
        <v>1.93</v>
      </c>
      <c r="X241" s="32">
        <v>0.497</v>
      </c>
      <c r="Y241" s="32">
        <f t="shared" si="24"/>
        <v>1.351</v>
      </c>
      <c r="Z241" s="32">
        <f t="shared" si="25"/>
        <v>0.2485</v>
      </c>
      <c r="AA241" s="32">
        <v>0.88600000000000001</v>
      </c>
      <c r="AB241" s="33">
        <v>2.5201884188218799E-2</v>
      </c>
      <c r="AC241">
        <f t="shared" si="20"/>
        <v>111</v>
      </c>
      <c r="AD241">
        <f t="shared" si="21"/>
        <v>0</v>
      </c>
      <c r="AE241">
        <f t="shared" si="22"/>
        <v>0.1</v>
      </c>
      <c r="AF241">
        <f>'TP Factors'!$D$5</f>
        <v>0.88209793191670816</v>
      </c>
      <c r="AG241">
        <f t="shared" si="23"/>
        <v>0.1</v>
      </c>
    </row>
    <row r="242" spans="1:33">
      <c r="A242" s="28" t="s">
        <v>100</v>
      </c>
      <c r="B242" s="28">
        <v>0</v>
      </c>
      <c r="D242" s="29">
        <v>0</v>
      </c>
      <c r="E242" s="28" t="s">
        <v>102</v>
      </c>
      <c r="F242" s="28">
        <v>0</v>
      </c>
      <c r="G242" s="30">
        <v>105</v>
      </c>
      <c r="H242" s="28" t="s">
        <v>103</v>
      </c>
      <c r="I242" s="28" t="s">
        <v>104</v>
      </c>
      <c r="J242" s="28">
        <v>0</v>
      </c>
      <c r="K242" s="31">
        <v>355.34441603200003</v>
      </c>
      <c r="L242" s="31">
        <v>2397.5676088499999</v>
      </c>
      <c r="M242" s="29">
        <v>0</v>
      </c>
      <c r="N242" s="29">
        <v>0</v>
      </c>
      <c r="O242" s="28">
        <v>0</v>
      </c>
      <c r="P242" s="28">
        <v>0</v>
      </c>
      <c r="Q242" s="32">
        <v>74928</v>
      </c>
      <c r="R242" s="32">
        <v>1400</v>
      </c>
      <c r="T242" s="28" t="s">
        <v>106</v>
      </c>
      <c r="U242" s="32">
        <v>48.29</v>
      </c>
      <c r="V242" s="32">
        <v>0</v>
      </c>
      <c r="W242" s="32">
        <v>1.93</v>
      </c>
      <c r="X242" s="32">
        <v>0.497</v>
      </c>
      <c r="Y242" s="32">
        <f t="shared" si="24"/>
        <v>1.351</v>
      </c>
      <c r="Z242" s="32">
        <f t="shared" si="25"/>
        <v>0.2485</v>
      </c>
      <c r="AA242" s="32">
        <v>0.88600000000000001</v>
      </c>
      <c r="AB242" s="33">
        <v>0.59198511191431002</v>
      </c>
      <c r="AC242">
        <f t="shared" si="20"/>
        <v>2603</v>
      </c>
      <c r="AD242">
        <f t="shared" si="21"/>
        <v>8</v>
      </c>
      <c r="AE242">
        <f t="shared" si="22"/>
        <v>1.4</v>
      </c>
      <c r="AF242">
        <f>'TP Factors'!$D$5</f>
        <v>0.88209793191670816</v>
      </c>
      <c r="AG242">
        <f t="shared" si="23"/>
        <v>1.2</v>
      </c>
    </row>
    <row r="243" spans="1:33">
      <c r="A243" s="28" t="s">
        <v>100</v>
      </c>
      <c r="B243" s="28">
        <v>0</v>
      </c>
      <c r="D243" s="29">
        <v>0</v>
      </c>
      <c r="E243" s="28" t="s">
        <v>102</v>
      </c>
      <c r="F243" s="28">
        <v>0</v>
      </c>
      <c r="G243" s="30">
        <v>105</v>
      </c>
      <c r="H243" s="28" t="s">
        <v>103</v>
      </c>
      <c r="I243" s="28" t="s">
        <v>104</v>
      </c>
      <c r="J243" s="28">
        <v>0</v>
      </c>
      <c r="K243" s="31">
        <v>306.66051199700001</v>
      </c>
      <c r="L243" s="31">
        <v>1146.6362569</v>
      </c>
      <c r="M243" s="29">
        <v>0</v>
      </c>
      <c r="N243" s="29">
        <v>0</v>
      </c>
      <c r="O243" s="28">
        <v>0</v>
      </c>
      <c r="P243" s="28">
        <v>0</v>
      </c>
      <c r="Q243" s="32">
        <v>74929</v>
      </c>
      <c r="R243" s="32">
        <v>1400</v>
      </c>
      <c r="T243" s="28" t="s">
        <v>128</v>
      </c>
      <c r="U243" s="32">
        <v>48.29</v>
      </c>
      <c r="V243" s="32">
        <v>0</v>
      </c>
      <c r="W243" s="32">
        <v>1.93</v>
      </c>
      <c r="X243" s="32">
        <v>0.497</v>
      </c>
      <c r="Y243" s="32">
        <f t="shared" si="24"/>
        <v>1.351</v>
      </c>
      <c r="Z243" s="32">
        <f t="shared" si="25"/>
        <v>0.2485</v>
      </c>
      <c r="AA243" s="32">
        <v>0.88700000000000001</v>
      </c>
      <c r="AB243" s="33">
        <v>0.28311680435950198</v>
      </c>
      <c r="AC243">
        <f t="shared" si="20"/>
        <v>1247</v>
      </c>
      <c r="AD243">
        <f t="shared" si="21"/>
        <v>4</v>
      </c>
      <c r="AE243">
        <f t="shared" si="22"/>
        <v>0.7</v>
      </c>
      <c r="AF243">
        <f>'TP Factors'!$D$5</f>
        <v>0.88209793191670816</v>
      </c>
      <c r="AG243">
        <f t="shared" si="23"/>
        <v>0.6</v>
      </c>
    </row>
    <row r="244" spans="1:33">
      <c r="A244" s="28" t="s">
        <v>100</v>
      </c>
      <c r="B244" s="28">
        <v>0</v>
      </c>
      <c r="D244" s="29">
        <v>0</v>
      </c>
      <c r="E244" s="28" t="s">
        <v>102</v>
      </c>
      <c r="F244" s="28">
        <v>0</v>
      </c>
      <c r="G244" s="30">
        <v>105</v>
      </c>
      <c r="H244" s="28" t="s">
        <v>103</v>
      </c>
      <c r="I244" s="28" t="s">
        <v>104</v>
      </c>
      <c r="J244" s="28">
        <v>0</v>
      </c>
      <c r="K244" s="31">
        <v>618.55260995599997</v>
      </c>
      <c r="L244" s="31">
        <v>5836.6884535400004</v>
      </c>
      <c r="M244" s="29">
        <v>0</v>
      </c>
      <c r="N244" s="29">
        <v>0</v>
      </c>
      <c r="O244" s="28">
        <v>0</v>
      </c>
      <c r="P244" s="28">
        <v>0</v>
      </c>
      <c r="Q244" s="32">
        <v>74930</v>
      </c>
      <c r="R244" s="32">
        <v>1400</v>
      </c>
      <c r="T244" s="28" t="s">
        <v>128</v>
      </c>
      <c r="U244" s="32">
        <v>48.29</v>
      </c>
      <c r="V244" s="32">
        <v>0</v>
      </c>
      <c r="W244" s="32">
        <v>1.93</v>
      </c>
      <c r="X244" s="32">
        <v>0.497</v>
      </c>
      <c r="Y244" s="32">
        <f t="shared" si="24"/>
        <v>1.351</v>
      </c>
      <c r="Z244" s="32">
        <f t="shared" si="25"/>
        <v>0.2485</v>
      </c>
      <c r="AA244" s="32">
        <v>0.88700000000000001</v>
      </c>
      <c r="AB244" s="33">
        <v>1.44114080164832</v>
      </c>
      <c r="AC244">
        <f t="shared" si="20"/>
        <v>6345</v>
      </c>
      <c r="AD244">
        <f t="shared" si="21"/>
        <v>19</v>
      </c>
      <c r="AE244">
        <f t="shared" si="22"/>
        <v>3.5</v>
      </c>
      <c r="AF244">
        <f>'TP Factors'!$D$5</f>
        <v>0.88209793191670816</v>
      </c>
      <c r="AG244">
        <f t="shared" si="23"/>
        <v>3.1</v>
      </c>
    </row>
    <row r="245" spans="1:33">
      <c r="A245" s="28" t="s">
        <v>100</v>
      </c>
      <c r="B245" s="28">
        <v>0</v>
      </c>
      <c r="D245" s="29">
        <v>0</v>
      </c>
      <c r="E245" s="28" t="s">
        <v>102</v>
      </c>
      <c r="F245" s="28">
        <v>0</v>
      </c>
      <c r="G245" s="30">
        <v>105</v>
      </c>
      <c r="H245" s="28" t="s">
        <v>103</v>
      </c>
      <c r="I245" s="28" t="s">
        <v>104</v>
      </c>
      <c r="J245" s="28">
        <v>0</v>
      </c>
      <c r="K245" s="31">
        <v>87.748685992899993</v>
      </c>
      <c r="L245" s="31">
        <v>164.385776677</v>
      </c>
      <c r="M245" s="29">
        <v>0</v>
      </c>
      <c r="N245" s="29">
        <v>0</v>
      </c>
      <c r="O245" s="28">
        <v>0</v>
      </c>
      <c r="P245" s="28">
        <v>0</v>
      </c>
      <c r="Q245" s="32">
        <v>74931</v>
      </c>
      <c r="R245" s="32">
        <v>1400</v>
      </c>
      <c r="T245" s="28" t="s">
        <v>131</v>
      </c>
      <c r="U245" s="32">
        <v>48.29</v>
      </c>
      <c r="V245" s="32">
        <v>0</v>
      </c>
      <c r="W245" s="32">
        <v>1.93</v>
      </c>
      <c r="X245" s="32">
        <v>0.497</v>
      </c>
      <c r="Y245" s="32">
        <f t="shared" si="24"/>
        <v>1.351</v>
      </c>
      <c r="Z245" s="32">
        <f t="shared" si="25"/>
        <v>0.2485</v>
      </c>
      <c r="AA245" s="32">
        <v>0.88800000000000001</v>
      </c>
      <c r="AB245" s="33">
        <v>4.0588613658502401E-2</v>
      </c>
      <c r="AC245">
        <f t="shared" si="20"/>
        <v>179</v>
      </c>
      <c r="AD245">
        <f t="shared" si="21"/>
        <v>1</v>
      </c>
      <c r="AE245">
        <f t="shared" si="22"/>
        <v>0.1</v>
      </c>
      <c r="AF245">
        <f>'TP Factors'!$D$5</f>
        <v>0.88209793191670816</v>
      </c>
      <c r="AG245">
        <f t="shared" si="23"/>
        <v>0.1</v>
      </c>
    </row>
    <row r="246" spans="1:33">
      <c r="A246" s="28" t="s">
        <v>100</v>
      </c>
      <c r="B246" s="28">
        <v>0</v>
      </c>
      <c r="D246" s="29">
        <v>0</v>
      </c>
      <c r="E246" s="28" t="s">
        <v>102</v>
      </c>
      <c r="F246" s="28">
        <v>0</v>
      </c>
      <c r="G246" s="30">
        <v>105</v>
      </c>
      <c r="H246" s="28" t="s">
        <v>103</v>
      </c>
      <c r="I246" s="28" t="s">
        <v>104</v>
      </c>
      <c r="J246" s="28">
        <v>0</v>
      </c>
      <c r="K246" s="31">
        <v>480.16789424799998</v>
      </c>
      <c r="L246" s="31">
        <v>7921.7352265500003</v>
      </c>
      <c r="M246" s="29">
        <v>0</v>
      </c>
      <c r="N246" s="29">
        <v>0</v>
      </c>
      <c r="O246" s="28">
        <v>0</v>
      </c>
      <c r="P246" s="28">
        <v>0</v>
      </c>
      <c r="Q246" s="32">
        <v>74932</v>
      </c>
      <c r="R246" s="32">
        <v>1400</v>
      </c>
      <c r="T246" s="28" t="s">
        <v>128</v>
      </c>
      <c r="U246" s="32">
        <v>48.29</v>
      </c>
      <c r="V246" s="32">
        <v>0</v>
      </c>
      <c r="W246" s="32">
        <v>1.93</v>
      </c>
      <c r="X246" s="32">
        <v>0.497</v>
      </c>
      <c r="Y246" s="32">
        <f t="shared" si="24"/>
        <v>1.351</v>
      </c>
      <c r="Z246" s="32">
        <f t="shared" si="25"/>
        <v>0.2485</v>
      </c>
      <c r="AA246" s="32">
        <v>0.88700000000000001</v>
      </c>
      <c r="AB246" s="33">
        <v>1.9559616007626099</v>
      </c>
      <c r="AC246">
        <f t="shared" si="20"/>
        <v>8612</v>
      </c>
      <c r="AD246">
        <f t="shared" si="21"/>
        <v>26</v>
      </c>
      <c r="AE246">
        <f t="shared" si="22"/>
        <v>4.7</v>
      </c>
      <c r="AF246">
        <f>'TP Factors'!$D$5</f>
        <v>0.88209793191670816</v>
      </c>
      <c r="AG246">
        <f t="shared" si="23"/>
        <v>4.0999999999999996</v>
      </c>
    </row>
    <row r="247" spans="1:33">
      <c r="A247" s="28" t="s">
        <v>100</v>
      </c>
      <c r="B247" s="28">
        <v>0</v>
      </c>
      <c r="D247" s="29">
        <v>0</v>
      </c>
      <c r="E247" s="28" t="s">
        <v>102</v>
      </c>
      <c r="F247" s="28">
        <v>0</v>
      </c>
      <c r="G247" s="30">
        <v>105</v>
      </c>
      <c r="H247" s="28" t="s">
        <v>103</v>
      </c>
      <c r="I247" s="28" t="s">
        <v>104</v>
      </c>
      <c r="J247" s="28">
        <v>0</v>
      </c>
      <c r="K247" s="31">
        <v>112.232207837</v>
      </c>
      <c r="L247" s="31">
        <v>586.72872911100001</v>
      </c>
      <c r="M247" s="29">
        <v>0</v>
      </c>
      <c r="N247" s="29">
        <v>0</v>
      </c>
      <c r="O247" s="28">
        <v>0</v>
      </c>
      <c r="P247" s="28">
        <v>0</v>
      </c>
      <c r="Q247" s="32">
        <v>74933</v>
      </c>
      <c r="R247" s="32">
        <v>1400</v>
      </c>
      <c r="T247" s="28" t="s">
        <v>106</v>
      </c>
      <c r="U247" s="32">
        <v>48.29</v>
      </c>
      <c r="V247" s="32">
        <v>0</v>
      </c>
      <c r="W247" s="32">
        <v>1.93</v>
      </c>
      <c r="X247" s="32">
        <v>0.497</v>
      </c>
      <c r="Y247" s="32">
        <f t="shared" si="24"/>
        <v>1.351</v>
      </c>
      <c r="Z247" s="32">
        <f t="shared" si="25"/>
        <v>0.2485</v>
      </c>
      <c r="AA247" s="32">
        <v>0.88600000000000001</v>
      </c>
      <c r="AB247" s="33">
        <v>0.144869662392902</v>
      </c>
      <c r="AC247">
        <f t="shared" si="20"/>
        <v>637</v>
      </c>
      <c r="AD247">
        <f t="shared" si="21"/>
        <v>2</v>
      </c>
      <c r="AE247">
        <f t="shared" si="22"/>
        <v>0.3</v>
      </c>
      <c r="AF247">
        <f>'TP Factors'!$D$5</f>
        <v>0.88209793191670816</v>
      </c>
      <c r="AG247">
        <f t="shared" si="23"/>
        <v>0.3</v>
      </c>
    </row>
    <row r="248" spans="1:33">
      <c r="A248" s="28" t="s">
        <v>100</v>
      </c>
      <c r="B248" s="28">
        <v>0</v>
      </c>
      <c r="D248" s="29">
        <v>0</v>
      </c>
      <c r="E248" s="28" t="s">
        <v>102</v>
      </c>
      <c r="F248" s="28">
        <v>0</v>
      </c>
      <c r="G248" s="30">
        <v>105</v>
      </c>
      <c r="H248" s="28" t="s">
        <v>103</v>
      </c>
      <c r="I248" s="28" t="s">
        <v>104</v>
      </c>
      <c r="J248" s="28">
        <v>0</v>
      </c>
      <c r="K248" s="31">
        <v>213.06323479100001</v>
      </c>
      <c r="L248" s="31">
        <v>2578.8134846299999</v>
      </c>
      <c r="M248" s="29">
        <v>0</v>
      </c>
      <c r="N248" s="29">
        <v>0</v>
      </c>
      <c r="O248" s="28">
        <v>0</v>
      </c>
      <c r="P248" s="28">
        <v>0</v>
      </c>
      <c r="Q248" s="32">
        <v>74934</v>
      </c>
      <c r="R248" s="32">
        <v>1400</v>
      </c>
      <c r="T248" s="28" t="s">
        <v>128</v>
      </c>
      <c r="U248" s="32">
        <v>48.29</v>
      </c>
      <c r="V248" s="32">
        <v>0</v>
      </c>
      <c r="W248" s="32">
        <v>1.93</v>
      </c>
      <c r="X248" s="32">
        <v>0.497</v>
      </c>
      <c r="Y248" s="32">
        <f t="shared" si="24"/>
        <v>1.351</v>
      </c>
      <c r="Z248" s="32">
        <f t="shared" si="25"/>
        <v>0.2485</v>
      </c>
      <c r="AA248" s="32">
        <v>0.88700000000000001</v>
      </c>
      <c r="AB248" s="33">
        <v>0.63673682899917405</v>
      </c>
      <c r="AC248">
        <f t="shared" si="20"/>
        <v>2803</v>
      </c>
      <c r="AD248">
        <f t="shared" si="21"/>
        <v>8</v>
      </c>
      <c r="AE248">
        <f t="shared" si="22"/>
        <v>1.5</v>
      </c>
      <c r="AF248">
        <f>'TP Factors'!$D$5</f>
        <v>0.88209793191670816</v>
      </c>
      <c r="AG248">
        <f t="shared" si="23"/>
        <v>1.3</v>
      </c>
    </row>
    <row r="249" spans="1:33">
      <c r="A249" s="28" t="s">
        <v>100</v>
      </c>
      <c r="B249" s="28">
        <v>0</v>
      </c>
      <c r="D249" s="29">
        <v>0</v>
      </c>
      <c r="E249" s="28" t="s">
        <v>102</v>
      </c>
      <c r="F249" s="28">
        <v>0</v>
      </c>
      <c r="G249" s="30">
        <v>105</v>
      </c>
      <c r="H249" s="28" t="s">
        <v>103</v>
      </c>
      <c r="I249" s="28" t="s">
        <v>104</v>
      </c>
      <c r="J249" s="28">
        <v>0</v>
      </c>
      <c r="K249" s="31">
        <v>242.61086560300001</v>
      </c>
      <c r="L249" s="31">
        <v>2027.9488794399999</v>
      </c>
      <c r="M249" s="29">
        <v>0</v>
      </c>
      <c r="N249" s="29">
        <v>0</v>
      </c>
      <c r="O249" s="28">
        <v>0</v>
      </c>
      <c r="P249" s="28">
        <v>0</v>
      </c>
      <c r="Q249" s="32">
        <v>74935</v>
      </c>
      <c r="R249" s="32">
        <v>1400</v>
      </c>
      <c r="T249" s="28" t="s">
        <v>128</v>
      </c>
      <c r="U249" s="32">
        <v>48.29</v>
      </c>
      <c r="V249" s="32">
        <v>0</v>
      </c>
      <c r="W249" s="32">
        <v>1.93</v>
      </c>
      <c r="X249" s="32">
        <v>0.497</v>
      </c>
      <c r="Y249" s="32">
        <f t="shared" si="24"/>
        <v>1.351</v>
      </c>
      <c r="Z249" s="32">
        <f t="shared" si="25"/>
        <v>0.2485</v>
      </c>
      <c r="AA249" s="32">
        <v>0.88700000000000001</v>
      </c>
      <c r="AB249" s="33">
        <v>0.50072239183394496</v>
      </c>
      <c r="AC249">
        <f t="shared" si="20"/>
        <v>2205</v>
      </c>
      <c r="AD249">
        <f t="shared" si="21"/>
        <v>7</v>
      </c>
      <c r="AE249">
        <f t="shared" si="22"/>
        <v>1.2</v>
      </c>
      <c r="AF249">
        <f>'TP Factors'!$D$5</f>
        <v>0.88209793191670816</v>
      </c>
      <c r="AG249">
        <f t="shared" si="23"/>
        <v>1.1000000000000001</v>
      </c>
    </row>
    <row r="250" spans="1:33">
      <c r="A250" s="28" t="s">
        <v>100</v>
      </c>
      <c r="B250" s="28">
        <v>0</v>
      </c>
      <c r="D250" s="29">
        <v>0</v>
      </c>
      <c r="E250" s="28" t="s">
        <v>102</v>
      </c>
      <c r="F250" s="28">
        <v>0</v>
      </c>
      <c r="G250" s="30">
        <v>105</v>
      </c>
      <c r="H250" s="28" t="s">
        <v>103</v>
      </c>
      <c r="I250" s="28" t="s">
        <v>104</v>
      </c>
      <c r="J250" s="28">
        <v>0</v>
      </c>
      <c r="K250" s="31">
        <v>93.041055794299993</v>
      </c>
      <c r="L250" s="31">
        <v>368.87851025100002</v>
      </c>
      <c r="M250" s="29">
        <v>0</v>
      </c>
      <c r="N250" s="29">
        <v>0</v>
      </c>
      <c r="O250" s="28">
        <v>0</v>
      </c>
      <c r="P250" s="28">
        <v>0</v>
      </c>
      <c r="Q250" s="32">
        <v>74936</v>
      </c>
      <c r="R250" s="32">
        <v>1400</v>
      </c>
      <c r="T250" s="28" t="s">
        <v>106</v>
      </c>
      <c r="U250" s="32">
        <v>48.29</v>
      </c>
      <c r="V250" s="32">
        <v>0</v>
      </c>
      <c r="W250" s="32">
        <v>1.93</v>
      </c>
      <c r="X250" s="32">
        <v>0.497</v>
      </c>
      <c r="Y250" s="32">
        <f t="shared" si="24"/>
        <v>1.351</v>
      </c>
      <c r="Z250" s="32">
        <f t="shared" si="25"/>
        <v>0.2485</v>
      </c>
      <c r="AA250" s="32">
        <v>0.88600000000000001</v>
      </c>
      <c r="AB250" s="33">
        <v>9.1080123436215105E-2</v>
      </c>
      <c r="AC250">
        <f t="shared" si="20"/>
        <v>401</v>
      </c>
      <c r="AD250">
        <f t="shared" si="21"/>
        <v>1</v>
      </c>
      <c r="AE250">
        <f t="shared" si="22"/>
        <v>0.2</v>
      </c>
      <c r="AF250">
        <f>'TP Factors'!$D$5</f>
        <v>0.88209793191670816</v>
      </c>
      <c r="AG250">
        <f t="shared" si="23"/>
        <v>0.2</v>
      </c>
    </row>
    <row r="251" spans="1:33">
      <c r="A251" s="28" t="s">
        <v>100</v>
      </c>
      <c r="B251" s="28">
        <v>0</v>
      </c>
      <c r="D251" s="29">
        <v>0</v>
      </c>
      <c r="E251" s="28" t="s">
        <v>102</v>
      </c>
      <c r="F251" s="28">
        <v>0</v>
      </c>
      <c r="G251" s="30">
        <v>105</v>
      </c>
      <c r="H251" s="28" t="s">
        <v>103</v>
      </c>
      <c r="I251" s="28" t="s">
        <v>104</v>
      </c>
      <c r="J251" s="28">
        <v>0</v>
      </c>
      <c r="K251" s="31">
        <v>82.063401606499994</v>
      </c>
      <c r="L251" s="31">
        <v>323.846409155</v>
      </c>
      <c r="M251" s="29">
        <v>0</v>
      </c>
      <c r="N251" s="29">
        <v>0</v>
      </c>
      <c r="O251" s="28">
        <v>0</v>
      </c>
      <c r="P251" s="28">
        <v>0</v>
      </c>
      <c r="Q251" s="32">
        <v>74937</v>
      </c>
      <c r="R251" s="32">
        <v>1400</v>
      </c>
      <c r="T251" s="28" t="s">
        <v>128</v>
      </c>
      <c r="U251" s="32">
        <v>48.29</v>
      </c>
      <c r="V251" s="32">
        <v>0</v>
      </c>
      <c r="W251" s="32">
        <v>1.93</v>
      </c>
      <c r="X251" s="32">
        <v>0.497</v>
      </c>
      <c r="Y251" s="32">
        <f t="shared" si="24"/>
        <v>1.351</v>
      </c>
      <c r="Z251" s="32">
        <f t="shared" si="25"/>
        <v>0.2485</v>
      </c>
      <c r="AA251" s="32">
        <v>0.88700000000000001</v>
      </c>
      <c r="AB251" s="33">
        <v>7.9961205695118998E-2</v>
      </c>
      <c r="AC251">
        <f t="shared" si="20"/>
        <v>352</v>
      </c>
      <c r="AD251">
        <f t="shared" si="21"/>
        <v>1</v>
      </c>
      <c r="AE251">
        <f t="shared" si="22"/>
        <v>0.2</v>
      </c>
      <c r="AF251">
        <f>'TP Factors'!$D$5</f>
        <v>0.88209793191670816</v>
      </c>
      <c r="AG251">
        <f t="shared" si="23"/>
        <v>0.2</v>
      </c>
    </row>
    <row r="252" spans="1:33">
      <c r="A252" s="28" t="s">
        <v>100</v>
      </c>
      <c r="B252" s="28">
        <v>0</v>
      </c>
      <c r="D252" s="29">
        <v>0</v>
      </c>
      <c r="E252" s="28" t="s">
        <v>102</v>
      </c>
      <c r="F252" s="28">
        <v>0</v>
      </c>
      <c r="G252" s="30">
        <v>105</v>
      </c>
      <c r="H252" s="28" t="s">
        <v>103</v>
      </c>
      <c r="I252" s="28" t="s">
        <v>104</v>
      </c>
      <c r="J252" s="28">
        <v>0</v>
      </c>
      <c r="K252" s="31">
        <v>168.35092018899999</v>
      </c>
      <c r="L252" s="31">
        <v>1583.00593908</v>
      </c>
      <c r="M252" s="29">
        <v>0</v>
      </c>
      <c r="N252" s="29">
        <v>0</v>
      </c>
      <c r="O252" s="28">
        <v>0</v>
      </c>
      <c r="P252" s="28">
        <v>0</v>
      </c>
      <c r="Q252" s="32">
        <v>74938</v>
      </c>
      <c r="R252" s="32">
        <v>1400</v>
      </c>
      <c r="T252" s="28" t="s">
        <v>106</v>
      </c>
      <c r="U252" s="32">
        <v>48.29</v>
      </c>
      <c r="V252" s="32">
        <v>0</v>
      </c>
      <c r="W252" s="32">
        <v>1.93</v>
      </c>
      <c r="X252" s="32">
        <v>0.497</v>
      </c>
      <c r="Y252" s="32">
        <f t="shared" si="24"/>
        <v>1.351</v>
      </c>
      <c r="Z252" s="32">
        <f t="shared" si="25"/>
        <v>0.2485</v>
      </c>
      <c r="AA252" s="32">
        <v>0.88600000000000001</v>
      </c>
      <c r="AB252" s="33">
        <v>0.39086142930675799</v>
      </c>
      <c r="AC252">
        <f t="shared" si="20"/>
        <v>1719</v>
      </c>
      <c r="AD252">
        <f t="shared" si="21"/>
        <v>5</v>
      </c>
      <c r="AE252">
        <f t="shared" si="22"/>
        <v>0.9</v>
      </c>
      <c r="AF252">
        <f>'TP Factors'!$D$5</f>
        <v>0.88209793191670816</v>
      </c>
      <c r="AG252">
        <f t="shared" si="23"/>
        <v>0.8</v>
      </c>
    </row>
    <row r="253" spans="1:33">
      <c r="A253" s="28" t="s">
        <v>100</v>
      </c>
      <c r="B253" s="28">
        <v>0</v>
      </c>
      <c r="D253" s="29">
        <v>0</v>
      </c>
      <c r="E253" s="28" t="s">
        <v>102</v>
      </c>
      <c r="F253" s="28">
        <v>0</v>
      </c>
      <c r="G253" s="30">
        <v>105</v>
      </c>
      <c r="H253" s="28" t="s">
        <v>103</v>
      </c>
      <c r="I253" s="28" t="s">
        <v>104</v>
      </c>
      <c r="J253" s="28">
        <v>0</v>
      </c>
      <c r="K253" s="31">
        <v>7.6594169837499999</v>
      </c>
      <c r="L253" s="31">
        <v>1.42731001509</v>
      </c>
      <c r="M253" s="29">
        <v>0</v>
      </c>
      <c r="N253" s="29">
        <v>0</v>
      </c>
      <c r="O253" s="28">
        <v>0</v>
      </c>
      <c r="P253" s="28">
        <v>0</v>
      </c>
      <c r="Q253" s="32">
        <v>74939</v>
      </c>
      <c r="R253" s="32">
        <v>1400</v>
      </c>
      <c r="T253" s="28" t="s">
        <v>128</v>
      </c>
      <c r="U253" s="32">
        <v>48.29</v>
      </c>
      <c r="V253" s="32">
        <v>0</v>
      </c>
      <c r="W253" s="32">
        <v>1.93</v>
      </c>
      <c r="X253" s="32">
        <v>0.497</v>
      </c>
      <c r="Y253" s="32">
        <f t="shared" si="24"/>
        <v>1.351</v>
      </c>
      <c r="Z253" s="32">
        <f t="shared" si="25"/>
        <v>0.2485</v>
      </c>
      <c r="AA253" s="32">
        <v>0.88700000000000001</v>
      </c>
      <c r="AB253" s="33">
        <v>3.5241840141326001E-4</v>
      </c>
      <c r="AC253">
        <f t="shared" si="20"/>
        <v>2</v>
      </c>
      <c r="AD253">
        <f t="shared" si="21"/>
        <v>0</v>
      </c>
      <c r="AE253">
        <f t="shared" si="22"/>
        <v>0</v>
      </c>
      <c r="AF253">
        <f>'TP Factors'!$D$5</f>
        <v>0.88209793191670816</v>
      </c>
      <c r="AG253">
        <f t="shared" si="23"/>
        <v>0</v>
      </c>
    </row>
    <row r="254" spans="1:33">
      <c r="A254" s="28" t="s">
        <v>100</v>
      </c>
      <c r="B254" s="28">
        <v>0</v>
      </c>
      <c r="D254" s="29">
        <v>0</v>
      </c>
      <c r="E254" s="28" t="s">
        <v>102</v>
      </c>
      <c r="F254" s="28">
        <v>0</v>
      </c>
      <c r="G254" s="30">
        <v>105</v>
      </c>
      <c r="H254" s="28" t="s">
        <v>103</v>
      </c>
      <c r="I254" s="28" t="s">
        <v>104</v>
      </c>
      <c r="J254" s="28">
        <v>0</v>
      </c>
      <c r="K254" s="31">
        <v>78.653840135099998</v>
      </c>
      <c r="L254" s="31">
        <v>368.17709158100001</v>
      </c>
      <c r="M254" s="29">
        <v>0</v>
      </c>
      <c r="N254" s="29">
        <v>0</v>
      </c>
      <c r="O254" s="28">
        <v>0</v>
      </c>
      <c r="P254" s="28">
        <v>0</v>
      </c>
      <c r="Q254" s="32">
        <v>74940</v>
      </c>
      <c r="R254" s="32">
        <v>1400</v>
      </c>
      <c r="T254" s="28" t="s">
        <v>112</v>
      </c>
      <c r="U254" s="32">
        <v>48.29</v>
      </c>
      <c r="V254" s="32">
        <v>0</v>
      </c>
      <c r="W254" s="32">
        <v>1.93</v>
      </c>
      <c r="X254" s="32">
        <v>0.497</v>
      </c>
      <c r="Y254" s="32">
        <f t="shared" si="24"/>
        <v>1.351</v>
      </c>
      <c r="Z254" s="32">
        <f t="shared" si="25"/>
        <v>0.2485</v>
      </c>
      <c r="AA254" s="32">
        <v>0.89</v>
      </c>
      <c r="AB254" s="33">
        <v>9.0906937950692698E-2</v>
      </c>
      <c r="AC254">
        <f t="shared" si="20"/>
        <v>402</v>
      </c>
      <c r="AD254">
        <f t="shared" si="21"/>
        <v>1</v>
      </c>
      <c r="AE254">
        <f t="shared" si="22"/>
        <v>0.2</v>
      </c>
      <c r="AF254">
        <f>'TP Factors'!$D$5</f>
        <v>0.88209793191670816</v>
      </c>
      <c r="AG254">
        <f t="shared" si="23"/>
        <v>0.2</v>
      </c>
    </row>
    <row r="255" spans="1:33">
      <c r="A255" s="28" t="s">
        <v>100</v>
      </c>
      <c r="B255" s="28">
        <v>0</v>
      </c>
      <c r="D255" s="29">
        <v>0</v>
      </c>
      <c r="E255" s="28" t="s">
        <v>102</v>
      </c>
      <c r="F255" s="28">
        <v>0</v>
      </c>
      <c r="G255" s="30">
        <v>11.1</v>
      </c>
      <c r="H255" s="28" t="s">
        <v>103</v>
      </c>
      <c r="I255" s="28" t="s">
        <v>104</v>
      </c>
      <c r="J255" s="28">
        <v>0</v>
      </c>
      <c r="K255" s="31">
        <v>177.92863076</v>
      </c>
      <c r="L255" s="31">
        <v>1149.1435018699999</v>
      </c>
      <c r="M255" s="29">
        <v>0</v>
      </c>
      <c r="N255" s="29">
        <v>0</v>
      </c>
      <c r="O255" s="28">
        <v>0</v>
      </c>
      <c r="P255" s="28">
        <v>0</v>
      </c>
      <c r="Q255" s="32">
        <v>74984</v>
      </c>
      <c r="R255" s="32">
        <v>1800</v>
      </c>
      <c r="T255" s="28" t="s">
        <v>150</v>
      </c>
      <c r="U255" s="32">
        <v>48.29</v>
      </c>
      <c r="V255" s="32">
        <v>0</v>
      </c>
      <c r="W255" s="32">
        <v>1.25</v>
      </c>
      <c r="X255" s="32">
        <v>7.5999999999999998E-2</v>
      </c>
      <c r="Y255" s="32">
        <f t="shared" si="24"/>
        <v>0.875</v>
      </c>
      <c r="Z255" s="32">
        <f t="shared" si="25"/>
        <v>3.7999999999999999E-2</v>
      </c>
      <c r="AA255" s="32">
        <v>0.16900000000000001</v>
      </c>
      <c r="AB255" s="33">
        <v>1.8982209249542501E-3</v>
      </c>
      <c r="AC255">
        <f t="shared" si="20"/>
        <v>2</v>
      </c>
      <c r="AD255">
        <f t="shared" si="21"/>
        <v>0</v>
      </c>
      <c r="AE255">
        <f t="shared" si="22"/>
        <v>0</v>
      </c>
      <c r="AF255">
        <f>'TP Factors'!$D$5</f>
        <v>0.88209793191670816</v>
      </c>
      <c r="AG255">
        <f t="shared" si="23"/>
        <v>0</v>
      </c>
    </row>
    <row r="256" spans="1:33">
      <c r="A256" s="28" t="s">
        <v>100</v>
      </c>
      <c r="B256" s="28">
        <v>0</v>
      </c>
      <c r="D256" s="29">
        <v>0</v>
      </c>
      <c r="E256" s="28" t="s">
        <v>102</v>
      </c>
      <c r="F256" s="28">
        <v>0</v>
      </c>
      <c r="G256" s="30">
        <v>11.1</v>
      </c>
      <c r="H256" s="28" t="s">
        <v>103</v>
      </c>
      <c r="I256" s="28" t="s">
        <v>104</v>
      </c>
      <c r="J256" s="28">
        <v>0</v>
      </c>
      <c r="K256" s="31">
        <v>64.567052732199997</v>
      </c>
      <c r="L256" s="31">
        <v>148.115144488</v>
      </c>
      <c r="M256" s="29">
        <v>0</v>
      </c>
      <c r="N256" s="29">
        <v>0</v>
      </c>
      <c r="O256" s="28">
        <v>0</v>
      </c>
      <c r="P256" s="28">
        <v>0</v>
      </c>
      <c r="Q256" s="32">
        <v>74985</v>
      </c>
      <c r="R256" s="32">
        <v>1800</v>
      </c>
      <c r="T256" s="28" t="s">
        <v>151</v>
      </c>
      <c r="U256" s="32">
        <v>48.29</v>
      </c>
      <c r="V256" s="32">
        <v>0</v>
      </c>
      <c r="W256" s="32">
        <v>1.25</v>
      </c>
      <c r="X256" s="32">
        <v>7.5999999999999998E-2</v>
      </c>
      <c r="Y256" s="32">
        <f t="shared" si="24"/>
        <v>0.875</v>
      </c>
      <c r="Z256" s="32">
        <f t="shared" si="25"/>
        <v>3.7999999999999999E-2</v>
      </c>
      <c r="AA256" s="32">
        <v>0.127</v>
      </c>
      <c r="AB256" s="33">
        <v>3.6571160089835297E-2</v>
      </c>
      <c r="AC256">
        <f t="shared" si="20"/>
        <v>23</v>
      </c>
      <c r="AD256">
        <f t="shared" si="21"/>
        <v>0</v>
      </c>
      <c r="AE256">
        <f t="shared" si="22"/>
        <v>0</v>
      </c>
      <c r="AF256">
        <f>'TP Factors'!$D$5</f>
        <v>0.88209793191670816</v>
      </c>
      <c r="AG256">
        <f t="shared" si="23"/>
        <v>0</v>
      </c>
    </row>
    <row r="257" spans="1:33">
      <c r="A257" s="28" t="s">
        <v>100</v>
      </c>
      <c r="B257" s="28">
        <v>0</v>
      </c>
      <c r="D257" s="29">
        <v>0</v>
      </c>
      <c r="E257" s="28" t="s">
        <v>102</v>
      </c>
      <c r="F257" s="28">
        <v>0</v>
      </c>
      <c r="G257" s="30">
        <v>3</v>
      </c>
      <c r="H257" s="28" t="s">
        <v>103</v>
      </c>
      <c r="I257" s="28" t="s">
        <v>104</v>
      </c>
      <c r="J257" s="28">
        <v>0</v>
      </c>
      <c r="K257" s="31">
        <v>288.60020914299997</v>
      </c>
      <c r="L257" s="31">
        <v>5179.1153835599998</v>
      </c>
      <c r="M257" s="29">
        <v>0</v>
      </c>
      <c r="N257" s="29">
        <v>0</v>
      </c>
      <c r="O257" s="28">
        <v>0</v>
      </c>
      <c r="P257" s="28">
        <v>0</v>
      </c>
      <c r="Q257" s="32">
        <v>75020</v>
      </c>
      <c r="R257" s="32">
        <v>1660</v>
      </c>
      <c r="T257" s="28" t="s">
        <v>152</v>
      </c>
      <c r="U257" s="32">
        <v>48.29</v>
      </c>
      <c r="V257" s="32">
        <v>0</v>
      </c>
      <c r="W257" s="32">
        <v>0.6</v>
      </c>
      <c r="X257" s="32">
        <v>0.11</v>
      </c>
      <c r="Y257" s="32">
        <f t="shared" si="24"/>
        <v>0.42</v>
      </c>
      <c r="Z257" s="32">
        <f t="shared" si="25"/>
        <v>5.5E-2</v>
      </c>
      <c r="AA257" s="32">
        <v>0.183</v>
      </c>
      <c r="AB257" s="33">
        <v>1.2787790550823299</v>
      </c>
      <c r="AC257">
        <f t="shared" si="20"/>
        <v>1162</v>
      </c>
      <c r="AD257">
        <f t="shared" si="21"/>
        <v>1</v>
      </c>
      <c r="AE257">
        <f t="shared" si="22"/>
        <v>0.1</v>
      </c>
      <c r="AF257">
        <f>'TP Factors'!$D$5</f>
        <v>0.88209793191670816</v>
      </c>
      <c r="AG257">
        <f t="shared" si="23"/>
        <v>0.1</v>
      </c>
    </row>
    <row r="258" spans="1:33">
      <c r="A258" s="28" t="s">
        <v>100</v>
      </c>
      <c r="B258" s="28">
        <v>0</v>
      </c>
      <c r="D258" s="29">
        <v>0</v>
      </c>
      <c r="E258" s="28" t="s">
        <v>102</v>
      </c>
      <c r="F258" s="28">
        <v>0</v>
      </c>
      <c r="G258" s="30">
        <v>102.5</v>
      </c>
      <c r="H258" s="28" t="s">
        <v>103</v>
      </c>
      <c r="I258" s="28" t="s">
        <v>104</v>
      </c>
      <c r="J258" s="28">
        <v>0</v>
      </c>
      <c r="K258" s="31">
        <v>6.4447241891399996</v>
      </c>
      <c r="L258" s="31">
        <v>1.3995682666</v>
      </c>
      <c r="M258" s="29">
        <v>0</v>
      </c>
      <c r="N258" s="29">
        <v>0</v>
      </c>
      <c r="O258" s="28">
        <v>0</v>
      </c>
      <c r="P258" s="28">
        <v>0</v>
      </c>
      <c r="Q258" s="32">
        <v>75021</v>
      </c>
      <c r="R258" s="32">
        <v>1300</v>
      </c>
      <c r="T258" s="28" t="s">
        <v>138</v>
      </c>
      <c r="U258" s="32">
        <v>48.29</v>
      </c>
      <c r="V258" s="32">
        <v>0</v>
      </c>
      <c r="W258" s="32">
        <v>2.1</v>
      </c>
      <c r="X258" s="32">
        <v>0.51600000000000001</v>
      </c>
      <c r="Y258" s="32">
        <f t="shared" si="24"/>
        <v>1.47</v>
      </c>
      <c r="Z258" s="32">
        <f t="shared" si="25"/>
        <v>0.25800000000000001</v>
      </c>
      <c r="AA258" s="32">
        <v>0.67700000000000005</v>
      </c>
      <c r="AB258" s="33">
        <v>3.4556800341351999E-4</v>
      </c>
      <c r="AC258">
        <f t="shared" si="20"/>
        <v>1</v>
      </c>
      <c r="AD258">
        <f t="shared" si="21"/>
        <v>0</v>
      </c>
      <c r="AE258">
        <f t="shared" si="22"/>
        <v>0</v>
      </c>
      <c r="AF258">
        <f>'TP Factors'!$D$5</f>
        <v>0.88209793191670816</v>
      </c>
      <c r="AG258">
        <f t="shared" si="23"/>
        <v>0</v>
      </c>
    </row>
    <row r="259" spans="1:33">
      <c r="A259" s="28" t="s">
        <v>100</v>
      </c>
      <c r="B259" s="28">
        <v>0</v>
      </c>
      <c r="D259" s="29">
        <v>0</v>
      </c>
      <c r="E259" s="28" t="s">
        <v>102</v>
      </c>
      <c r="F259" s="28">
        <v>0</v>
      </c>
      <c r="G259" s="30">
        <v>102.5</v>
      </c>
      <c r="H259" s="28" t="s">
        <v>103</v>
      </c>
      <c r="I259" s="28" t="s">
        <v>104</v>
      </c>
      <c r="J259" s="28">
        <v>0</v>
      </c>
      <c r="K259" s="31">
        <v>106.985150007</v>
      </c>
      <c r="L259" s="31">
        <v>605.114907098</v>
      </c>
      <c r="M259" s="29">
        <v>0</v>
      </c>
      <c r="N259" s="29">
        <v>0</v>
      </c>
      <c r="O259" s="28">
        <v>0</v>
      </c>
      <c r="P259" s="28">
        <v>0</v>
      </c>
      <c r="Q259" s="32">
        <v>75022</v>
      </c>
      <c r="R259" s="32">
        <v>1300</v>
      </c>
      <c r="T259" s="28" t="s">
        <v>129</v>
      </c>
      <c r="U259" s="32">
        <v>48.29</v>
      </c>
      <c r="V259" s="32">
        <v>0</v>
      </c>
      <c r="W259" s="32">
        <v>2.1</v>
      </c>
      <c r="X259" s="32">
        <v>0.51600000000000001</v>
      </c>
      <c r="Y259" s="32">
        <f t="shared" si="24"/>
        <v>1.47</v>
      </c>
      <c r="Z259" s="32">
        <f t="shared" si="25"/>
        <v>0.25800000000000001</v>
      </c>
      <c r="AA259" s="32">
        <v>0.66200000000000003</v>
      </c>
      <c r="AB259" s="33">
        <v>0.14940917786352401</v>
      </c>
      <c r="AC259">
        <f t="shared" ref="AC259:AC269" si="26">ROUND(AB259*AA259*U259*102.79,0)</f>
        <v>491</v>
      </c>
      <c r="AD259">
        <f t="shared" ref="AD259:AD269" si="27">ROUND(Y259*AC259*0.002205,0)</f>
        <v>2</v>
      </c>
      <c r="AE259">
        <f t="shared" ref="AE259:AE269" si="28">ROUND(Z259*AC259*0.002205,1)</f>
        <v>0.3</v>
      </c>
      <c r="AF259">
        <f>'TP Factors'!$D$5</f>
        <v>0.88209793191670816</v>
      </c>
      <c r="AG259">
        <f t="shared" ref="AG259:AG269" si="29">ROUND(AE259*AF259,1)</f>
        <v>0.3</v>
      </c>
    </row>
    <row r="260" spans="1:33">
      <c r="A260" s="28" t="s">
        <v>100</v>
      </c>
      <c r="B260" s="28">
        <v>0</v>
      </c>
      <c r="D260" s="29">
        <v>0</v>
      </c>
      <c r="E260" s="28" t="s">
        <v>102</v>
      </c>
      <c r="F260" s="28">
        <v>0</v>
      </c>
      <c r="G260" s="30">
        <v>102.5</v>
      </c>
      <c r="H260" s="28" t="s">
        <v>103</v>
      </c>
      <c r="I260" s="28" t="s">
        <v>104</v>
      </c>
      <c r="J260" s="28">
        <v>0</v>
      </c>
      <c r="K260" s="31">
        <v>49.767532247799998</v>
      </c>
      <c r="L260" s="31">
        <v>102.488005126</v>
      </c>
      <c r="M260" s="29">
        <v>0</v>
      </c>
      <c r="N260" s="29">
        <v>0</v>
      </c>
      <c r="O260" s="28">
        <v>0</v>
      </c>
      <c r="P260" s="28">
        <v>0</v>
      </c>
      <c r="Q260" s="32">
        <v>75038</v>
      </c>
      <c r="R260" s="32">
        <v>1300</v>
      </c>
      <c r="T260" s="28" t="s">
        <v>129</v>
      </c>
      <c r="U260" s="32">
        <v>48.29</v>
      </c>
      <c r="V260" s="32">
        <v>0</v>
      </c>
      <c r="W260" s="32">
        <v>2.1</v>
      </c>
      <c r="X260" s="32">
        <v>0.51600000000000001</v>
      </c>
      <c r="Y260" s="32">
        <f t="shared" si="24"/>
        <v>1.47</v>
      </c>
      <c r="Z260" s="32">
        <f t="shared" si="25"/>
        <v>0.25800000000000001</v>
      </c>
      <c r="AA260" s="32">
        <v>0.66200000000000003</v>
      </c>
      <c r="AB260" s="33">
        <v>2.5305385759877501E-2</v>
      </c>
      <c r="AC260">
        <f t="shared" si="26"/>
        <v>83</v>
      </c>
      <c r="AD260">
        <f t="shared" si="27"/>
        <v>0</v>
      </c>
      <c r="AE260">
        <f t="shared" si="28"/>
        <v>0</v>
      </c>
      <c r="AF260">
        <f>'TP Factors'!$D$5</f>
        <v>0.88209793191670816</v>
      </c>
      <c r="AG260">
        <f t="shared" si="29"/>
        <v>0</v>
      </c>
    </row>
    <row r="261" spans="1:33">
      <c r="A261" s="28" t="s">
        <v>100</v>
      </c>
      <c r="B261" s="28">
        <v>0</v>
      </c>
      <c r="D261" s="29">
        <v>0</v>
      </c>
      <c r="E261" s="28" t="s">
        <v>102</v>
      </c>
      <c r="F261" s="28">
        <v>0</v>
      </c>
      <c r="G261" s="30">
        <v>102.5</v>
      </c>
      <c r="H261" s="28" t="s">
        <v>103</v>
      </c>
      <c r="I261" s="28" t="s">
        <v>104</v>
      </c>
      <c r="J261" s="28">
        <v>0</v>
      </c>
      <c r="K261" s="31">
        <v>24.305203761800001</v>
      </c>
      <c r="L261" s="31">
        <v>18.440704569400001</v>
      </c>
      <c r="M261" s="29">
        <v>0</v>
      </c>
      <c r="N261" s="29">
        <v>0</v>
      </c>
      <c r="O261" s="28">
        <v>0</v>
      </c>
      <c r="P261" s="28">
        <v>0</v>
      </c>
      <c r="Q261" s="32">
        <v>75039</v>
      </c>
      <c r="R261" s="32">
        <v>1300</v>
      </c>
      <c r="T261" s="28" t="s">
        <v>153</v>
      </c>
      <c r="U261" s="32">
        <v>48.29</v>
      </c>
      <c r="V261" s="32">
        <v>0</v>
      </c>
      <c r="W261" s="32">
        <v>2.1</v>
      </c>
      <c r="X261" s="32">
        <v>0.51600000000000001</v>
      </c>
      <c r="Y261" s="32">
        <f t="shared" si="24"/>
        <v>1.47</v>
      </c>
      <c r="Z261" s="32">
        <f t="shared" si="25"/>
        <v>0.25800000000000001</v>
      </c>
      <c r="AA261" s="32">
        <v>0.63100000000000001</v>
      </c>
      <c r="AB261" s="33">
        <v>4.5532080831284204E-3</v>
      </c>
      <c r="AC261">
        <f t="shared" si="26"/>
        <v>14</v>
      </c>
      <c r="AD261">
        <f t="shared" si="27"/>
        <v>0</v>
      </c>
      <c r="AE261">
        <f t="shared" si="28"/>
        <v>0</v>
      </c>
      <c r="AF261">
        <f>'TP Factors'!$D$5</f>
        <v>0.88209793191670816</v>
      </c>
      <c r="AG261">
        <f t="shared" si="29"/>
        <v>0</v>
      </c>
    </row>
    <row r="262" spans="1:33">
      <c r="A262" s="28" t="s">
        <v>100</v>
      </c>
      <c r="B262" s="28">
        <v>0</v>
      </c>
      <c r="D262" s="29">
        <v>0</v>
      </c>
      <c r="E262" s="28" t="s">
        <v>102</v>
      </c>
      <c r="F262" s="28">
        <v>0</v>
      </c>
      <c r="G262" s="30">
        <v>102.5</v>
      </c>
      <c r="H262" s="28" t="s">
        <v>103</v>
      </c>
      <c r="I262" s="28" t="s">
        <v>104</v>
      </c>
      <c r="J262" s="28">
        <v>0</v>
      </c>
      <c r="K262" s="31">
        <v>389.15460881000001</v>
      </c>
      <c r="L262" s="31">
        <v>1686.55967852</v>
      </c>
      <c r="M262" s="29">
        <v>0</v>
      </c>
      <c r="N262" s="29">
        <v>0</v>
      </c>
      <c r="O262" s="28">
        <v>0</v>
      </c>
      <c r="P262" s="28">
        <v>0</v>
      </c>
      <c r="Q262" s="32">
        <v>75040</v>
      </c>
      <c r="R262" s="32">
        <v>1300</v>
      </c>
      <c r="T262" s="28" t="s">
        <v>129</v>
      </c>
      <c r="U262" s="32">
        <v>48.29</v>
      </c>
      <c r="V262" s="32">
        <v>0</v>
      </c>
      <c r="W262" s="32">
        <v>2.1</v>
      </c>
      <c r="X262" s="32">
        <v>0.51600000000000001</v>
      </c>
      <c r="Y262" s="32">
        <f t="shared" si="24"/>
        <v>1.47</v>
      </c>
      <c r="Z262" s="32">
        <f t="shared" si="25"/>
        <v>0.25800000000000001</v>
      </c>
      <c r="AA262" s="32">
        <v>0.66200000000000003</v>
      </c>
      <c r="AB262" s="33">
        <v>0.41642975243589703</v>
      </c>
      <c r="AC262">
        <f t="shared" si="26"/>
        <v>1368</v>
      </c>
      <c r="AD262">
        <f t="shared" si="27"/>
        <v>4</v>
      </c>
      <c r="AE262">
        <f t="shared" si="28"/>
        <v>0.8</v>
      </c>
      <c r="AF262">
        <f>'TP Factors'!$D$5</f>
        <v>0.88209793191670816</v>
      </c>
      <c r="AG262">
        <f t="shared" si="29"/>
        <v>0.7</v>
      </c>
    </row>
    <row r="263" spans="1:33">
      <c r="A263" s="28" t="s">
        <v>100</v>
      </c>
      <c r="B263" s="28">
        <v>0</v>
      </c>
      <c r="D263" s="29">
        <v>0</v>
      </c>
      <c r="E263" s="28" t="s">
        <v>102</v>
      </c>
      <c r="F263" s="28">
        <v>0</v>
      </c>
      <c r="G263" s="30">
        <v>102.5</v>
      </c>
      <c r="H263" s="28" t="s">
        <v>103</v>
      </c>
      <c r="I263" s="28" t="s">
        <v>104</v>
      </c>
      <c r="J263" s="28">
        <v>0</v>
      </c>
      <c r="K263" s="31">
        <v>489.51376647699999</v>
      </c>
      <c r="L263" s="31">
        <v>3142.42045693</v>
      </c>
      <c r="M263" s="29">
        <v>0</v>
      </c>
      <c r="N263" s="29">
        <v>0</v>
      </c>
      <c r="O263" s="28">
        <v>0</v>
      </c>
      <c r="P263" s="28">
        <v>0</v>
      </c>
      <c r="Q263" s="32">
        <v>75041</v>
      </c>
      <c r="R263" s="32">
        <v>1300</v>
      </c>
      <c r="T263" s="28" t="s">
        <v>129</v>
      </c>
      <c r="U263" s="32">
        <v>48.29</v>
      </c>
      <c r="V263" s="32">
        <v>0</v>
      </c>
      <c r="W263" s="32">
        <v>2.1</v>
      </c>
      <c r="X263" s="32">
        <v>0.51600000000000001</v>
      </c>
      <c r="Y263" s="32">
        <f t="shared" ref="Y263:Y269" si="30">W263*0.7</f>
        <v>1.47</v>
      </c>
      <c r="Z263" s="32">
        <f t="shared" ref="Z263:Z269" si="31">X263*0.5</f>
        <v>0.25800000000000001</v>
      </c>
      <c r="AA263" s="32">
        <v>0.66200000000000003</v>
      </c>
      <c r="AB263" s="33">
        <v>0.77589704434037599</v>
      </c>
      <c r="AC263">
        <f t="shared" si="26"/>
        <v>2550</v>
      </c>
      <c r="AD263">
        <f t="shared" si="27"/>
        <v>8</v>
      </c>
      <c r="AE263">
        <f t="shared" si="28"/>
        <v>1.5</v>
      </c>
      <c r="AF263">
        <f>'TP Factors'!$D$5</f>
        <v>0.88209793191670816</v>
      </c>
      <c r="AG263">
        <f t="shared" si="29"/>
        <v>1.3</v>
      </c>
    </row>
    <row r="264" spans="1:33">
      <c r="A264" s="28" t="s">
        <v>100</v>
      </c>
      <c r="B264" s="28">
        <v>0</v>
      </c>
      <c r="D264" s="29">
        <v>0</v>
      </c>
      <c r="E264" s="28" t="s">
        <v>102</v>
      </c>
      <c r="F264" s="28">
        <v>0</v>
      </c>
      <c r="G264" s="30">
        <v>102.5</v>
      </c>
      <c r="H264" s="28" t="s">
        <v>103</v>
      </c>
      <c r="I264" s="28" t="s">
        <v>104</v>
      </c>
      <c r="J264" s="28">
        <v>0</v>
      </c>
      <c r="K264" s="31">
        <v>78.844908177500002</v>
      </c>
      <c r="L264" s="31">
        <v>52.712147203800001</v>
      </c>
      <c r="M264" s="29">
        <v>0</v>
      </c>
      <c r="N264" s="29">
        <v>0</v>
      </c>
      <c r="O264" s="28">
        <v>0</v>
      </c>
      <c r="P264" s="28">
        <v>0</v>
      </c>
      <c r="Q264" s="32">
        <v>75042</v>
      </c>
      <c r="R264" s="32">
        <v>1300</v>
      </c>
      <c r="T264" s="28" t="s">
        <v>124</v>
      </c>
      <c r="U264" s="32">
        <v>48.29</v>
      </c>
      <c r="V264" s="32">
        <v>0</v>
      </c>
      <c r="W264" s="32">
        <v>2.1</v>
      </c>
      <c r="X264" s="32">
        <v>0.51600000000000001</v>
      </c>
      <c r="Y264" s="32">
        <f t="shared" si="30"/>
        <v>1.47</v>
      </c>
      <c r="Z264" s="32">
        <f t="shared" si="31"/>
        <v>0.25800000000000001</v>
      </c>
      <c r="AA264" s="32">
        <v>0.69199999999999995</v>
      </c>
      <c r="AB264" s="33">
        <v>1.3015195014035599E-2</v>
      </c>
      <c r="AC264">
        <f t="shared" si="26"/>
        <v>45</v>
      </c>
      <c r="AD264">
        <f t="shared" si="27"/>
        <v>0</v>
      </c>
      <c r="AE264">
        <f t="shared" si="28"/>
        <v>0</v>
      </c>
      <c r="AF264">
        <f>'TP Factors'!$D$5</f>
        <v>0.88209793191670816</v>
      </c>
      <c r="AG264">
        <f t="shared" si="29"/>
        <v>0</v>
      </c>
    </row>
    <row r="265" spans="1:33">
      <c r="A265" s="28" t="s">
        <v>100</v>
      </c>
      <c r="B265" s="28">
        <v>0</v>
      </c>
      <c r="D265" s="29">
        <v>0</v>
      </c>
      <c r="E265" s="28" t="s">
        <v>102</v>
      </c>
      <c r="F265" s="28">
        <v>0</v>
      </c>
      <c r="G265" s="30">
        <v>102.5</v>
      </c>
      <c r="H265" s="28" t="s">
        <v>103</v>
      </c>
      <c r="I265" s="28" t="s">
        <v>104</v>
      </c>
      <c r="J265" s="28">
        <v>0</v>
      </c>
      <c r="K265" s="31">
        <v>156.43916273400001</v>
      </c>
      <c r="L265" s="31">
        <v>1266.9692098400001</v>
      </c>
      <c r="M265" s="29">
        <v>0</v>
      </c>
      <c r="N265" s="29">
        <v>0</v>
      </c>
      <c r="O265" s="28">
        <v>0</v>
      </c>
      <c r="P265" s="28">
        <v>0</v>
      </c>
      <c r="Q265" s="32">
        <v>75043</v>
      </c>
      <c r="R265" s="32">
        <v>1300</v>
      </c>
      <c r="T265" s="28" t="s">
        <v>129</v>
      </c>
      <c r="U265" s="32">
        <v>48.29</v>
      </c>
      <c r="V265" s="32">
        <v>0</v>
      </c>
      <c r="W265" s="32">
        <v>2.1</v>
      </c>
      <c r="X265" s="32">
        <v>0.51600000000000001</v>
      </c>
      <c r="Y265" s="32">
        <f t="shared" si="30"/>
        <v>1.47</v>
      </c>
      <c r="Z265" s="32">
        <f t="shared" si="31"/>
        <v>0.25800000000000001</v>
      </c>
      <c r="AA265" s="32">
        <v>0.66200000000000003</v>
      </c>
      <c r="AB265" s="33">
        <v>0.31282822116636899</v>
      </c>
      <c r="AC265">
        <f t="shared" si="26"/>
        <v>1028</v>
      </c>
      <c r="AD265">
        <f t="shared" si="27"/>
        <v>3</v>
      </c>
      <c r="AE265">
        <f t="shared" si="28"/>
        <v>0.6</v>
      </c>
      <c r="AF265">
        <f>'TP Factors'!$D$5</f>
        <v>0.88209793191670816</v>
      </c>
      <c r="AG265">
        <f t="shared" si="29"/>
        <v>0.5</v>
      </c>
    </row>
    <row r="266" spans="1:33">
      <c r="A266" s="28" t="s">
        <v>100</v>
      </c>
      <c r="B266" s="28">
        <v>0</v>
      </c>
      <c r="D266" s="29">
        <v>0</v>
      </c>
      <c r="E266" s="28" t="s">
        <v>102</v>
      </c>
      <c r="F266" s="28">
        <v>0</v>
      </c>
      <c r="G266" s="30">
        <v>102.5</v>
      </c>
      <c r="H266" s="28" t="s">
        <v>103</v>
      </c>
      <c r="I266" s="28" t="s">
        <v>104</v>
      </c>
      <c r="J266" s="28">
        <v>0</v>
      </c>
      <c r="K266" s="31">
        <v>6.0249895071599999</v>
      </c>
      <c r="L266" s="31">
        <v>1.6271093276699999</v>
      </c>
      <c r="M266" s="29">
        <v>0</v>
      </c>
      <c r="N266" s="29">
        <v>0</v>
      </c>
      <c r="O266" s="28">
        <v>0</v>
      </c>
      <c r="P266" s="28">
        <v>0</v>
      </c>
      <c r="Q266" s="32">
        <v>75044</v>
      </c>
      <c r="R266" s="32">
        <v>1300</v>
      </c>
      <c r="T266" s="28" t="s">
        <v>129</v>
      </c>
      <c r="U266" s="32">
        <v>48.29</v>
      </c>
      <c r="V266" s="32">
        <v>0</v>
      </c>
      <c r="W266" s="32">
        <v>2.1</v>
      </c>
      <c r="X266" s="32">
        <v>0.51600000000000001</v>
      </c>
      <c r="Y266" s="32">
        <f t="shared" si="30"/>
        <v>1.47</v>
      </c>
      <c r="Z266" s="32">
        <f t="shared" si="31"/>
        <v>0.25800000000000001</v>
      </c>
      <c r="AA266" s="32">
        <v>0.66200000000000003</v>
      </c>
      <c r="AB266" s="33">
        <v>4.0175070036862999E-4</v>
      </c>
      <c r="AC266">
        <f t="shared" si="26"/>
        <v>1</v>
      </c>
      <c r="AD266">
        <f t="shared" si="27"/>
        <v>0</v>
      </c>
      <c r="AE266">
        <f t="shared" si="28"/>
        <v>0</v>
      </c>
      <c r="AF266">
        <f>'TP Factors'!$D$5</f>
        <v>0.88209793191670816</v>
      </c>
      <c r="AG266">
        <f t="shared" si="29"/>
        <v>0</v>
      </c>
    </row>
    <row r="267" spans="1:33">
      <c r="A267" s="28" t="s">
        <v>100</v>
      </c>
      <c r="B267" s="28">
        <v>0</v>
      </c>
      <c r="D267" s="29">
        <v>0</v>
      </c>
      <c r="E267" s="28" t="s">
        <v>102</v>
      </c>
      <c r="F267" s="28">
        <v>0</v>
      </c>
      <c r="G267" s="30">
        <v>102.5</v>
      </c>
      <c r="H267" s="28" t="s">
        <v>103</v>
      </c>
      <c r="I267" s="28" t="s">
        <v>104</v>
      </c>
      <c r="J267" s="28">
        <v>0</v>
      </c>
      <c r="K267" s="31">
        <v>118.085349681</v>
      </c>
      <c r="L267" s="31">
        <v>691.09626562300002</v>
      </c>
      <c r="M267" s="29">
        <v>0</v>
      </c>
      <c r="N267" s="29">
        <v>0</v>
      </c>
      <c r="O267" s="28">
        <v>0</v>
      </c>
      <c r="P267" s="28">
        <v>0</v>
      </c>
      <c r="Q267" s="32">
        <v>75045</v>
      </c>
      <c r="R267" s="32">
        <v>1300</v>
      </c>
      <c r="T267" s="28" t="s">
        <v>129</v>
      </c>
      <c r="U267" s="32">
        <v>48.29</v>
      </c>
      <c r="V267" s="32">
        <v>0</v>
      </c>
      <c r="W267" s="32">
        <v>2.1</v>
      </c>
      <c r="X267" s="32">
        <v>0.51600000000000001</v>
      </c>
      <c r="Y267" s="32">
        <f t="shared" si="30"/>
        <v>1.47</v>
      </c>
      <c r="Z267" s="32">
        <f t="shared" si="31"/>
        <v>0.25800000000000001</v>
      </c>
      <c r="AA267" s="32">
        <v>0.66200000000000003</v>
      </c>
      <c r="AB267" s="33">
        <v>0.170639060085227</v>
      </c>
      <c r="AC267">
        <f t="shared" si="26"/>
        <v>561</v>
      </c>
      <c r="AD267">
        <f t="shared" si="27"/>
        <v>2</v>
      </c>
      <c r="AE267">
        <f t="shared" si="28"/>
        <v>0.3</v>
      </c>
      <c r="AF267">
        <f>'TP Factors'!$D$5</f>
        <v>0.88209793191670816</v>
      </c>
      <c r="AG267">
        <f t="shared" si="29"/>
        <v>0.3</v>
      </c>
    </row>
    <row r="268" spans="1:33">
      <c r="A268" s="28" t="s">
        <v>100</v>
      </c>
      <c r="B268" s="28">
        <v>0</v>
      </c>
      <c r="D268" s="29">
        <v>0</v>
      </c>
      <c r="E268" s="28" t="s">
        <v>102</v>
      </c>
      <c r="F268" s="28">
        <v>0</v>
      </c>
      <c r="G268" s="30">
        <v>102.5</v>
      </c>
      <c r="H268" s="28" t="s">
        <v>103</v>
      </c>
      <c r="I268" s="28" t="s">
        <v>104</v>
      </c>
      <c r="J268" s="28">
        <v>0</v>
      </c>
      <c r="K268" s="31">
        <v>183.65566131700001</v>
      </c>
      <c r="L268" s="31">
        <v>1429.0346902000001</v>
      </c>
      <c r="M268" s="29">
        <v>0</v>
      </c>
      <c r="N268" s="29">
        <v>0</v>
      </c>
      <c r="O268" s="28">
        <v>0</v>
      </c>
      <c r="P268" s="28">
        <v>0</v>
      </c>
      <c r="Q268" s="32">
        <v>75046</v>
      </c>
      <c r="R268" s="32">
        <v>1300</v>
      </c>
      <c r="T268" s="28" t="s">
        <v>129</v>
      </c>
      <c r="U268" s="32">
        <v>48.29</v>
      </c>
      <c r="V268" s="32">
        <v>0</v>
      </c>
      <c r="W268" s="32">
        <v>2.1</v>
      </c>
      <c r="X268" s="32">
        <v>0.51600000000000001</v>
      </c>
      <c r="Y268" s="32">
        <f t="shared" si="30"/>
        <v>1.47</v>
      </c>
      <c r="Z268" s="32">
        <f t="shared" si="31"/>
        <v>0.25800000000000001</v>
      </c>
      <c r="AA268" s="32">
        <v>0.66200000000000003</v>
      </c>
      <c r="AB268" s="33">
        <v>0.35284402787364599</v>
      </c>
      <c r="AC268">
        <f t="shared" si="26"/>
        <v>1159</v>
      </c>
      <c r="AD268">
        <f t="shared" si="27"/>
        <v>4</v>
      </c>
      <c r="AE268">
        <f t="shared" si="28"/>
        <v>0.7</v>
      </c>
      <c r="AF268">
        <f>'TP Factors'!$D$5</f>
        <v>0.88209793191670816</v>
      </c>
      <c r="AG268">
        <f t="shared" si="29"/>
        <v>0.6</v>
      </c>
    </row>
    <row r="269" spans="1:33">
      <c r="A269" s="28" t="s">
        <v>100</v>
      </c>
      <c r="B269" s="28">
        <v>0</v>
      </c>
      <c r="D269" s="29">
        <v>0</v>
      </c>
      <c r="E269" s="28" t="s">
        <v>102</v>
      </c>
      <c r="F269" s="28">
        <v>0</v>
      </c>
      <c r="G269" s="30">
        <v>102.5</v>
      </c>
      <c r="H269" s="28" t="s">
        <v>103</v>
      </c>
      <c r="I269" s="28" t="s">
        <v>104</v>
      </c>
      <c r="J269" s="28">
        <v>0</v>
      </c>
      <c r="K269" s="31">
        <v>103.250129691</v>
      </c>
      <c r="L269" s="31">
        <v>275.44999496499997</v>
      </c>
      <c r="M269" s="29">
        <v>0</v>
      </c>
      <c r="N269" s="29">
        <v>0</v>
      </c>
      <c r="O269" s="28">
        <v>0</v>
      </c>
      <c r="P269" s="28">
        <v>0</v>
      </c>
      <c r="Q269" s="32">
        <v>75047</v>
      </c>
      <c r="R269" s="32">
        <v>1300</v>
      </c>
      <c r="T269" s="28" t="s">
        <v>129</v>
      </c>
      <c r="U269" s="32">
        <v>48.29</v>
      </c>
      <c r="V269" s="32">
        <v>0</v>
      </c>
      <c r="W269" s="32">
        <v>2.1</v>
      </c>
      <c r="X269" s="32">
        <v>0.51600000000000001</v>
      </c>
      <c r="Y269" s="32">
        <f t="shared" si="30"/>
        <v>1.47</v>
      </c>
      <c r="Z269" s="32">
        <f t="shared" si="31"/>
        <v>0.25800000000000001</v>
      </c>
      <c r="AA269" s="32">
        <v>0.66200000000000003</v>
      </c>
      <c r="AB269" s="33">
        <v>6.8011567603105103E-2</v>
      </c>
      <c r="AC269">
        <f t="shared" si="26"/>
        <v>223</v>
      </c>
      <c r="AD269">
        <f t="shared" si="27"/>
        <v>1</v>
      </c>
      <c r="AE269">
        <f t="shared" si="28"/>
        <v>0.1</v>
      </c>
      <c r="AF269">
        <f>'TP Factors'!$D$5</f>
        <v>0.88209793191670816</v>
      </c>
      <c r="AG269">
        <f t="shared" si="29"/>
        <v>0.1</v>
      </c>
    </row>
    <row r="270" spans="1:33">
      <c r="AB270" s="33">
        <f>SUM(AB2:AB269)</f>
        <v>591.82691752256449</v>
      </c>
      <c r="AD270">
        <f>SUM(AD2:AD269)</f>
        <v>8653</v>
      </c>
      <c r="AG270">
        <f>SUM(AG2:AG269)</f>
        <v>1841.3999999999976</v>
      </c>
    </row>
  </sheetData>
  <sortState ref="A2:Z269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678"/>
  <sheetViews>
    <sheetView topLeftCell="J1" workbookViewId="0">
      <pane ySplit="1" topLeftCell="A656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8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22" style="33" bestFit="1" customWidth="1"/>
    <col min="29" max="29" width="12.7109375" customWidth="1"/>
    <col min="33" max="33" width="11.85546875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56" t="s">
        <v>211</v>
      </c>
      <c r="Z1" s="56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125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1234</v>
      </c>
      <c r="G2" s="30">
        <v>29</v>
      </c>
      <c r="H2" s="28" t="s">
        <v>103</v>
      </c>
      <c r="I2" s="28" t="s">
        <v>104</v>
      </c>
      <c r="J2" s="28">
        <v>50222</v>
      </c>
      <c r="K2" s="31">
        <v>6209.3333318100003</v>
      </c>
      <c r="L2" s="31">
        <v>468754.12819999998</v>
      </c>
      <c r="M2" s="29">
        <v>112</v>
      </c>
      <c r="N2" s="29">
        <v>15.87</v>
      </c>
      <c r="O2" s="28">
        <v>50478</v>
      </c>
      <c r="P2" s="28">
        <v>49326</v>
      </c>
      <c r="Q2" s="32">
        <v>50478</v>
      </c>
      <c r="R2" s="32">
        <v>1200</v>
      </c>
      <c r="S2" s="28" t="s">
        <v>105</v>
      </c>
      <c r="T2" s="28" t="s">
        <v>109</v>
      </c>
      <c r="U2" s="32">
        <v>54.65</v>
      </c>
      <c r="V2" s="32">
        <v>1</v>
      </c>
      <c r="W2" s="32">
        <v>2.39</v>
      </c>
      <c r="X2" s="32">
        <v>0.316</v>
      </c>
      <c r="Y2" s="32">
        <f>W2</f>
        <v>2.39</v>
      </c>
      <c r="Z2" s="32">
        <f>X2</f>
        <v>0.316</v>
      </c>
      <c r="AA2" s="32">
        <v>0.22</v>
      </c>
      <c r="AB2" s="33">
        <v>0.631195266128324</v>
      </c>
      <c r="AC2">
        <f>ROUND(AB2*AA2*U2*102.79,0)</f>
        <v>780</v>
      </c>
      <c r="AD2">
        <f>ROUND(Y2*AC2*0.002205,0)</f>
        <v>4</v>
      </c>
      <c r="AE2">
        <f>ROUND(Z2*AC2*0.002205,1)</f>
        <v>0.5</v>
      </c>
      <c r="AF2">
        <f>'TP Factors'!$D$5</f>
        <v>0.88209793191670816</v>
      </c>
      <c r="AG2">
        <f>ROUND(AE2*AF2,1)</f>
        <v>0.4</v>
      </c>
    </row>
    <row r="3" spans="1:33">
      <c r="A3" s="28" t="s">
        <v>125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29</v>
      </c>
      <c r="H3" s="28" t="s">
        <v>103</v>
      </c>
      <c r="I3" s="28" t="s">
        <v>104</v>
      </c>
      <c r="J3" s="28">
        <v>362</v>
      </c>
      <c r="K3" s="31">
        <v>326.46261294999999</v>
      </c>
      <c r="L3" s="31">
        <v>3382.7659837000001</v>
      </c>
      <c r="M3" s="29">
        <v>0.81</v>
      </c>
      <c r="N3" s="29">
        <v>0.11</v>
      </c>
      <c r="O3" s="28">
        <v>50679</v>
      </c>
      <c r="P3" s="28">
        <v>49526</v>
      </c>
      <c r="Q3" s="32">
        <v>50679</v>
      </c>
      <c r="R3" s="32">
        <v>1200</v>
      </c>
      <c r="S3" s="28" t="s">
        <v>105</v>
      </c>
      <c r="T3" s="28" t="s">
        <v>109</v>
      </c>
      <c r="U3" s="32">
        <v>54.65</v>
      </c>
      <c r="V3" s="32">
        <v>1</v>
      </c>
      <c r="W3" s="32">
        <v>2.39</v>
      </c>
      <c r="X3" s="32">
        <v>0.316</v>
      </c>
      <c r="Y3" s="32">
        <f t="shared" ref="Y3:Y66" si="0">W3</f>
        <v>2.39</v>
      </c>
      <c r="Z3" s="32">
        <f t="shared" ref="Z3:Z66" si="1">X3</f>
        <v>0.316</v>
      </c>
      <c r="AA3" s="32">
        <v>0.22</v>
      </c>
      <c r="AB3" s="33">
        <v>0.74078942259739999</v>
      </c>
      <c r="AC3">
        <f t="shared" ref="AC3:AC66" si="2">ROUND(AB3*AA3*U3*102.79,0)</f>
        <v>916</v>
      </c>
      <c r="AD3">
        <f t="shared" ref="AD3:AD66" si="3">ROUND(Y3*AC3*0.002205,0)</f>
        <v>5</v>
      </c>
      <c r="AE3">
        <f t="shared" ref="AE3:AE66" si="4">ROUND(Z3*AC3*0.002205,1)</f>
        <v>0.6</v>
      </c>
      <c r="AF3">
        <f>'TP Factors'!$D$5</f>
        <v>0.88209793191670816</v>
      </c>
      <c r="AG3">
        <f t="shared" ref="AG3:AG66" si="5">ROUND(AE3*AF3,1)</f>
        <v>0.5</v>
      </c>
    </row>
    <row r="4" spans="1:33">
      <c r="A4" s="28" t="s">
        <v>125</v>
      </c>
      <c r="B4" s="28">
        <v>17</v>
      </c>
      <c r="C4" s="28" t="s">
        <v>101</v>
      </c>
      <c r="D4" s="29">
        <v>32.369999999999997</v>
      </c>
      <c r="E4" s="28" t="s">
        <v>102</v>
      </c>
      <c r="F4" s="28">
        <v>1234</v>
      </c>
      <c r="G4" s="30">
        <v>29</v>
      </c>
      <c r="H4" s="28" t="s">
        <v>103</v>
      </c>
      <c r="I4" s="28" t="s">
        <v>104</v>
      </c>
      <c r="J4" s="28">
        <v>431</v>
      </c>
      <c r="K4" s="31">
        <v>252.36489785500001</v>
      </c>
      <c r="L4" s="31">
        <v>4022.5907180899999</v>
      </c>
      <c r="M4" s="29">
        <v>0.96</v>
      </c>
      <c r="N4" s="29">
        <v>0.14000000000000001</v>
      </c>
      <c r="O4" s="28">
        <v>50698</v>
      </c>
      <c r="P4" s="28">
        <v>49545</v>
      </c>
      <c r="Q4" s="32">
        <v>50698</v>
      </c>
      <c r="R4" s="32">
        <v>1200</v>
      </c>
      <c r="S4" s="28" t="s">
        <v>105</v>
      </c>
      <c r="T4" s="28" t="s">
        <v>109</v>
      </c>
      <c r="U4" s="32">
        <v>54.65</v>
      </c>
      <c r="V4" s="32">
        <v>1</v>
      </c>
      <c r="W4" s="32">
        <v>2.39</v>
      </c>
      <c r="X4" s="32">
        <v>0.316</v>
      </c>
      <c r="Y4" s="32">
        <f t="shared" si="0"/>
        <v>2.39</v>
      </c>
      <c r="Z4" s="32">
        <f t="shared" si="1"/>
        <v>0.316</v>
      </c>
      <c r="AA4" s="32">
        <v>0.22</v>
      </c>
      <c r="AB4" s="33">
        <v>0.97410234234007498</v>
      </c>
      <c r="AC4">
        <f t="shared" si="2"/>
        <v>1204</v>
      </c>
      <c r="AD4">
        <f t="shared" si="3"/>
        <v>6</v>
      </c>
      <c r="AE4">
        <f t="shared" si="4"/>
        <v>0.8</v>
      </c>
      <c r="AF4">
        <f>'TP Factors'!$D$5</f>
        <v>0.88209793191670816</v>
      </c>
      <c r="AG4">
        <f t="shared" si="5"/>
        <v>0.7</v>
      </c>
    </row>
    <row r="5" spans="1:33">
      <c r="A5" s="28" t="s">
        <v>125</v>
      </c>
      <c r="B5" s="28">
        <v>17</v>
      </c>
      <c r="C5" s="28" t="s">
        <v>101</v>
      </c>
      <c r="D5" s="29">
        <v>32.369999999999997</v>
      </c>
      <c r="E5" s="28" t="s">
        <v>102</v>
      </c>
      <c r="F5" s="28">
        <v>1234</v>
      </c>
      <c r="G5" s="30">
        <v>45</v>
      </c>
      <c r="H5" s="28" t="s">
        <v>103</v>
      </c>
      <c r="I5" s="28" t="s">
        <v>104</v>
      </c>
      <c r="J5" s="28">
        <v>2696</v>
      </c>
      <c r="K5" s="31">
        <v>804.54673907799997</v>
      </c>
      <c r="L5" s="31">
        <v>8786.0218681099996</v>
      </c>
      <c r="M5" s="29">
        <v>3.24</v>
      </c>
      <c r="N5" s="29">
        <v>1.29</v>
      </c>
      <c r="O5" s="28">
        <v>50932</v>
      </c>
      <c r="P5" s="28">
        <v>49777</v>
      </c>
      <c r="Q5" s="32">
        <v>50932</v>
      </c>
      <c r="R5" s="32">
        <v>8140</v>
      </c>
      <c r="S5" s="28" t="s">
        <v>105</v>
      </c>
      <c r="T5" s="28" t="s">
        <v>110</v>
      </c>
      <c r="U5" s="32">
        <v>54.65</v>
      </c>
      <c r="V5" s="32">
        <v>1</v>
      </c>
      <c r="W5" s="32">
        <v>1.18</v>
      </c>
      <c r="X5" s="32">
        <v>0.48</v>
      </c>
      <c r="Y5" s="32">
        <f t="shared" si="0"/>
        <v>1.18</v>
      </c>
      <c r="Z5" s="32">
        <f t="shared" si="1"/>
        <v>0.48</v>
      </c>
      <c r="AA5" s="32">
        <v>0.63</v>
      </c>
      <c r="AB5" s="33">
        <v>0.50761386265354402</v>
      </c>
      <c r="AC5">
        <f t="shared" si="2"/>
        <v>1796</v>
      </c>
      <c r="AD5">
        <f t="shared" si="3"/>
        <v>5</v>
      </c>
      <c r="AE5">
        <f t="shared" si="4"/>
        <v>1.9</v>
      </c>
      <c r="AF5">
        <f>'TP Factors'!$D$5</f>
        <v>0.88209793191670816</v>
      </c>
      <c r="AG5">
        <f t="shared" si="5"/>
        <v>1.7</v>
      </c>
    </row>
    <row r="6" spans="1:33">
      <c r="A6" s="28" t="s">
        <v>125</v>
      </c>
      <c r="B6" s="28">
        <v>17</v>
      </c>
      <c r="C6" s="28" t="s">
        <v>101</v>
      </c>
      <c r="D6" s="29">
        <v>32.369999999999997</v>
      </c>
      <c r="E6" s="28" t="s">
        <v>102</v>
      </c>
      <c r="F6" s="28">
        <v>1234</v>
      </c>
      <c r="G6" s="30">
        <v>11.1</v>
      </c>
      <c r="H6" s="28" t="s">
        <v>103</v>
      </c>
      <c r="I6" s="28" t="s">
        <v>104</v>
      </c>
      <c r="J6" s="28">
        <v>243</v>
      </c>
      <c r="K6" s="31">
        <v>357.14313122999999</v>
      </c>
      <c r="L6" s="31">
        <v>2493.9640553499999</v>
      </c>
      <c r="M6" s="29">
        <v>0.3</v>
      </c>
      <c r="N6" s="29">
        <v>0.01</v>
      </c>
      <c r="O6" s="28">
        <v>51014</v>
      </c>
      <c r="P6" s="28">
        <v>49859</v>
      </c>
      <c r="Q6" s="32">
        <v>51014</v>
      </c>
      <c r="R6" s="32">
        <v>8120</v>
      </c>
      <c r="S6" s="28" t="s">
        <v>105</v>
      </c>
      <c r="T6" s="28" t="s">
        <v>154</v>
      </c>
      <c r="U6" s="32">
        <v>54.65</v>
      </c>
      <c r="V6" s="32">
        <v>1</v>
      </c>
      <c r="W6" s="32">
        <v>1.25</v>
      </c>
      <c r="X6" s="32">
        <v>5.2999999999999999E-2</v>
      </c>
      <c r="Y6" s="32">
        <f t="shared" si="0"/>
        <v>1.25</v>
      </c>
      <c r="Z6" s="32">
        <f t="shared" si="1"/>
        <v>5.2999999999999999E-2</v>
      </c>
      <c r="AA6" s="32">
        <v>0.2</v>
      </c>
      <c r="AB6" s="33">
        <v>0.13839018827458599</v>
      </c>
      <c r="AC6">
        <f t="shared" si="2"/>
        <v>155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7" s="28" t="s">
        <v>125</v>
      </c>
      <c r="B7" s="28">
        <v>17</v>
      </c>
      <c r="C7" s="28" t="s">
        <v>101</v>
      </c>
      <c r="D7" s="29">
        <v>32.369999999999997</v>
      </c>
      <c r="E7" s="28" t="s">
        <v>102</v>
      </c>
      <c r="F7" s="28">
        <v>3456</v>
      </c>
      <c r="G7" s="30">
        <v>3</v>
      </c>
      <c r="H7" s="28" t="s">
        <v>103</v>
      </c>
      <c r="I7" s="28" t="s">
        <v>104</v>
      </c>
      <c r="J7" s="28">
        <v>119</v>
      </c>
      <c r="K7" s="31">
        <v>322.91766572300003</v>
      </c>
      <c r="L7" s="31">
        <v>2396.1332090000001</v>
      </c>
      <c r="M7" s="29">
        <v>0.08</v>
      </c>
      <c r="N7" s="29">
        <v>0.01</v>
      </c>
      <c r="O7" s="28">
        <v>51022</v>
      </c>
      <c r="P7" s="28">
        <v>49867</v>
      </c>
      <c r="Q7" s="32">
        <v>51022</v>
      </c>
      <c r="R7" s="32">
        <v>4340</v>
      </c>
      <c r="S7" s="28" t="s">
        <v>105</v>
      </c>
      <c r="T7" s="28" t="s">
        <v>135</v>
      </c>
      <c r="U7" s="32">
        <v>54.65</v>
      </c>
      <c r="V7" s="32">
        <v>1</v>
      </c>
      <c r="W7" s="32">
        <v>0.7</v>
      </c>
      <c r="X7" s="32">
        <v>0.09</v>
      </c>
      <c r="Y7" s="32">
        <f t="shared" si="0"/>
        <v>0.7</v>
      </c>
      <c r="Z7" s="32">
        <f t="shared" si="1"/>
        <v>0.09</v>
      </c>
      <c r="AA7" s="32">
        <v>0.10199999999999999</v>
      </c>
      <c r="AB7" s="33">
        <v>0.59138412160498199</v>
      </c>
      <c r="AC7">
        <f t="shared" si="2"/>
        <v>339</v>
      </c>
      <c r="AD7">
        <f t="shared" si="3"/>
        <v>1</v>
      </c>
      <c r="AE7">
        <f t="shared" si="4"/>
        <v>0.1</v>
      </c>
      <c r="AF7">
        <f>'TP Factors'!$D$5</f>
        <v>0.88209793191670816</v>
      </c>
      <c r="AG7">
        <f t="shared" si="5"/>
        <v>0.1</v>
      </c>
    </row>
    <row r="8" spans="1:33">
      <c r="A8" s="28" t="s">
        <v>125</v>
      </c>
      <c r="B8" s="28">
        <v>17</v>
      </c>
      <c r="C8" s="28" t="s">
        <v>101</v>
      </c>
      <c r="D8" s="29">
        <v>32.369999999999997</v>
      </c>
      <c r="E8" s="28" t="s">
        <v>102</v>
      </c>
      <c r="F8" s="28">
        <v>3456</v>
      </c>
      <c r="G8" s="30">
        <v>3</v>
      </c>
      <c r="H8" s="28" t="s">
        <v>103</v>
      </c>
      <c r="I8" s="28" t="s">
        <v>104</v>
      </c>
      <c r="J8" s="28">
        <v>249</v>
      </c>
      <c r="K8" s="31">
        <v>696.40480409600002</v>
      </c>
      <c r="L8" s="31">
        <v>5003.9832592700004</v>
      </c>
      <c r="M8" s="29">
        <v>0.17</v>
      </c>
      <c r="N8" s="29">
        <v>0.02</v>
      </c>
      <c r="O8" s="28">
        <v>51034</v>
      </c>
      <c r="P8" s="28">
        <v>49879</v>
      </c>
      <c r="Q8" s="32">
        <v>51034</v>
      </c>
      <c r="R8" s="32">
        <v>4340</v>
      </c>
      <c r="S8" s="28" t="s">
        <v>105</v>
      </c>
      <c r="T8" s="28" t="s">
        <v>135</v>
      </c>
      <c r="U8" s="32">
        <v>54.65</v>
      </c>
      <c r="V8" s="32">
        <v>1</v>
      </c>
      <c r="W8" s="32">
        <v>0.7</v>
      </c>
      <c r="X8" s="32">
        <v>0.09</v>
      </c>
      <c r="Y8" s="32">
        <f t="shared" si="0"/>
        <v>0.7</v>
      </c>
      <c r="Z8" s="32">
        <f t="shared" si="1"/>
        <v>0.09</v>
      </c>
      <c r="AA8" s="32">
        <v>0.10199999999999999</v>
      </c>
      <c r="AB8" s="33">
        <v>0.52883772484353797</v>
      </c>
      <c r="AC8">
        <f t="shared" si="2"/>
        <v>303</v>
      </c>
      <c r="AD8">
        <f t="shared" si="3"/>
        <v>0</v>
      </c>
      <c r="AE8">
        <f t="shared" si="4"/>
        <v>0.1</v>
      </c>
      <c r="AF8">
        <f>'TP Factors'!$D$5</f>
        <v>0.88209793191670816</v>
      </c>
      <c r="AG8">
        <f t="shared" si="5"/>
        <v>0.1</v>
      </c>
    </row>
    <row r="9" spans="1:33">
      <c r="A9" s="28" t="s">
        <v>125</v>
      </c>
      <c r="B9" s="28">
        <v>17</v>
      </c>
      <c r="C9" s="28" t="s">
        <v>101</v>
      </c>
      <c r="D9" s="29">
        <v>32.369999999999997</v>
      </c>
      <c r="E9" s="28" t="s">
        <v>102</v>
      </c>
      <c r="F9" s="28">
        <v>3456</v>
      </c>
      <c r="G9" s="30">
        <v>4</v>
      </c>
      <c r="H9" s="28" t="s">
        <v>103</v>
      </c>
      <c r="I9" s="28" t="s">
        <v>104</v>
      </c>
      <c r="J9" s="28">
        <v>20</v>
      </c>
      <c r="K9" s="31">
        <v>103.689060879</v>
      </c>
      <c r="L9" s="31">
        <v>417.710475734</v>
      </c>
      <c r="M9" s="29">
        <v>0.02</v>
      </c>
      <c r="N9" s="29">
        <v>0</v>
      </c>
      <c r="O9" s="28">
        <v>51061</v>
      </c>
      <c r="P9" s="28">
        <v>49906</v>
      </c>
      <c r="Q9" s="32">
        <v>51061</v>
      </c>
      <c r="R9" s="32">
        <v>3100</v>
      </c>
      <c r="S9" s="28" t="s">
        <v>105</v>
      </c>
      <c r="T9" s="28" t="s">
        <v>155</v>
      </c>
      <c r="U9" s="32">
        <v>54.65</v>
      </c>
      <c r="V9" s="32">
        <v>1</v>
      </c>
      <c r="W9" s="32">
        <v>1.25</v>
      </c>
      <c r="X9" s="32">
        <v>6.4000000000000001E-2</v>
      </c>
      <c r="Y9" s="32">
        <f t="shared" si="0"/>
        <v>1.25</v>
      </c>
      <c r="Z9" s="32">
        <f t="shared" si="1"/>
        <v>6.4000000000000001E-2</v>
      </c>
      <c r="AA9" s="32">
        <v>0.1</v>
      </c>
      <c r="AB9" s="33">
        <v>0.10321823485043299</v>
      </c>
      <c r="AC9">
        <f t="shared" si="2"/>
        <v>58</v>
      </c>
      <c r="AD9">
        <f t="shared" si="3"/>
        <v>0</v>
      </c>
      <c r="AE9">
        <f t="shared" si="4"/>
        <v>0</v>
      </c>
      <c r="AF9">
        <f>'TP Factors'!$D$5</f>
        <v>0.88209793191670816</v>
      </c>
      <c r="AG9">
        <f t="shared" si="5"/>
        <v>0</v>
      </c>
    </row>
    <row r="10" spans="1:33">
      <c r="A10" s="28" t="s">
        <v>125</v>
      </c>
      <c r="B10" s="28">
        <v>17</v>
      </c>
      <c r="C10" s="28" t="s">
        <v>101</v>
      </c>
      <c r="D10" s="29">
        <v>32.369999999999997</v>
      </c>
      <c r="E10" s="28" t="s">
        <v>102</v>
      </c>
      <c r="F10" s="28">
        <v>1234</v>
      </c>
      <c r="G10" s="30">
        <v>105</v>
      </c>
      <c r="H10" s="28" t="s">
        <v>103</v>
      </c>
      <c r="I10" s="28" t="s">
        <v>104</v>
      </c>
      <c r="J10" s="28">
        <v>4234</v>
      </c>
      <c r="K10" s="31">
        <v>687.82421481300003</v>
      </c>
      <c r="L10" s="31">
        <v>9769.1968141500001</v>
      </c>
      <c r="M10" s="29">
        <v>8.17</v>
      </c>
      <c r="N10" s="29">
        <v>2.1</v>
      </c>
      <c r="O10" s="28">
        <v>51298</v>
      </c>
      <c r="P10" s="28">
        <v>50136</v>
      </c>
      <c r="Q10" s="32">
        <v>51298</v>
      </c>
      <c r="R10" s="32">
        <v>1400</v>
      </c>
      <c r="S10" s="28" t="s">
        <v>107</v>
      </c>
      <c r="T10" s="28" t="s">
        <v>112</v>
      </c>
      <c r="U10" s="32">
        <v>54.65</v>
      </c>
      <c r="V10" s="32">
        <v>1</v>
      </c>
      <c r="W10" s="32">
        <v>2.83</v>
      </c>
      <c r="X10" s="32">
        <v>0.497</v>
      </c>
      <c r="Y10" s="32">
        <f t="shared" si="0"/>
        <v>2.83</v>
      </c>
      <c r="Z10" s="32">
        <f t="shared" si="1"/>
        <v>0.497</v>
      </c>
      <c r="AA10" s="32">
        <v>0.89</v>
      </c>
      <c r="AB10" s="33">
        <v>6.3294570621981999E-3</v>
      </c>
      <c r="AC10">
        <f t="shared" si="2"/>
        <v>32</v>
      </c>
      <c r="AD10">
        <f t="shared" si="3"/>
        <v>0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28" t="s">
        <v>125</v>
      </c>
      <c r="B11" s="28">
        <v>17</v>
      </c>
      <c r="C11" s="28" t="s">
        <v>101</v>
      </c>
      <c r="D11" s="29">
        <v>32.369999999999997</v>
      </c>
      <c r="E11" s="28" t="s">
        <v>102</v>
      </c>
      <c r="F11" s="28">
        <v>1234</v>
      </c>
      <c r="G11" s="30">
        <v>11.1</v>
      </c>
      <c r="H11" s="28" t="s">
        <v>103</v>
      </c>
      <c r="I11" s="28" t="s">
        <v>104</v>
      </c>
      <c r="J11" s="28">
        <v>248</v>
      </c>
      <c r="K11" s="31">
        <v>454.46314612899999</v>
      </c>
      <c r="L11" s="31">
        <v>1853.2543693800001</v>
      </c>
      <c r="M11" s="29">
        <v>0.31</v>
      </c>
      <c r="N11" s="29">
        <v>0.01</v>
      </c>
      <c r="O11" s="28">
        <v>51357</v>
      </c>
      <c r="P11" s="28">
        <v>50194</v>
      </c>
      <c r="Q11" s="32">
        <v>51357</v>
      </c>
      <c r="R11" s="32">
        <v>8120</v>
      </c>
      <c r="S11" s="28" t="s">
        <v>107</v>
      </c>
      <c r="T11" s="28" t="s">
        <v>156</v>
      </c>
      <c r="U11" s="32">
        <v>54.65</v>
      </c>
      <c r="V11" s="32">
        <v>1</v>
      </c>
      <c r="W11" s="32">
        <v>1.25</v>
      </c>
      <c r="X11" s="32">
        <v>5.2999999999999999E-2</v>
      </c>
      <c r="Y11" s="32">
        <f t="shared" si="0"/>
        <v>1.25</v>
      </c>
      <c r="Z11" s="32">
        <f t="shared" si="1"/>
        <v>5.2999999999999999E-2</v>
      </c>
      <c r="AA11" s="32">
        <v>0.27500000000000002</v>
      </c>
      <c r="AB11" s="33">
        <v>7.6756188402133496E-2</v>
      </c>
      <c r="AC11">
        <f t="shared" si="2"/>
        <v>119</v>
      </c>
      <c r="AD11">
        <f t="shared" si="3"/>
        <v>0</v>
      </c>
      <c r="AE11">
        <f t="shared" si="4"/>
        <v>0</v>
      </c>
      <c r="AF11">
        <f>'TP Factors'!$D$5</f>
        <v>0.88209793191670816</v>
      </c>
      <c r="AG11">
        <f t="shared" si="5"/>
        <v>0</v>
      </c>
    </row>
    <row r="12" spans="1:33">
      <c r="A12" s="28" t="s">
        <v>100</v>
      </c>
      <c r="B12" s="28">
        <v>17</v>
      </c>
      <c r="C12" s="28" t="s">
        <v>101</v>
      </c>
      <c r="D12" s="29">
        <v>32.369999999999997</v>
      </c>
      <c r="E12" s="28" t="s">
        <v>102</v>
      </c>
      <c r="F12" s="28">
        <v>1234</v>
      </c>
      <c r="G12" s="30">
        <v>11.1</v>
      </c>
      <c r="H12" s="28" t="s">
        <v>103</v>
      </c>
      <c r="I12" s="28" t="s">
        <v>104</v>
      </c>
      <c r="J12" s="28">
        <v>357</v>
      </c>
      <c r="K12" s="31">
        <v>421.07533793499999</v>
      </c>
      <c r="L12" s="31">
        <v>2353.9876928899998</v>
      </c>
      <c r="M12" s="29">
        <v>0.45</v>
      </c>
      <c r="N12" s="29">
        <v>0.02</v>
      </c>
      <c r="O12" s="28">
        <v>51400</v>
      </c>
      <c r="P12" s="28">
        <v>50237</v>
      </c>
      <c r="Q12" s="32">
        <v>51400</v>
      </c>
      <c r="R12" s="32">
        <v>8120</v>
      </c>
      <c r="S12" s="28" t="s">
        <v>107</v>
      </c>
      <c r="T12" s="28" t="s">
        <v>156</v>
      </c>
      <c r="U12" s="32">
        <v>48.29</v>
      </c>
      <c r="V12" s="32">
        <v>1</v>
      </c>
      <c r="W12" s="32">
        <v>1.25</v>
      </c>
      <c r="X12" s="32">
        <v>5.2999999999999999E-2</v>
      </c>
      <c r="Y12" s="32">
        <f t="shared" si="0"/>
        <v>1.25</v>
      </c>
      <c r="Z12" s="32">
        <f t="shared" si="1"/>
        <v>5.2999999999999999E-2</v>
      </c>
      <c r="AA12" s="32">
        <v>0.27500000000000002</v>
      </c>
      <c r="AB12" s="33">
        <v>0.40714302091298998</v>
      </c>
      <c r="AC12">
        <f t="shared" si="2"/>
        <v>556</v>
      </c>
      <c r="AD12">
        <f t="shared" si="3"/>
        <v>2</v>
      </c>
      <c r="AE12">
        <f t="shared" si="4"/>
        <v>0.1</v>
      </c>
      <c r="AF12">
        <f>'TP Factors'!$D$5</f>
        <v>0.88209793191670816</v>
      </c>
      <c r="AG12">
        <f t="shared" si="5"/>
        <v>0.1</v>
      </c>
    </row>
    <row r="13" spans="1:33">
      <c r="A13" s="28" t="s">
        <v>100</v>
      </c>
      <c r="B13" s="28">
        <v>17</v>
      </c>
      <c r="C13" s="28" t="s">
        <v>101</v>
      </c>
      <c r="D13" s="29">
        <v>32.369999999999997</v>
      </c>
      <c r="E13" s="28" t="s">
        <v>102</v>
      </c>
      <c r="F13" s="28">
        <v>1234</v>
      </c>
      <c r="G13" s="30">
        <v>11.1</v>
      </c>
      <c r="H13" s="28" t="s">
        <v>103</v>
      </c>
      <c r="I13" s="28" t="s">
        <v>104</v>
      </c>
      <c r="J13" s="28">
        <v>70</v>
      </c>
      <c r="K13" s="31">
        <v>133.546473588</v>
      </c>
      <c r="L13" s="31">
        <v>459.84520516999999</v>
      </c>
      <c r="M13" s="29">
        <v>0.09</v>
      </c>
      <c r="N13" s="29">
        <v>0</v>
      </c>
      <c r="O13" s="28">
        <v>51430</v>
      </c>
      <c r="P13" s="28">
        <v>50264</v>
      </c>
      <c r="Q13" s="32">
        <v>51430</v>
      </c>
      <c r="R13" s="32">
        <v>8120</v>
      </c>
      <c r="S13" s="28" t="s">
        <v>107</v>
      </c>
      <c r="T13" s="28" t="s">
        <v>156</v>
      </c>
      <c r="U13" s="32">
        <v>48.29</v>
      </c>
      <c r="V13" s="32">
        <v>1</v>
      </c>
      <c r="W13" s="32">
        <v>1.25</v>
      </c>
      <c r="X13" s="32">
        <v>5.2999999999999999E-2</v>
      </c>
      <c r="Y13" s="32">
        <f t="shared" si="0"/>
        <v>1.25</v>
      </c>
      <c r="Z13" s="32">
        <f t="shared" si="1"/>
        <v>5.2999999999999999E-2</v>
      </c>
      <c r="AA13" s="32">
        <v>0.27500000000000002</v>
      </c>
      <c r="AB13" s="33">
        <v>7.7123188293701697E-2</v>
      </c>
      <c r="AC13">
        <f t="shared" si="2"/>
        <v>105</v>
      </c>
      <c r="AD13">
        <f t="shared" si="3"/>
        <v>0</v>
      </c>
      <c r="AE13">
        <f t="shared" si="4"/>
        <v>0</v>
      </c>
      <c r="AF13">
        <f>'TP Factors'!$D$5</f>
        <v>0.88209793191670816</v>
      </c>
      <c r="AG13">
        <f t="shared" si="5"/>
        <v>0</v>
      </c>
    </row>
    <row r="14" spans="1:33">
      <c r="A14" s="28" t="s">
        <v>125</v>
      </c>
      <c r="B14" s="28">
        <v>0</v>
      </c>
      <c r="D14" s="29">
        <v>0</v>
      </c>
      <c r="E14" s="28" t="s">
        <v>102</v>
      </c>
      <c r="F14" s="28">
        <v>0</v>
      </c>
      <c r="G14" s="30">
        <v>0</v>
      </c>
      <c r="H14" s="28" t="s">
        <v>103</v>
      </c>
      <c r="I14" s="28" t="s">
        <v>104</v>
      </c>
      <c r="J14" s="28">
        <v>0</v>
      </c>
      <c r="K14" s="31">
        <v>429.97145417899998</v>
      </c>
      <c r="L14" s="31">
        <v>4145.2561636</v>
      </c>
      <c r="M14" s="29">
        <v>0</v>
      </c>
      <c r="N14" s="29">
        <v>0</v>
      </c>
      <c r="O14" s="28">
        <v>0</v>
      </c>
      <c r="P14" s="28">
        <v>0</v>
      </c>
      <c r="Q14" s="32">
        <v>75663</v>
      </c>
      <c r="R14" s="32">
        <v>1200</v>
      </c>
      <c r="T14" s="28" t="s">
        <v>109</v>
      </c>
      <c r="U14" s="32">
        <v>54.65</v>
      </c>
      <c r="V14" s="32">
        <v>1</v>
      </c>
      <c r="W14" s="32">
        <v>2.23</v>
      </c>
      <c r="X14" s="32">
        <v>0.316</v>
      </c>
      <c r="Y14" s="32">
        <f t="shared" si="0"/>
        <v>2.23</v>
      </c>
      <c r="Z14" s="32">
        <f t="shared" si="1"/>
        <v>0.316</v>
      </c>
      <c r="AA14" s="32">
        <v>0.22</v>
      </c>
      <c r="AB14" s="33">
        <v>0.62477013667331804</v>
      </c>
      <c r="AC14">
        <f t="shared" si="2"/>
        <v>772</v>
      </c>
      <c r="AD14">
        <f t="shared" si="3"/>
        <v>4</v>
      </c>
      <c r="AE14">
        <f t="shared" si="4"/>
        <v>0.5</v>
      </c>
      <c r="AF14">
        <f>'TP Factors'!$D$5</f>
        <v>0.88209793191670816</v>
      </c>
      <c r="AG14">
        <f t="shared" si="5"/>
        <v>0.4</v>
      </c>
    </row>
    <row r="15" spans="1:33">
      <c r="A15" s="28" t="s">
        <v>125</v>
      </c>
      <c r="B15" s="28">
        <v>0</v>
      </c>
      <c r="D15" s="29">
        <v>0</v>
      </c>
      <c r="E15" s="28" t="s">
        <v>102</v>
      </c>
      <c r="F15" s="28">
        <v>0</v>
      </c>
      <c r="G15" s="30">
        <v>3</v>
      </c>
      <c r="H15" s="28" t="s">
        <v>103</v>
      </c>
      <c r="I15" s="28" t="s">
        <v>104</v>
      </c>
      <c r="J15" s="28">
        <v>0</v>
      </c>
      <c r="K15" s="31">
        <v>156.55677209000001</v>
      </c>
      <c r="L15" s="31">
        <v>1080.06045842</v>
      </c>
      <c r="M15" s="29">
        <v>0</v>
      </c>
      <c r="N15" s="29">
        <v>0</v>
      </c>
      <c r="O15" s="28">
        <v>0</v>
      </c>
      <c r="P15" s="28">
        <v>0</v>
      </c>
      <c r="Q15" s="32">
        <v>74877</v>
      </c>
      <c r="R15" s="32">
        <v>3200</v>
      </c>
      <c r="T15" s="28" t="s">
        <v>157</v>
      </c>
      <c r="U15" s="32">
        <v>54.65</v>
      </c>
      <c r="V15" s="32">
        <v>1</v>
      </c>
      <c r="W15" s="32">
        <v>1.2</v>
      </c>
      <c r="X15" s="32">
        <v>6.4000000000000001E-2</v>
      </c>
      <c r="Y15" s="32">
        <f t="shared" si="0"/>
        <v>1.2</v>
      </c>
      <c r="Z15" s="32">
        <f t="shared" si="1"/>
        <v>6.4000000000000001E-2</v>
      </c>
      <c r="AA15" s="32">
        <v>0.06</v>
      </c>
      <c r="AB15" s="33">
        <v>0.26667829432229101</v>
      </c>
      <c r="AC15">
        <f t="shared" si="2"/>
        <v>90</v>
      </c>
      <c r="AD15">
        <f t="shared" si="3"/>
        <v>0</v>
      </c>
      <c r="AE15">
        <f t="shared" si="4"/>
        <v>0</v>
      </c>
      <c r="AF15">
        <f>'TP Factors'!$D$5</f>
        <v>0.88209793191670816</v>
      </c>
      <c r="AG15">
        <f t="shared" si="5"/>
        <v>0</v>
      </c>
    </row>
    <row r="16" spans="1:33">
      <c r="A16" s="28" t="s">
        <v>125</v>
      </c>
      <c r="B16" s="28">
        <v>0</v>
      </c>
      <c r="D16" s="29">
        <v>0</v>
      </c>
      <c r="E16" s="28" t="s">
        <v>102</v>
      </c>
      <c r="F16" s="28">
        <v>0</v>
      </c>
      <c r="G16" s="30">
        <v>3</v>
      </c>
      <c r="H16" s="28" t="s">
        <v>103</v>
      </c>
      <c r="I16" s="28" t="s">
        <v>104</v>
      </c>
      <c r="J16" s="28">
        <v>0</v>
      </c>
      <c r="K16" s="31">
        <v>87.818179958299993</v>
      </c>
      <c r="L16" s="31">
        <v>278.00318376000001</v>
      </c>
      <c r="M16" s="29">
        <v>0</v>
      </c>
      <c r="N16" s="29">
        <v>0</v>
      </c>
      <c r="O16" s="28">
        <v>0</v>
      </c>
      <c r="P16" s="28">
        <v>0</v>
      </c>
      <c r="Q16" s="32">
        <v>74878</v>
      </c>
      <c r="R16" s="32">
        <v>3200</v>
      </c>
      <c r="T16" s="28" t="s">
        <v>141</v>
      </c>
      <c r="U16" s="32">
        <v>54.65</v>
      </c>
      <c r="V16" s="32">
        <v>1</v>
      </c>
      <c r="W16" s="32">
        <v>1.2</v>
      </c>
      <c r="X16" s="32">
        <v>6.4000000000000001E-2</v>
      </c>
      <c r="Y16" s="32">
        <f t="shared" si="0"/>
        <v>1.2</v>
      </c>
      <c r="Z16" s="32">
        <f t="shared" si="1"/>
        <v>6.4000000000000001E-2</v>
      </c>
      <c r="AA16" s="32">
        <v>0.4</v>
      </c>
      <c r="AB16" s="33">
        <v>6.8641893683376101E-2</v>
      </c>
      <c r="AC16">
        <f t="shared" si="2"/>
        <v>154</v>
      </c>
      <c r="AD16">
        <f t="shared" si="3"/>
        <v>0</v>
      </c>
      <c r="AE16">
        <f t="shared" si="4"/>
        <v>0</v>
      </c>
      <c r="AF16">
        <f>'TP Factors'!$D$5</f>
        <v>0.88209793191670816</v>
      </c>
      <c r="AG16">
        <f t="shared" si="5"/>
        <v>0</v>
      </c>
    </row>
    <row r="17" spans="1:33">
      <c r="A17" s="28" t="s">
        <v>125</v>
      </c>
      <c r="B17" s="28">
        <v>0</v>
      </c>
      <c r="D17" s="29">
        <v>0</v>
      </c>
      <c r="E17" s="28" t="s">
        <v>102</v>
      </c>
      <c r="F17" s="28">
        <v>0</v>
      </c>
      <c r="G17" s="30">
        <v>3</v>
      </c>
      <c r="H17" s="28" t="s">
        <v>103</v>
      </c>
      <c r="I17" s="28" t="s">
        <v>104</v>
      </c>
      <c r="J17" s="28">
        <v>0</v>
      </c>
      <c r="K17" s="31">
        <v>77.923502642700001</v>
      </c>
      <c r="L17" s="31">
        <v>285.54405251200001</v>
      </c>
      <c r="M17" s="29">
        <v>0</v>
      </c>
      <c r="N17" s="29">
        <v>0</v>
      </c>
      <c r="O17" s="28">
        <v>0</v>
      </c>
      <c r="P17" s="28">
        <v>0</v>
      </c>
      <c r="Q17" s="32">
        <v>74879</v>
      </c>
      <c r="R17" s="32">
        <v>3200</v>
      </c>
      <c r="T17" s="28" t="s">
        <v>157</v>
      </c>
      <c r="U17" s="32">
        <v>54.65</v>
      </c>
      <c r="V17" s="32">
        <v>1</v>
      </c>
      <c r="W17" s="32">
        <v>1.2</v>
      </c>
      <c r="X17" s="32">
        <v>6.4000000000000001E-2</v>
      </c>
      <c r="Y17" s="32">
        <f t="shared" si="0"/>
        <v>1.2</v>
      </c>
      <c r="Z17" s="32">
        <f t="shared" si="1"/>
        <v>6.4000000000000001E-2</v>
      </c>
      <c r="AA17" s="32">
        <v>0.06</v>
      </c>
      <c r="AB17" s="33">
        <v>7.0503833845385597E-2</v>
      </c>
      <c r="AC17">
        <f t="shared" si="2"/>
        <v>24</v>
      </c>
      <c r="AD17">
        <f t="shared" si="3"/>
        <v>0</v>
      </c>
      <c r="AE17">
        <f t="shared" si="4"/>
        <v>0</v>
      </c>
      <c r="AF17">
        <f>'TP Factors'!$D$5</f>
        <v>0.88209793191670816</v>
      </c>
      <c r="AG17">
        <f t="shared" si="5"/>
        <v>0</v>
      </c>
    </row>
    <row r="18" spans="1:33">
      <c r="A18" s="28" t="s">
        <v>125</v>
      </c>
      <c r="B18" s="28">
        <v>0</v>
      </c>
      <c r="D18" s="29">
        <v>0</v>
      </c>
      <c r="E18" s="28" t="s">
        <v>102</v>
      </c>
      <c r="F18" s="28">
        <v>0</v>
      </c>
      <c r="G18" s="30">
        <v>3</v>
      </c>
      <c r="H18" s="28" t="s">
        <v>103</v>
      </c>
      <c r="I18" s="28" t="s">
        <v>104</v>
      </c>
      <c r="J18" s="28">
        <v>0</v>
      </c>
      <c r="K18" s="31">
        <v>91.818691862600005</v>
      </c>
      <c r="L18" s="31">
        <v>308.91637459200001</v>
      </c>
      <c r="M18" s="29">
        <v>0</v>
      </c>
      <c r="N18" s="29">
        <v>0</v>
      </c>
      <c r="O18" s="28">
        <v>0</v>
      </c>
      <c r="P18" s="28">
        <v>0</v>
      </c>
      <c r="Q18" s="32">
        <v>74880</v>
      </c>
      <c r="R18" s="32">
        <v>3200</v>
      </c>
      <c r="T18" s="28" t="s">
        <v>157</v>
      </c>
      <c r="U18" s="32">
        <v>54.65</v>
      </c>
      <c r="V18" s="32">
        <v>1</v>
      </c>
      <c r="W18" s="32">
        <v>1.2</v>
      </c>
      <c r="X18" s="32">
        <v>6.4000000000000001E-2</v>
      </c>
      <c r="Y18" s="32">
        <f t="shared" si="0"/>
        <v>1.2</v>
      </c>
      <c r="Z18" s="32">
        <f t="shared" si="1"/>
        <v>6.4000000000000001E-2</v>
      </c>
      <c r="AA18" s="32">
        <v>0.06</v>
      </c>
      <c r="AB18" s="33">
        <v>7.6274705626885597E-2</v>
      </c>
      <c r="AC18">
        <f t="shared" si="2"/>
        <v>26</v>
      </c>
      <c r="AD18">
        <f t="shared" si="3"/>
        <v>0</v>
      </c>
      <c r="AE18">
        <f t="shared" si="4"/>
        <v>0</v>
      </c>
      <c r="AF18">
        <f>'TP Factors'!$D$5</f>
        <v>0.88209793191670816</v>
      </c>
      <c r="AG18">
        <f t="shared" si="5"/>
        <v>0</v>
      </c>
    </row>
    <row r="19" spans="1:33">
      <c r="A19" s="28" t="s">
        <v>125</v>
      </c>
      <c r="B19" s="28">
        <v>0</v>
      </c>
      <c r="D19" s="29">
        <v>0</v>
      </c>
      <c r="E19" s="28" t="s">
        <v>102</v>
      </c>
      <c r="F19" s="28">
        <v>0</v>
      </c>
      <c r="G19" s="30">
        <v>3</v>
      </c>
      <c r="H19" s="28" t="s">
        <v>103</v>
      </c>
      <c r="I19" s="28" t="s">
        <v>104</v>
      </c>
      <c r="J19" s="28">
        <v>0</v>
      </c>
      <c r="K19" s="31">
        <v>72.736658150699995</v>
      </c>
      <c r="L19" s="31">
        <v>173.780397007</v>
      </c>
      <c r="M19" s="29">
        <v>0</v>
      </c>
      <c r="N19" s="29">
        <v>0</v>
      </c>
      <c r="O19" s="28">
        <v>0</v>
      </c>
      <c r="P19" s="28">
        <v>0</v>
      </c>
      <c r="Q19" s="32">
        <v>74881</v>
      </c>
      <c r="R19" s="32">
        <v>3200</v>
      </c>
      <c r="T19" s="28" t="s">
        <v>157</v>
      </c>
      <c r="U19" s="32">
        <v>54.65</v>
      </c>
      <c r="V19" s="32">
        <v>1</v>
      </c>
      <c r="W19" s="32">
        <v>1.2</v>
      </c>
      <c r="X19" s="32">
        <v>6.4000000000000001E-2</v>
      </c>
      <c r="Y19" s="32">
        <f t="shared" si="0"/>
        <v>1.2</v>
      </c>
      <c r="Z19" s="32">
        <f t="shared" si="1"/>
        <v>6.4000000000000001E-2</v>
      </c>
      <c r="AA19" s="32">
        <v>0.06</v>
      </c>
      <c r="AB19" s="33">
        <v>4.2908207609896297E-2</v>
      </c>
      <c r="AC19">
        <f t="shared" si="2"/>
        <v>14</v>
      </c>
      <c r="AD19">
        <f t="shared" si="3"/>
        <v>0</v>
      </c>
      <c r="AE19">
        <f t="shared" si="4"/>
        <v>0</v>
      </c>
      <c r="AF19">
        <f>'TP Factors'!$D$5</f>
        <v>0.88209793191670816</v>
      </c>
      <c r="AG19">
        <f t="shared" si="5"/>
        <v>0</v>
      </c>
    </row>
    <row r="20" spans="1:33">
      <c r="A20" s="28" t="s">
        <v>125</v>
      </c>
      <c r="B20" s="28">
        <v>0</v>
      </c>
      <c r="D20" s="29">
        <v>0</v>
      </c>
      <c r="E20" s="28" t="s">
        <v>102</v>
      </c>
      <c r="F20" s="28">
        <v>0</v>
      </c>
      <c r="G20" s="30">
        <v>3</v>
      </c>
      <c r="H20" s="28" t="s">
        <v>103</v>
      </c>
      <c r="I20" s="28" t="s">
        <v>104</v>
      </c>
      <c r="J20" s="28">
        <v>0</v>
      </c>
      <c r="K20" s="31">
        <v>94.377037450900005</v>
      </c>
      <c r="L20" s="31">
        <v>393.20101802599999</v>
      </c>
      <c r="M20" s="29">
        <v>0</v>
      </c>
      <c r="N20" s="29">
        <v>0</v>
      </c>
      <c r="O20" s="28">
        <v>0</v>
      </c>
      <c r="P20" s="28">
        <v>0</v>
      </c>
      <c r="Q20" s="32">
        <v>74882</v>
      </c>
      <c r="R20" s="32">
        <v>3200</v>
      </c>
      <c r="T20" s="28" t="s">
        <v>157</v>
      </c>
      <c r="U20" s="32">
        <v>54.65</v>
      </c>
      <c r="V20" s="32">
        <v>1</v>
      </c>
      <c r="W20" s="32">
        <v>1.2</v>
      </c>
      <c r="X20" s="32">
        <v>6.4000000000000001E-2</v>
      </c>
      <c r="Y20" s="32">
        <f t="shared" si="0"/>
        <v>1.2</v>
      </c>
      <c r="Z20" s="32">
        <f t="shared" si="1"/>
        <v>6.4000000000000001E-2</v>
      </c>
      <c r="AA20" s="32">
        <v>0.06</v>
      </c>
      <c r="AB20" s="33">
        <v>9.7085477545320403E-2</v>
      </c>
      <c r="AC20">
        <f t="shared" si="2"/>
        <v>33</v>
      </c>
      <c r="AD20">
        <f t="shared" si="3"/>
        <v>0</v>
      </c>
      <c r="AE20">
        <f t="shared" si="4"/>
        <v>0</v>
      </c>
      <c r="AF20">
        <f>'TP Factors'!$D$5</f>
        <v>0.88209793191670816</v>
      </c>
      <c r="AG20">
        <f t="shared" si="5"/>
        <v>0</v>
      </c>
    </row>
    <row r="21" spans="1:33">
      <c r="A21" s="28" t="s">
        <v>125</v>
      </c>
      <c r="B21" s="28">
        <v>0</v>
      </c>
      <c r="D21" s="29">
        <v>0</v>
      </c>
      <c r="E21" s="28" t="s">
        <v>102</v>
      </c>
      <c r="F21" s="28">
        <v>0</v>
      </c>
      <c r="G21" s="30">
        <v>3</v>
      </c>
      <c r="H21" s="28" t="s">
        <v>103</v>
      </c>
      <c r="I21" s="28" t="s">
        <v>104</v>
      </c>
      <c r="J21" s="28">
        <v>0</v>
      </c>
      <c r="K21" s="31">
        <v>80.580626902600002</v>
      </c>
      <c r="L21" s="31">
        <v>299.90894555900002</v>
      </c>
      <c r="M21" s="29">
        <v>0</v>
      </c>
      <c r="N21" s="29">
        <v>0</v>
      </c>
      <c r="O21" s="28">
        <v>0</v>
      </c>
      <c r="P21" s="28">
        <v>0</v>
      </c>
      <c r="Q21" s="32">
        <v>74883</v>
      </c>
      <c r="R21" s="32">
        <v>3200</v>
      </c>
      <c r="T21" s="28" t="s">
        <v>157</v>
      </c>
      <c r="U21" s="32">
        <v>54.65</v>
      </c>
      <c r="V21" s="32">
        <v>1</v>
      </c>
      <c r="W21" s="32">
        <v>1.2</v>
      </c>
      <c r="X21" s="32">
        <v>6.4000000000000001E-2</v>
      </c>
      <c r="Y21" s="32">
        <f t="shared" si="0"/>
        <v>1.2</v>
      </c>
      <c r="Z21" s="32">
        <f t="shared" si="1"/>
        <v>6.4000000000000001E-2</v>
      </c>
      <c r="AA21" s="32">
        <v>0.06</v>
      </c>
      <c r="AB21" s="33">
        <v>7.4050679077714995E-2</v>
      </c>
      <c r="AC21">
        <f t="shared" si="2"/>
        <v>25</v>
      </c>
      <c r="AD21">
        <f t="shared" si="3"/>
        <v>0</v>
      </c>
      <c r="AE21">
        <f t="shared" si="4"/>
        <v>0</v>
      </c>
      <c r="AF21">
        <f>'TP Factors'!$D$5</f>
        <v>0.88209793191670816</v>
      </c>
      <c r="AG21">
        <f t="shared" si="5"/>
        <v>0</v>
      </c>
    </row>
    <row r="22" spans="1:33">
      <c r="A22" s="28" t="s">
        <v>125</v>
      </c>
      <c r="B22" s="28">
        <v>0</v>
      </c>
      <c r="D22" s="29">
        <v>0</v>
      </c>
      <c r="E22" s="28" t="s">
        <v>102</v>
      </c>
      <c r="F22" s="28">
        <v>0</v>
      </c>
      <c r="G22" s="30">
        <v>3</v>
      </c>
      <c r="H22" s="28" t="s">
        <v>103</v>
      </c>
      <c r="I22" s="28" t="s">
        <v>104</v>
      </c>
      <c r="J22" s="28">
        <v>0</v>
      </c>
      <c r="K22" s="31">
        <v>137.59432476800001</v>
      </c>
      <c r="L22" s="31">
        <v>415.54963042100002</v>
      </c>
      <c r="M22" s="29">
        <v>0</v>
      </c>
      <c r="N22" s="29">
        <v>0</v>
      </c>
      <c r="O22" s="28">
        <v>0</v>
      </c>
      <c r="P22" s="28">
        <v>0</v>
      </c>
      <c r="Q22" s="32">
        <v>74884</v>
      </c>
      <c r="R22" s="32">
        <v>3200</v>
      </c>
      <c r="T22" s="28" t="s">
        <v>141</v>
      </c>
      <c r="U22" s="32">
        <v>54.65</v>
      </c>
      <c r="V22" s="32">
        <v>1</v>
      </c>
      <c r="W22" s="32">
        <v>1.2</v>
      </c>
      <c r="X22" s="32">
        <v>6.4000000000000001E-2</v>
      </c>
      <c r="Y22" s="32">
        <f t="shared" si="0"/>
        <v>1.2</v>
      </c>
      <c r="Z22" s="32">
        <f t="shared" si="1"/>
        <v>6.4000000000000001E-2</v>
      </c>
      <c r="AA22" s="32">
        <v>0.4</v>
      </c>
      <c r="AB22" s="33">
        <v>0.102603552826766</v>
      </c>
      <c r="AC22">
        <f t="shared" si="2"/>
        <v>231</v>
      </c>
      <c r="AD22">
        <f t="shared" si="3"/>
        <v>1</v>
      </c>
      <c r="AE22">
        <f t="shared" si="4"/>
        <v>0</v>
      </c>
      <c r="AF22">
        <f>'TP Factors'!$D$5</f>
        <v>0.88209793191670816</v>
      </c>
      <c r="AG22">
        <f t="shared" si="5"/>
        <v>0</v>
      </c>
    </row>
    <row r="23" spans="1:33">
      <c r="A23" s="28" t="s">
        <v>125</v>
      </c>
      <c r="B23" s="28">
        <v>0</v>
      </c>
      <c r="D23" s="29">
        <v>0</v>
      </c>
      <c r="E23" s="28" t="s">
        <v>102</v>
      </c>
      <c r="F23" s="28">
        <v>0</v>
      </c>
      <c r="G23" s="30">
        <v>3</v>
      </c>
      <c r="H23" s="28" t="s">
        <v>103</v>
      </c>
      <c r="I23" s="28" t="s">
        <v>104</v>
      </c>
      <c r="J23" s="28">
        <v>0</v>
      </c>
      <c r="K23" s="31">
        <v>156.63769387299999</v>
      </c>
      <c r="L23" s="31">
        <v>1007.50984309</v>
      </c>
      <c r="M23" s="29">
        <v>0</v>
      </c>
      <c r="N23" s="29">
        <v>0</v>
      </c>
      <c r="O23" s="28">
        <v>0</v>
      </c>
      <c r="P23" s="28">
        <v>0</v>
      </c>
      <c r="Q23" s="32">
        <v>74885</v>
      </c>
      <c r="R23" s="32">
        <v>3200</v>
      </c>
      <c r="T23" s="28" t="s">
        <v>157</v>
      </c>
      <c r="U23" s="32">
        <v>54.65</v>
      </c>
      <c r="V23" s="32">
        <v>1</v>
      </c>
      <c r="W23" s="32">
        <v>1.2</v>
      </c>
      <c r="X23" s="32">
        <v>6.4000000000000001E-2</v>
      </c>
      <c r="Y23" s="32">
        <f t="shared" si="0"/>
        <v>1.2</v>
      </c>
      <c r="Z23" s="32">
        <f t="shared" si="1"/>
        <v>6.4000000000000001E-2</v>
      </c>
      <c r="AA23" s="32">
        <v>0.06</v>
      </c>
      <c r="AB23" s="33">
        <v>0.24876480998912601</v>
      </c>
      <c r="AC23">
        <f t="shared" si="2"/>
        <v>84</v>
      </c>
      <c r="AD23">
        <f t="shared" si="3"/>
        <v>0</v>
      </c>
      <c r="AE23">
        <f t="shared" si="4"/>
        <v>0</v>
      </c>
      <c r="AF23">
        <f>'TP Factors'!$D$5</f>
        <v>0.88209793191670816</v>
      </c>
      <c r="AG23">
        <f t="shared" si="5"/>
        <v>0</v>
      </c>
    </row>
    <row r="24" spans="1:33">
      <c r="A24" s="28" t="s">
        <v>125</v>
      </c>
      <c r="B24" s="28">
        <v>0</v>
      </c>
      <c r="D24" s="29">
        <v>0</v>
      </c>
      <c r="E24" s="28" t="s">
        <v>102</v>
      </c>
      <c r="F24" s="28">
        <v>0</v>
      </c>
      <c r="G24" s="30">
        <v>3</v>
      </c>
      <c r="H24" s="28" t="s">
        <v>103</v>
      </c>
      <c r="I24" s="28" t="s">
        <v>104</v>
      </c>
      <c r="J24" s="28">
        <v>0</v>
      </c>
      <c r="K24" s="31">
        <v>134.79388184699999</v>
      </c>
      <c r="L24" s="31">
        <v>734.60681103299999</v>
      </c>
      <c r="M24" s="29">
        <v>0</v>
      </c>
      <c r="N24" s="29">
        <v>0</v>
      </c>
      <c r="O24" s="28">
        <v>0</v>
      </c>
      <c r="P24" s="28">
        <v>0</v>
      </c>
      <c r="Q24" s="32">
        <v>74886</v>
      </c>
      <c r="R24" s="32">
        <v>3200</v>
      </c>
      <c r="T24" s="28" t="s">
        <v>157</v>
      </c>
      <c r="U24" s="32">
        <v>54.65</v>
      </c>
      <c r="V24" s="32">
        <v>1</v>
      </c>
      <c r="W24" s="32">
        <v>1.2</v>
      </c>
      <c r="X24" s="32">
        <v>6.4000000000000001E-2</v>
      </c>
      <c r="Y24" s="32">
        <f t="shared" si="0"/>
        <v>1.2</v>
      </c>
      <c r="Z24" s="32">
        <f t="shared" si="1"/>
        <v>6.4000000000000001E-2</v>
      </c>
      <c r="AA24" s="32">
        <v>0.06</v>
      </c>
      <c r="AB24" s="33">
        <v>0.18138217323976599</v>
      </c>
      <c r="AC24">
        <f t="shared" si="2"/>
        <v>61</v>
      </c>
      <c r="AD24">
        <f t="shared" si="3"/>
        <v>0</v>
      </c>
      <c r="AE24">
        <f t="shared" si="4"/>
        <v>0</v>
      </c>
      <c r="AF24">
        <f>'TP Factors'!$D$5</f>
        <v>0.88209793191670816</v>
      </c>
      <c r="AG24">
        <f t="shared" si="5"/>
        <v>0</v>
      </c>
    </row>
    <row r="25" spans="1:33">
      <c r="A25" s="28" t="s">
        <v>125</v>
      </c>
      <c r="B25" s="28">
        <v>0</v>
      </c>
      <c r="D25" s="29">
        <v>0</v>
      </c>
      <c r="E25" s="28" t="s">
        <v>102</v>
      </c>
      <c r="F25" s="28">
        <v>0</v>
      </c>
      <c r="G25" s="30">
        <v>3</v>
      </c>
      <c r="H25" s="28" t="s">
        <v>103</v>
      </c>
      <c r="I25" s="28" t="s">
        <v>104</v>
      </c>
      <c r="J25" s="28">
        <v>0</v>
      </c>
      <c r="K25" s="31">
        <v>192.01770891199999</v>
      </c>
      <c r="L25" s="31">
        <v>2056.9985704300002</v>
      </c>
      <c r="M25" s="29">
        <v>0</v>
      </c>
      <c r="N25" s="29">
        <v>0</v>
      </c>
      <c r="O25" s="28">
        <v>0</v>
      </c>
      <c r="P25" s="28">
        <v>0</v>
      </c>
      <c r="Q25" s="32">
        <v>74887</v>
      </c>
      <c r="R25" s="32">
        <v>3200</v>
      </c>
      <c r="T25" s="28" t="s">
        <v>158</v>
      </c>
      <c r="U25" s="32">
        <v>54.65</v>
      </c>
      <c r="V25" s="32">
        <v>1</v>
      </c>
      <c r="W25" s="32">
        <v>1.2</v>
      </c>
      <c r="X25" s="32">
        <v>6.4000000000000001E-2</v>
      </c>
      <c r="Y25" s="32">
        <f t="shared" si="0"/>
        <v>1.2</v>
      </c>
      <c r="Z25" s="32">
        <f t="shared" si="1"/>
        <v>6.4000000000000001E-2</v>
      </c>
      <c r="AA25" s="32">
        <v>0.4</v>
      </c>
      <c r="AB25" s="33">
        <v>0.50789459065813203</v>
      </c>
      <c r="AC25">
        <f t="shared" si="2"/>
        <v>1141</v>
      </c>
      <c r="AD25">
        <f t="shared" si="3"/>
        <v>3</v>
      </c>
      <c r="AE25">
        <f t="shared" si="4"/>
        <v>0.2</v>
      </c>
      <c r="AF25">
        <f>'TP Factors'!$D$5</f>
        <v>0.88209793191670816</v>
      </c>
      <c r="AG25">
        <f t="shared" si="5"/>
        <v>0.2</v>
      </c>
    </row>
    <row r="26" spans="1:33">
      <c r="A26" s="28" t="s">
        <v>125</v>
      </c>
      <c r="B26" s="28">
        <v>0</v>
      </c>
      <c r="D26" s="29">
        <v>0</v>
      </c>
      <c r="E26" s="28" t="s">
        <v>102</v>
      </c>
      <c r="F26" s="28">
        <v>0</v>
      </c>
      <c r="G26" s="30">
        <v>3</v>
      </c>
      <c r="H26" s="28" t="s">
        <v>103</v>
      </c>
      <c r="I26" s="28" t="s">
        <v>104</v>
      </c>
      <c r="J26" s="28">
        <v>0</v>
      </c>
      <c r="K26" s="31">
        <v>77.293786386400001</v>
      </c>
      <c r="L26" s="31">
        <v>342.68842285699998</v>
      </c>
      <c r="M26" s="29">
        <v>0</v>
      </c>
      <c r="N26" s="29">
        <v>0</v>
      </c>
      <c r="O26" s="28">
        <v>0</v>
      </c>
      <c r="P26" s="28">
        <v>0</v>
      </c>
      <c r="Q26" s="32">
        <v>74888</v>
      </c>
      <c r="R26" s="32">
        <v>3200</v>
      </c>
      <c r="T26" s="28" t="s">
        <v>157</v>
      </c>
      <c r="U26" s="32">
        <v>54.65</v>
      </c>
      <c r="V26" s="32">
        <v>1</v>
      </c>
      <c r="W26" s="32">
        <v>1.2</v>
      </c>
      <c r="X26" s="32">
        <v>6.4000000000000001E-2</v>
      </c>
      <c r="Y26" s="32">
        <f t="shared" si="0"/>
        <v>1.2</v>
      </c>
      <c r="Z26" s="32">
        <f t="shared" si="1"/>
        <v>6.4000000000000001E-2</v>
      </c>
      <c r="AA26" s="32">
        <v>0.06</v>
      </c>
      <c r="AB26" s="33">
        <v>8.4613390053417503E-2</v>
      </c>
      <c r="AC26">
        <f t="shared" si="2"/>
        <v>29</v>
      </c>
      <c r="AD26">
        <f t="shared" si="3"/>
        <v>0</v>
      </c>
      <c r="AE26">
        <f t="shared" si="4"/>
        <v>0</v>
      </c>
      <c r="AF26">
        <f>'TP Factors'!$D$5</f>
        <v>0.88209793191670816</v>
      </c>
      <c r="AG26">
        <f t="shared" si="5"/>
        <v>0</v>
      </c>
    </row>
    <row r="27" spans="1:33">
      <c r="A27" s="28" t="s">
        <v>125</v>
      </c>
      <c r="B27" s="28">
        <v>0</v>
      </c>
      <c r="D27" s="29">
        <v>0</v>
      </c>
      <c r="E27" s="28" t="s">
        <v>102</v>
      </c>
      <c r="F27" s="28">
        <v>0</v>
      </c>
      <c r="G27" s="30">
        <v>3</v>
      </c>
      <c r="H27" s="28" t="s">
        <v>103</v>
      </c>
      <c r="I27" s="28" t="s">
        <v>104</v>
      </c>
      <c r="J27" s="28">
        <v>0</v>
      </c>
      <c r="K27" s="31">
        <v>28.1973422015</v>
      </c>
      <c r="L27" s="31">
        <v>31.536457609399999</v>
      </c>
      <c r="M27" s="29">
        <v>0</v>
      </c>
      <c r="N27" s="29">
        <v>0</v>
      </c>
      <c r="O27" s="28">
        <v>0</v>
      </c>
      <c r="P27" s="28">
        <v>0</v>
      </c>
      <c r="Q27" s="32">
        <v>74889</v>
      </c>
      <c r="R27" s="32">
        <v>3200</v>
      </c>
      <c r="T27" s="28" t="s">
        <v>157</v>
      </c>
      <c r="U27" s="32">
        <v>54.65</v>
      </c>
      <c r="V27" s="32">
        <v>1</v>
      </c>
      <c r="W27" s="32">
        <v>1.2</v>
      </c>
      <c r="X27" s="32">
        <v>6.4000000000000001E-2</v>
      </c>
      <c r="Y27" s="32">
        <f t="shared" si="0"/>
        <v>1.2</v>
      </c>
      <c r="Z27" s="32">
        <f t="shared" si="1"/>
        <v>6.4000000000000001E-2</v>
      </c>
      <c r="AA27" s="32">
        <v>0.06</v>
      </c>
      <c r="AB27" s="33">
        <v>7.7866843325471802E-3</v>
      </c>
      <c r="AC27">
        <f t="shared" si="2"/>
        <v>3</v>
      </c>
      <c r="AD27">
        <f t="shared" si="3"/>
        <v>0</v>
      </c>
      <c r="AE27">
        <f t="shared" si="4"/>
        <v>0</v>
      </c>
      <c r="AF27">
        <f>'TP Factors'!$D$5</f>
        <v>0.88209793191670816</v>
      </c>
      <c r="AG27">
        <f t="shared" si="5"/>
        <v>0</v>
      </c>
    </row>
    <row r="28" spans="1:33">
      <c r="A28" s="28" t="s">
        <v>125</v>
      </c>
      <c r="B28" s="28">
        <v>0</v>
      </c>
      <c r="D28" s="29">
        <v>0</v>
      </c>
      <c r="E28" s="28" t="s">
        <v>102</v>
      </c>
      <c r="F28" s="28">
        <v>0</v>
      </c>
      <c r="G28" s="30">
        <v>3</v>
      </c>
      <c r="H28" s="28" t="s">
        <v>103</v>
      </c>
      <c r="I28" s="28" t="s">
        <v>104</v>
      </c>
      <c r="J28" s="28">
        <v>0</v>
      </c>
      <c r="K28" s="31">
        <v>632.59860996800001</v>
      </c>
      <c r="L28" s="31">
        <v>9434.0326987699991</v>
      </c>
      <c r="M28" s="29">
        <v>0</v>
      </c>
      <c r="N28" s="29">
        <v>0</v>
      </c>
      <c r="O28" s="28">
        <v>0</v>
      </c>
      <c r="P28" s="28">
        <v>0</v>
      </c>
      <c r="Q28" s="32">
        <v>74890</v>
      </c>
      <c r="R28" s="32">
        <v>3200</v>
      </c>
      <c r="T28" s="28" t="s">
        <v>141</v>
      </c>
      <c r="U28" s="32">
        <v>54.65</v>
      </c>
      <c r="V28" s="32">
        <v>1</v>
      </c>
      <c r="W28" s="32">
        <v>1.2</v>
      </c>
      <c r="X28" s="32">
        <v>6.4000000000000001E-2</v>
      </c>
      <c r="Y28" s="32">
        <f t="shared" si="0"/>
        <v>1.2</v>
      </c>
      <c r="Z28" s="32">
        <f t="shared" si="1"/>
        <v>6.4000000000000001E-2</v>
      </c>
      <c r="AA28" s="32">
        <v>0.4</v>
      </c>
      <c r="AB28" s="33">
        <v>2.3293612916012698</v>
      </c>
      <c r="AC28">
        <f t="shared" si="2"/>
        <v>5234</v>
      </c>
      <c r="AD28">
        <f t="shared" si="3"/>
        <v>14</v>
      </c>
      <c r="AE28">
        <f t="shared" si="4"/>
        <v>0.7</v>
      </c>
      <c r="AF28">
        <f>'TP Factors'!$D$5</f>
        <v>0.88209793191670816</v>
      </c>
      <c r="AG28">
        <f t="shared" si="5"/>
        <v>0.6</v>
      </c>
    </row>
    <row r="29" spans="1:33">
      <c r="A29" s="28" t="s">
        <v>125</v>
      </c>
      <c r="B29" s="28">
        <v>0</v>
      </c>
      <c r="D29" s="29">
        <v>0</v>
      </c>
      <c r="E29" s="28" t="s">
        <v>102</v>
      </c>
      <c r="F29" s="28">
        <v>0</v>
      </c>
      <c r="G29" s="30">
        <v>3</v>
      </c>
      <c r="H29" s="28" t="s">
        <v>103</v>
      </c>
      <c r="I29" s="28" t="s">
        <v>104</v>
      </c>
      <c r="J29" s="28">
        <v>0</v>
      </c>
      <c r="K29" s="31">
        <v>392.71710787500001</v>
      </c>
      <c r="L29" s="31">
        <v>5482.6488261699997</v>
      </c>
      <c r="M29" s="29">
        <v>0</v>
      </c>
      <c r="N29" s="29">
        <v>0</v>
      </c>
      <c r="O29" s="28">
        <v>0</v>
      </c>
      <c r="P29" s="28">
        <v>0</v>
      </c>
      <c r="Q29" s="32">
        <v>74891</v>
      </c>
      <c r="R29" s="32">
        <v>3200</v>
      </c>
      <c r="T29" s="28" t="s">
        <v>141</v>
      </c>
      <c r="U29" s="32">
        <v>54.65</v>
      </c>
      <c r="V29" s="32">
        <v>1</v>
      </c>
      <c r="W29" s="32">
        <v>1.2</v>
      </c>
      <c r="X29" s="32">
        <v>6.4000000000000001E-2</v>
      </c>
      <c r="Y29" s="32">
        <f t="shared" si="0"/>
        <v>1.2</v>
      </c>
      <c r="Z29" s="32">
        <f t="shared" si="1"/>
        <v>6.4000000000000001E-2</v>
      </c>
      <c r="AA29" s="32">
        <v>0.4</v>
      </c>
      <c r="AB29" s="33">
        <v>1.3537233578671799</v>
      </c>
      <c r="AC29">
        <f t="shared" si="2"/>
        <v>3042</v>
      </c>
      <c r="AD29">
        <f t="shared" si="3"/>
        <v>8</v>
      </c>
      <c r="AE29">
        <f t="shared" si="4"/>
        <v>0.4</v>
      </c>
      <c r="AF29">
        <f>'TP Factors'!$D$5</f>
        <v>0.88209793191670816</v>
      </c>
      <c r="AG29">
        <f t="shared" si="5"/>
        <v>0.4</v>
      </c>
    </row>
    <row r="30" spans="1:33">
      <c r="A30" s="28" t="s">
        <v>125</v>
      </c>
      <c r="B30" s="28">
        <v>0</v>
      </c>
      <c r="D30" s="29">
        <v>0</v>
      </c>
      <c r="E30" s="28" t="s">
        <v>102</v>
      </c>
      <c r="F30" s="28">
        <v>0</v>
      </c>
      <c r="G30" s="30">
        <v>3</v>
      </c>
      <c r="H30" s="28" t="s">
        <v>103</v>
      </c>
      <c r="I30" s="28" t="s">
        <v>104</v>
      </c>
      <c r="J30" s="28">
        <v>0</v>
      </c>
      <c r="K30" s="31">
        <v>900.22906002299999</v>
      </c>
      <c r="L30" s="31">
        <v>2725.3157729200002</v>
      </c>
      <c r="M30" s="29">
        <v>0</v>
      </c>
      <c r="N30" s="29">
        <v>0</v>
      </c>
      <c r="O30" s="28">
        <v>0</v>
      </c>
      <c r="P30" s="28">
        <v>0</v>
      </c>
      <c r="Q30" s="32">
        <v>74892</v>
      </c>
      <c r="R30" s="32">
        <v>3200</v>
      </c>
      <c r="T30" s="28" t="s">
        <v>157</v>
      </c>
      <c r="U30" s="32">
        <v>54.65</v>
      </c>
      <c r="V30" s="32">
        <v>1</v>
      </c>
      <c r="W30" s="32">
        <v>1.2</v>
      </c>
      <c r="X30" s="32">
        <v>6.4000000000000001E-2</v>
      </c>
      <c r="Y30" s="32">
        <f t="shared" si="0"/>
        <v>1.2</v>
      </c>
      <c r="Z30" s="32">
        <f t="shared" si="1"/>
        <v>6.4000000000000001E-2</v>
      </c>
      <c r="AA30" s="32">
        <v>0.06</v>
      </c>
      <c r="AB30" s="33">
        <v>0.67290915713708299</v>
      </c>
      <c r="AC30">
        <f t="shared" si="2"/>
        <v>227</v>
      </c>
      <c r="AD30">
        <f t="shared" si="3"/>
        <v>1</v>
      </c>
      <c r="AE30">
        <f t="shared" si="4"/>
        <v>0</v>
      </c>
      <c r="AF30">
        <f>'TP Factors'!$D$5</f>
        <v>0.88209793191670816</v>
      </c>
      <c r="AG30">
        <f t="shared" si="5"/>
        <v>0</v>
      </c>
    </row>
    <row r="31" spans="1:33">
      <c r="A31" s="28" t="s">
        <v>125</v>
      </c>
      <c r="B31" s="28">
        <v>0</v>
      </c>
      <c r="D31" s="29">
        <v>0</v>
      </c>
      <c r="E31" s="28" t="s">
        <v>102</v>
      </c>
      <c r="F31" s="28">
        <v>0</v>
      </c>
      <c r="G31" s="30">
        <v>3</v>
      </c>
      <c r="H31" s="28" t="s">
        <v>103</v>
      </c>
      <c r="I31" s="28" t="s">
        <v>104</v>
      </c>
      <c r="J31" s="28">
        <v>0</v>
      </c>
      <c r="K31" s="31">
        <v>138.752126183</v>
      </c>
      <c r="L31" s="31">
        <v>1205.3247882400001</v>
      </c>
      <c r="M31" s="29">
        <v>0</v>
      </c>
      <c r="N31" s="29">
        <v>0</v>
      </c>
      <c r="O31" s="28">
        <v>0</v>
      </c>
      <c r="P31" s="28">
        <v>0</v>
      </c>
      <c r="Q31" s="32">
        <v>74893</v>
      </c>
      <c r="R31" s="32">
        <v>3200</v>
      </c>
      <c r="T31" s="28" t="s">
        <v>157</v>
      </c>
      <c r="U31" s="32">
        <v>54.65</v>
      </c>
      <c r="V31" s="32">
        <v>1</v>
      </c>
      <c r="W31" s="32">
        <v>1.2</v>
      </c>
      <c r="X31" s="32">
        <v>6.4000000000000001E-2</v>
      </c>
      <c r="Y31" s="32">
        <f t="shared" si="0"/>
        <v>1.2</v>
      </c>
      <c r="Z31" s="32">
        <f t="shared" si="1"/>
        <v>6.4000000000000001E-2</v>
      </c>
      <c r="AA31" s="32">
        <v>0.06</v>
      </c>
      <c r="AB31" s="33">
        <v>0.29760729880376802</v>
      </c>
      <c r="AC31">
        <f t="shared" si="2"/>
        <v>100</v>
      </c>
      <c r="AD31">
        <f t="shared" si="3"/>
        <v>0</v>
      </c>
      <c r="AE31">
        <f t="shared" si="4"/>
        <v>0</v>
      </c>
      <c r="AF31">
        <f>'TP Factors'!$D$5</f>
        <v>0.88209793191670816</v>
      </c>
      <c r="AG31">
        <f t="shared" si="5"/>
        <v>0</v>
      </c>
    </row>
    <row r="32" spans="1:33">
      <c r="A32" s="28" t="s">
        <v>125</v>
      </c>
      <c r="B32" s="28">
        <v>0</v>
      </c>
      <c r="D32" s="29">
        <v>0</v>
      </c>
      <c r="E32" s="28" t="s">
        <v>102</v>
      </c>
      <c r="F32" s="28">
        <v>0</v>
      </c>
      <c r="G32" s="30">
        <v>3</v>
      </c>
      <c r="H32" s="28" t="s">
        <v>103</v>
      </c>
      <c r="I32" s="28" t="s">
        <v>104</v>
      </c>
      <c r="J32" s="28">
        <v>0</v>
      </c>
      <c r="K32" s="31">
        <v>1939.3333023600001</v>
      </c>
      <c r="L32" s="31">
        <v>50918.008448300003</v>
      </c>
      <c r="M32" s="29">
        <v>0</v>
      </c>
      <c r="N32" s="29">
        <v>0</v>
      </c>
      <c r="O32" s="28">
        <v>0</v>
      </c>
      <c r="P32" s="28">
        <v>0</v>
      </c>
      <c r="Q32" s="32">
        <v>74894</v>
      </c>
      <c r="R32" s="32">
        <v>3200</v>
      </c>
      <c r="T32" s="28" t="s">
        <v>157</v>
      </c>
      <c r="U32" s="32">
        <v>54.65</v>
      </c>
      <c r="V32" s="32">
        <v>1</v>
      </c>
      <c r="W32" s="32">
        <v>1.2</v>
      </c>
      <c r="X32" s="32">
        <v>6.4000000000000001E-2</v>
      </c>
      <c r="Y32" s="32">
        <f t="shared" si="0"/>
        <v>1.2</v>
      </c>
      <c r="Z32" s="32">
        <f t="shared" si="1"/>
        <v>6.4000000000000001E-2</v>
      </c>
      <c r="AA32" s="32">
        <v>0.06</v>
      </c>
      <c r="AB32" s="33">
        <v>12.572190619500001</v>
      </c>
      <c r="AC32">
        <f t="shared" si="2"/>
        <v>4237</v>
      </c>
      <c r="AD32">
        <f t="shared" si="3"/>
        <v>11</v>
      </c>
      <c r="AE32">
        <f t="shared" si="4"/>
        <v>0.6</v>
      </c>
      <c r="AF32">
        <f>'TP Factors'!$D$5</f>
        <v>0.88209793191670816</v>
      </c>
      <c r="AG32">
        <f t="shared" si="5"/>
        <v>0.5</v>
      </c>
    </row>
    <row r="33" spans="1:33">
      <c r="A33" s="28" t="s">
        <v>125</v>
      </c>
      <c r="B33" s="28">
        <v>0</v>
      </c>
      <c r="D33" s="29">
        <v>0</v>
      </c>
      <c r="E33" s="28" t="s">
        <v>102</v>
      </c>
      <c r="F33" s="28">
        <v>0</v>
      </c>
      <c r="G33" s="30">
        <v>3</v>
      </c>
      <c r="H33" s="28" t="s">
        <v>103</v>
      </c>
      <c r="I33" s="28" t="s">
        <v>104</v>
      </c>
      <c r="J33" s="28">
        <v>0</v>
      </c>
      <c r="K33" s="31">
        <v>650.51240335800003</v>
      </c>
      <c r="L33" s="31">
        <v>5209.5282298000002</v>
      </c>
      <c r="M33" s="29">
        <v>0</v>
      </c>
      <c r="N33" s="29">
        <v>0</v>
      </c>
      <c r="O33" s="28">
        <v>0</v>
      </c>
      <c r="P33" s="28">
        <v>0</v>
      </c>
      <c r="Q33" s="32">
        <v>74895</v>
      </c>
      <c r="R33" s="32">
        <v>3200</v>
      </c>
      <c r="T33" s="28" t="s">
        <v>158</v>
      </c>
      <c r="U33" s="32">
        <v>54.65</v>
      </c>
      <c r="V33" s="32">
        <v>1</v>
      </c>
      <c r="W33" s="32">
        <v>1.2</v>
      </c>
      <c r="X33" s="32">
        <v>6.4000000000000001E-2</v>
      </c>
      <c r="Y33" s="32">
        <f t="shared" si="0"/>
        <v>1.2</v>
      </c>
      <c r="Z33" s="32">
        <f t="shared" si="1"/>
        <v>6.4000000000000001E-2</v>
      </c>
      <c r="AA33" s="32">
        <v>0.4</v>
      </c>
      <c r="AB33" s="33">
        <v>1.2862872622468799</v>
      </c>
      <c r="AC33">
        <f t="shared" si="2"/>
        <v>2890</v>
      </c>
      <c r="AD33">
        <f t="shared" si="3"/>
        <v>8</v>
      </c>
      <c r="AE33">
        <f t="shared" si="4"/>
        <v>0.4</v>
      </c>
      <c r="AF33">
        <f>'TP Factors'!$D$5</f>
        <v>0.88209793191670816</v>
      </c>
      <c r="AG33">
        <f t="shared" si="5"/>
        <v>0.4</v>
      </c>
    </row>
    <row r="34" spans="1:33">
      <c r="A34" s="28" t="s">
        <v>100</v>
      </c>
      <c r="B34" s="28">
        <v>0</v>
      </c>
      <c r="D34" s="29">
        <v>0</v>
      </c>
      <c r="E34" s="28" t="s">
        <v>102</v>
      </c>
      <c r="F34" s="28">
        <v>0</v>
      </c>
      <c r="G34" s="30">
        <v>11.1</v>
      </c>
      <c r="H34" s="28" t="s">
        <v>103</v>
      </c>
      <c r="I34" s="28" t="s">
        <v>104</v>
      </c>
      <c r="J34" s="28">
        <v>0</v>
      </c>
      <c r="K34" s="31">
        <v>556.81667821099995</v>
      </c>
      <c r="L34" s="31">
        <v>732.43327785600002</v>
      </c>
      <c r="M34" s="29">
        <v>0</v>
      </c>
      <c r="N34" s="29">
        <v>0</v>
      </c>
      <c r="O34" s="28">
        <v>0</v>
      </c>
      <c r="P34" s="28">
        <v>0</v>
      </c>
      <c r="Q34" s="32">
        <v>74107</v>
      </c>
      <c r="R34" s="32">
        <v>8120</v>
      </c>
      <c r="T34" s="28" t="s">
        <v>156</v>
      </c>
      <c r="U34" s="32">
        <v>48.29</v>
      </c>
      <c r="V34" s="32">
        <v>1</v>
      </c>
      <c r="W34" s="32">
        <v>1.25</v>
      </c>
      <c r="X34" s="32">
        <v>5.2999999999999999E-2</v>
      </c>
      <c r="Y34" s="32">
        <f t="shared" si="0"/>
        <v>1.25</v>
      </c>
      <c r="Z34" s="32">
        <f t="shared" si="1"/>
        <v>5.2999999999999999E-2</v>
      </c>
      <c r="AA34" s="32">
        <v>0.27500000000000002</v>
      </c>
      <c r="AB34" s="33">
        <v>0.18084546949430999</v>
      </c>
      <c r="AC34">
        <f t="shared" si="2"/>
        <v>247</v>
      </c>
      <c r="AD34">
        <f t="shared" si="3"/>
        <v>1</v>
      </c>
      <c r="AE34">
        <f t="shared" si="4"/>
        <v>0</v>
      </c>
      <c r="AF34">
        <f>'TP Factors'!$D$5</f>
        <v>0.88209793191670816</v>
      </c>
      <c r="AG34">
        <f t="shared" si="5"/>
        <v>0</v>
      </c>
    </row>
    <row r="35" spans="1:33">
      <c r="A35" s="28" t="s">
        <v>125</v>
      </c>
      <c r="B35" s="28">
        <v>0</v>
      </c>
      <c r="D35" s="29">
        <v>0</v>
      </c>
      <c r="E35" s="28" t="s">
        <v>102</v>
      </c>
      <c r="F35" s="28">
        <v>0</v>
      </c>
      <c r="G35" s="30">
        <v>11.1</v>
      </c>
      <c r="H35" s="28" t="s">
        <v>103</v>
      </c>
      <c r="I35" s="28" t="s">
        <v>104</v>
      </c>
      <c r="J35" s="28">
        <v>0</v>
      </c>
      <c r="K35" s="31">
        <v>153.54530986699999</v>
      </c>
      <c r="L35" s="31">
        <v>204.90456343899999</v>
      </c>
      <c r="M35" s="29">
        <v>0</v>
      </c>
      <c r="N35" s="29">
        <v>0</v>
      </c>
      <c r="O35" s="28">
        <v>0</v>
      </c>
      <c r="P35" s="28">
        <v>0</v>
      </c>
      <c r="Q35" s="32">
        <v>74108</v>
      </c>
      <c r="R35" s="32">
        <v>8120</v>
      </c>
      <c r="T35" s="28" t="s">
        <v>156</v>
      </c>
      <c r="U35" s="32">
        <v>54.65</v>
      </c>
      <c r="V35" s="32">
        <v>1</v>
      </c>
      <c r="W35" s="32">
        <v>1.25</v>
      </c>
      <c r="X35" s="32">
        <v>5.2999999999999999E-2</v>
      </c>
      <c r="Y35" s="32">
        <f t="shared" si="0"/>
        <v>1.25</v>
      </c>
      <c r="Z35" s="32">
        <f t="shared" si="1"/>
        <v>5.2999999999999999E-2</v>
      </c>
      <c r="AA35" s="32">
        <v>0.27500000000000002</v>
      </c>
      <c r="AB35" s="33">
        <v>3.7844053243286997E-2</v>
      </c>
      <c r="AC35">
        <f t="shared" si="2"/>
        <v>58</v>
      </c>
      <c r="AD35">
        <f t="shared" si="3"/>
        <v>0</v>
      </c>
      <c r="AE35">
        <f t="shared" si="4"/>
        <v>0</v>
      </c>
      <c r="AF35">
        <f>'TP Factors'!$D$5</f>
        <v>0.88209793191670816</v>
      </c>
      <c r="AG35">
        <f t="shared" si="5"/>
        <v>0</v>
      </c>
    </row>
    <row r="36" spans="1:33">
      <c r="A36" s="28" t="s">
        <v>125</v>
      </c>
      <c r="B36" s="28">
        <v>0</v>
      </c>
      <c r="D36" s="29">
        <v>0</v>
      </c>
      <c r="E36" s="28" t="s">
        <v>102</v>
      </c>
      <c r="F36" s="28">
        <v>0</v>
      </c>
      <c r="G36" s="30">
        <v>34</v>
      </c>
      <c r="H36" s="28" t="s">
        <v>103</v>
      </c>
      <c r="I36" s="28" t="s">
        <v>104</v>
      </c>
      <c r="J36" s="28">
        <v>0</v>
      </c>
      <c r="K36" s="31">
        <v>171.45294748800001</v>
      </c>
      <c r="L36" s="31">
        <v>1013.36632149</v>
      </c>
      <c r="M36" s="29">
        <v>0</v>
      </c>
      <c r="N36" s="29">
        <v>0</v>
      </c>
      <c r="O36" s="28">
        <v>0</v>
      </c>
      <c r="P36" s="28">
        <v>0</v>
      </c>
      <c r="Q36" s="32">
        <v>74115</v>
      </c>
      <c r="R36" s="32">
        <v>7400</v>
      </c>
      <c r="T36" s="28" t="s">
        <v>159</v>
      </c>
      <c r="U36" s="32">
        <v>54.65</v>
      </c>
      <c r="V36" s="32">
        <v>1</v>
      </c>
      <c r="W36" s="32">
        <v>1.38</v>
      </c>
      <c r="X36" s="32">
        <v>0.109</v>
      </c>
      <c r="Y36" s="32">
        <f t="shared" si="0"/>
        <v>1.38</v>
      </c>
      <c r="Z36" s="32">
        <f t="shared" si="1"/>
        <v>0.109</v>
      </c>
      <c r="AA36" s="32">
        <v>0.16</v>
      </c>
      <c r="AB36" s="33">
        <v>0.25021037766659199</v>
      </c>
      <c r="AC36">
        <f t="shared" si="2"/>
        <v>225</v>
      </c>
      <c r="AD36">
        <f t="shared" si="3"/>
        <v>1</v>
      </c>
      <c r="AE36">
        <f t="shared" si="4"/>
        <v>0.1</v>
      </c>
      <c r="AF36">
        <f>'TP Factors'!$D$5</f>
        <v>0.88209793191670816</v>
      </c>
      <c r="AG36">
        <f t="shared" si="5"/>
        <v>0.1</v>
      </c>
    </row>
    <row r="37" spans="1:33">
      <c r="A37" s="28" t="s">
        <v>125</v>
      </c>
      <c r="B37" s="28">
        <v>0</v>
      </c>
      <c r="D37" s="29">
        <v>0</v>
      </c>
      <c r="E37" s="28" t="s">
        <v>102</v>
      </c>
      <c r="F37" s="28">
        <v>0</v>
      </c>
      <c r="G37" s="30">
        <v>34</v>
      </c>
      <c r="H37" s="28" t="s">
        <v>103</v>
      </c>
      <c r="I37" s="28" t="s">
        <v>104</v>
      </c>
      <c r="J37" s="28">
        <v>0</v>
      </c>
      <c r="K37" s="31">
        <v>261.15648123699998</v>
      </c>
      <c r="L37" s="31">
        <v>488.453473014</v>
      </c>
      <c r="M37" s="29">
        <v>0</v>
      </c>
      <c r="N37" s="29">
        <v>0</v>
      </c>
      <c r="O37" s="28">
        <v>0</v>
      </c>
      <c r="P37" s="28">
        <v>0</v>
      </c>
      <c r="Q37" s="32">
        <v>74116</v>
      </c>
      <c r="R37" s="32">
        <v>7400</v>
      </c>
      <c r="T37" s="28" t="s">
        <v>159</v>
      </c>
      <c r="U37" s="32">
        <v>54.65</v>
      </c>
      <c r="V37" s="32">
        <v>1</v>
      </c>
      <c r="W37" s="32">
        <v>1.38</v>
      </c>
      <c r="X37" s="32">
        <v>0.109</v>
      </c>
      <c r="Y37" s="32">
        <f t="shared" si="0"/>
        <v>1.38</v>
      </c>
      <c r="Z37" s="32">
        <f t="shared" si="1"/>
        <v>0.109</v>
      </c>
      <c r="AA37" s="32">
        <v>0.16</v>
      </c>
      <c r="AB37" s="33">
        <v>0.12060410168117899</v>
      </c>
      <c r="AC37">
        <f t="shared" si="2"/>
        <v>108</v>
      </c>
      <c r="AD37">
        <f t="shared" si="3"/>
        <v>0</v>
      </c>
      <c r="AE37">
        <f t="shared" si="4"/>
        <v>0</v>
      </c>
      <c r="AF37">
        <f>'TP Factors'!$D$5</f>
        <v>0.88209793191670816</v>
      </c>
      <c r="AG37">
        <f t="shared" si="5"/>
        <v>0</v>
      </c>
    </row>
    <row r="38" spans="1:33">
      <c r="A38" s="28" t="s">
        <v>125</v>
      </c>
      <c r="B38" s="28">
        <v>0</v>
      </c>
      <c r="D38" s="29">
        <v>0</v>
      </c>
      <c r="E38" s="28" t="s">
        <v>102</v>
      </c>
      <c r="F38" s="28">
        <v>0</v>
      </c>
      <c r="G38" s="30">
        <v>105</v>
      </c>
      <c r="H38" s="28" t="s">
        <v>103</v>
      </c>
      <c r="I38" s="28" t="s">
        <v>104</v>
      </c>
      <c r="J38" s="28">
        <v>0</v>
      </c>
      <c r="K38" s="31">
        <v>589.99936364899997</v>
      </c>
      <c r="L38" s="31">
        <v>234.99464090800001</v>
      </c>
      <c r="M38" s="29">
        <v>0</v>
      </c>
      <c r="N38" s="29">
        <v>0</v>
      </c>
      <c r="O38" s="28">
        <v>0</v>
      </c>
      <c r="P38" s="28">
        <v>0</v>
      </c>
      <c r="Q38" s="32">
        <v>74117</v>
      </c>
      <c r="R38" s="32">
        <v>1400</v>
      </c>
      <c r="T38" s="28" t="s">
        <v>106</v>
      </c>
      <c r="U38" s="32">
        <v>54.65</v>
      </c>
      <c r="V38" s="32">
        <v>1</v>
      </c>
      <c r="W38" s="32">
        <v>1.93</v>
      </c>
      <c r="X38" s="32">
        <v>0.497</v>
      </c>
      <c r="Y38" s="32">
        <f t="shared" si="0"/>
        <v>1.93</v>
      </c>
      <c r="Z38" s="32">
        <f t="shared" si="1"/>
        <v>0.497</v>
      </c>
      <c r="AA38" s="32">
        <v>0.88600000000000001</v>
      </c>
      <c r="AB38" s="33">
        <v>5.80225921056381E-2</v>
      </c>
      <c r="AC38">
        <f t="shared" si="2"/>
        <v>289</v>
      </c>
      <c r="AD38">
        <f t="shared" si="3"/>
        <v>1</v>
      </c>
      <c r="AE38">
        <f t="shared" si="4"/>
        <v>0.3</v>
      </c>
      <c r="AF38">
        <f>'TP Factors'!$D$5</f>
        <v>0.88209793191670816</v>
      </c>
      <c r="AG38">
        <f t="shared" si="5"/>
        <v>0.3</v>
      </c>
    </row>
    <row r="39" spans="1:33">
      <c r="A39" s="28" t="s">
        <v>125</v>
      </c>
      <c r="B39" s="28">
        <v>0</v>
      </c>
      <c r="D39" s="29">
        <v>0</v>
      </c>
      <c r="E39" s="28" t="s">
        <v>102</v>
      </c>
      <c r="F39" s="28">
        <v>0</v>
      </c>
      <c r="G39" s="30">
        <v>0</v>
      </c>
      <c r="H39" s="28" t="s">
        <v>103</v>
      </c>
      <c r="I39" s="28" t="s">
        <v>104</v>
      </c>
      <c r="J39" s="28">
        <v>0</v>
      </c>
      <c r="K39" s="31">
        <v>41.489152293799997</v>
      </c>
      <c r="L39" s="31">
        <v>69.929135050599996</v>
      </c>
      <c r="M39" s="29">
        <v>0</v>
      </c>
      <c r="N39" s="29">
        <v>0</v>
      </c>
      <c r="O39" s="28">
        <v>0</v>
      </c>
      <c r="P39" s="28">
        <v>0</v>
      </c>
      <c r="Q39" s="32">
        <v>74120</v>
      </c>
      <c r="R39" s="32">
        <v>6460</v>
      </c>
      <c r="T39" s="28" t="s">
        <v>134</v>
      </c>
      <c r="U39" s="32">
        <v>54.65</v>
      </c>
      <c r="V39" s="32">
        <v>1</v>
      </c>
      <c r="W39" s="32">
        <v>0</v>
      </c>
      <c r="X39" s="32">
        <v>0</v>
      </c>
      <c r="Y39" s="32">
        <f t="shared" si="0"/>
        <v>0</v>
      </c>
      <c r="Z39" s="32">
        <f t="shared" si="1"/>
        <v>0</v>
      </c>
      <c r="AA39" s="32">
        <v>0.191</v>
      </c>
      <c r="AB39" s="33">
        <v>1.7266211409508299E-2</v>
      </c>
      <c r="AC39">
        <f t="shared" si="2"/>
        <v>19</v>
      </c>
      <c r="AD39">
        <f t="shared" si="3"/>
        <v>0</v>
      </c>
      <c r="AE39">
        <f t="shared" si="4"/>
        <v>0</v>
      </c>
      <c r="AF39">
        <f>'TP Factors'!$D$5</f>
        <v>0.88209793191670816</v>
      </c>
      <c r="AG39">
        <f t="shared" si="5"/>
        <v>0</v>
      </c>
    </row>
    <row r="40" spans="1:33">
      <c r="A40" s="28" t="s">
        <v>125</v>
      </c>
      <c r="B40" s="28">
        <v>0</v>
      </c>
      <c r="D40" s="29">
        <v>0</v>
      </c>
      <c r="E40" s="28" t="s">
        <v>102</v>
      </c>
      <c r="F40" s="28">
        <v>0</v>
      </c>
      <c r="G40" s="30">
        <v>0</v>
      </c>
      <c r="H40" s="28" t="s">
        <v>103</v>
      </c>
      <c r="I40" s="28" t="s">
        <v>104</v>
      </c>
      <c r="J40" s="28">
        <v>0</v>
      </c>
      <c r="K40" s="31">
        <v>85.0279926515</v>
      </c>
      <c r="L40" s="31">
        <v>98.857783482299993</v>
      </c>
      <c r="M40" s="29">
        <v>0</v>
      </c>
      <c r="N40" s="29">
        <v>0</v>
      </c>
      <c r="O40" s="28">
        <v>0</v>
      </c>
      <c r="P40" s="28">
        <v>0</v>
      </c>
      <c r="Q40" s="32">
        <v>74121</v>
      </c>
      <c r="R40" s="32">
        <v>6460</v>
      </c>
      <c r="T40" s="28" t="s">
        <v>122</v>
      </c>
      <c r="U40" s="32">
        <v>54.65</v>
      </c>
      <c r="V40" s="32">
        <v>1</v>
      </c>
      <c r="W40" s="32">
        <v>0</v>
      </c>
      <c r="X40" s="32">
        <v>0</v>
      </c>
      <c r="Y40" s="32">
        <f t="shared" si="0"/>
        <v>0</v>
      </c>
      <c r="Z40" s="32">
        <f t="shared" si="1"/>
        <v>0</v>
      </c>
      <c r="AA40" s="32">
        <v>0.30299999999999999</v>
      </c>
      <c r="AB40" s="33">
        <v>2.4408991953674301E-2</v>
      </c>
      <c r="AC40">
        <f t="shared" si="2"/>
        <v>42</v>
      </c>
      <c r="AD40">
        <f t="shared" si="3"/>
        <v>0</v>
      </c>
      <c r="AE40">
        <f t="shared" si="4"/>
        <v>0</v>
      </c>
      <c r="AF40">
        <f>'TP Factors'!$D$5</f>
        <v>0.88209793191670816</v>
      </c>
      <c r="AG40">
        <f t="shared" si="5"/>
        <v>0</v>
      </c>
    </row>
    <row r="41" spans="1:33">
      <c r="A41" s="28" t="s">
        <v>125</v>
      </c>
      <c r="B41" s="28">
        <v>0</v>
      </c>
      <c r="D41" s="29">
        <v>0</v>
      </c>
      <c r="E41" s="28" t="s">
        <v>102</v>
      </c>
      <c r="F41" s="28">
        <v>0</v>
      </c>
      <c r="G41" s="30">
        <v>4</v>
      </c>
      <c r="H41" s="28" t="s">
        <v>103</v>
      </c>
      <c r="I41" s="28" t="s">
        <v>104</v>
      </c>
      <c r="J41" s="28">
        <v>0</v>
      </c>
      <c r="K41" s="31">
        <v>373.87368537399999</v>
      </c>
      <c r="L41" s="31">
        <v>293.75206100999998</v>
      </c>
      <c r="M41" s="29">
        <v>0</v>
      </c>
      <c r="N41" s="29">
        <v>0</v>
      </c>
      <c r="O41" s="28">
        <v>0</v>
      </c>
      <c r="P41" s="28">
        <v>0</v>
      </c>
      <c r="Q41" s="32">
        <v>74127</v>
      </c>
      <c r="R41" s="32">
        <v>3100</v>
      </c>
      <c r="T41" s="28" t="s">
        <v>155</v>
      </c>
      <c r="U41" s="32">
        <v>54.65</v>
      </c>
      <c r="V41" s="32">
        <v>1</v>
      </c>
      <c r="W41" s="32">
        <v>1.2</v>
      </c>
      <c r="X41" s="32">
        <v>6.4000000000000001E-2</v>
      </c>
      <c r="Y41" s="32">
        <f t="shared" si="0"/>
        <v>1.2</v>
      </c>
      <c r="Z41" s="32">
        <f t="shared" si="1"/>
        <v>6.4000000000000001E-2</v>
      </c>
      <c r="AA41" s="32">
        <v>0.1</v>
      </c>
      <c r="AB41" s="33">
        <v>6.1989148845070698E-3</v>
      </c>
      <c r="AC41">
        <f t="shared" si="2"/>
        <v>3</v>
      </c>
      <c r="AD41">
        <f t="shared" si="3"/>
        <v>0</v>
      </c>
      <c r="AE41">
        <f t="shared" si="4"/>
        <v>0</v>
      </c>
      <c r="AF41">
        <f>'TP Factors'!$D$5</f>
        <v>0.88209793191670816</v>
      </c>
      <c r="AG41">
        <f t="shared" si="5"/>
        <v>0</v>
      </c>
    </row>
    <row r="42" spans="1:33">
      <c r="A42" s="28" t="s">
        <v>100</v>
      </c>
      <c r="B42" s="28">
        <v>0</v>
      </c>
      <c r="D42" s="29">
        <v>0</v>
      </c>
      <c r="E42" s="28" t="s">
        <v>102</v>
      </c>
      <c r="F42" s="28">
        <v>0</v>
      </c>
      <c r="G42" s="30">
        <v>105</v>
      </c>
      <c r="H42" s="28" t="s">
        <v>103</v>
      </c>
      <c r="I42" s="28" t="s">
        <v>104</v>
      </c>
      <c r="J42" s="28">
        <v>0</v>
      </c>
      <c r="K42" s="31">
        <v>54.295241922000002</v>
      </c>
      <c r="L42" s="31">
        <v>86.307768150200005</v>
      </c>
      <c r="M42" s="29">
        <v>0</v>
      </c>
      <c r="N42" s="29">
        <v>0</v>
      </c>
      <c r="O42" s="28">
        <v>0</v>
      </c>
      <c r="P42" s="28">
        <v>0</v>
      </c>
      <c r="Q42" s="32">
        <v>74132</v>
      </c>
      <c r="R42" s="32">
        <v>1400</v>
      </c>
      <c r="T42" s="28" t="s">
        <v>112</v>
      </c>
      <c r="U42" s="32">
        <v>48.29</v>
      </c>
      <c r="V42" s="32">
        <v>1</v>
      </c>
      <c r="W42" s="32">
        <v>1.93</v>
      </c>
      <c r="X42" s="32">
        <v>0.497</v>
      </c>
      <c r="Y42" s="32">
        <f t="shared" si="0"/>
        <v>1.93</v>
      </c>
      <c r="Z42" s="32">
        <f t="shared" si="1"/>
        <v>0.497</v>
      </c>
      <c r="AA42" s="32">
        <v>0.89</v>
      </c>
      <c r="AB42" s="33">
        <v>1.24578670030866E-2</v>
      </c>
      <c r="AC42">
        <f t="shared" si="2"/>
        <v>55</v>
      </c>
      <c r="AD42">
        <f t="shared" si="3"/>
        <v>0</v>
      </c>
      <c r="AE42">
        <f t="shared" si="4"/>
        <v>0.1</v>
      </c>
      <c r="AF42">
        <f>'TP Factors'!$D$5</f>
        <v>0.88209793191670816</v>
      </c>
      <c r="AG42">
        <f t="shared" si="5"/>
        <v>0.1</v>
      </c>
    </row>
    <row r="43" spans="1:33">
      <c r="A43" s="28" t="s">
        <v>125</v>
      </c>
      <c r="B43" s="28">
        <v>0</v>
      </c>
      <c r="D43" s="29">
        <v>0</v>
      </c>
      <c r="E43" s="28" t="s">
        <v>102</v>
      </c>
      <c r="F43" s="28">
        <v>0</v>
      </c>
      <c r="G43" s="30">
        <v>3</v>
      </c>
      <c r="H43" s="28" t="s">
        <v>103</v>
      </c>
      <c r="I43" s="28" t="s">
        <v>104</v>
      </c>
      <c r="J43" s="28">
        <v>0</v>
      </c>
      <c r="K43" s="31">
        <v>51.466554615299998</v>
      </c>
      <c r="L43" s="31">
        <v>111.6515119</v>
      </c>
      <c r="M43" s="29">
        <v>0</v>
      </c>
      <c r="N43" s="29">
        <v>0</v>
      </c>
      <c r="O43" s="28">
        <v>0</v>
      </c>
      <c r="P43" s="28">
        <v>0</v>
      </c>
      <c r="Q43" s="32">
        <v>74137</v>
      </c>
      <c r="R43" s="32">
        <v>4110</v>
      </c>
      <c r="T43" s="28" t="s">
        <v>160</v>
      </c>
      <c r="U43" s="32">
        <v>54.65</v>
      </c>
      <c r="V43" s="32">
        <v>1</v>
      </c>
      <c r="W43" s="32">
        <v>0.7</v>
      </c>
      <c r="X43" s="32">
        <v>0.09</v>
      </c>
      <c r="Y43" s="32">
        <f t="shared" si="0"/>
        <v>0.7</v>
      </c>
      <c r="Z43" s="32">
        <f t="shared" si="1"/>
        <v>0.09</v>
      </c>
      <c r="AA43" s="32">
        <v>0.10199999999999999</v>
      </c>
      <c r="AB43" s="33">
        <v>2.75679033438508E-2</v>
      </c>
      <c r="AC43">
        <f t="shared" si="2"/>
        <v>16</v>
      </c>
      <c r="AD43">
        <f t="shared" si="3"/>
        <v>0</v>
      </c>
      <c r="AE43">
        <f t="shared" si="4"/>
        <v>0</v>
      </c>
      <c r="AF43">
        <f>'TP Factors'!$D$5</f>
        <v>0.88209793191670816</v>
      </c>
      <c r="AG43">
        <f t="shared" si="5"/>
        <v>0</v>
      </c>
    </row>
    <row r="44" spans="1:33">
      <c r="A44" s="28" t="s">
        <v>125</v>
      </c>
      <c r="B44" s="28">
        <v>0</v>
      </c>
      <c r="D44" s="29">
        <v>0</v>
      </c>
      <c r="E44" s="28" t="s">
        <v>102</v>
      </c>
      <c r="F44" s="28">
        <v>0</v>
      </c>
      <c r="G44" s="30">
        <v>3</v>
      </c>
      <c r="H44" s="28" t="s">
        <v>103</v>
      </c>
      <c r="I44" s="28" t="s">
        <v>104</v>
      </c>
      <c r="J44" s="28">
        <v>0</v>
      </c>
      <c r="K44" s="31">
        <v>74.040130182300004</v>
      </c>
      <c r="L44" s="31">
        <v>45.983895240599999</v>
      </c>
      <c r="M44" s="29">
        <v>0</v>
      </c>
      <c r="N44" s="29">
        <v>0</v>
      </c>
      <c r="O44" s="28">
        <v>0</v>
      </c>
      <c r="P44" s="28">
        <v>0</v>
      </c>
      <c r="Q44" s="32">
        <v>74138</v>
      </c>
      <c r="R44" s="32">
        <v>4110</v>
      </c>
      <c r="T44" s="28" t="s">
        <v>160</v>
      </c>
      <c r="U44" s="32">
        <v>54.65</v>
      </c>
      <c r="V44" s="32">
        <v>1</v>
      </c>
      <c r="W44" s="32">
        <v>0.7</v>
      </c>
      <c r="X44" s="32">
        <v>0.09</v>
      </c>
      <c r="Y44" s="32">
        <f t="shared" si="0"/>
        <v>0.7</v>
      </c>
      <c r="Z44" s="32">
        <f t="shared" si="1"/>
        <v>0.09</v>
      </c>
      <c r="AA44" s="32">
        <v>0.10199999999999999</v>
      </c>
      <c r="AB44" s="33">
        <v>1.13538950712118E-2</v>
      </c>
      <c r="AC44">
        <f t="shared" si="2"/>
        <v>7</v>
      </c>
      <c r="AD44">
        <f t="shared" si="3"/>
        <v>0</v>
      </c>
      <c r="AE44">
        <f t="shared" si="4"/>
        <v>0</v>
      </c>
      <c r="AF44">
        <f>'TP Factors'!$D$5</f>
        <v>0.88209793191670816</v>
      </c>
      <c r="AG44">
        <f t="shared" si="5"/>
        <v>0</v>
      </c>
    </row>
    <row r="45" spans="1:33">
      <c r="A45" s="28" t="s">
        <v>125</v>
      </c>
      <c r="B45" s="28">
        <v>0</v>
      </c>
      <c r="D45" s="29">
        <v>0</v>
      </c>
      <c r="E45" s="28" t="s">
        <v>102</v>
      </c>
      <c r="F45" s="28">
        <v>0</v>
      </c>
      <c r="G45" s="30">
        <v>45</v>
      </c>
      <c r="H45" s="28" t="s">
        <v>103</v>
      </c>
      <c r="I45" s="28" t="s">
        <v>104</v>
      </c>
      <c r="J45" s="28">
        <v>0</v>
      </c>
      <c r="K45" s="31">
        <v>35.062919056299997</v>
      </c>
      <c r="L45" s="31">
        <v>24.724296193000001</v>
      </c>
      <c r="M45" s="29">
        <v>0</v>
      </c>
      <c r="N45" s="29">
        <v>0</v>
      </c>
      <c r="O45" s="28">
        <v>0</v>
      </c>
      <c r="P45" s="28">
        <v>0</v>
      </c>
      <c r="Q45" s="32">
        <v>74139</v>
      </c>
      <c r="R45" s="32">
        <v>8140</v>
      </c>
      <c r="T45" s="28" t="s">
        <v>110</v>
      </c>
      <c r="U45" s="32">
        <v>54.65</v>
      </c>
      <c r="V45" s="32">
        <v>1</v>
      </c>
      <c r="W45" s="32">
        <v>1.2</v>
      </c>
      <c r="X45" s="32">
        <v>0.48</v>
      </c>
      <c r="Y45" s="32">
        <f t="shared" si="0"/>
        <v>1.2</v>
      </c>
      <c r="Z45" s="32">
        <f t="shared" si="1"/>
        <v>0.48</v>
      </c>
      <c r="AA45" s="32">
        <v>0.63</v>
      </c>
      <c r="AB45" s="33">
        <v>6.9974565324100002E-6</v>
      </c>
      <c r="AC45">
        <f t="shared" si="2"/>
        <v>0</v>
      </c>
      <c r="AD45">
        <f t="shared" si="3"/>
        <v>0</v>
      </c>
      <c r="AE45">
        <f t="shared" si="4"/>
        <v>0</v>
      </c>
      <c r="AF45">
        <f>'TP Factors'!$D$5</f>
        <v>0.88209793191670816</v>
      </c>
      <c r="AG45">
        <f t="shared" si="5"/>
        <v>0</v>
      </c>
    </row>
    <row r="46" spans="1:33">
      <c r="A46" s="28" t="s">
        <v>125</v>
      </c>
      <c r="B46" s="28">
        <v>0</v>
      </c>
      <c r="D46" s="29">
        <v>0</v>
      </c>
      <c r="E46" s="28" t="s">
        <v>102</v>
      </c>
      <c r="F46" s="28">
        <v>0</v>
      </c>
      <c r="G46" s="30">
        <v>45</v>
      </c>
      <c r="H46" s="28" t="s">
        <v>103</v>
      </c>
      <c r="I46" s="28" t="s">
        <v>104</v>
      </c>
      <c r="J46" s="28">
        <v>0</v>
      </c>
      <c r="K46" s="31">
        <v>151.74012764</v>
      </c>
      <c r="L46" s="31">
        <v>600.19825188100003</v>
      </c>
      <c r="M46" s="29">
        <v>0</v>
      </c>
      <c r="N46" s="29">
        <v>0</v>
      </c>
      <c r="O46" s="28">
        <v>0</v>
      </c>
      <c r="P46" s="28">
        <v>0</v>
      </c>
      <c r="Q46" s="32">
        <v>74141</v>
      </c>
      <c r="R46" s="32">
        <v>8140</v>
      </c>
      <c r="T46" s="28" t="s">
        <v>110</v>
      </c>
      <c r="U46" s="32">
        <v>54.65</v>
      </c>
      <c r="V46" s="32">
        <v>1</v>
      </c>
      <c r="W46" s="32">
        <v>1.2</v>
      </c>
      <c r="X46" s="32">
        <v>0.48</v>
      </c>
      <c r="Y46" s="32">
        <f t="shared" si="0"/>
        <v>1.2</v>
      </c>
      <c r="Z46" s="32">
        <f t="shared" si="1"/>
        <v>0.48</v>
      </c>
      <c r="AA46" s="32">
        <v>0.63</v>
      </c>
      <c r="AB46" s="33">
        <v>0.148195026786726</v>
      </c>
      <c r="AC46">
        <f t="shared" si="2"/>
        <v>524</v>
      </c>
      <c r="AD46">
        <f t="shared" si="3"/>
        <v>1</v>
      </c>
      <c r="AE46">
        <f t="shared" si="4"/>
        <v>0.6</v>
      </c>
      <c r="AF46">
        <f>'TP Factors'!$D$5</f>
        <v>0.88209793191670816</v>
      </c>
      <c r="AG46">
        <f t="shared" si="5"/>
        <v>0.5</v>
      </c>
    </row>
    <row r="47" spans="1:33">
      <c r="A47" s="28" t="s">
        <v>125</v>
      </c>
      <c r="B47" s="28">
        <v>0</v>
      </c>
      <c r="D47" s="29">
        <v>0</v>
      </c>
      <c r="E47" s="28" t="s">
        <v>102</v>
      </c>
      <c r="F47" s="28">
        <v>0</v>
      </c>
      <c r="G47" s="30">
        <v>45</v>
      </c>
      <c r="H47" s="28" t="s">
        <v>103</v>
      </c>
      <c r="I47" s="28" t="s">
        <v>104</v>
      </c>
      <c r="J47" s="28">
        <v>0</v>
      </c>
      <c r="K47" s="31">
        <v>605.61825911999995</v>
      </c>
      <c r="L47" s="31">
        <v>2077.4918680699998</v>
      </c>
      <c r="M47" s="29">
        <v>0</v>
      </c>
      <c r="N47" s="29">
        <v>0</v>
      </c>
      <c r="O47" s="28">
        <v>0</v>
      </c>
      <c r="P47" s="28">
        <v>0</v>
      </c>
      <c r="Q47" s="32">
        <v>74142</v>
      </c>
      <c r="R47" s="32">
        <v>8140</v>
      </c>
      <c r="T47" s="28" t="s">
        <v>147</v>
      </c>
      <c r="U47" s="32">
        <v>54.65</v>
      </c>
      <c r="V47" s="32">
        <v>1</v>
      </c>
      <c r="W47" s="32">
        <v>1.2</v>
      </c>
      <c r="X47" s="32">
        <v>0.48</v>
      </c>
      <c r="Y47" s="32">
        <f t="shared" si="0"/>
        <v>1.2</v>
      </c>
      <c r="Z47" s="32">
        <f t="shared" si="1"/>
        <v>0.48</v>
      </c>
      <c r="AA47" s="32">
        <v>0.70299999999999996</v>
      </c>
      <c r="AB47" s="33">
        <v>0.51295400907116195</v>
      </c>
      <c r="AC47">
        <f t="shared" si="2"/>
        <v>2026</v>
      </c>
      <c r="AD47">
        <f t="shared" si="3"/>
        <v>5</v>
      </c>
      <c r="AE47">
        <f t="shared" si="4"/>
        <v>2.1</v>
      </c>
      <c r="AF47">
        <f>'TP Factors'!$D$5</f>
        <v>0.88209793191670816</v>
      </c>
      <c r="AG47">
        <f t="shared" si="5"/>
        <v>1.9</v>
      </c>
    </row>
    <row r="48" spans="1:33">
      <c r="A48" s="28" t="s">
        <v>125</v>
      </c>
      <c r="B48" s="28">
        <v>0</v>
      </c>
      <c r="D48" s="29">
        <v>0</v>
      </c>
      <c r="E48" s="28" t="s">
        <v>102</v>
      </c>
      <c r="F48" s="28">
        <v>0</v>
      </c>
      <c r="G48" s="30">
        <v>45</v>
      </c>
      <c r="H48" s="28" t="s">
        <v>103</v>
      </c>
      <c r="I48" s="28" t="s">
        <v>104</v>
      </c>
      <c r="J48" s="28">
        <v>0</v>
      </c>
      <c r="K48" s="31">
        <v>676.66556280899999</v>
      </c>
      <c r="L48" s="31">
        <v>2157.19999551</v>
      </c>
      <c r="M48" s="29">
        <v>0</v>
      </c>
      <c r="N48" s="29">
        <v>0</v>
      </c>
      <c r="O48" s="28">
        <v>0</v>
      </c>
      <c r="P48" s="28">
        <v>0</v>
      </c>
      <c r="Q48" s="32">
        <v>74144</v>
      </c>
      <c r="R48" s="32">
        <v>8140</v>
      </c>
      <c r="T48" s="28" t="s">
        <v>110</v>
      </c>
      <c r="U48" s="32">
        <v>54.65</v>
      </c>
      <c r="V48" s="32">
        <v>1</v>
      </c>
      <c r="W48" s="32">
        <v>1.2</v>
      </c>
      <c r="X48" s="32">
        <v>0.48</v>
      </c>
      <c r="Y48" s="32">
        <f t="shared" si="0"/>
        <v>1.2</v>
      </c>
      <c r="Z48" s="32">
        <f t="shared" si="1"/>
        <v>0.48</v>
      </c>
      <c r="AA48" s="32">
        <v>0.63</v>
      </c>
      <c r="AB48" s="33">
        <v>2.5709166675800001E-6</v>
      </c>
      <c r="AC48">
        <f t="shared" si="2"/>
        <v>0</v>
      </c>
      <c r="AD48">
        <f t="shared" si="3"/>
        <v>0</v>
      </c>
      <c r="AE48">
        <f t="shared" si="4"/>
        <v>0</v>
      </c>
      <c r="AF48">
        <f>'TP Factors'!$D$5</f>
        <v>0.88209793191670816</v>
      </c>
      <c r="AG48">
        <f t="shared" si="5"/>
        <v>0</v>
      </c>
    </row>
    <row r="49" spans="1:33">
      <c r="A49" s="28" t="s">
        <v>100</v>
      </c>
      <c r="B49" s="28">
        <v>0</v>
      </c>
      <c r="D49" s="29">
        <v>0</v>
      </c>
      <c r="E49" s="28" t="s">
        <v>102</v>
      </c>
      <c r="F49" s="28">
        <v>0</v>
      </c>
      <c r="G49" s="30">
        <v>105</v>
      </c>
      <c r="H49" s="28" t="s">
        <v>103</v>
      </c>
      <c r="I49" s="28" t="s">
        <v>104</v>
      </c>
      <c r="J49" s="28">
        <v>0</v>
      </c>
      <c r="K49" s="31">
        <v>454.17661392299999</v>
      </c>
      <c r="L49" s="31">
        <v>1040.9887967899999</v>
      </c>
      <c r="M49" s="29">
        <v>0</v>
      </c>
      <c r="N49" s="29">
        <v>0</v>
      </c>
      <c r="O49" s="28">
        <v>0</v>
      </c>
      <c r="P49" s="28">
        <v>0</v>
      </c>
      <c r="Q49" s="32">
        <v>74147</v>
      </c>
      <c r="R49" s="32">
        <v>1400</v>
      </c>
      <c r="T49" s="28" t="s">
        <v>112</v>
      </c>
      <c r="U49" s="32">
        <v>48.29</v>
      </c>
      <c r="V49" s="32">
        <v>1</v>
      </c>
      <c r="W49" s="32">
        <v>1.93</v>
      </c>
      <c r="X49" s="32">
        <v>0.497</v>
      </c>
      <c r="Y49" s="32">
        <f t="shared" si="0"/>
        <v>1.93</v>
      </c>
      <c r="Z49" s="32">
        <f t="shared" si="1"/>
        <v>0.497</v>
      </c>
      <c r="AA49" s="32">
        <v>0.89</v>
      </c>
      <c r="AB49" s="33">
        <v>3.2406260820938698E-2</v>
      </c>
      <c r="AC49">
        <f t="shared" si="2"/>
        <v>143</v>
      </c>
      <c r="AD49">
        <f t="shared" si="3"/>
        <v>1</v>
      </c>
      <c r="AE49">
        <f t="shared" si="4"/>
        <v>0.2</v>
      </c>
      <c r="AF49">
        <f>'TP Factors'!$D$5</f>
        <v>0.88209793191670816</v>
      </c>
      <c r="AG49">
        <f t="shared" si="5"/>
        <v>0.2</v>
      </c>
    </row>
    <row r="50" spans="1:33">
      <c r="A50" s="28" t="s">
        <v>125</v>
      </c>
      <c r="B50" s="28">
        <v>0</v>
      </c>
      <c r="D50" s="29">
        <v>0</v>
      </c>
      <c r="E50" s="28" t="s">
        <v>102</v>
      </c>
      <c r="F50" s="28">
        <v>0</v>
      </c>
      <c r="G50" s="30">
        <v>29</v>
      </c>
      <c r="H50" s="28" t="s">
        <v>103</v>
      </c>
      <c r="I50" s="28" t="s">
        <v>104</v>
      </c>
      <c r="J50" s="28">
        <v>0</v>
      </c>
      <c r="K50" s="31">
        <v>143.63294226900001</v>
      </c>
      <c r="L50" s="31">
        <v>485.40808770699999</v>
      </c>
      <c r="M50" s="29">
        <v>0</v>
      </c>
      <c r="N50" s="29">
        <v>0</v>
      </c>
      <c r="O50" s="28">
        <v>0</v>
      </c>
      <c r="P50" s="28">
        <v>0</v>
      </c>
      <c r="Q50" s="32">
        <v>74156</v>
      </c>
      <c r="R50" s="32">
        <v>1200</v>
      </c>
      <c r="T50" s="28" t="s">
        <v>109</v>
      </c>
      <c r="U50" s="32">
        <v>54.65</v>
      </c>
      <c r="V50" s="32">
        <v>1</v>
      </c>
      <c r="W50" s="32">
        <v>2.23</v>
      </c>
      <c r="X50" s="32">
        <v>0.316</v>
      </c>
      <c r="Y50" s="32">
        <f t="shared" si="0"/>
        <v>2.23</v>
      </c>
      <c r="Z50" s="32">
        <f t="shared" si="1"/>
        <v>0.316</v>
      </c>
      <c r="AA50" s="32">
        <v>0.22</v>
      </c>
      <c r="AB50" s="33">
        <v>4.2946232983362698E-2</v>
      </c>
      <c r="AC50">
        <f t="shared" si="2"/>
        <v>53</v>
      </c>
      <c r="AD50">
        <f t="shared" si="3"/>
        <v>0</v>
      </c>
      <c r="AE50">
        <f t="shared" si="4"/>
        <v>0</v>
      </c>
      <c r="AF50">
        <f>'TP Factors'!$D$5</f>
        <v>0.88209793191670816</v>
      </c>
      <c r="AG50">
        <f t="shared" si="5"/>
        <v>0</v>
      </c>
    </row>
    <row r="51" spans="1:33">
      <c r="A51" s="28" t="s">
        <v>125</v>
      </c>
      <c r="B51" s="28">
        <v>0</v>
      </c>
      <c r="D51" s="29">
        <v>0</v>
      </c>
      <c r="E51" s="28" t="s">
        <v>102</v>
      </c>
      <c r="F51" s="28">
        <v>0</v>
      </c>
      <c r="G51" s="30">
        <v>105</v>
      </c>
      <c r="H51" s="28" t="s">
        <v>103</v>
      </c>
      <c r="I51" s="28" t="s">
        <v>104</v>
      </c>
      <c r="J51" s="28">
        <v>0</v>
      </c>
      <c r="K51" s="31">
        <v>105.25378486</v>
      </c>
      <c r="L51" s="31">
        <v>220.899993846</v>
      </c>
      <c r="M51" s="29">
        <v>0</v>
      </c>
      <c r="N51" s="29">
        <v>0</v>
      </c>
      <c r="O51" s="28">
        <v>0</v>
      </c>
      <c r="P51" s="28">
        <v>0</v>
      </c>
      <c r="Q51" s="32">
        <v>74161</v>
      </c>
      <c r="R51" s="32">
        <v>1400</v>
      </c>
      <c r="T51" s="28" t="s">
        <v>106</v>
      </c>
      <c r="U51" s="32">
        <v>54.65</v>
      </c>
      <c r="V51" s="32">
        <v>1</v>
      </c>
      <c r="W51" s="32">
        <v>1.93</v>
      </c>
      <c r="X51" s="32">
        <v>0.497</v>
      </c>
      <c r="Y51" s="32">
        <f t="shared" si="0"/>
        <v>1.93</v>
      </c>
      <c r="Z51" s="32">
        <f t="shared" si="1"/>
        <v>0.497</v>
      </c>
      <c r="AA51" s="32">
        <v>0.88600000000000001</v>
      </c>
      <c r="AB51" s="33">
        <v>5.4542476746310901E-2</v>
      </c>
      <c r="AC51">
        <f t="shared" si="2"/>
        <v>271</v>
      </c>
      <c r="AD51">
        <f t="shared" si="3"/>
        <v>1</v>
      </c>
      <c r="AE51">
        <f t="shared" si="4"/>
        <v>0.3</v>
      </c>
      <c r="AF51">
        <f>'TP Factors'!$D$5</f>
        <v>0.88209793191670816</v>
      </c>
      <c r="AG51">
        <f t="shared" si="5"/>
        <v>0.3</v>
      </c>
    </row>
    <row r="52" spans="1:33">
      <c r="A52" s="28" t="s">
        <v>125</v>
      </c>
      <c r="B52" s="28">
        <v>0</v>
      </c>
      <c r="D52" s="29">
        <v>0</v>
      </c>
      <c r="E52" s="28" t="s">
        <v>102</v>
      </c>
      <c r="F52" s="28">
        <v>0</v>
      </c>
      <c r="G52" s="30">
        <v>34</v>
      </c>
      <c r="H52" s="28" t="s">
        <v>103</v>
      </c>
      <c r="I52" s="28" t="s">
        <v>104</v>
      </c>
      <c r="J52" s="28">
        <v>0</v>
      </c>
      <c r="K52" s="31">
        <v>133.78423691399999</v>
      </c>
      <c r="L52" s="31">
        <v>143.77468550899999</v>
      </c>
      <c r="M52" s="29">
        <v>0</v>
      </c>
      <c r="N52" s="29">
        <v>0</v>
      </c>
      <c r="O52" s="28">
        <v>0</v>
      </c>
      <c r="P52" s="28">
        <v>0</v>
      </c>
      <c r="Q52" s="32">
        <v>74162</v>
      </c>
      <c r="R52" s="32">
        <v>7400</v>
      </c>
      <c r="T52" s="28" t="s">
        <v>159</v>
      </c>
      <c r="U52" s="32">
        <v>54.65</v>
      </c>
      <c r="V52" s="32">
        <v>1</v>
      </c>
      <c r="W52" s="32">
        <v>1.38</v>
      </c>
      <c r="X52" s="32">
        <v>0.109</v>
      </c>
      <c r="Y52" s="32">
        <f t="shared" si="0"/>
        <v>1.38</v>
      </c>
      <c r="Z52" s="32">
        <f t="shared" si="1"/>
        <v>0.109</v>
      </c>
      <c r="AA52" s="32">
        <v>0.16</v>
      </c>
      <c r="AB52" s="33">
        <v>3.5499454704491597E-2</v>
      </c>
      <c r="AC52">
        <f t="shared" si="2"/>
        <v>32</v>
      </c>
      <c r="AD52">
        <f t="shared" si="3"/>
        <v>0</v>
      </c>
      <c r="AE52">
        <f t="shared" si="4"/>
        <v>0</v>
      </c>
      <c r="AF52">
        <f>'TP Factors'!$D$5</f>
        <v>0.88209793191670816</v>
      </c>
      <c r="AG52">
        <f t="shared" si="5"/>
        <v>0</v>
      </c>
    </row>
    <row r="53" spans="1:33">
      <c r="A53" s="28" t="s">
        <v>125</v>
      </c>
      <c r="B53" s="28">
        <v>0</v>
      </c>
      <c r="D53" s="29">
        <v>0</v>
      </c>
      <c r="E53" s="28" t="s">
        <v>102</v>
      </c>
      <c r="F53" s="28">
        <v>0</v>
      </c>
      <c r="G53" s="30">
        <v>34</v>
      </c>
      <c r="H53" s="28" t="s">
        <v>103</v>
      </c>
      <c r="I53" s="28" t="s">
        <v>104</v>
      </c>
      <c r="J53" s="28">
        <v>0</v>
      </c>
      <c r="K53" s="31">
        <v>232.553096479</v>
      </c>
      <c r="L53" s="31">
        <v>756.49327086200003</v>
      </c>
      <c r="M53" s="29">
        <v>0</v>
      </c>
      <c r="N53" s="29">
        <v>0</v>
      </c>
      <c r="O53" s="28">
        <v>0</v>
      </c>
      <c r="P53" s="28">
        <v>0</v>
      </c>
      <c r="Q53" s="32">
        <v>74163</v>
      </c>
      <c r="R53" s="32">
        <v>7400</v>
      </c>
      <c r="T53" s="28" t="s">
        <v>159</v>
      </c>
      <c r="U53" s="32">
        <v>54.65</v>
      </c>
      <c r="V53" s="32">
        <v>1</v>
      </c>
      <c r="W53" s="32">
        <v>1.38</v>
      </c>
      <c r="X53" s="32">
        <v>0.109</v>
      </c>
      <c r="Y53" s="32">
        <f t="shared" si="0"/>
        <v>1.38</v>
      </c>
      <c r="Z53" s="32">
        <f t="shared" si="1"/>
        <v>0.109</v>
      </c>
      <c r="AA53" s="32">
        <v>0.16</v>
      </c>
      <c r="AB53" s="33">
        <v>0.18678593360239701</v>
      </c>
      <c r="AC53">
        <f t="shared" si="2"/>
        <v>168</v>
      </c>
      <c r="AD53">
        <f t="shared" si="3"/>
        <v>1</v>
      </c>
      <c r="AE53">
        <f t="shared" si="4"/>
        <v>0</v>
      </c>
      <c r="AF53">
        <f>'TP Factors'!$D$5</f>
        <v>0.88209793191670816</v>
      </c>
      <c r="AG53">
        <f t="shared" si="5"/>
        <v>0</v>
      </c>
    </row>
    <row r="54" spans="1:33">
      <c r="A54" s="28" t="s">
        <v>125</v>
      </c>
      <c r="B54" s="28">
        <v>0</v>
      </c>
      <c r="D54" s="29">
        <v>0</v>
      </c>
      <c r="E54" s="28" t="s">
        <v>102</v>
      </c>
      <c r="F54" s="28">
        <v>0</v>
      </c>
      <c r="G54" s="30">
        <v>34</v>
      </c>
      <c r="H54" s="28" t="s">
        <v>103</v>
      </c>
      <c r="I54" s="28" t="s">
        <v>104</v>
      </c>
      <c r="J54" s="28">
        <v>0</v>
      </c>
      <c r="K54" s="31">
        <v>11.312137979499999</v>
      </c>
      <c r="L54" s="31">
        <v>5.6281268541199996</v>
      </c>
      <c r="M54" s="29">
        <v>0</v>
      </c>
      <c r="N54" s="29">
        <v>0</v>
      </c>
      <c r="O54" s="28">
        <v>0</v>
      </c>
      <c r="P54" s="28">
        <v>0</v>
      </c>
      <c r="Q54" s="32">
        <v>74164</v>
      </c>
      <c r="R54" s="32">
        <v>7400</v>
      </c>
      <c r="T54" s="28" t="s">
        <v>159</v>
      </c>
      <c r="U54" s="32">
        <v>54.65</v>
      </c>
      <c r="V54" s="32">
        <v>1</v>
      </c>
      <c r="W54" s="32">
        <v>1.38</v>
      </c>
      <c r="X54" s="32">
        <v>0.109</v>
      </c>
      <c r="Y54" s="32">
        <f t="shared" si="0"/>
        <v>1.38</v>
      </c>
      <c r="Z54" s="32">
        <f t="shared" si="1"/>
        <v>0.109</v>
      </c>
      <c r="AA54" s="32">
        <v>0.16</v>
      </c>
      <c r="AB54" s="33">
        <v>1.3896422478154901E-3</v>
      </c>
      <c r="AC54">
        <f t="shared" si="2"/>
        <v>1</v>
      </c>
      <c r="AD54">
        <f t="shared" si="3"/>
        <v>0</v>
      </c>
      <c r="AE54">
        <f t="shared" si="4"/>
        <v>0</v>
      </c>
      <c r="AF54">
        <f>'TP Factors'!$D$5</f>
        <v>0.88209793191670816</v>
      </c>
      <c r="AG54">
        <f t="shared" si="5"/>
        <v>0</v>
      </c>
    </row>
    <row r="55" spans="1:33">
      <c r="A55" s="28" t="s">
        <v>125</v>
      </c>
      <c r="B55" s="28">
        <v>0</v>
      </c>
      <c r="D55" s="29">
        <v>0</v>
      </c>
      <c r="E55" s="28" t="s">
        <v>102</v>
      </c>
      <c r="F55" s="28">
        <v>0</v>
      </c>
      <c r="G55" s="30">
        <v>3</v>
      </c>
      <c r="H55" s="28" t="s">
        <v>103</v>
      </c>
      <c r="I55" s="28" t="s">
        <v>104</v>
      </c>
      <c r="J55" s="28">
        <v>0</v>
      </c>
      <c r="K55" s="31">
        <v>131.73940458300001</v>
      </c>
      <c r="L55" s="31">
        <v>23.729636362400001</v>
      </c>
      <c r="M55" s="29">
        <v>0</v>
      </c>
      <c r="N55" s="29">
        <v>0</v>
      </c>
      <c r="O55" s="28">
        <v>0</v>
      </c>
      <c r="P55" s="28">
        <v>0</v>
      </c>
      <c r="Q55" s="32">
        <v>74165</v>
      </c>
      <c r="R55" s="32">
        <v>4110</v>
      </c>
      <c r="T55" s="28" t="s">
        <v>160</v>
      </c>
      <c r="U55" s="32">
        <v>54.65</v>
      </c>
      <c r="V55" s="32">
        <v>1</v>
      </c>
      <c r="W55" s="32">
        <v>0.7</v>
      </c>
      <c r="X55" s="32">
        <v>0.09</v>
      </c>
      <c r="Y55" s="32">
        <f t="shared" si="0"/>
        <v>0.7</v>
      </c>
      <c r="Z55" s="32">
        <f t="shared" si="1"/>
        <v>0.09</v>
      </c>
      <c r="AA55" s="32">
        <v>0.10199999999999999</v>
      </c>
      <c r="AB55" s="33">
        <v>5.8590918996244802E-3</v>
      </c>
      <c r="AC55">
        <f t="shared" si="2"/>
        <v>3</v>
      </c>
      <c r="AD55">
        <f t="shared" si="3"/>
        <v>0</v>
      </c>
      <c r="AE55">
        <f t="shared" si="4"/>
        <v>0</v>
      </c>
      <c r="AF55">
        <f>'TP Factors'!$D$5</f>
        <v>0.88209793191670816</v>
      </c>
      <c r="AG55">
        <f t="shared" si="5"/>
        <v>0</v>
      </c>
    </row>
    <row r="56" spans="1:33">
      <c r="A56" s="28" t="s">
        <v>125</v>
      </c>
      <c r="B56" s="28">
        <v>0</v>
      </c>
      <c r="D56" s="29">
        <v>0</v>
      </c>
      <c r="E56" s="28" t="s">
        <v>102</v>
      </c>
      <c r="F56" s="28">
        <v>0</v>
      </c>
      <c r="G56" s="30">
        <v>102.5</v>
      </c>
      <c r="H56" s="28" t="s">
        <v>103</v>
      </c>
      <c r="I56" s="28" t="s">
        <v>104</v>
      </c>
      <c r="J56" s="28">
        <v>0</v>
      </c>
      <c r="K56" s="31">
        <v>97.069690051699993</v>
      </c>
      <c r="L56" s="31">
        <v>96.151144358500005</v>
      </c>
      <c r="M56" s="29">
        <v>0</v>
      </c>
      <c r="N56" s="29">
        <v>0</v>
      </c>
      <c r="O56" s="28">
        <v>0</v>
      </c>
      <c r="P56" s="28">
        <v>0</v>
      </c>
      <c r="Q56" s="32">
        <v>74167</v>
      </c>
      <c r="R56" s="32">
        <v>1300</v>
      </c>
      <c r="T56" s="28" t="s">
        <v>129</v>
      </c>
      <c r="U56" s="32">
        <v>54.65</v>
      </c>
      <c r="V56" s="32">
        <v>1</v>
      </c>
      <c r="W56" s="32">
        <v>2.1</v>
      </c>
      <c r="X56" s="32">
        <v>0.51600000000000001</v>
      </c>
      <c r="Y56" s="32">
        <f t="shared" si="0"/>
        <v>2.1</v>
      </c>
      <c r="Z56" s="32">
        <f t="shared" si="1"/>
        <v>0.51600000000000001</v>
      </c>
      <c r="AA56" s="32">
        <v>0.66200000000000003</v>
      </c>
      <c r="AB56" s="33">
        <v>2.37407146212626E-2</v>
      </c>
      <c r="AC56">
        <f t="shared" si="2"/>
        <v>88</v>
      </c>
      <c r="AD56">
        <f t="shared" si="3"/>
        <v>0</v>
      </c>
      <c r="AE56">
        <f t="shared" si="4"/>
        <v>0.1</v>
      </c>
      <c r="AF56">
        <f>'TP Factors'!$D$5</f>
        <v>0.88209793191670816</v>
      </c>
      <c r="AG56">
        <f t="shared" si="5"/>
        <v>0.1</v>
      </c>
    </row>
    <row r="57" spans="1:33">
      <c r="A57" s="28" t="s">
        <v>125</v>
      </c>
      <c r="B57" s="28">
        <v>0</v>
      </c>
      <c r="D57" s="29">
        <v>0</v>
      </c>
      <c r="E57" s="28" t="s">
        <v>102</v>
      </c>
      <c r="F57" s="28">
        <v>0</v>
      </c>
      <c r="G57" s="30">
        <v>102.5</v>
      </c>
      <c r="H57" s="28" t="s">
        <v>103</v>
      </c>
      <c r="I57" s="28" t="s">
        <v>104</v>
      </c>
      <c r="J57" s="28">
        <v>0</v>
      </c>
      <c r="K57" s="31">
        <v>221.82098706900001</v>
      </c>
      <c r="L57" s="31">
        <v>644.920653281</v>
      </c>
      <c r="M57" s="29">
        <v>0</v>
      </c>
      <c r="N57" s="29">
        <v>0</v>
      </c>
      <c r="O57" s="28">
        <v>0</v>
      </c>
      <c r="P57" s="28">
        <v>0</v>
      </c>
      <c r="Q57" s="32">
        <v>74168</v>
      </c>
      <c r="R57" s="32">
        <v>1300</v>
      </c>
      <c r="T57" s="28" t="s">
        <v>124</v>
      </c>
      <c r="U57" s="32">
        <v>54.65</v>
      </c>
      <c r="V57" s="32">
        <v>1</v>
      </c>
      <c r="W57" s="32">
        <v>2.1</v>
      </c>
      <c r="X57" s="32">
        <v>0.51600000000000001</v>
      </c>
      <c r="Y57" s="32">
        <f t="shared" si="0"/>
        <v>2.1</v>
      </c>
      <c r="Z57" s="32">
        <f t="shared" si="1"/>
        <v>0.51600000000000001</v>
      </c>
      <c r="AA57" s="32">
        <v>0.69199999999999995</v>
      </c>
      <c r="AB57" s="33">
        <v>0.15826227667795301</v>
      </c>
      <c r="AC57">
        <f t="shared" si="2"/>
        <v>615</v>
      </c>
      <c r="AD57">
        <f t="shared" si="3"/>
        <v>3</v>
      </c>
      <c r="AE57">
        <f t="shared" si="4"/>
        <v>0.7</v>
      </c>
      <c r="AF57">
        <f>'TP Factors'!$D$5</f>
        <v>0.88209793191670816</v>
      </c>
      <c r="AG57">
        <f t="shared" si="5"/>
        <v>0.6</v>
      </c>
    </row>
    <row r="58" spans="1:33">
      <c r="A58" s="28" t="s">
        <v>125</v>
      </c>
      <c r="B58" s="28">
        <v>0</v>
      </c>
      <c r="D58" s="29">
        <v>0</v>
      </c>
      <c r="E58" s="28" t="s">
        <v>102</v>
      </c>
      <c r="F58" s="28">
        <v>0</v>
      </c>
      <c r="G58" s="30">
        <v>102.5</v>
      </c>
      <c r="H58" s="28" t="s">
        <v>103</v>
      </c>
      <c r="I58" s="28" t="s">
        <v>104</v>
      </c>
      <c r="J58" s="28">
        <v>0</v>
      </c>
      <c r="K58" s="31">
        <v>598.20569547800005</v>
      </c>
      <c r="L58" s="31">
        <v>302.18980266300002</v>
      </c>
      <c r="M58" s="29">
        <v>0</v>
      </c>
      <c r="N58" s="29">
        <v>0</v>
      </c>
      <c r="O58" s="28">
        <v>0</v>
      </c>
      <c r="P58" s="28">
        <v>0</v>
      </c>
      <c r="Q58" s="32">
        <v>74170</v>
      </c>
      <c r="R58" s="32">
        <v>1300</v>
      </c>
      <c r="T58" s="28" t="s">
        <v>124</v>
      </c>
      <c r="U58" s="32">
        <v>54.65</v>
      </c>
      <c r="V58" s="32">
        <v>1</v>
      </c>
      <c r="W58" s="32">
        <v>2.1</v>
      </c>
      <c r="X58" s="32">
        <v>0.51600000000000001</v>
      </c>
      <c r="Y58" s="32">
        <f t="shared" si="0"/>
        <v>2.1</v>
      </c>
      <c r="Z58" s="32">
        <f t="shared" si="1"/>
        <v>0.51600000000000001</v>
      </c>
      <c r="AA58" s="32">
        <v>0.69199999999999995</v>
      </c>
      <c r="AB58" s="33">
        <v>7.4591585793531201E-2</v>
      </c>
      <c r="AC58">
        <f t="shared" si="2"/>
        <v>290</v>
      </c>
      <c r="AD58">
        <f t="shared" si="3"/>
        <v>1</v>
      </c>
      <c r="AE58">
        <f t="shared" si="4"/>
        <v>0.3</v>
      </c>
      <c r="AF58">
        <f>'TP Factors'!$D$5</f>
        <v>0.88209793191670816</v>
      </c>
      <c r="AG58">
        <f t="shared" si="5"/>
        <v>0.3</v>
      </c>
    </row>
    <row r="59" spans="1:33">
      <c r="A59" s="28" t="s">
        <v>125</v>
      </c>
      <c r="B59" s="28">
        <v>0</v>
      </c>
      <c r="D59" s="29">
        <v>0</v>
      </c>
      <c r="E59" s="28" t="s">
        <v>102</v>
      </c>
      <c r="F59" s="28">
        <v>0</v>
      </c>
      <c r="G59" s="30">
        <v>102.5</v>
      </c>
      <c r="H59" s="28" t="s">
        <v>103</v>
      </c>
      <c r="I59" s="28" t="s">
        <v>104</v>
      </c>
      <c r="J59" s="28">
        <v>0</v>
      </c>
      <c r="K59" s="31">
        <v>205.91397343</v>
      </c>
      <c r="L59" s="31">
        <v>782.73639427700004</v>
      </c>
      <c r="M59" s="29">
        <v>0</v>
      </c>
      <c r="N59" s="29">
        <v>0</v>
      </c>
      <c r="O59" s="28">
        <v>0</v>
      </c>
      <c r="P59" s="28">
        <v>0</v>
      </c>
      <c r="Q59" s="32">
        <v>74171</v>
      </c>
      <c r="R59" s="32">
        <v>1300</v>
      </c>
      <c r="T59" s="28" t="s">
        <v>153</v>
      </c>
      <c r="U59" s="32">
        <v>54.65</v>
      </c>
      <c r="V59" s="32">
        <v>1</v>
      </c>
      <c r="W59" s="32">
        <v>2.1</v>
      </c>
      <c r="X59" s="32">
        <v>0.51600000000000001</v>
      </c>
      <c r="Y59" s="32">
        <f t="shared" si="0"/>
        <v>2.1</v>
      </c>
      <c r="Z59" s="32">
        <f t="shared" si="1"/>
        <v>0.51600000000000001</v>
      </c>
      <c r="AA59" s="32">
        <v>0.63100000000000001</v>
      </c>
      <c r="AB59" s="33">
        <v>0.19326565383783101</v>
      </c>
      <c r="AC59">
        <f t="shared" si="2"/>
        <v>685</v>
      </c>
      <c r="AD59">
        <f t="shared" si="3"/>
        <v>3</v>
      </c>
      <c r="AE59">
        <f t="shared" si="4"/>
        <v>0.8</v>
      </c>
      <c r="AF59">
        <f>'TP Factors'!$D$5</f>
        <v>0.88209793191670816</v>
      </c>
      <c r="AG59">
        <f t="shared" si="5"/>
        <v>0.7</v>
      </c>
    </row>
    <row r="60" spans="1:33">
      <c r="A60" s="28" t="s">
        <v>125</v>
      </c>
      <c r="B60" s="28">
        <v>0</v>
      </c>
      <c r="D60" s="29">
        <v>0</v>
      </c>
      <c r="E60" s="28" t="s">
        <v>102</v>
      </c>
      <c r="F60" s="28">
        <v>0</v>
      </c>
      <c r="G60" s="30">
        <v>102.5</v>
      </c>
      <c r="H60" s="28" t="s">
        <v>103</v>
      </c>
      <c r="I60" s="28" t="s">
        <v>104</v>
      </c>
      <c r="J60" s="28">
        <v>0</v>
      </c>
      <c r="K60" s="31">
        <v>168.239863762</v>
      </c>
      <c r="L60" s="31">
        <v>1105.7378499500001</v>
      </c>
      <c r="M60" s="29">
        <v>0</v>
      </c>
      <c r="N60" s="29">
        <v>0</v>
      </c>
      <c r="O60" s="28">
        <v>0</v>
      </c>
      <c r="P60" s="28">
        <v>0</v>
      </c>
      <c r="Q60" s="32">
        <v>74172</v>
      </c>
      <c r="R60" s="32">
        <v>1300</v>
      </c>
      <c r="T60" s="28" t="s">
        <v>124</v>
      </c>
      <c r="U60" s="32">
        <v>54.65</v>
      </c>
      <c r="V60" s="32">
        <v>1</v>
      </c>
      <c r="W60" s="32">
        <v>2.1</v>
      </c>
      <c r="X60" s="32">
        <v>0.51600000000000001</v>
      </c>
      <c r="Y60" s="32">
        <f t="shared" si="0"/>
        <v>2.1</v>
      </c>
      <c r="Z60" s="32">
        <f t="shared" si="1"/>
        <v>0.51600000000000001</v>
      </c>
      <c r="AA60" s="32">
        <v>0.69199999999999995</v>
      </c>
      <c r="AB60" s="33">
        <v>0.27301805958191699</v>
      </c>
      <c r="AC60">
        <f t="shared" si="2"/>
        <v>1061</v>
      </c>
      <c r="AD60">
        <f t="shared" si="3"/>
        <v>5</v>
      </c>
      <c r="AE60">
        <f t="shared" si="4"/>
        <v>1.2</v>
      </c>
      <c r="AF60">
        <f>'TP Factors'!$D$5</f>
        <v>0.88209793191670816</v>
      </c>
      <c r="AG60">
        <f t="shared" si="5"/>
        <v>1.1000000000000001</v>
      </c>
    </row>
    <row r="61" spans="1:33">
      <c r="A61" s="28" t="s">
        <v>125</v>
      </c>
      <c r="B61" s="28">
        <v>0</v>
      </c>
      <c r="D61" s="29">
        <v>0</v>
      </c>
      <c r="E61" s="28" t="s">
        <v>102</v>
      </c>
      <c r="F61" s="28">
        <v>0</v>
      </c>
      <c r="G61" s="30">
        <v>29</v>
      </c>
      <c r="H61" s="28" t="s">
        <v>103</v>
      </c>
      <c r="I61" s="28" t="s">
        <v>104</v>
      </c>
      <c r="J61" s="28">
        <v>0</v>
      </c>
      <c r="K61" s="31">
        <v>1281.13254338</v>
      </c>
      <c r="L61" s="31">
        <v>3248.6061847999999</v>
      </c>
      <c r="M61" s="29">
        <v>0</v>
      </c>
      <c r="N61" s="29">
        <v>0</v>
      </c>
      <c r="O61" s="28">
        <v>0</v>
      </c>
      <c r="P61" s="28">
        <v>0</v>
      </c>
      <c r="Q61" s="32">
        <v>74175</v>
      </c>
      <c r="R61" s="32">
        <v>1200</v>
      </c>
      <c r="T61" s="28" t="s">
        <v>109</v>
      </c>
      <c r="U61" s="32">
        <v>54.65</v>
      </c>
      <c r="V61" s="32">
        <v>1</v>
      </c>
      <c r="W61" s="32">
        <v>2.23</v>
      </c>
      <c r="X61" s="32">
        <v>0.316</v>
      </c>
      <c r="Y61" s="32">
        <f t="shared" si="0"/>
        <v>2.23</v>
      </c>
      <c r="Z61" s="32">
        <f t="shared" si="1"/>
        <v>0.316</v>
      </c>
      <c r="AA61" s="32">
        <v>0.22</v>
      </c>
      <c r="AB61" s="33">
        <v>2.5154569964066999E-4</v>
      </c>
      <c r="AC61">
        <f t="shared" si="2"/>
        <v>0</v>
      </c>
      <c r="AD61">
        <f t="shared" si="3"/>
        <v>0</v>
      </c>
      <c r="AE61">
        <f t="shared" si="4"/>
        <v>0</v>
      </c>
      <c r="AF61">
        <f>'TP Factors'!$D$5</f>
        <v>0.88209793191670816</v>
      </c>
      <c r="AG61">
        <f t="shared" si="5"/>
        <v>0</v>
      </c>
    </row>
    <row r="62" spans="1:33">
      <c r="A62" s="28" t="s">
        <v>125</v>
      </c>
      <c r="B62" s="28">
        <v>0</v>
      </c>
      <c r="D62" s="29">
        <v>0</v>
      </c>
      <c r="E62" s="28" t="s">
        <v>102</v>
      </c>
      <c r="F62" s="28">
        <v>0</v>
      </c>
      <c r="G62" s="30">
        <v>29</v>
      </c>
      <c r="H62" s="28" t="s">
        <v>103</v>
      </c>
      <c r="I62" s="28" t="s">
        <v>104</v>
      </c>
      <c r="J62" s="28">
        <v>0</v>
      </c>
      <c r="K62" s="31">
        <v>58.0229446982</v>
      </c>
      <c r="L62" s="31">
        <v>72.230820871199995</v>
      </c>
      <c r="M62" s="29">
        <v>0</v>
      </c>
      <c r="N62" s="29">
        <v>0</v>
      </c>
      <c r="O62" s="28">
        <v>0</v>
      </c>
      <c r="P62" s="28">
        <v>0</v>
      </c>
      <c r="Q62" s="32">
        <v>74176</v>
      </c>
      <c r="R62" s="32">
        <v>1200</v>
      </c>
      <c r="T62" s="28" t="s">
        <v>109</v>
      </c>
      <c r="U62" s="32">
        <v>54.65</v>
      </c>
      <c r="V62" s="32">
        <v>1</v>
      </c>
      <c r="W62" s="32">
        <v>2.23</v>
      </c>
      <c r="X62" s="32">
        <v>0.316</v>
      </c>
      <c r="Y62" s="32">
        <f t="shared" si="0"/>
        <v>2.23</v>
      </c>
      <c r="Z62" s="32">
        <f t="shared" si="1"/>
        <v>0.316</v>
      </c>
      <c r="AA62" s="32">
        <v>0.22</v>
      </c>
      <c r="AB62" s="33">
        <v>1.7834558362884001E-2</v>
      </c>
      <c r="AC62">
        <f t="shared" si="2"/>
        <v>22</v>
      </c>
      <c r="AD62">
        <f t="shared" si="3"/>
        <v>0</v>
      </c>
      <c r="AE62">
        <f t="shared" si="4"/>
        <v>0</v>
      </c>
      <c r="AF62">
        <f>'TP Factors'!$D$5</f>
        <v>0.88209793191670816</v>
      </c>
      <c r="AG62">
        <f t="shared" si="5"/>
        <v>0</v>
      </c>
    </row>
    <row r="63" spans="1:33">
      <c r="A63" s="28" t="s">
        <v>100</v>
      </c>
      <c r="B63" s="28">
        <v>0</v>
      </c>
      <c r="D63" s="29">
        <v>0</v>
      </c>
      <c r="E63" s="28" t="s">
        <v>102</v>
      </c>
      <c r="F63" s="28">
        <v>0</v>
      </c>
      <c r="G63" s="30">
        <v>11.1</v>
      </c>
      <c r="H63" s="28" t="s">
        <v>103</v>
      </c>
      <c r="I63" s="28" t="s">
        <v>104</v>
      </c>
      <c r="J63" s="28">
        <v>0</v>
      </c>
      <c r="K63" s="31">
        <v>340.27896375</v>
      </c>
      <c r="L63" s="31">
        <v>420.51815086699997</v>
      </c>
      <c r="M63" s="29">
        <v>0</v>
      </c>
      <c r="N63" s="29">
        <v>0</v>
      </c>
      <c r="O63" s="28">
        <v>0</v>
      </c>
      <c r="P63" s="28">
        <v>0</v>
      </c>
      <c r="Q63" s="32">
        <v>74177</v>
      </c>
      <c r="R63" s="32">
        <v>8120</v>
      </c>
      <c r="T63" s="28" t="s">
        <v>156</v>
      </c>
      <c r="U63" s="32">
        <v>48.29</v>
      </c>
      <c r="V63" s="32">
        <v>1</v>
      </c>
      <c r="W63" s="32">
        <v>1.25</v>
      </c>
      <c r="X63" s="32">
        <v>5.2999999999999999E-2</v>
      </c>
      <c r="Y63" s="32">
        <f t="shared" si="0"/>
        <v>1.25</v>
      </c>
      <c r="Z63" s="32">
        <f t="shared" si="1"/>
        <v>5.2999999999999999E-2</v>
      </c>
      <c r="AA63" s="32">
        <v>0.27500000000000002</v>
      </c>
      <c r="AB63" s="33">
        <v>8.93340622044861E-2</v>
      </c>
      <c r="AC63">
        <f t="shared" si="2"/>
        <v>122</v>
      </c>
      <c r="AD63">
        <f t="shared" si="3"/>
        <v>0</v>
      </c>
      <c r="AE63">
        <f t="shared" si="4"/>
        <v>0</v>
      </c>
      <c r="AF63">
        <f>'TP Factors'!$D$5</f>
        <v>0.88209793191670816</v>
      </c>
      <c r="AG63">
        <f t="shared" si="5"/>
        <v>0</v>
      </c>
    </row>
    <row r="64" spans="1:33">
      <c r="A64" s="28" t="s">
        <v>125</v>
      </c>
      <c r="B64" s="28">
        <v>0</v>
      </c>
      <c r="D64" s="29">
        <v>0</v>
      </c>
      <c r="E64" s="28" t="s">
        <v>102</v>
      </c>
      <c r="F64" s="28">
        <v>0</v>
      </c>
      <c r="G64" s="30">
        <v>98</v>
      </c>
      <c r="H64" s="28" t="s">
        <v>103</v>
      </c>
      <c r="I64" s="28" t="s">
        <v>104</v>
      </c>
      <c r="J64" s="28">
        <v>0</v>
      </c>
      <c r="K64" s="31">
        <v>853.22036091200005</v>
      </c>
      <c r="L64" s="31">
        <v>573.14487793900003</v>
      </c>
      <c r="M64" s="29">
        <v>0</v>
      </c>
      <c r="N64" s="29">
        <v>0</v>
      </c>
      <c r="O64" s="28">
        <v>0</v>
      </c>
      <c r="P64" s="28">
        <v>0</v>
      </c>
      <c r="Q64" s="32">
        <v>74185</v>
      </c>
      <c r="R64" s="32">
        <v>1700</v>
      </c>
      <c r="T64" s="28" t="s">
        <v>146</v>
      </c>
      <c r="U64" s="32">
        <v>54.65</v>
      </c>
      <c r="V64" s="32">
        <v>1</v>
      </c>
      <c r="W64" s="32">
        <v>1.8</v>
      </c>
      <c r="X64" s="32">
        <v>0.47799999999999998</v>
      </c>
      <c r="Y64" s="32">
        <f t="shared" si="0"/>
        <v>1.8</v>
      </c>
      <c r="Z64" s="32">
        <f t="shared" si="1"/>
        <v>0.47799999999999998</v>
      </c>
      <c r="AA64" s="32">
        <v>0.69599999999999995</v>
      </c>
      <c r="AB64" s="33">
        <v>0.13827126814187801</v>
      </c>
      <c r="AC64">
        <f t="shared" si="2"/>
        <v>541</v>
      </c>
      <c r="AD64">
        <f t="shared" si="3"/>
        <v>2</v>
      </c>
      <c r="AE64">
        <f t="shared" si="4"/>
        <v>0.6</v>
      </c>
      <c r="AF64">
        <f>'TP Factors'!$D$5</f>
        <v>0.88209793191670816</v>
      </c>
      <c r="AG64">
        <f t="shared" si="5"/>
        <v>0.5</v>
      </c>
    </row>
    <row r="65" spans="1:33">
      <c r="A65" s="28" t="s">
        <v>125</v>
      </c>
      <c r="B65" s="28">
        <v>0</v>
      </c>
      <c r="D65" s="29">
        <v>0</v>
      </c>
      <c r="E65" s="28" t="s">
        <v>102</v>
      </c>
      <c r="F65" s="28">
        <v>0</v>
      </c>
      <c r="G65" s="30">
        <v>102.5</v>
      </c>
      <c r="H65" s="28" t="s">
        <v>103</v>
      </c>
      <c r="I65" s="28" t="s">
        <v>104</v>
      </c>
      <c r="J65" s="28">
        <v>0</v>
      </c>
      <c r="K65" s="31">
        <v>85.825919940199995</v>
      </c>
      <c r="L65" s="31">
        <v>326.21680516100002</v>
      </c>
      <c r="M65" s="29">
        <v>0</v>
      </c>
      <c r="N65" s="29">
        <v>0</v>
      </c>
      <c r="O65" s="28">
        <v>0</v>
      </c>
      <c r="P65" s="28">
        <v>0</v>
      </c>
      <c r="Q65" s="32">
        <v>74186</v>
      </c>
      <c r="R65" s="32">
        <v>1300</v>
      </c>
      <c r="T65" s="28" t="s">
        <v>153</v>
      </c>
      <c r="U65" s="32">
        <v>54.65</v>
      </c>
      <c r="V65" s="32">
        <v>1</v>
      </c>
      <c r="W65" s="32">
        <v>2.1</v>
      </c>
      <c r="X65" s="32">
        <v>0.51600000000000001</v>
      </c>
      <c r="Y65" s="32">
        <f t="shared" si="0"/>
        <v>2.1</v>
      </c>
      <c r="Z65" s="32">
        <f t="shared" si="1"/>
        <v>0.51600000000000001</v>
      </c>
      <c r="AA65" s="32">
        <v>0.63100000000000001</v>
      </c>
      <c r="AB65" s="33">
        <v>8.0546230892198201E-2</v>
      </c>
      <c r="AC65">
        <f t="shared" si="2"/>
        <v>286</v>
      </c>
      <c r="AD65">
        <f t="shared" si="3"/>
        <v>1</v>
      </c>
      <c r="AE65">
        <f t="shared" si="4"/>
        <v>0.3</v>
      </c>
      <c r="AF65">
        <f>'TP Factors'!$D$5</f>
        <v>0.88209793191670816</v>
      </c>
      <c r="AG65">
        <f t="shared" si="5"/>
        <v>0.3</v>
      </c>
    </row>
    <row r="66" spans="1:33">
      <c r="A66" s="28" t="s">
        <v>125</v>
      </c>
      <c r="B66" s="28">
        <v>0</v>
      </c>
      <c r="D66" s="29">
        <v>0</v>
      </c>
      <c r="E66" s="28" t="s">
        <v>102</v>
      </c>
      <c r="F66" s="28">
        <v>0</v>
      </c>
      <c r="G66" s="30">
        <v>102.5</v>
      </c>
      <c r="H66" s="28" t="s">
        <v>103</v>
      </c>
      <c r="I66" s="28" t="s">
        <v>104</v>
      </c>
      <c r="J66" s="28">
        <v>0</v>
      </c>
      <c r="K66" s="31">
        <v>1284.4657842500001</v>
      </c>
      <c r="L66" s="31">
        <v>4724.1362658600001</v>
      </c>
      <c r="M66" s="29">
        <v>0</v>
      </c>
      <c r="N66" s="29">
        <v>0</v>
      </c>
      <c r="O66" s="28">
        <v>0</v>
      </c>
      <c r="P66" s="28">
        <v>0</v>
      </c>
      <c r="Q66" s="32">
        <v>74187</v>
      </c>
      <c r="R66" s="32">
        <v>1300</v>
      </c>
      <c r="T66" s="28" t="s">
        <v>153</v>
      </c>
      <c r="U66" s="32">
        <v>54.65</v>
      </c>
      <c r="V66" s="32">
        <v>1</v>
      </c>
      <c r="W66" s="32">
        <v>2.1</v>
      </c>
      <c r="X66" s="32">
        <v>0.51600000000000001</v>
      </c>
      <c r="Y66" s="32">
        <f t="shared" si="0"/>
        <v>2.1</v>
      </c>
      <c r="Z66" s="32">
        <f t="shared" si="1"/>
        <v>0.51600000000000001</v>
      </c>
      <c r="AA66" s="32">
        <v>0.63100000000000001</v>
      </c>
      <c r="AB66" s="33">
        <v>0.82837840033593901</v>
      </c>
      <c r="AC66">
        <f t="shared" si="2"/>
        <v>2936</v>
      </c>
      <c r="AD66">
        <f t="shared" si="3"/>
        <v>14</v>
      </c>
      <c r="AE66">
        <f t="shared" si="4"/>
        <v>3.3</v>
      </c>
      <c r="AF66">
        <f>'TP Factors'!$D$5</f>
        <v>0.88209793191670816</v>
      </c>
      <c r="AG66">
        <f t="shared" si="5"/>
        <v>2.9</v>
      </c>
    </row>
    <row r="67" spans="1:33">
      <c r="A67" s="28" t="s">
        <v>125</v>
      </c>
      <c r="B67" s="28">
        <v>0</v>
      </c>
      <c r="D67" s="29">
        <v>0</v>
      </c>
      <c r="E67" s="28" t="s">
        <v>102</v>
      </c>
      <c r="F67" s="28">
        <v>0</v>
      </c>
      <c r="G67" s="30">
        <v>3</v>
      </c>
      <c r="H67" s="28" t="s">
        <v>103</v>
      </c>
      <c r="I67" s="28" t="s">
        <v>104</v>
      </c>
      <c r="J67" s="28">
        <v>0</v>
      </c>
      <c r="K67" s="31">
        <v>264.38527763600001</v>
      </c>
      <c r="L67" s="31">
        <v>1119.8831928499999</v>
      </c>
      <c r="M67" s="29">
        <v>0</v>
      </c>
      <c r="N67" s="29">
        <v>0</v>
      </c>
      <c r="O67" s="28">
        <v>0</v>
      </c>
      <c r="P67" s="28">
        <v>0</v>
      </c>
      <c r="Q67" s="32">
        <v>74191</v>
      </c>
      <c r="R67" s="32">
        <v>4340</v>
      </c>
      <c r="T67" s="28" t="s">
        <v>135</v>
      </c>
      <c r="U67" s="32">
        <v>54.65</v>
      </c>
      <c r="V67" s="32">
        <v>1</v>
      </c>
      <c r="W67" s="32">
        <v>0.7</v>
      </c>
      <c r="X67" s="32">
        <v>0.09</v>
      </c>
      <c r="Y67" s="32">
        <f t="shared" ref="Y67:Y130" si="6">W67</f>
        <v>0.7</v>
      </c>
      <c r="Z67" s="32">
        <f t="shared" ref="Z67:Z130" si="7">X67</f>
        <v>0.09</v>
      </c>
      <c r="AA67" s="32">
        <v>0.10199999999999999</v>
      </c>
      <c r="AB67" s="33">
        <v>7.9652889649081002E-2</v>
      </c>
      <c r="AC67">
        <f t="shared" ref="AC67:AC130" si="8">ROUND(AB67*AA67*U67*102.79,0)</f>
        <v>46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Factors'!$D$5</f>
        <v>0.88209793191670816</v>
      </c>
      <c r="AG67">
        <f t="shared" ref="AG67:AG130" si="11">ROUND(AE67*AF67,1)</f>
        <v>0</v>
      </c>
    </row>
    <row r="68" spans="1:33">
      <c r="A68" s="28" t="s">
        <v>125</v>
      </c>
      <c r="B68" s="28">
        <v>0</v>
      </c>
      <c r="D68" s="29">
        <v>0</v>
      </c>
      <c r="E68" s="28" t="s">
        <v>102</v>
      </c>
      <c r="F68" s="28">
        <v>0</v>
      </c>
      <c r="G68" s="30">
        <v>3</v>
      </c>
      <c r="H68" s="28" t="s">
        <v>103</v>
      </c>
      <c r="I68" s="28" t="s">
        <v>104</v>
      </c>
      <c r="J68" s="28">
        <v>0</v>
      </c>
      <c r="K68" s="31">
        <v>90.239939981199996</v>
      </c>
      <c r="L68" s="31">
        <v>179.33493899300001</v>
      </c>
      <c r="M68" s="29">
        <v>0</v>
      </c>
      <c r="N68" s="29">
        <v>0</v>
      </c>
      <c r="O68" s="28">
        <v>0</v>
      </c>
      <c r="P68" s="28">
        <v>0</v>
      </c>
      <c r="Q68" s="32">
        <v>74196</v>
      </c>
      <c r="R68" s="32">
        <v>3300</v>
      </c>
      <c r="T68" s="28" t="s">
        <v>161</v>
      </c>
      <c r="U68" s="32">
        <v>54.65</v>
      </c>
      <c r="V68" s="32">
        <v>1</v>
      </c>
      <c r="W68" s="32">
        <v>1.2</v>
      </c>
      <c r="X68" s="32">
        <v>6.4000000000000001E-2</v>
      </c>
      <c r="Y68" s="32">
        <f t="shared" si="6"/>
        <v>1.2</v>
      </c>
      <c r="Z68" s="32">
        <f t="shared" si="7"/>
        <v>6.4000000000000001E-2</v>
      </c>
      <c r="AA68" s="32">
        <v>0.4</v>
      </c>
      <c r="AB68" s="33">
        <v>4.4279638144533E-2</v>
      </c>
      <c r="AC68">
        <f t="shared" si="8"/>
        <v>99</v>
      </c>
      <c r="AD68">
        <f t="shared" si="9"/>
        <v>0</v>
      </c>
      <c r="AE68">
        <f t="shared" si="10"/>
        <v>0</v>
      </c>
      <c r="AF68">
        <f>'TP Factors'!$D$5</f>
        <v>0.88209793191670816</v>
      </c>
      <c r="AG68">
        <f t="shared" si="11"/>
        <v>0</v>
      </c>
    </row>
    <row r="69" spans="1:33">
      <c r="A69" s="28" t="s">
        <v>125</v>
      </c>
      <c r="B69" s="28">
        <v>0</v>
      </c>
      <c r="D69" s="29">
        <v>0</v>
      </c>
      <c r="E69" s="28" t="s">
        <v>102</v>
      </c>
      <c r="F69" s="28">
        <v>0</v>
      </c>
      <c r="G69" s="30">
        <v>0</v>
      </c>
      <c r="H69" s="28" t="s">
        <v>103</v>
      </c>
      <c r="I69" s="28" t="s">
        <v>104</v>
      </c>
      <c r="J69" s="28">
        <v>0</v>
      </c>
      <c r="K69" s="31">
        <v>268.643802016</v>
      </c>
      <c r="L69" s="31">
        <v>4188.7272921000003</v>
      </c>
      <c r="M69" s="29">
        <v>0</v>
      </c>
      <c r="N69" s="29">
        <v>0</v>
      </c>
      <c r="O69" s="28">
        <v>0</v>
      </c>
      <c r="P69" s="28">
        <v>0</v>
      </c>
      <c r="Q69" s="32">
        <v>74197</v>
      </c>
      <c r="R69" s="32">
        <v>5300</v>
      </c>
      <c r="T69" s="28" t="s">
        <v>162</v>
      </c>
      <c r="U69" s="32">
        <v>54.65</v>
      </c>
      <c r="V69" s="32">
        <v>1</v>
      </c>
      <c r="W69" s="32">
        <v>0.6</v>
      </c>
      <c r="X69" s="32">
        <v>0.13500000000000001</v>
      </c>
      <c r="Y69" s="32">
        <f t="shared" si="6"/>
        <v>0.6</v>
      </c>
      <c r="Z69" s="32">
        <f t="shared" si="7"/>
        <v>0.13500000000000001</v>
      </c>
      <c r="AA69" s="32">
        <v>0.5</v>
      </c>
      <c r="AB69" s="33">
        <v>1.0342394197661799</v>
      </c>
      <c r="AC69">
        <f t="shared" si="8"/>
        <v>2905</v>
      </c>
      <c r="AD69">
        <f t="shared" si="9"/>
        <v>4</v>
      </c>
      <c r="AE69">
        <f t="shared" si="10"/>
        <v>0.9</v>
      </c>
      <c r="AF69">
        <f>'TP Factors'!$D$5</f>
        <v>0.88209793191670816</v>
      </c>
      <c r="AG69">
        <f t="shared" si="11"/>
        <v>0.8</v>
      </c>
    </row>
    <row r="70" spans="1:33">
      <c r="A70" s="28" t="s">
        <v>125</v>
      </c>
      <c r="B70" s="28">
        <v>0</v>
      </c>
      <c r="D70" s="29">
        <v>0</v>
      </c>
      <c r="E70" s="28" t="s">
        <v>102</v>
      </c>
      <c r="F70" s="28">
        <v>0</v>
      </c>
      <c r="G70" s="30">
        <v>98</v>
      </c>
      <c r="H70" s="28" t="s">
        <v>103</v>
      </c>
      <c r="I70" s="28" t="s">
        <v>104</v>
      </c>
      <c r="J70" s="28">
        <v>0</v>
      </c>
      <c r="K70" s="31">
        <v>115.317816971</v>
      </c>
      <c r="L70" s="31">
        <v>683.70439350799995</v>
      </c>
      <c r="M70" s="29">
        <v>0</v>
      </c>
      <c r="N70" s="29">
        <v>0</v>
      </c>
      <c r="O70" s="28">
        <v>0</v>
      </c>
      <c r="P70" s="28">
        <v>0</v>
      </c>
      <c r="Q70" s="32">
        <v>74200</v>
      </c>
      <c r="R70" s="32">
        <v>1700</v>
      </c>
      <c r="T70" s="28" t="s">
        <v>146</v>
      </c>
      <c r="U70" s="32">
        <v>54.65</v>
      </c>
      <c r="V70" s="32">
        <v>1</v>
      </c>
      <c r="W70" s="32">
        <v>1.8</v>
      </c>
      <c r="X70" s="32">
        <v>0.47799999999999998</v>
      </c>
      <c r="Y70" s="32">
        <f t="shared" si="6"/>
        <v>1.8</v>
      </c>
      <c r="Z70" s="32">
        <f t="shared" si="7"/>
        <v>0.47799999999999998</v>
      </c>
      <c r="AA70" s="32">
        <v>0.69599999999999995</v>
      </c>
      <c r="AB70" s="33">
        <v>0.16881363336395599</v>
      </c>
      <c r="AC70">
        <f t="shared" si="8"/>
        <v>660</v>
      </c>
      <c r="AD70">
        <f t="shared" si="9"/>
        <v>3</v>
      </c>
      <c r="AE70">
        <f t="shared" si="10"/>
        <v>0.7</v>
      </c>
      <c r="AF70">
        <f>'TP Factors'!$D$5</f>
        <v>0.88209793191670816</v>
      </c>
      <c r="AG70">
        <f t="shared" si="11"/>
        <v>0.6</v>
      </c>
    </row>
    <row r="71" spans="1:33">
      <c r="A71" s="28" t="s">
        <v>125</v>
      </c>
      <c r="B71" s="28">
        <v>0</v>
      </c>
      <c r="D71" s="29">
        <v>0</v>
      </c>
      <c r="E71" s="28" t="s">
        <v>102</v>
      </c>
      <c r="F71" s="28">
        <v>0</v>
      </c>
      <c r="G71" s="30">
        <v>98</v>
      </c>
      <c r="H71" s="28" t="s">
        <v>103</v>
      </c>
      <c r="I71" s="28" t="s">
        <v>104</v>
      </c>
      <c r="J71" s="28">
        <v>0</v>
      </c>
      <c r="K71" s="31">
        <v>95.695181651699997</v>
      </c>
      <c r="L71" s="31">
        <v>442.80714347999998</v>
      </c>
      <c r="M71" s="29">
        <v>0</v>
      </c>
      <c r="N71" s="29">
        <v>0</v>
      </c>
      <c r="O71" s="28">
        <v>0</v>
      </c>
      <c r="P71" s="28">
        <v>0</v>
      </c>
      <c r="Q71" s="32">
        <v>74201</v>
      </c>
      <c r="R71" s="32">
        <v>1700</v>
      </c>
      <c r="T71" s="28" t="s">
        <v>139</v>
      </c>
      <c r="U71" s="32">
        <v>54.65</v>
      </c>
      <c r="V71" s="32">
        <v>1</v>
      </c>
      <c r="W71" s="32">
        <v>1.8</v>
      </c>
      <c r="X71" s="32">
        <v>0.47799999999999998</v>
      </c>
      <c r="Y71" s="32">
        <f t="shared" si="6"/>
        <v>1.8</v>
      </c>
      <c r="Z71" s="32">
        <f t="shared" si="7"/>
        <v>0.47799999999999998</v>
      </c>
      <c r="AA71" s="32">
        <v>0.78600000000000003</v>
      </c>
      <c r="AB71" s="33">
        <v>0.10933363245964201</v>
      </c>
      <c r="AC71">
        <f t="shared" si="8"/>
        <v>483</v>
      </c>
      <c r="AD71">
        <f t="shared" si="9"/>
        <v>2</v>
      </c>
      <c r="AE71">
        <f t="shared" si="10"/>
        <v>0.5</v>
      </c>
      <c r="AF71">
        <f>'TP Factors'!$D$5</f>
        <v>0.88209793191670816</v>
      </c>
      <c r="AG71">
        <f t="shared" si="11"/>
        <v>0.4</v>
      </c>
    </row>
    <row r="72" spans="1:33">
      <c r="A72" s="28" t="s">
        <v>125</v>
      </c>
      <c r="B72" s="28">
        <v>0</v>
      </c>
      <c r="D72" s="29">
        <v>0</v>
      </c>
      <c r="E72" s="28" t="s">
        <v>102</v>
      </c>
      <c r="F72" s="28">
        <v>0</v>
      </c>
      <c r="G72" s="30">
        <v>0</v>
      </c>
      <c r="H72" s="28" t="s">
        <v>103</v>
      </c>
      <c r="I72" s="28" t="s">
        <v>104</v>
      </c>
      <c r="J72" s="28">
        <v>0</v>
      </c>
      <c r="K72" s="31">
        <v>227.72911626499999</v>
      </c>
      <c r="L72" s="31">
        <v>2074.8662439300001</v>
      </c>
      <c r="M72" s="29">
        <v>0</v>
      </c>
      <c r="N72" s="29">
        <v>0</v>
      </c>
      <c r="O72" s="28">
        <v>0</v>
      </c>
      <c r="P72" s="28">
        <v>0</v>
      </c>
      <c r="Q72" s="32">
        <v>74202</v>
      </c>
      <c r="R72" s="32">
        <v>6410</v>
      </c>
      <c r="T72" s="28" t="s">
        <v>163</v>
      </c>
      <c r="U72" s="32">
        <v>54.65</v>
      </c>
      <c r="V72" s="32">
        <v>1</v>
      </c>
      <c r="W72" s="32">
        <v>0</v>
      </c>
      <c r="X72" s="32">
        <v>0</v>
      </c>
      <c r="Y72" s="32">
        <f t="shared" si="6"/>
        <v>0</v>
      </c>
      <c r="Z72" s="32">
        <f t="shared" si="7"/>
        <v>0</v>
      </c>
      <c r="AA72" s="32">
        <v>0.30299999999999999</v>
      </c>
      <c r="AB72" s="33">
        <v>0.51230607362990699</v>
      </c>
      <c r="AC72">
        <f t="shared" si="8"/>
        <v>872</v>
      </c>
      <c r="AD72">
        <f t="shared" si="9"/>
        <v>0</v>
      </c>
      <c r="AE72">
        <f t="shared" si="10"/>
        <v>0</v>
      </c>
      <c r="AF72">
        <f>'TP Factors'!$D$5</f>
        <v>0.88209793191670816</v>
      </c>
      <c r="AG72">
        <f t="shared" si="11"/>
        <v>0</v>
      </c>
    </row>
    <row r="73" spans="1:33">
      <c r="A73" s="28" t="s">
        <v>125</v>
      </c>
      <c r="B73" s="28">
        <v>0</v>
      </c>
      <c r="D73" s="29">
        <v>0</v>
      </c>
      <c r="E73" s="28" t="s">
        <v>102</v>
      </c>
      <c r="F73" s="28">
        <v>0</v>
      </c>
      <c r="G73" s="30">
        <v>0</v>
      </c>
      <c r="H73" s="28" t="s">
        <v>103</v>
      </c>
      <c r="I73" s="28" t="s">
        <v>104</v>
      </c>
      <c r="J73" s="28">
        <v>0</v>
      </c>
      <c r="K73" s="31">
        <v>1362.56403626</v>
      </c>
      <c r="L73" s="31">
        <v>53074.6301532</v>
      </c>
      <c r="M73" s="29">
        <v>0</v>
      </c>
      <c r="N73" s="29">
        <v>0</v>
      </c>
      <c r="O73" s="28">
        <v>0</v>
      </c>
      <c r="P73" s="28">
        <v>0</v>
      </c>
      <c r="Q73" s="32">
        <v>74203</v>
      </c>
      <c r="R73" s="32">
        <v>6410</v>
      </c>
      <c r="T73" s="28" t="s">
        <v>163</v>
      </c>
      <c r="U73" s="32">
        <v>54.65</v>
      </c>
      <c r="V73" s="32">
        <v>1</v>
      </c>
      <c r="W73" s="32">
        <v>0</v>
      </c>
      <c r="X73" s="32">
        <v>0</v>
      </c>
      <c r="Y73" s="32">
        <f t="shared" si="6"/>
        <v>0</v>
      </c>
      <c r="Z73" s="32">
        <f t="shared" si="7"/>
        <v>0</v>
      </c>
      <c r="AA73" s="32">
        <v>0.30299999999999999</v>
      </c>
      <c r="AB73" s="33">
        <v>13.1046766488</v>
      </c>
      <c r="AC73">
        <f t="shared" si="8"/>
        <v>22305</v>
      </c>
      <c r="AD73">
        <f t="shared" si="9"/>
        <v>0</v>
      </c>
      <c r="AE73">
        <f t="shared" si="10"/>
        <v>0</v>
      </c>
      <c r="AF73">
        <f>'TP Factors'!$D$5</f>
        <v>0.88209793191670816</v>
      </c>
      <c r="AG73">
        <f t="shared" si="11"/>
        <v>0</v>
      </c>
    </row>
    <row r="74" spans="1:33">
      <c r="A74" s="28" t="s">
        <v>125</v>
      </c>
      <c r="B74" s="28">
        <v>0</v>
      </c>
      <c r="D74" s="29">
        <v>0</v>
      </c>
      <c r="E74" s="28" t="s">
        <v>102</v>
      </c>
      <c r="F74" s="28">
        <v>0</v>
      </c>
      <c r="G74" s="30">
        <v>0</v>
      </c>
      <c r="H74" s="28" t="s">
        <v>103</v>
      </c>
      <c r="I74" s="28" t="s">
        <v>104</v>
      </c>
      <c r="J74" s="28">
        <v>0</v>
      </c>
      <c r="K74" s="31">
        <v>1124.19265713</v>
      </c>
      <c r="L74" s="31">
        <v>12060.9358574</v>
      </c>
      <c r="M74" s="29">
        <v>0</v>
      </c>
      <c r="N74" s="29">
        <v>0</v>
      </c>
      <c r="O74" s="28">
        <v>0</v>
      </c>
      <c r="P74" s="28">
        <v>0</v>
      </c>
      <c r="Q74" s="32">
        <v>74204</v>
      </c>
      <c r="R74" s="32">
        <v>6410</v>
      </c>
      <c r="T74" s="28" t="s">
        <v>163</v>
      </c>
      <c r="U74" s="32">
        <v>54.65</v>
      </c>
      <c r="V74" s="32">
        <v>1</v>
      </c>
      <c r="W74" s="32">
        <v>0</v>
      </c>
      <c r="X74" s="32">
        <v>0</v>
      </c>
      <c r="Y74" s="32">
        <f t="shared" si="6"/>
        <v>0</v>
      </c>
      <c r="Z74" s="32">
        <f t="shared" si="7"/>
        <v>0</v>
      </c>
      <c r="AA74" s="32">
        <v>0.30299999999999999</v>
      </c>
      <c r="AB74" s="33">
        <v>2.9779699400792201</v>
      </c>
      <c r="AC74">
        <f t="shared" si="8"/>
        <v>5069</v>
      </c>
      <c r="AD74">
        <f t="shared" si="9"/>
        <v>0</v>
      </c>
      <c r="AE74">
        <f t="shared" si="10"/>
        <v>0</v>
      </c>
      <c r="AF74">
        <f>'TP Factors'!$D$5</f>
        <v>0.88209793191670816</v>
      </c>
      <c r="AG74">
        <f t="shared" si="11"/>
        <v>0</v>
      </c>
    </row>
    <row r="75" spans="1:33">
      <c r="A75" s="28" t="s">
        <v>125</v>
      </c>
      <c r="B75" s="28">
        <v>0</v>
      </c>
      <c r="D75" s="29">
        <v>0</v>
      </c>
      <c r="E75" s="28" t="s">
        <v>102</v>
      </c>
      <c r="F75" s="28">
        <v>0</v>
      </c>
      <c r="G75" s="30">
        <v>4</v>
      </c>
      <c r="H75" s="28" t="s">
        <v>103</v>
      </c>
      <c r="I75" s="28" t="s">
        <v>104</v>
      </c>
      <c r="J75" s="28">
        <v>0</v>
      </c>
      <c r="K75" s="31">
        <v>91.811296204399994</v>
      </c>
      <c r="L75" s="31">
        <v>331.53240380099999</v>
      </c>
      <c r="M75" s="29">
        <v>0</v>
      </c>
      <c r="N75" s="29">
        <v>0</v>
      </c>
      <c r="O75" s="28">
        <v>0</v>
      </c>
      <c r="P75" s="28">
        <v>0</v>
      </c>
      <c r="Q75" s="32">
        <v>74209</v>
      </c>
      <c r="R75" s="32">
        <v>3100</v>
      </c>
      <c r="T75" s="28" t="s">
        <v>164</v>
      </c>
      <c r="U75" s="32">
        <v>54.65</v>
      </c>
      <c r="V75" s="32">
        <v>1</v>
      </c>
      <c r="W75" s="32">
        <v>1.2</v>
      </c>
      <c r="X75" s="32">
        <v>6.4000000000000001E-2</v>
      </c>
      <c r="Y75" s="32">
        <f t="shared" si="6"/>
        <v>1.2</v>
      </c>
      <c r="Z75" s="32">
        <f t="shared" si="7"/>
        <v>6.4000000000000001E-2</v>
      </c>
      <c r="AA75" s="32">
        <v>0.3</v>
      </c>
      <c r="AB75" s="33">
        <v>8.1858793154191298E-2</v>
      </c>
      <c r="AC75">
        <f t="shared" si="8"/>
        <v>138</v>
      </c>
      <c r="AD75">
        <f t="shared" si="9"/>
        <v>0</v>
      </c>
      <c r="AE75">
        <f t="shared" si="10"/>
        <v>0</v>
      </c>
      <c r="AF75">
        <f>'TP Factors'!$D$5</f>
        <v>0.88209793191670816</v>
      </c>
      <c r="AG75">
        <f t="shared" si="11"/>
        <v>0</v>
      </c>
    </row>
    <row r="76" spans="1:33">
      <c r="A76" s="28" t="s">
        <v>125</v>
      </c>
      <c r="B76" s="28">
        <v>0</v>
      </c>
      <c r="D76" s="29">
        <v>0</v>
      </c>
      <c r="E76" s="28" t="s">
        <v>102</v>
      </c>
      <c r="F76" s="28">
        <v>0</v>
      </c>
      <c r="G76" s="30">
        <v>4</v>
      </c>
      <c r="H76" s="28" t="s">
        <v>103</v>
      </c>
      <c r="I76" s="28" t="s">
        <v>104</v>
      </c>
      <c r="J76" s="28">
        <v>0</v>
      </c>
      <c r="K76" s="31">
        <v>194.284696887</v>
      </c>
      <c r="L76" s="31">
        <v>1283.3114853</v>
      </c>
      <c r="M76" s="29">
        <v>0</v>
      </c>
      <c r="N76" s="29">
        <v>0</v>
      </c>
      <c r="O76" s="28">
        <v>0</v>
      </c>
      <c r="P76" s="28">
        <v>0</v>
      </c>
      <c r="Q76" s="32">
        <v>74210</v>
      </c>
      <c r="R76" s="32">
        <v>3100</v>
      </c>
      <c r="T76" s="28" t="s">
        <v>165</v>
      </c>
      <c r="U76" s="32">
        <v>54.65</v>
      </c>
      <c r="V76" s="32">
        <v>1</v>
      </c>
      <c r="W76" s="32">
        <v>1.2</v>
      </c>
      <c r="X76" s="32">
        <v>6.4000000000000001E-2</v>
      </c>
      <c r="Y76" s="32">
        <f t="shared" si="6"/>
        <v>1.2</v>
      </c>
      <c r="Z76" s="32">
        <f t="shared" si="7"/>
        <v>6.4000000000000001E-2</v>
      </c>
      <c r="AA76" s="32">
        <v>0.41099999999999998</v>
      </c>
      <c r="AB76" s="33">
        <v>0.31686293501875801</v>
      </c>
      <c r="AC76">
        <f t="shared" si="8"/>
        <v>732</v>
      </c>
      <c r="AD76">
        <f t="shared" si="9"/>
        <v>2</v>
      </c>
      <c r="AE76">
        <f t="shared" si="10"/>
        <v>0.1</v>
      </c>
      <c r="AF76">
        <f>'TP Factors'!$D$5</f>
        <v>0.88209793191670816</v>
      </c>
      <c r="AG76">
        <f t="shared" si="11"/>
        <v>0.1</v>
      </c>
    </row>
    <row r="77" spans="1:33">
      <c r="A77" s="28" t="s">
        <v>125</v>
      </c>
      <c r="B77" s="28">
        <v>0</v>
      </c>
      <c r="D77" s="29">
        <v>0</v>
      </c>
      <c r="E77" s="28" t="s">
        <v>102</v>
      </c>
      <c r="F77" s="28">
        <v>0</v>
      </c>
      <c r="G77" s="30">
        <v>4</v>
      </c>
      <c r="H77" s="28" t="s">
        <v>103</v>
      </c>
      <c r="I77" s="28" t="s">
        <v>104</v>
      </c>
      <c r="J77" s="28">
        <v>0</v>
      </c>
      <c r="K77" s="31">
        <v>37.356021000600002</v>
      </c>
      <c r="L77" s="31">
        <v>44.039984871000001</v>
      </c>
      <c r="M77" s="29">
        <v>0</v>
      </c>
      <c r="N77" s="29">
        <v>0</v>
      </c>
      <c r="O77" s="28">
        <v>0</v>
      </c>
      <c r="P77" s="28">
        <v>0</v>
      </c>
      <c r="Q77" s="32">
        <v>74211</v>
      </c>
      <c r="R77" s="32">
        <v>3100</v>
      </c>
      <c r="T77" s="28" t="s">
        <v>164</v>
      </c>
      <c r="U77" s="32">
        <v>54.65</v>
      </c>
      <c r="V77" s="32">
        <v>1</v>
      </c>
      <c r="W77" s="32">
        <v>1.2</v>
      </c>
      <c r="X77" s="32">
        <v>6.4000000000000001E-2</v>
      </c>
      <c r="Y77" s="32">
        <f t="shared" si="6"/>
        <v>1.2</v>
      </c>
      <c r="Z77" s="32">
        <f t="shared" si="7"/>
        <v>6.4000000000000001E-2</v>
      </c>
      <c r="AA77" s="32">
        <v>0.3</v>
      </c>
      <c r="AB77" s="33">
        <v>1.0873929334885299E-2</v>
      </c>
      <c r="AC77">
        <f t="shared" si="8"/>
        <v>18</v>
      </c>
      <c r="AD77">
        <f t="shared" si="9"/>
        <v>0</v>
      </c>
      <c r="AE77">
        <f t="shared" si="10"/>
        <v>0</v>
      </c>
      <c r="AF77">
        <f>'TP Factors'!$D$5</f>
        <v>0.88209793191670816</v>
      </c>
      <c r="AG77">
        <f t="shared" si="11"/>
        <v>0</v>
      </c>
    </row>
    <row r="78" spans="1:33">
      <c r="A78" s="28" t="s">
        <v>125</v>
      </c>
      <c r="B78" s="28">
        <v>0</v>
      </c>
      <c r="D78" s="29">
        <v>0</v>
      </c>
      <c r="E78" s="28" t="s">
        <v>102</v>
      </c>
      <c r="F78" s="28">
        <v>0</v>
      </c>
      <c r="G78" s="30">
        <v>4</v>
      </c>
      <c r="H78" s="28" t="s">
        <v>103</v>
      </c>
      <c r="I78" s="28" t="s">
        <v>104</v>
      </c>
      <c r="J78" s="28">
        <v>0</v>
      </c>
      <c r="K78" s="31">
        <v>250.94754494099999</v>
      </c>
      <c r="L78" s="31">
        <v>1890.37657848</v>
      </c>
      <c r="M78" s="29">
        <v>0</v>
      </c>
      <c r="N78" s="29">
        <v>0</v>
      </c>
      <c r="O78" s="28">
        <v>0</v>
      </c>
      <c r="P78" s="28">
        <v>0</v>
      </c>
      <c r="Q78" s="32">
        <v>74212</v>
      </c>
      <c r="R78" s="32">
        <v>3100</v>
      </c>
      <c r="T78" s="28" t="s">
        <v>165</v>
      </c>
      <c r="U78" s="32">
        <v>54.65</v>
      </c>
      <c r="V78" s="32">
        <v>1</v>
      </c>
      <c r="W78" s="32">
        <v>1.2</v>
      </c>
      <c r="X78" s="32">
        <v>6.4000000000000001E-2</v>
      </c>
      <c r="Y78" s="32">
        <f t="shared" si="6"/>
        <v>1.2</v>
      </c>
      <c r="Z78" s="32">
        <f t="shared" si="7"/>
        <v>6.4000000000000001E-2</v>
      </c>
      <c r="AA78" s="32">
        <v>0.41099999999999998</v>
      </c>
      <c r="AB78" s="33">
        <v>0.46675365110808698</v>
      </c>
      <c r="AC78">
        <f t="shared" si="8"/>
        <v>1078</v>
      </c>
      <c r="AD78">
        <f t="shared" si="9"/>
        <v>3</v>
      </c>
      <c r="AE78">
        <f t="shared" si="10"/>
        <v>0.2</v>
      </c>
      <c r="AF78">
        <f>'TP Factors'!$D$5</f>
        <v>0.88209793191670816</v>
      </c>
      <c r="AG78">
        <f t="shared" si="11"/>
        <v>0.2</v>
      </c>
    </row>
    <row r="79" spans="1:33">
      <c r="A79" s="28" t="s">
        <v>125</v>
      </c>
      <c r="B79" s="28">
        <v>0</v>
      </c>
      <c r="D79" s="29">
        <v>0</v>
      </c>
      <c r="E79" s="28" t="s">
        <v>102</v>
      </c>
      <c r="F79" s="28">
        <v>0</v>
      </c>
      <c r="G79" s="30">
        <v>4</v>
      </c>
      <c r="H79" s="28" t="s">
        <v>103</v>
      </c>
      <c r="I79" s="28" t="s">
        <v>104</v>
      </c>
      <c r="J79" s="28">
        <v>0</v>
      </c>
      <c r="K79" s="31">
        <v>394.45727596400002</v>
      </c>
      <c r="L79" s="31">
        <v>8003.1077649299996</v>
      </c>
      <c r="M79" s="29">
        <v>0</v>
      </c>
      <c r="N79" s="29">
        <v>0</v>
      </c>
      <c r="O79" s="28">
        <v>0</v>
      </c>
      <c r="P79" s="28">
        <v>0</v>
      </c>
      <c r="Q79" s="32">
        <v>74213</v>
      </c>
      <c r="R79" s="32">
        <v>3100</v>
      </c>
      <c r="T79" s="28" t="s">
        <v>164</v>
      </c>
      <c r="U79" s="32">
        <v>54.65</v>
      </c>
      <c r="V79" s="32">
        <v>1</v>
      </c>
      <c r="W79" s="32">
        <v>1.2</v>
      </c>
      <c r="X79" s="32">
        <v>6.4000000000000001E-2</v>
      </c>
      <c r="Y79" s="32">
        <f t="shared" si="6"/>
        <v>1.2</v>
      </c>
      <c r="Z79" s="32">
        <f t="shared" si="7"/>
        <v>6.4000000000000001E-2</v>
      </c>
      <c r="AA79" s="32">
        <v>0.3</v>
      </c>
      <c r="AB79" s="33">
        <v>1.97605049628234</v>
      </c>
      <c r="AC79">
        <f t="shared" si="8"/>
        <v>3330</v>
      </c>
      <c r="AD79">
        <f t="shared" si="9"/>
        <v>9</v>
      </c>
      <c r="AE79">
        <f t="shared" si="10"/>
        <v>0.5</v>
      </c>
      <c r="AF79">
        <f>'TP Factors'!$D$5</f>
        <v>0.88209793191670816</v>
      </c>
      <c r="AG79">
        <f t="shared" si="11"/>
        <v>0.4</v>
      </c>
    </row>
    <row r="80" spans="1:33">
      <c r="A80" s="28" t="s">
        <v>125</v>
      </c>
      <c r="B80" s="28">
        <v>0</v>
      </c>
      <c r="D80" s="29">
        <v>0</v>
      </c>
      <c r="E80" s="28" t="s">
        <v>102</v>
      </c>
      <c r="F80" s="28">
        <v>0</v>
      </c>
      <c r="G80" s="30">
        <v>4</v>
      </c>
      <c r="H80" s="28" t="s">
        <v>103</v>
      </c>
      <c r="I80" s="28" t="s">
        <v>104</v>
      </c>
      <c r="J80" s="28">
        <v>0</v>
      </c>
      <c r="K80" s="31">
        <v>440.65401702000003</v>
      </c>
      <c r="L80" s="31">
        <v>4163.87964852</v>
      </c>
      <c r="M80" s="29">
        <v>0</v>
      </c>
      <c r="N80" s="29">
        <v>0</v>
      </c>
      <c r="O80" s="28">
        <v>0</v>
      </c>
      <c r="P80" s="28">
        <v>0</v>
      </c>
      <c r="Q80" s="32">
        <v>74214</v>
      </c>
      <c r="R80" s="32">
        <v>3100</v>
      </c>
      <c r="T80" s="28" t="s">
        <v>164</v>
      </c>
      <c r="U80" s="32">
        <v>54.65</v>
      </c>
      <c r="V80" s="32">
        <v>1</v>
      </c>
      <c r="W80" s="32">
        <v>1.2</v>
      </c>
      <c r="X80" s="32">
        <v>6.4000000000000001E-2</v>
      </c>
      <c r="Y80" s="32">
        <f t="shared" si="6"/>
        <v>1.2</v>
      </c>
      <c r="Z80" s="32">
        <f t="shared" si="7"/>
        <v>6.4000000000000001E-2</v>
      </c>
      <c r="AA80" s="32">
        <v>0.3</v>
      </c>
      <c r="AB80" s="33">
        <v>1.02810512315469</v>
      </c>
      <c r="AC80">
        <f t="shared" si="8"/>
        <v>1733</v>
      </c>
      <c r="AD80">
        <f t="shared" si="9"/>
        <v>5</v>
      </c>
      <c r="AE80">
        <f t="shared" si="10"/>
        <v>0.2</v>
      </c>
      <c r="AF80">
        <f>'TP Factors'!$D$5</f>
        <v>0.88209793191670816</v>
      </c>
      <c r="AG80">
        <f t="shared" si="11"/>
        <v>0.2</v>
      </c>
    </row>
    <row r="81" spans="1:33">
      <c r="A81" s="28" t="s">
        <v>125</v>
      </c>
      <c r="B81" s="28">
        <v>0</v>
      </c>
      <c r="D81" s="29">
        <v>0</v>
      </c>
      <c r="E81" s="28" t="s">
        <v>102</v>
      </c>
      <c r="F81" s="28">
        <v>0</v>
      </c>
      <c r="G81" s="30">
        <v>98</v>
      </c>
      <c r="H81" s="28" t="s">
        <v>103</v>
      </c>
      <c r="I81" s="28" t="s">
        <v>104</v>
      </c>
      <c r="J81" s="28">
        <v>0</v>
      </c>
      <c r="K81" s="31">
        <v>10.6675407688</v>
      </c>
      <c r="L81" s="31">
        <v>3.25362605767</v>
      </c>
      <c r="M81" s="29">
        <v>0</v>
      </c>
      <c r="N81" s="29">
        <v>0</v>
      </c>
      <c r="O81" s="28">
        <v>0</v>
      </c>
      <c r="P81" s="28">
        <v>0</v>
      </c>
      <c r="Q81" s="32">
        <v>74215</v>
      </c>
      <c r="R81" s="32">
        <v>1700</v>
      </c>
      <c r="T81" s="28" t="s">
        <v>127</v>
      </c>
      <c r="U81" s="32">
        <v>54.65</v>
      </c>
      <c r="V81" s="32">
        <v>1</v>
      </c>
      <c r="W81" s="32">
        <v>1.8</v>
      </c>
      <c r="X81" s="32">
        <v>0.47799999999999998</v>
      </c>
      <c r="Y81" s="32">
        <f t="shared" si="6"/>
        <v>1.8</v>
      </c>
      <c r="Z81" s="32">
        <f t="shared" si="7"/>
        <v>0.47799999999999998</v>
      </c>
      <c r="AA81" s="32">
        <v>0.74099999999999999</v>
      </c>
      <c r="AB81" s="33">
        <v>8.0335408234265E-4</v>
      </c>
      <c r="AC81">
        <f t="shared" si="8"/>
        <v>3</v>
      </c>
      <c r="AD81">
        <f t="shared" si="9"/>
        <v>0</v>
      </c>
      <c r="AE81">
        <f t="shared" si="10"/>
        <v>0</v>
      </c>
      <c r="AF81">
        <f>'TP Factors'!$D$5</f>
        <v>0.88209793191670816</v>
      </c>
      <c r="AG81">
        <f t="shared" si="11"/>
        <v>0</v>
      </c>
    </row>
    <row r="82" spans="1:33">
      <c r="A82" s="28" t="s">
        <v>125</v>
      </c>
      <c r="B82" s="28">
        <v>0</v>
      </c>
      <c r="D82" s="29">
        <v>0</v>
      </c>
      <c r="E82" s="28" t="s">
        <v>102</v>
      </c>
      <c r="F82" s="28">
        <v>0</v>
      </c>
      <c r="G82" s="30">
        <v>98</v>
      </c>
      <c r="H82" s="28" t="s">
        <v>103</v>
      </c>
      <c r="I82" s="28" t="s">
        <v>104</v>
      </c>
      <c r="J82" s="28">
        <v>0</v>
      </c>
      <c r="K82" s="31">
        <v>203.92459026099999</v>
      </c>
      <c r="L82" s="31">
        <v>1559.69659258</v>
      </c>
      <c r="M82" s="29">
        <v>0</v>
      </c>
      <c r="N82" s="29">
        <v>0</v>
      </c>
      <c r="O82" s="28">
        <v>0</v>
      </c>
      <c r="P82" s="28">
        <v>0</v>
      </c>
      <c r="Q82" s="32">
        <v>74216</v>
      </c>
      <c r="R82" s="32">
        <v>1700</v>
      </c>
      <c r="T82" s="28" t="s">
        <v>166</v>
      </c>
      <c r="U82" s="32">
        <v>54.65</v>
      </c>
      <c r="V82" s="32">
        <v>1</v>
      </c>
      <c r="W82" s="32">
        <v>1.8</v>
      </c>
      <c r="X82" s="32">
        <v>0.47799999999999998</v>
      </c>
      <c r="Y82" s="32">
        <f t="shared" si="6"/>
        <v>1.8</v>
      </c>
      <c r="Z82" s="32">
        <f t="shared" si="7"/>
        <v>0.47799999999999998</v>
      </c>
      <c r="AA82" s="32">
        <v>0.85599999999999998</v>
      </c>
      <c r="AB82" s="33">
        <v>0.38510530036589402</v>
      </c>
      <c r="AC82">
        <f t="shared" si="8"/>
        <v>1852</v>
      </c>
      <c r="AD82">
        <f t="shared" si="9"/>
        <v>7</v>
      </c>
      <c r="AE82">
        <f t="shared" si="10"/>
        <v>2</v>
      </c>
      <c r="AF82">
        <f>'TP Factors'!$D$5</f>
        <v>0.88209793191670816</v>
      </c>
      <c r="AG82">
        <f t="shared" si="11"/>
        <v>1.8</v>
      </c>
    </row>
    <row r="83" spans="1:33">
      <c r="A83" s="28" t="s">
        <v>125</v>
      </c>
      <c r="B83" s="28">
        <v>0</v>
      </c>
      <c r="D83" s="29">
        <v>0</v>
      </c>
      <c r="E83" s="28" t="s">
        <v>102</v>
      </c>
      <c r="F83" s="28">
        <v>0</v>
      </c>
      <c r="G83" s="30">
        <v>98</v>
      </c>
      <c r="H83" s="28" t="s">
        <v>103</v>
      </c>
      <c r="I83" s="28" t="s">
        <v>104</v>
      </c>
      <c r="J83" s="28">
        <v>0</v>
      </c>
      <c r="K83" s="31">
        <v>519.27867495299995</v>
      </c>
      <c r="L83" s="31">
        <v>9985.0853671799996</v>
      </c>
      <c r="M83" s="29">
        <v>0</v>
      </c>
      <c r="N83" s="29">
        <v>0</v>
      </c>
      <c r="O83" s="28">
        <v>0</v>
      </c>
      <c r="P83" s="28">
        <v>0</v>
      </c>
      <c r="Q83" s="32">
        <v>74217</v>
      </c>
      <c r="R83" s="32">
        <v>1700</v>
      </c>
      <c r="T83" s="28" t="s">
        <v>139</v>
      </c>
      <c r="U83" s="32">
        <v>54.65</v>
      </c>
      <c r="V83" s="32">
        <v>1</v>
      </c>
      <c r="W83" s="32">
        <v>1.8</v>
      </c>
      <c r="X83" s="32">
        <v>0.47799999999999998</v>
      </c>
      <c r="Y83" s="32">
        <f t="shared" si="6"/>
        <v>1.8</v>
      </c>
      <c r="Z83" s="32">
        <f t="shared" si="7"/>
        <v>0.47799999999999998</v>
      </c>
      <c r="AA83" s="32">
        <v>0.78600000000000003</v>
      </c>
      <c r="AB83" s="33">
        <v>2.4654213531360498</v>
      </c>
      <c r="AC83">
        <f t="shared" si="8"/>
        <v>10886</v>
      </c>
      <c r="AD83">
        <f t="shared" si="9"/>
        <v>43</v>
      </c>
      <c r="AE83">
        <f t="shared" si="10"/>
        <v>11.5</v>
      </c>
      <c r="AF83">
        <f>'TP Factors'!$D$5</f>
        <v>0.88209793191670816</v>
      </c>
      <c r="AG83">
        <f t="shared" si="11"/>
        <v>10.1</v>
      </c>
    </row>
    <row r="84" spans="1:33">
      <c r="A84" s="28" t="s">
        <v>125</v>
      </c>
      <c r="B84" s="28">
        <v>0</v>
      </c>
      <c r="D84" s="29">
        <v>0</v>
      </c>
      <c r="E84" s="28" t="s">
        <v>102</v>
      </c>
      <c r="F84" s="28">
        <v>0</v>
      </c>
      <c r="G84" s="30">
        <v>98</v>
      </c>
      <c r="H84" s="28" t="s">
        <v>103</v>
      </c>
      <c r="I84" s="28" t="s">
        <v>104</v>
      </c>
      <c r="J84" s="28">
        <v>0</v>
      </c>
      <c r="K84" s="31">
        <v>744.65867462599999</v>
      </c>
      <c r="L84" s="31">
        <v>10757.8754417</v>
      </c>
      <c r="M84" s="29">
        <v>0</v>
      </c>
      <c r="N84" s="29">
        <v>0</v>
      </c>
      <c r="O84" s="28">
        <v>0</v>
      </c>
      <c r="P84" s="28">
        <v>0</v>
      </c>
      <c r="Q84" s="32">
        <v>74218</v>
      </c>
      <c r="R84" s="32">
        <v>1700</v>
      </c>
      <c r="T84" s="28" t="s">
        <v>139</v>
      </c>
      <c r="U84" s="32">
        <v>54.65</v>
      </c>
      <c r="V84" s="32">
        <v>1</v>
      </c>
      <c r="W84" s="32">
        <v>1.8</v>
      </c>
      <c r="X84" s="32">
        <v>0.47799999999999998</v>
      </c>
      <c r="Y84" s="32">
        <f t="shared" si="6"/>
        <v>1.8</v>
      </c>
      <c r="Z84" s="32">
        <f t="shared" si="7"/>
        <v>0.47799999999999998</v>
      </c>
      <c r="AA84" s="32">
        <v>0.78600000000000003</v>
      </c>
      <c r="AB84" s="33">
        <v>2.6562313067774901</v>
      </c>
      <c r="AC84">
        <f t="shared" si="8"/>
        <v>11728</v>
      </c>
      <c r="AD84">
        <f t="shared" si="9"/>
        <v>47</v>
      </c>
      <c r="AE84">
        <f t="shared" si="10"/>
        <v>12.4</v>
      </c>
      <c r="AF84">
        <f>'TP Factors'!$D$5</f>
        <v>0.88209793191670816</v>
      </c>
      <c r="AG84">
        <f t="shared" si="11"/>
        <v>10.9</v>
      </c>
    </row>
    <row r="85" spans="1:33">
      <c r="A85" s="28" t="s">
        <v>125</v>
      </c>
      <c r="B85" s="28">
        <v>0</v>
      </c>
      <c r="D85" s="29">
        <v>0</v>
      </c>
      <c r="E85" s="28" t="s">
        <v>102</v>
      </c>
      <c r="F85" s="28">
        <v>0</v>
      </c>
      <c r="G85" s="30">
        <v>3</v>
      </c>
      <c r="H85" s="28" t="s">
        <v>103</v>
      </c>
      <c r="I85" s="28" t="s">
        <v>104</v>
      </c>
      <c r="J85" s="28">
        <v>0</v>
      </c>
      <c r="K85" s="31">
        <v>75.109598307799999</v>
      </c>
      <c r="L85" s="31">
        <v>166.75696787300001</v>
      </c>
      <c r="M85" s="29">
        <v>0</v>
      </c>
      <c r="N85" s="29">
        <v>0</v>
      </c>
      <c r="O85" s="28">
        <v>0</v>
      </c>
      <c r="P85" s="28">
        <v>0</v>
      </c>
      <c r="Q85" s="32">
        <v>74219</v>
      </c>
      <c r="R85" s="32">
        <v>3200</v>
      </c>
      <c r="T85" s="28" t="s">
        <v>157</v>
      </c>
      <c r="U85" s="32">
        <v>54.65</v>
      </c>
      <c r="V85" s="32">
        <v>1</v>
      </c>
      <c r="W85" s="32">
        <v>1.2</v>
      </c>
      <c r="X85" s="32">
        <v>6.4000000000000001E-2</v>
      </c>
      <c r="Y85" s="32">
        <f t="shared" si="6"/>
        <v>1.2</v>
      </c>
      <c r="Z85" s="32">
        <f t="shared" si="7"/>
        <v>6.4000000000000001E-2</v>
      </c>
      <c r="AA85" s="32">
        <v>0.06</v>
      </c>
      <c r="AB85" s="33">
        <v>4.11740316066634E-2</v>
      </c>
      <c r="AC85">
        <f t="shared" si="8"/>
        <v>14</v>
      </c>
      <c r="AD85">
        <f t="shared" si="9"/>
        <v>0</v>
      </c>
      <c r="AE85">
        <f t="shared" si="10"/>
        <v>0</v>
      </c>
      <c r="AF85">
        <f>'TP Factors'!$D$5</f>
        <v>0.88209793191670816</v>
      </c>
      <c r="AG85">
        <f t="shared" si="11"/>
        <v>0</v>
      </c>
    </row>
    <row r="86" spans="1:33">
      <c r="A86" s="28" t="s">
        <v>125</v>
      </c>
      <c r="B86" s="28">
        <v>0</v>
      </c>
      <c r="D86" s="29">
        <v>0</v>
      </c>
      <c r="E86" s="28" t="s">
        <v>102</v>
      </c>
      <c r="F86" s="28">
        <v>0</v>
      </c>
      <c r="G86" s="30">
        <v>3</v>
      </c>
      <c r="H86" s="28" t="s">
        <v>103</v>
      </c>
      <c r="I86" s="28" t="s">
        <v>104</v>
      </c>
      <c r="J86" s="28">
        <v>0</v>
      </c>
      <c r="K86" s="31">
        <v>96.058679091900004</v>
      </c>
      <c r="L86" s="31">
        <v>304.64475563399998</v>
      </c>
      <c r="M86" s="29">
        <v>0</v>
      </c>
      <c r="N86" s="29">
        <v>0</v>
      </c>
      <c r="O86" s="28">
        <v>0</v>
      </c>
      <c r="P86" s="28">
        <v>0</v>
      </c>
      <c r="Q86" s="32">
        <v>74220</v>
      </c>
      <c r="R86" s="32">
        <v>3200</v>
      </c>
      <c r="T86" s="28" t="s">
        <v>141</v>
      </c>
      <c r="U86" s="32">
        <v>54.65</v>
      </c>
      <c r="V86" s="32">
        <v>1</v>
      </c>
      <c r="W86" s="32">
        <v>1.2</v>
      </c>
      <c r="X86" s="32">
        <v>6.4000000000000001E-2</v>
      </c>
      <c r="Y86" s="32">
        <f t="shared" si="6"/>
        <v>1.2</v>
      </c>
      <c r="Z86" s="32">
        <f t="shared" si="7"/>
        <v>6.4000000000000001E-2</v>
      </c>
      <c r="AA86" s="32">
        <v>0.4</v>
      </c>
      <c r="AB86" s="33">
        <v>7.5219963912004098E-2</v>
      </c>
      <c r="AC86">
        <f t="shared" si="8"/>
        <v>169</v>
      </c>
      <c r="AD86">
        <f t="shared" si="9"/>
        <v>0</v>
      </c>
      <c r="AE86">
        <f t="shared" si="10"/>
        <v>0</v>
      </c>
      <c r="AF86">
        <f>'TP Factors'!$D$5</f>
        <v>0.88209793191670816</v>
      </c>
      <c r="AG86">
        <f t="shared" si="11"/>
        <v>0</v>
      </c>
    </row>
    <row r="87" spans="1:33">
      <c r="A87" s="28" t="s">
        <v>125</v>
      </c>
      <c r="B87" s="28">
        <v>0</v>
      </c>
      <c r="D87" s="29">
        <v>0</v>
      </c>
      <c r="E87" s="28" t="s">
        <v>102</v>
      </c>
      <c r="F87" s="28">
        <v>0</v>
      </c>
      <c r="G87" s="30">
        <v>3</v>
      </c>
      <c r="H87" s="28" t="s">
        <v>103</v>
      </c>
      <c r="I87" s="28" t="s">
        <v>104</v>
      </c>
      <c r="J87" s="28">
        <v>0</v>
      </c>
      <c r="K87" s="31">
        <v>142.00338686800001</v>
      </c>
      <c r="L87" s="31">
        <v>1080.97273333</v>
      </c>
      <c r="M87" s="29">
        <v>0</v>
      </c>
      <c r="N87" s="29">
        <v>0</v>
      </c>
      <c r="O87" s="28">
        <v>0</v>
      </c>
      <c r="P87" s="28">
        <v>0</v>
      </c>
      <c r="Q87" s="32">
        <v>74221</v>
      </c>
      <c r="R87" s="32">
        <v>3200</v>
      </c>
      <c r="T87" s="28" t="s">
        <v>141</v>
      </c>
      <c r="U87" s="32">
        <v>54.65</v>
      </c>
      <c r="V87" s="32">
        <v>1</v>
      </c>
      <c r="W87" s="32">
        <v>1.2</v>
      </c>
      <c r="X87" s="32">
        <v>6.4000000000000001E-2</v>
      </c>
      <c r="Y87" s="32">
        <f t="shared" si="6"/>
        <v>1.2</v>
      </c>
      <c r="Z87" s="32">
        <f t="shared" si="7"/>
        <v>6.4000000000000001E-2</v>
      </c>
      <c r="AA87" s="32">
        <v>0.4</v>
      </c>
      <c r="AB87" s="33">
        <v>0.26690342020652702</v>
      </c>
      <c r="AC87">
        <f t="shared" si="8"/>
        <v>600</v>
      </c>
      <c r="AD87">
        <f t="shared" si="9"/>
        <v>2</v>
      </c>
      <c r="AE87">
        <f t="shared" si="10"/>
        <v>0.1</v>
      </c>
      <c r="AF87">
        <f>'TP Factors'!$D$5</f>
        <v>0.88209793191670816</v>
      </c>
      <c r="AG87">
        <f t="shared" si="11"/>
        <v>0.1</v>
      </c>
    </row>
    <row r="88" spans="1:33">
      <c r="A88" s="28" t="s">
        <v>125</v>
      </c>
      <c r="B88" s="28">
        <v>0</v>
      </c>
      <c r="D88" s="29">
        <v>0</v>
      </c>
      <c r="E88" s="28" t="s">
        <v>102</v>
      </c>
      <c r="F88" s="28">
        <v>0</v>
      </c>
      <c r="G88" s="30">
        <v>3</v>
      </c>
      <c r="H88" s="28" t="s">
        <v>103</v>
      </c>
      <c r="I88" s="28" t="s">
        <v>104</v>
      </c>
      <c r="J88" s="28">
        <v>0</v>
      </c>
      <c r="K88" s="31">
        <v>121.547204959</v>
      </c>
      <c r="L88" s="31">
        <v>131.843720475</v>
      </c>
      <c r="M88" s="29">
        <v>0</v>
      </c>
      <c r="N88" s="29">
        <v>0</v>
      </c>
      <c r="O88" s="28">
        <v>0</v>
      </c>
      <c r="P88" s="28">
        <v>0</v>
      </c>
      <c r="Q88" s="32">
        <v>74222</v>
      </c>
      <c r="R88" s="32">
        <v>3200</v>
      </c>
      <c r="T88" s="28" t="s">
        <v>157</v>
      </c>
      <c r="U88" s="32">
        <v>54.65</v>
      </c>
      <c r="V88" s="32">
        <v>1</v>
      </c>
      <c r="W88" s="32">
        <v>1.2</v>
      </c>
      <c r="X88" s="32">
        <v>6.4000000000000001E-2</v>
      </c>
      <c r="Y88" s="32">
        <f t="shared" si="6"/>
        <v>1.2</v>
      </c>
      <c r="Z88" s="32">
        <f t="shared" si="7"/>
        <v>6.4000000000000001E-2</v>
      </c>
      <c r="AA88" s="32">
        <v>0.06</v>
      </c>
      <c r="AB88" s="33">
        <v>3.25535878366821E-2</v>
      </c>
      <c r="AC88">
        <f t="shared" si="8"/>
        <v>11</v>
      </c>
      <c r="AD88">
        <f t="shared" si="9"/>
        <v>0</v>
      </c>
      <c r="AE88">
        <f t="shared" si="10"/>
        <v>0</v>
      </c>
      <c r="AF88">
        <f>'TP Factors'!$D$5</f>
        <v>0.88209793191670816</v>
      </c>
      <c r="AG88">
        <f t="shared" si="11"/>
        <v>0</v>
      </c>
    </row>
    <row r="89" spans="1:33">
      <c r="A89" s="28" t="s">
        <v>125</v>
      </c>
      <c r="B89" s="28">
        <v>0</v>
      </c>
      <c r="D89" s="29">
        <v>0</v>
      </c>
      <c r="E89" s="28" t="s">
        <v>102</v>
      </c>
      <c r="F89" s="28">
        <v>0</v>
      </c>
      <c r="G89" s="30">
        <v>3</v>
      </c>
      <c r="H89" s="28" t="s">
        <v>103</v>
      </c>
      <c r="I89" s="28" t="s">
        <v>104</v>
      </c>
      <c r="J89" s="28">
        <v>0</v>
      </c>
      <c r="K89" s="31">
        <v>109.275949177</v>
      </c>
      <c r="L89" s="31">
        <v>353.47647911399997</v>
      </c>
      <c r="M89" s="29">
        <v>0</v>
      </c>
      <c r="N89" s="29">
        <v>0</v>
      </c>
      <c r="O89" s="28">
        <v>0</v>
      </c>
      <c r="P89" s="28">
        <v>0</v>
      </c>
      <c r="Q89" s="32">
        <v>74223</v>
      </c>
      <c r="R89" s="32">
        <v>3200</v>
      </c>
      <c r="T89" s="28" t="s">
        <v>141</v>
      </c>
      <c r="U89" s="32">
        <v>54.65</v>
      </c>
      <c r="V89" s="32">
        <v>1</v>
      </c>
      <c r="W89" s="32">
        <v>1.2</v>
      </c>
      <c r="X89" s="32">
        <v>6.4000000000000001E-2</v>
      </c>
      <c r="Y89" s="32">
        <f t="shared" si="6"/>
        <v>1.2</v>
      </c>
      <c r="Z89" s="32">
        <f t="shared" si="7"/>
        <v>6.4000000000000001E-2</v>
      </c>
      <c r="AA89" s="32">
        <v>0.4</v>
      </c>
      <c r="AB89" s="33">
        <v>8.7277022749618793E-2</v>
      </c>
      <c r="AC89">
        <f t="shared" si="8"/>
        <v>196</v>
      </c>
      <c r="AD89">
        <f t="shared" si="9"/>
        <v>1</v>
      </c>
      <c r="AE89">
        <f t="shared" si="10"/>
        <v>0</v>
      </c>
      <c r="AF89">
        <f>'TP Factors'!$D$5</f>
        <v>0.88209793191670816</v>
      </c>
      <c r="AG89">
        <f t="shared" si="11"/>
        <v>0</v>
      </c>
    </row>
    <row r="90" spans="1:33">
      <c r="A90" s="28" t="s">
        <v>125</v>
      </c>
      <c r="B90" s="28">
        <v>0</v>
      </c>
      <c r="D90" s="29">
        <v>0</v>
      </c>
      <c r="E90" s="28" t="s">
        <v>102</v>
      </c>
      <c r="F90" s="28">
        <v>0</v>
      </c>
      <c r="G90" s="30">
        <v>3</v>
      </c>
      <c r="H90" s="28" t="s">
        <v>103</v>
      </c>
      <c r="I90" s="28" t="s">
        <v>104</v>
      </c>
      <c r="J90" s="28">
        <v>0</v>
      </c>
      <c r="K90" s="31">
        <v>439.06243443599999</v>
      </c>
      <c r="L90" s="31">
        <v>3053.7054883400001</v>
      </c>
      <c r="M90" s="29">
        <v>0</v>
      </c>
      <c r="N90" s="29">
        <v>0</v>
      </c>
      <c r="O90" s="28">
        <v>0</v>
      </c>
      <c r="P90" s="28">
        <v>0</v>
      </c>
      <c r="Q90" s="32">
        <v>74224</v>
      </c>
      <c r="R90" s="32">
        <v>3200</v>
      </c>
      <c r="T90" s="28" t="s">
        <v>141</v>
      </c>
      <c r="U90" s="32">
        <v>54.65</v>
      </c>
      <c r="V90" s="32">
        <v>1</v>
      </c>
      <c r="W90" s="32">
        <v>1.2</v>
      </c>
      <c r="X90" s="32">
        <v>6.4000000000000001E-2</v>
      </c>
      <c r="Y90" s="32">
        <f t="shared" si="6"/>
        <v>1.2</v>
      </c>
      <c r="Z90" s="32">
        <f t="shared" si="7"/>
        <v>6.4000000000000001E-2</v>
      </c>
      <c r="AA90" s="32">
        <v>0.4</v>
      </c>
      <c r="AB90" s="33">
        <v>0.75399168557500396</v>
      </c>
      <c r="AC90">
        <f t="shared" si="8"/>
        <v>1694</v>
      </c>
      <c r="AD90">
        <f t="shared" si="9"/>
        <v>4</v>
      </c>
      <c r="AE90">
        <f t="shared" si="10"/>
        <v>0.2</v>
      </c>
      <c r="AF90">
        <f>'TP Factors'!$D$5</f>
        <v>0.88209793191670816</v>
      </c>
      <c r="AG90">
        <f t="shared" si="11"/>
        <v>0.2</v>
      </c>
    </row>
    <row r="91" spans="1:33">
      <c r="A91" s="28" t="s">
        <v>125</v>
      </c>
      <c r="B91" s="28">
        <v>0</v>
      </c>
      <c r="D91" s="29">
        <v>0</v>
      </c>
      <c r="E91" s="28" t="s">
        <v>102</v>
      </c>
      <c r="F91" s="28">
        <v>0</v>
      </c>
      <c r="G91" s="30">
        <v>0</v>
      </c>
      <c r="H91" s="28" t="s">
        <v>103</v>
      </c>
      <c r="I91" s="28" t="s">
        <v>104</v>
      </c>
      <c r="J91" s="28">
        <v>0</v>
      </c>
      <c r="K91" s="31">
        <v>142.40452710700001</v>
      </c>
      <c r="L91" s="31">
        <v>170.950290983</v>
      </c>
      <c r="M91" s="29">
        <v>0</v>
      </c>
      <c r="N91" s="29">
        <v>0</v>
      </c>
      <c r="O91" s="28">
        <v>0</v>
      </c>
      <c r="P91" s="28">
        <v>0</v>
      </c>
      <c r="Q91" s="32">
        <v>74226</v>
      </c>
      <c r="R91" s="32">
        <v>5300</v>
      </c>
      <c r="T91" s="28" t="s">
        <v>143</v>
      </c>
      <c r="U91" s="32">
        <v>54.65</v>
      </c>
      <c r="V91" s="32">
        <v>1</v>
      </c>
      <c r="W91" s="32">
        <v>0.6</v>
      </c>
      <c r="X91" s="32">
        <v>0.13500000000000001</v>
      </c>
      <c r="Y91" s="32">
        <f t="shared" si="6"/>
        <v>0.6</v>
      </c>
      <c r="Z91" s="32">
        <f t="shared" si="7"/>
        <v>0.13500000000000001</v>
      </c>
      <c r="AA91" s="32">
        <v>0.5</v>
      </c>
      <c r="AB91" s="33">
        <v>4.2209406840485998E-2</v>
      </c>
      <c r="AC91">
        <f t="shared" si="8"/>
        <v>119</v>
      </c>
      <c r="AD91">
        <f t="shared" si="9"/>
        <v>0</v>
      </c>
      <c r="AE91">
        <f t="shared" si="10"/>
        <v>0</v>
      </c>
      <c r="AF91">
        <f>'TP Factors'!$D$5</f>
        <v>0.88209793191670816</v>
      </c>
      <c r="AG91">
        <f t="shared" si="11"/>
        <v>0</v>
      </c>
    </row>
    <row r="92" spans="1:33">
      <c r="A92" s="28" t="s">
        <v>125</v>
      </c>
      <c r="B92" s="28">
        <v>0</v>
      </c>
      <c r="D92" s="29">
        <v>0</v>
      </c>
      <c r="E92" s="28" t="s">
        <v>102</v>
      </c>
      <c r="F92" s="28">
        <v>0</v>
      </c>
      <c r="G92" s="30">
        <v>0</v>
      </c>
      <c r="H92" s="28" t="s">
        <v>103</v>
      </c>
      <c r="I92" s="28" t="s">
        <v>104</v>
      </c>
      <c r="J92" s="28">
        <v>0</v>
      </c>
      <c r="K92" s="31">
        <v>262.27281567099999</v>
      </c>
      <c r="L92" s="31">
        <v>3630.51663745</v>
      </c>
      <c r="M92" s="29">
        <v>0</v>
      </c>
      <c r="N92" s="29">
        <v>0</v>
      </c>
      <c r="O92" s="28">
        <v>0</v>
      </c>
      <c r="P92" s="28">
        <v>0</v>
      </c>
      <c r="Q92" s="32">
        <v>74227</v>
      </c>
      <c r="R92" s="32">
        <v>5300</v>
      </c>
      <c r="T92" s="28" t="s">
        <v>143</v>
      </c>
      <c r="U92" s="32">
        <v>54.65</v>
      </c>
      <c r="V92" s="32">
        <v>1</v>
      </c>
      <c r="W92" s="32">
        <v>0.6</v>
      </c>
      <c r="X92" s="32">
        <v>0.13500000000000001</v>
      </c>
      <c r="Y92" s="32">
        <f t="shared" si="6"/>
        <v>0.6</v>
      </c>
      <c r="Z92" s="32">
        <f t="shared" si="7"/>
        <v>0.13500000000000001</v>
      </c>
      <c r="AA92" s="32">
        <v>0.5</v>
      </c>
      <c r="AB92" s="33">
        <v>0.89641243765575696</v>
      </c>
      <c r="AC92">
        <f t="shared" si="8"/>
        <v>2518</v>
      </c>
      <c r="AD92">
        <f t="shared" si="9"/>
        <v>3</v>
      </c>
      <c r="AE92">
        <f t="shared" si="10"/>
        <v>0.7</v>
      </c>
      <c r="AF92">
        <f>'TP Factors'!$D$5</f>
        <v>0.88209793191670816</v>
      </c>
      <c r="AG92">
        <f t="shared" si="11"/>
        <v>0.6</v>
      </c>
    </row>
    <row r="93" spans="1:33">
      <c r="A93" s="28" t="s">
        <v>125</v>
      </c>
      <c r="B93" s="28">
        <v>0</v>
      </c>
      <c r="D93" s="29">
        <v>0</v>
      </c>
      <c r="E93" s="28" t="s">
        <v>102</v>
      </c>
      <c r="F93" s="28">
        <v>0</v>
      </c>
      <c r="G93" s="30">
        <v>0</v>
      </c>
      <c r="H93" s="28" t="s">
        <v>103</v>
      </c>
      <c r="I93" s="28" t="s">
        <v>104</v>
      </c>
      <c r="J93" s="28">
        <v>0</v>
      </c>
      <c r="K93" s="31">
        <v>322.73428406300002</v>
      </c>
      <c r="L93" s="31">
        <v>3702.5226125099998</v>
      </c>
      <c r="M93" s="29">
        <v>0</v>
      </c>
      <c r="N93" s="29">
        <v>0</v>
      </c>
      <c r="O93" s="28">
        <v>0</v>
      </c>
      <c r="P93" s="28">
        <v>0</v>
      </c>
      <c r="Q93" s="32">
        <v>74228</v>
      </c>
      <c r="R93" s="32">
        <v>6410</v>
      </c>
      <c r="T93" s="28" t="s">
        <v>163</v>
      </c>
      <c r="U93" s="32">
        <v>54.65</v>
      </c>
      <c r="V93" s="32">
        <v>1</v>
      </c>
      <c r="W93" s="32">
        <v>0</v>
      </c>
      <c r="X93" s="32">
        <v>0</v>
      </c>
      <c r="Y93" s="32">
        <f t="shared" si="6"/>
        <v>0</v>
      </c>
      <c r="Z93" s="32">
        <f t="shared" si="7"/>
        <v>0</v>
      </c>
      <c r="AA93" s="32">
        <v>0.30299999999999999</v>
      </c>
      <c r="AB93" s="33">
        <v>0.91419141723833597</v>
      </c>
      <c r="AC93">
        <f t="shared" si="8"/>
        <v>1556</v>
      </c>
      <c r="AD93">
        <f t="shared" si="9"/>
        <v>0</v>
      </c>
      <c r="AE93">
        <f t="shared" si="10"/>
        <v>0</v>
      </c>
      <c r="AF93">
        <f>'TP Factors'!$D$5</f>
        <v>0.88209793191670816</v>
      </c>
      <c r="AG93">
        <f t="shared" si="11"/>
        <v>0</v>
      </c>
    </row>
    <row r="94" spans="1:33">
      <c r="A94" s="28" t="s">
        <v>125</v>
      </c>
      <c r="B94" s="28">
        <v>0</v>
      </c>
      <c r="D94" s="29">
        <v>0</v>
      </c>
      <c r="E94" s="28" t="s">
        <v>102</v>
      </c>
      <c r="F94" s="28">
        <v>0</v>
      </c>
      <c r="G94" s="30">
        <v>0</v>
      </c>
      <c r="H94" s="28" t="s">
        <v>103</v>
      </c>
      <c r="I94" s="28" t="s">
        <v>104</v>
      </c>
      <c r="J94" s="28">
        <v>0</v>
      </c>
      <c r="K94" s="31">
        <v>52.814686751099998</v>
      </c>
      <c r="L94" s="31">
        <v>112.442272046</v>
      </c>
      <c r="M94" s="29">
        <v>0</v>
      </c>
      <c r="N94" s="29">
        <v>0</v>
      </c>
      <c r="O94" s="28">
        <v>0</v>
      </c>
      <c r="P94" s="28">
        <v>0</v>
      </c>
      <c r="Q94" s="32">
        <v>74229</v>
      </c>
      <c r="R94" s="32">
        <v>6410</v>
      </c>
      <c r="T94" s="28" t="s">
        <v>163</v>
      </c>
      <c r="U94" s="32">
        <v>54.65</v>
      </c>
      <c r="V94" s="32">
        <v>1</v>
      </c>
      <c r="W94" s="32">
        <v>0</v>
      </c>
      <c r="X94" s="32">
        <v>0</v>
      </c>
      <c r="Y94" s="32">
        <f t="shared" si="6"/>
        <v>0</v>
      </c>
      <c r="Z94" s="32">
        <f t="shared" si="7"/>
        <v>0</v>
      </c>
      <c r="AA94" s="32">
        <v>0.30299999999999999</v>
      </c>
      <c r="AB94" s="33">
        <v>2.7763172197219001E-2</v>
      </c>
      <c r="AC94">
        <f t="shared" si="8"/>
        <v>47</v>
      </c>
      <c r="AD94">
        <f t="shared" si="9"/>
        <v>0</v>
      </c>
      <c r="AE94">
        <f t="shared" si="10"/>
        <v>0</v>
      </c>
      <c r="AF94">
        <f>'TP Factors'!$D$5</f>
        <v>0.88209793191670816</v>
      </c>
      <c r="AG94">
        <f t="shared" si="11"/>
        <v>0</v>
      </c>
    </row>
    <row r="95" spans="1:33">
      <c r="A95" s="28" t="s">
        <v>125</v>
      </c>
      <c r="B95" s="28">
        <v>0</v>
      </c>
      <c r="D95" s="29">
        <v>0</v>
      </c>
      <c r="E95" s="28" t="s">
        <v>102</v>
      </c>
      <c r="F95" s="28">
        <v>0</v>
      </c>
      <c r="G95" s="30">
        <v>0</v>
      </c>
      <c r="H95" s="28" t="s">
        <v>103</v>
      </c>
      <c r="I95" s="28" t="s">
        <v>104</v>
      </c>
      <c r="J95" s="28">
        <v>0</v>
      </c>
      <c r="K95" s="31">
        <v>35.727897571900002</v>
      </c>
      <c r="L95" s="31">
        <v>12.545179917700001</v>
      </c>
      <c r="M95" s="29">
        <v>0</v>
      </c>
      <c r="N95" s="29">
        <v>0</v>
      </c>
      <c r="O95" s="28">
        <v>0</v>
      </c>
      <c r="P95" s="28">
        <v>0</v>
      </c>
      <c r="Q95" s="32">
        <v>74230</v>
      </c>
      <c r="R95" s="32">
        <v>6410</v>
      </c>
      <c r="T95" s="28" t="s">
        <v>167</v>
      </c>
      <c r="U95" s="32">
        <v>54.65</v>
      </c>
      <c r="V95" s="32">
        <v>1</v>
      </c>
      <c r="W95" s="32">
        <v>0</v>
      </c>
      <c r="X95" s="32">
        <v>0</v>
      </c>
      <c r="Y95" s="32">
        <f t="shared" si="6"/>
        <v>0</v>
      </c>
      <c r="Z95" s="32">
        <f t="shared" si="7"/>
        <v>0</v>
      </c>
      <c r="AA95" s="32">
        <v>0.191</v>
      </c>
      <c r="AB95" s="33">
        <v>3.09753617636431E-3</v>
      </c>
      <c r="AC95">
        <f t="shared" si="8"/>
        <v>3</v>
      </c>
      <c r="AD95">
        <f t="shared" si="9"/>
        <v>0</v>
      </c>
      <c r="AE95">
        <f t="shared" si="10"/>
        <v>0</v>
      </c>
      <c r="AF95">
        <f>'TP Factors'!$D$5</f>
        <v>0.88209793191670816</v>
      </c>
      <c r="AG95">
        <f t="shared" si="11"/>
        <v>0</v>
      </c>
    </row>
    <row r="96" spans="1:33">
      <c r="A96" s="28" t="s">
        <v>125</v>
      </c>
      <c r="B96" s="28">
        <v>0</v>
      </c>
      <c r="D96" s="29">
        <v>0</v>
      </c>
      <c r="E96" s="28" t="s">
        <v>102</v>
      </c>
      <c r="F96" s="28">
        <v>0</v>
      </c>
      <c r="G96" s="30">
        <v>0</v>
      </c>
      <c r="H96" s="28" t="s">
        <v>103</v>
      </c>
      <c r="I96" s="28" t="s">
        <v>104</v>
      </c>
      <c r="J96" s="28">
        <v>0</v>
      </c>
      <c r="K96" s="31">
        <v>70.247580069899996</v>
      </c>
      <c r="L96" s="31">
        <v>173.91215756899999</v>
      </c>
      <c r="M96" s="29">
        <v>0</v>
      </c>
      <c r="N96" s="29">
        <v>0</v>
      </c>
      <c r="O96" s="28">
        <v>0</v>
      </c>
      <c r="P96" s="28">
        <v>0</v>
      </c>
      <c r="Q96" s="32">
        <v>74231</v>
      </c>
      <c r="R96" s="32">
        <v>6410</v>
      </c>
      <c r="T96" s="28" t="s">
        <v>163</v>
      </c>
      <c r="U96" s="32">
        <v>54.65</v>
      </c>
      <c r="V96" s="32">
        <v>1</v>
      </c>
      <c r="W96" s="32">
        <v>0</v>
      </c>
      <c r="X96" s="32">
        <v>0</v>
      </c>
      <c r="Y96" s="32">
        <f t="shared" si="6"/>
        <v>0</v>
      </c>
      <c r="Z96" s="32">
        <f t="shared" si="7"/>
        <v>0</v>
      </c>
      <c r="AA96" s="32">
        <v>0.30299999999999999</v>
      </c>
      <c r="AB96" s="33">
        <v>4.2940731854818802E-2</v>
      </c>
      <c r="AC96">
        <f t="shared" si="8"/>
        <v>73</v>
      </c>
      <c r="AD96">
        <f t="shared" si="9"/>
        <v>0</v>
      </c>
      <c r="AE96">
        <f t="shared" si="10"/>
        <v>0</v>
      </c>
      <c r="AF96">
        <f>'TP Factors'!$D$5</f>
        <v>0.88209793191670816</v>
      </c>
      <c r="AG96">
        <f t="shared" si="11"/>
        <v>0</v>
      </c>
    </row>
    <row r="97" spans="1:33">
      <c r="A97" s="28" t="s">
        <v>125</v>
      </c>
      <c r="B97" s="28">
        <v>0</v>
      </c>
      <c r="D97" s="29">
        <v>0</v>
      </c>
      <c r="E97" s="28" t="s">
        <v>102</v>
      </c>
      <c r="F97" s="28">
        <v>0</v>
      </c>
      <c r="G97" s="30">
        <v>0</v>
      </c>
      <c r="H97" s="28" t="s">
        <v>103</v>
      </c>
      <c r="I97" s="28" t="s">
        <v>104</v>
      </c>
      <c r="J97" s="28">
        <v>0</v>
      </c>
      <c r="K97" s="31">
        <v>1193.83990511</v>
      </c>
      <c r="L97" s="31">
        <v>6870.9192867399997</v>
      </c>
      <c r="M97" s="29">
        <v>0</v>
      </c>
      <c r="N97" s="29">
        <v>0</v>
      </c>
      <c r="O97" s="28">
        <v>0</v>
      </c>
      <c r="P97" s="28">
        <v>0</v>
      </c>
      <c r="Q97" s="32">
        <v>74232</v>
      </c>
      <c r="R97" s="32">
        <v>6410</v>
      </c>
      <c r="T97" s="28" t="s">
        <v>163</v>
      </c>
      <c r="U97" s="32">
        <v>54.65</v>
      </c>
      <c r="V97" s="32">
        <v>1</v>
      </c>
      <c r="W97" s="32">
        <v>0</v>
      </c>
      <c r="X97" s="32">
        <v>0</v>
      </c>
      <c r="Y97" s="32">
        <f t="shared" si="6"/>
        <v>0</v>
      </c>
      <c r="Z97" s="32">
        <f t="shared" si="7"/>
        <v>0</v>
      </c>
      <c r="AA97" s="32">
        <v>0.30299999999999999</v>
      </c>
      <c r="AB97" s="33">
        <v>1.6965016915053399</v>
      </c>
      <c r="AC97">
        <f t="shared" si="8"/>
        <v>2888</v>
      </c>
      <c r="AD97">
        <f t="shared" si="9"/>
        <v>0</v>
      </c>
      <c r="AE97">
        <f t="shared" si="10"/>
        <v>0</v>
      </c>
      <c r="AF97">
        <f>'TP Factors'!$D$5</f>
        <v>0.88209793191670816</v>
      </c>
      <c r="AG97">
        <f t="shared" si="11"/>
        <v>0</v>
      </c>
    </row>
    <row r="98" spans="1:33">
      <c r="A98" s="28" t="s">
        <v>125</v>
      </c>
      <c r="B98" s="28">
        <v>0</v>
      </c>
      <c r="D98" s="29">
        <v>0</v>
      </c>
      <c r="E98" s="28" t="s">
        <v>102</v>
      </c>
      <c r="F98" s="28">
        <v>0</v>
      </c>
      <c r="G98" s="30">
        <v>0</v>
      </c>
      <c r="H98" s="28" t="s">
        <v>103</v>
      </c>
      <c r="I98" s="28" t="s">
        <v>104</v>
      </c>
      <c r="J98" s="28">
        <v>0</v>
      </c>
      <c r="K98" s="31">
        <v>286.25622236300001</v>
      </c>
      <c r="L98" s="31">
        <v>1809.5923017600001</v>
      </c>
      <c r="M98" s="29">
        <v>0</v>
      </c>
      <c r="N98" s="29">
        <v>0</v>
      </c>
      <c r="O98" s="28">
        <v>0</v>
      </c>
      <c r="P98" s="28">
        <v>0</v>
      </c>
      <c r="Q98" s="32">
        <v>74233</v>
      </c>
      <c r="R98" s="32">
        <v>6410</v>
      </c>
      <c r="T98" s="28" t="s">
        <v>163</v>
      </c>
      <c r="U98" s="32">
        <v>54.65</v>
      </c>
      <c r="V98" s="32">
        <v>1</v>
      </c>
      <c r="W98" s="32">
        <v>0</v>
      </c>
      <c r="X98" s="32">
        <v>0</v>
      </c>
      <c r="Y98" s="32">
        <f t="shared" si="6"/>
        <v>0</v>
      </c>
      <c r="Z98" s="32">
        <f t="shared" si="7"/>
        <v>0</v>
      </c>
      <c r="AA98" s="32">
        <v>0.30299999999999999</v>
      </c>
      <c r="AB98" s="33">
        <v>0.44680718436663502</v>
      </c>
      <c r="AC98">
        <f t="shared" si="8"/>
        <v>761</v>
      </c>
      <c r="AD98">
        <f t="shared" si="9"/>
        <v>0</v>
      </c>
      <c r="AE98">
        <f t="shared" si="10"/>
        <v>0</v>
      </c>
      <c r="AF98">
        <f>'TP Factors'!$D$5</f>
        <v>0.88209793191670816</v>
      </c>
      <c r="AG98">
        <f t="shared" si="11"/>
        <v>0</v>
      </c>
    </row>
    <row r="99" spans="1:33">
      <c r="A99" s="28" t="s">
        <v>125</v>
      </c>
      <c r="B99" s="28">
        <v>0</v>
      </c>
      <c r="D99" s="29">
        <v>0</v>
      </c>
      <c r="E99" s="28" t="s">
        <v>102</v>
      </c>
      <c r="F99" s="28">
        <v>0</v>
      </c>
      <c r="G99" s="30">
        <v>0</v>
      </c>
      <c r="H99" s="28" t="s">
        <v>103</v>
      </c>
      <c r="I99" s="28" t="s">
        <v>104</v>
      </c>
      <c r="J99" s="28">
        <v>0</v>
      </c>
      <c r="K99" s="31">
        <v>251.57467093100001</v>
      </c>
      <c r="L99" s="31">
        <v>416.94498585000002</v>
      </c>
      <c r="M99" s="29">
        <v>0</v>
      </c>
      <c r="N99" s="29">
        <v>0</v>
      </c>
      <c r="O99" s="28">
        <v>0</v>
      </c>
      <c r="P99" s="28">
        <v>0</v>
      </c>
      <c r="Q99" s="32">
        <v>74234</v>
      </c>
      <c r="R99" s="32">
        <v>6410</v>
      </c>
      <c r="T99" s="28" t="s">
        <v>163</v>
      </c>
      <c r="U99" s="32">
        <v>54.65</v>
      </c>
      <c r="V99" s="32">
        <v>1</v>
      </c>
      <c r="W99" s="32">
        <v>0</v>
      </c>
      <c r="X99" s="32">
        <v>0</v>
      </c>
      <c r="Y99" s="32">
        <f t="shared" si="6"/>
        <v>0</v>
      </c>
      <c r="Z99" s="32">
        <f t="shared" si="7"/>
        <v>0</v>
      </c>
      <c r="AA99" s="32">
        <v>0.30299999999999999</v>
      </c>
      <c r="AB99" s="33">
        <v>0.102948080054868</v>
      </c>
      <c r="AC99">
        <f t="shared" si="8"/>
        <v>175</v>
      </c>
      <c r="AD99">
        <f t="shared" si="9"/>
        <v>0</v>
      </c>
      <c r="AE99">
        <f t="shared" si="10"/>
        <v>0</v>
      </c>
      <c r="AF99">
        <f>'TP Factors'!$D$5</f>
        <v>0.88209793191670816</v>
      </c>
      <c r="AG99">
        <f t="shared" si="11"/>
        <v>0</v>
      </c>
    </row>
    <row r="100" spans="1:33">
      <c r="A100" s="28" t="s">
        <v>125</v>
      </c>
      <c r="B100" s="28">
        <v>0</v>
      </c>
      <c r="D100" s="29">
        <v>0</v>
      </c>
      <c r="E100" s="28" t="s">
        <v>102</v>
      </c>
      <c r="F100" s="28">
        <v>0</v>
      </c>
      <c r="G100" s="30">
        <v>0</v>
      </c>
      <c r="H100" s="28" t="s">
        <v>103</v>
      </c>
      <c r="I100" s="28" t="s">
        <v>104</v>
      </c>
      <c r="J100" s="28">
        <v>0</v>
      </c>
      <c r="K100" s="31">
        <v>33.461288105199998</v>
      </c>
      <c r="L100" s="31">
        <v>14.549534765800001</v>
      </c>
      <c r="M100" s="29">
        <v>0</v>
      </c>
      <c r="N100" s="29">
        <v>0</v>
      </c>
      <c r="O100" s="28">
        <v>0</v>
      </c>
      <c r="P100" s="28">
        <v>0</v>
      </c>
      <c r="Q100" s="32">
        <v>74235</v>
      </c>
      <c r="R100" s="32">
        <v>6410</v>
      </c>
      <c r="T100" s="28" t="s">
        <v>167</v>
      </c>
      <c r="U100" s="32">
        <v>54.65</v>
      </c>
      <c r="V100" s="32">
        <v>1</v>
      </c>
      <c r="W100" s="32">
        <v>0</v>
      </c>
      <c r="X100" s="32">
        <v>0</v>
      </c>
      <c r="Y100" s="32">
        <f t="shared" si="6"/>
        <v>0</v>
      </c>
      <c r="Z100" s="32">
        <f t="shared" si="7"/>
        <v>0</v>
      </c>
      <c r="AA100" s="32">
        <v>0.191</v>
      </c>
      <c r="AB100" s="33">
        <v>3.5924322193135998E-3</v>
      </c>
      <c r="AC100">
        <f t="shared" si="8"/>
        <v>4</v>
      </c>
      <c r="AD100">
        <f t="shared" si="9"/>
        <v>0</v>
      </c>
      <c r="AE100">
        <f t="shared" si="10"/>
        <v>0</v>
      </c>
      <c r="AF100">
        <f>'TP Factors'!$D$5</f>
        <v>0.88209793191670816</v>
      </c>
      <c r="AG100">
        <f t="shared" si="11"/>
        <v>0</v>
      </c>
    </row>
    <row r="101" spans="1:33">
      <c r="A101" s="28" t="s">
        <v>125</v>
      </c>
      <c r="B101" s="28">
        <v>0</v>
      </c>
      <c r="D101" s="29">
        <v>0</v>
      </c>
      <c r="E101" s="28" t="s">
        <v>102</v>
      </c>
      <c r="F101" s="28">
        <v>0</v>
      </c>
      <c r="G101" s="30">
        <v>0</v>
      </c>
      <c r="H101" s="28" t="s">
        <v>103</v>
      </c>
      <c r="I101" s="28" t="s">
        <v>104</v>
      </c>
      <c r="J101" s="28">
        <v>0</v>
      </c>
      <c r="K101" s="31">
        <v>5.2115522686500002</v>
      </c>
      <c r="L101" s="31">
        <v>1.1428500294999999</v>
      </c>
      <c r="M101" s="29">
        <v>0</v>
      </c>
      <c r="N101" s="29">
        <v>0</v>
      </c>
      <c r="O101" s="28">
        <v>0</v>
      </c>
      <c r="P101" s="28">
        <v>0</v>
      </c>
      <c r="Q101" s="32">
        <v>74236</v>
      </c>
      <c r="R101" s="32">
        <v>5300</v>
      </c>
      <c r="T101" s="28" t="s">
        <v>143</v>
      </c>
      <c r="U101" s="32">
        <v>54.65</v>
      </c>
      <c r="V101" s="32">
        <v>1</v>
      </c>
      <c r="W101" s="32">
        <v>0.6</v>
      </c>
      <c r="X101" s="32">
        <v>0.13500000000000001</v>
      </c>
      <c r="Y101" s="32">
        <f t="shared" si="6"/>
        <v>0.6</v>
      </c>
      <c r="Z101" s="32">
        <f t="shared" si="7"/>
        <v>0.13500000000000001</v>
      </c>
      <c r="AA101" s="32">
        <v>0.5</v>
      </c>
      <c r="AB101" s="33">
        <v>2.8218162576844E-4</v>
      </c>
      <c r="AC101">
        <f t="shared" si="8"/>
        <v>1</v>
      </c>
      <c r="AD101">
        <f t="shared" si="9"/>
        <v>0</v>
      </c>
      <c r="AE101">
        <f t="shared" si="10"/>
        <v>0</v>
      </c>
      <c r="AF101">
        <f>'TP Factors'!$D$5</f>
        <v>0.88209793191670816</v>
      </c>
      <c r="AG101">
        <f t="shared" si="11"/>
        <v>0</v>
      </c>
    </row>
    <row r="102" spans="1:33">
      <c r="A102" s="28" t="s">
        <v>125</v>
      </c>
      <c r="B102" s="28">
        <v>0</v>
      </c>
      <c r="D102" s="29">
        <v>0</v>
      </c>
      <c r="E102" s="28" t="s">
        <v>102</v>
      </c>
      <c r="F102" s="28">
        <v>0</v>
      </c>
      <c r="G102" s="30">
        <v>0</v>
      </c>
      <c r="H102" s="28" t="s">
        <v>103</v>
      </c>
      <c r="I102" s="28" t="s">
        <v>104</v>
      </c>
      <c r="J102" s="28">
        <v>0</v>
      </c>
      <c r="K102" s="31">
        <v>83.900248721599993</v>
      </c>
      <c r="L102" s="31">
        <v>373.85064688599999</v>
      </c>
      <c r="M102" s="29">
        <v>0</v>
      </c>
      <c r="N102" s="29">
        <v>0</v>
      </c>
      <c r="O102" s="28">
        <v>0</v>
      </c>
      <c r="P102" s="28">
        <v>0</v>
      </c>
      <c r="Q102" s="32">
        <v>74238</v>
      </c>
      <c r="R102" s="32">
        <v>5300</v>
      </c>
      <c r="T102" s="28" t="s">
        <v>143</v>
      </c>
      <c r="U102" s="32">
        <v>54.65</v>
      </c>
      <c r="V102" s="32">
        <v>1</v>
      </c>
      <c r="W102" s="32">
        <v>0.6</v>
      </c>
      <c r="X102" s="32">
        <v>0.13500000000000001</v>
      </c>
      <c r="Y102" s="32">
        <f t="shared" si="6"/>
        <v>0.6</v>
      </c>
      <c r="Z102" s="32">
        <f t="shared" si="7"/>
        <v>0.13500000000000001</v>
      </c>
      <c r="AA102" s="32">
        <v>0.5</v>
      </c>
      <c r="AB102" s="33">
        <v>9.2307629834032998E-2</v>
      </c>
      <c r="AC102">
        <f t="shared" si="8"/>
        <v>259</v>
      </c>
      <c r="AD102">
        <f t="shared" si="9"/>
        <v>0</v>
      </c>
      <c r="AE102">
        <f t="shared" si="10"/>
        <v>0.1</v>
      </c>
      <c r="AF102">
        <f>'TP Factors'!$D$5</f>
        <v>0.88209793191670816</v>
      </c>
      <c r="AG102">
        <f t="shared" si="11"/>
        <v>0.1</v>
      </c>
    </row>
    <row r="103" spans="1:33">
      <c r="A103" s="28" t="s">
        <v>125</v>
      </c>
      <c r="B103" s="28">
        <v>0</v>
      </c>
      <c r="D103" s="29">
        <v>0</v>
      </c>
      <c r="E103" s="28" t="s">
        <v>102</v>
      </c>
      <c r="F103" s="28">
        <v>0</v>
      </c>
      <c r="G103" s="30">
        <v>0</v>
      </c>
      <c r="H103" s="28" t="s">
        <v>103</v>
      </c>
      <c r="I103" s="28" t="s">
        <v>104</v>
      </c>
      <c r="J103" s="28">
        <v>0</v>
      </c>
      <c r="K103" s="31">
        <v>299.36754356500001</v>
      </c>
      <c r="L103" s="31">
        <v>2973.5007478299999</v>
      </c>
      <c r="M103" s="29">
        <v>0</v>
      </c>
      <c r="N103" s="29">
        <v>0</v>
      </c>
      <c r="O103" s="28">
        <v>0</v>
      </c>
      <c r="P103" s="28">
        <v>0</v>
      </c>
      <c r="Q103" s="32">
        <v>74239</v>
      </c>
      <c r="R103" s="32">
        <v>5300</v>
      </c>
      <c r="T103" s="28" t="s">
        <v>143</v>
      </c>
      <c r="U103" s="32">
        <v>54.65</v>
      </c>
      <c r="V103" s="32">
        <v>1</v>
      </c>
      <c r="W103" s="32">
        <v>0.6</v>
      </c>
      <c r="X103" s="32">
        <v>0.13500000000000001</v>
      </c>
      <c r="Y103" s="32">
        <f t="shared" si="6"/>
        <v>0.6</v>
      </c>
      <c r="Z103" s="32">
        <f t="shared" si="7"/>
        <v>0.13500000000000001</v>
      </c>
      <c r="AA103" s="32">
        <v>0.5</v>
      </c>
      <c r="AB103" s="33">
        <v>0.73418844972717101</v>
      </c>
      <c r="AC103">
        <f t="shared" si="8"/>
        <v>2062</v>
      </c>
      <c r="AD103">
        <f t="shared" si="9"/>
        <v>3</v>
      </c>
      <c r="AE103">
        <f t="shared" si="10"/>
        <v>0.6</v>
      </c>
      <c r="AF103">
        <f>'TP Factors'!$D$5</f>
        <v>0.88209793191670816</v>
      </c>
      <c r="AG103">
        <f t="shared" si="11"/>
        <v>0.5</v>
      </c>
    </row>
    <row r="104" spans="1:33">
      <c r="A104" s="28" t="s">
        <v>100</v>
      </c>
      <c r="B104" s="28">
        <v>0</v>
      </c>
      <c r="D104" s="29">
        <v>0</v>
      </c>
      <c r="E104" s="28" t="s">
        <v>102</v>
      </c>
      <c r="F104" s="28">
        <v>0</v>
      </c>
      <c r="G104" s="30">
        <v>105</v>
      </c>
      <c r="H104" s="28" t="s">
        <v>103</v>
      </c>
      <c r="I104" s="28" t="s">
        <v>104</v>
      </c>
      <c r="J104" s="28">
        <v>0</v>
      </c>
      <c r="K104" s="31">
        <v>508.42558895399998</v>
      </c>
      <c r="L104" s="31">
        <v>14650.1320087</v>
      </c>
      <c r="M104" s="29">
        <v>0</v>
      </c>
      <c r="N104" s="29">
        <v>0</v>
      </c>
      <c r="O104" s="28">
        <v>0</v>
      </c>
      <c r="P104" s="28">
        <v>0</v>
      </c>
      <c r="Q104" s="32">
        <v>74240</v>
      </c>
      <c r="R104" s="32">
        <v>1400</v>
      </c>
      <c r="T104" s="28" t="s">
        <v>131</v>
      </c>
      <c r="U104" s="32">
        <v>48.29</v>
      </c>
      <c r="V104" s="32">
        <v>1</v>
      </c>
      <c r="W104" s="32">
        <v>1.93</v>
      </c>
      <c r="X104" s="32">
        <v>0.497</v>
      </c>
      <c r="Y104" s="32">
        <f t="shared" si="6"/>
        <v>1.93</v>
      </c>
      <c r="Z104" s="32">
        <f t="shared" si="7"/>
        <v>0.497</v>
      </c>
      <c r="AA104" s="32">
        <v>0.88800000000000001</v>
      </c>
      <c r="AB104" s="33">
        <v>0.46687990948077002</v>
      </c>
      <c r="AC104">
        <f t="shared" si="8"/>
        <v>2058</v>
      </c>
      <c r="AD104">
        <f t="shared" si="9"/>
        <v>9</v>
      </c>
      <c r="AE104">
        <f t="shared" si="10"/>
        <v>2.2999999999999998</v>
      </c>
      <c r="AF104">
        <f>'TP Factors'!$D$5</f>
        <v>0.88209793191670816</v>
      </c>
      <c r="AG104">
        <f t="shared" si="11"/>
        <v>2</v>
      </c>
    </row>
    <row r="105" spans="1:33">
      <c r="A105" s="28" t="s">
        <v>125</v>
      </c>
      <c r="B105" s="28">
        <v>0</v>
      </c>
      <c r="D105" s="29">
        <v>0</v>
      </c>
      <c r="E105" s="28" t="s">
        <v>102</v>
      </c>
      <c r="F105" s="28">
        <v>0</v>
      </c>
      <c r="G105" s="30">
        <v>11.1</v>
      </c>
      <c r="H105" s="28" t="s">
        <v>103</v>
      </c>
      <c r="I105" s="28" t="s">
        <v>104</v>
      </c>
      <c r="J105" s="28">
        <v>0</v>
      </c>
      <c r="K105" s="31">
        <v>23.164554544000001</v>
      </c>
      <c r="L105" s="31">
        <v>13.3654899581</v>
      </c>
      <c r="M105" s="29">
        <v>0</v>
      </c>
      <c r="N105" s="29">
        <v>0</v>
      </c>
      <c r="O105" s="28">
        <v>0</v>
      </c>
      <c r="P105" s="28">
        <v>0</v>
      </c>
      <c r="Q105" s="32">
        <v>74244</v>
      </c>
      <c r="R105" s="32">
        <v>8120</v>
      </c>
      <c r="T105" s="28" t="s">
        <v>154</v>
      </c>
      <c r="U105" s="32">
        <v>54.65</v>
      </c>
      <c r="V105" s="32">
        <v>1</v>
      </c>
      <c r="W105" s="32">
        <v>1.25</v>
      </c>
      <c r="X105" s="32">
        <v>5.2999999999999999E-2</v>
      </c>
      <c r="Y105" s="32">
        <f t="shared" si="6"/>
        <v>1.25</v>
      </c>
      <c r="Z105" s="32">
        <f t="shared" si="7"/>
        <v>5.2999999999999999E-2</v>
      </c>
      <c r="AA105" s="32">
        <v>0.2</v>
      </c>
      <c r="AB105" s="33">
        <v>3.30007863633037E-3</v>
      </c>
      <c r="AC105">
        <f t="shared" si="8"/>
        <v>4</v>
      </c>
      <c r="AD105">
        <f t="shared" si="9"/>
        <v>0</v>
      </c>
      <c r="AE105">
        <f t="shared" si="10"/>
        <v>0</v>
      </c>
      <c r="AF105">
        <f>'TP Factors'!$D$5</f>
        <v>0.88209793191670816</v>
      </c>
      <c r="AG105">
        <f t="shared" si="11"/>
        <v>0</v>
      </c>
    </row>
    <row r="106" spans="1:33">
      <c r="A106" s="28" t="s">
        <v>125</v>
      </c>
      <c r="B106" s="28">
        <v>0</v>
      </c>
      <c r="D106" s="29">
        <v>0</v>
      </c>
      <c r="E106" s="28" t="s">
        <v>102</v>
      </c>
      <c r="F106" s="28">
        <v>0</v>
      </c>
      <c r="G106" s="30">
        <v>11.1</v>
      </c>
      <c r="H106" s="28" t="s">
        <v>103</v>
      </c>
      <c r="I106" s="28" t="s">
        <v>104</v>
      </c>
      <c r="J106" s="28">
        <v>0</v>
      </c>
      <c r="K106" s="31">
        <v>59.7859735356</v>
      </c>
      <c r="L106" s="31">
        <v>184.28571857399999</v>
      </c>
      <c r="M106" s="29">
        <v>0</v>
      </c>
      <c r="N106" s="29">
        <v>0</v>
      </c>
      <c r="O106" s="28">
        <v>0</v>
      </c>
      <c r="P106" s="28">
        <v>0</v>
      </c>
      <c r="Q106" s="32">
        <v>74245</v>
      </c>
      <c r="R106" s="32">
        <v>8120</v>
      </c>
      <c r="T106" s="28" t="s">
        <v>154</v>
      </c>
      <c r="U106" s="32">
        <v>54.65</v>
      </c>
      <c r="V106" s="32">
        <v>1</v>
      </c>
      <c r="W106" s="32">
        <v>1.25</v>
      </c>
      <c r="X106" s="32">
        <v>5.2999999999999999E-2</v>
      </c>
      <c r="Y106" s="32">
        <f t="shared" si="6"/>
        <v>1.25</v>
      </c>
      <c r="Z106" s="32">
        <f t="shared" si="7"/>
        <v>5.2999999999999999E-2</v>
      </c>
      <c r="AA106" s="32">
        <v>0.2</v>
      </c>
      <c r="AB106" s="33">
        <v>4.5502064917814403E-2</v>
      </c>
      <c r="AC106">
        <f t="shared" si="8"/>
        <v>51</v>
      </c>
      <c r="AD106">
        <f t="shared" si="9"/>
        <v>0</v>
      </c>
      <c r="AE106">
        <f t="shared" si="10"/>
        <v>0</v>
      </c>
      <c r="AF106">
        <f>'TP Factors'!$D$5</f>
        <v>0.88209793191670816</v>
      </c>
      <c r="AG106">
        <f t="shared" si="11"/>
        <v>0</v>
      </c>
    </row>
    <row r="107" spans="1:33">
      <c r="A107" s="28" t="s">
        <v>125</v>
      </c>
      <c r="B107" s="28">
        <v>0</v>
      </c>
      <c r="D107" s="29">
        <v>0</v>
      </c>
      <c r="E107" s="28" t="s">
        <v>102</v>
      </c>
      <c r="F107" s="28">
        <v>0</v>
      </c>
      <c r="G107" s="30">
        <v>11.1</v>
      </c>
      <c r="H107" s="28" t="s">
        <v>103</v>
      </c>
      <c r="I107" s="28" t="s">
        <v>104</v>
      </c>
      <c r="J107" s="28">
        <v>0</v>
      </c>
      <c r="K107" s="31">
        <v>86.194955663100004</v>
      </c>
      <c r="L107" s="31">
        <v>203.42345855900001</v>
      </c>
      <c r="M107" s="29">
        <v>0</v>
      </c>
      <c r="N107" s="29">
        <v>0</v>
      </c>
      <c r="O107" s="28">
        <v>0</v>
      </c>
      <c r="P107" s="28">
        <v>0</v>
      </c>
      <c r="Q107" s="32">
        <v>74246</v>
      </c>
      <c r="R107" s="32">
        <v>8120</v>
      </c>
      <c r="T107" s="28" t="s">
        <v>154</v>
      </c>
      <c r="U107" s="32">
        <v>54.65</v>
      </c>
      <c r="V107" s="32">
        <v>1</v>
      </c>
      <c r="W107" s="32">
        <v>1.25</v>
      </c>
      <c r="X107" s="32">
        <v>5.2999999999999999E-2</v>
      </c>
      <c r="Y107" s="32">
        <f t="shared" si="6"/>
        <v>1.25</v>
      </c>
      <c r="Z107" s="32">
        <f t="shared" si="7"/>
        <v>5.2999999999999999E-2</v>
      </c>
      <c r="AA107" s="32">
        <v>0.2</v>
      </c>
      <c r="AB107" s="33">
        <v>5.0227375660905203E-2</v>
      </c>
      <c r="AC107">
        <f t="shared" si="8"/>
        <v>56</v>
      </c>
      <c r="AD107">
        <f t="shared" si="9"/>
        <v>0</v>
      </c>
      <c r="AE107">
        <f t="shared" si="10"/>
        <v>0</v>
      </c>
      <c r="AF107">
        <f>'TP Factors'!$D$5</f>
        <v>0.88209793191670816</v>
      </c>
      <c r="AG107">
        <f t="shared" si="11"/>
        <v>0</v>
      </c>
    </row>
    <row r="108" spans="1:33">
      <c r="A108" s="28" t="s">
        <v>125</v>
      </c>
      <c r="B108" s="28">
        <v>0</v>
      </c>
      <c r="D108" s="29">
        <v>0</v>
      </c>
      <c r="E108" s="28" t="s">
        <v>102</v>
      </c>
      <c r="F108" s="28">
        <v>0</v>
      </c>
      <c r="G108" s="30">
        <v>11.1</v>
      </c>
      <c r="H108" s="28" t="s">
        <v>103</v>
      </c>
      <c r="I108" s="28" t="s">
        <v>104</v>
      </c>
      <c r="J108" s="28">
        <v>0</v>
      </c>
      <c r="K108" s="31">
        <v>72.956369524999999</v>
      </c>
      <c r="L108" s="31">
        <v>112.568216449</v>
      </c>
      <c r="M108" s="29">
        <v>0</v>
      </c>
      <c r="N108" s="29">
        <v>0</v>
      </c>
      <c r="O108" s="28">
        <v>0</v>
      </c>
      <c r="P108" s="28">
        <v>0</v>
      </c>
      <c r="Q108" s="32">
        <v>74247</v>
      </c>
      <c r="R108" s="32">
        <v>8120</v>
      </c>
      <c r="T108" s="28" t="s">
        <v>154</v>
      </c>
      <c r="U108" s="32">
        <v>54.65</v>
      </c>
      <c r="V108" s="32">
        <v>1</v>
      </c>
      <c r="W108" s="32">
        <v>1.25</v>
      </c>
      <c r="X108" s="32">
        <v>5.2999999999999999E-2</v>
      </c>
      <c r="Y108" s="32">
        <f t="shared" si="6"/>
        <v>1.25</v>
      </c>
      <c r="Z108" s="32">
        <f t="shared" si="7"/>
        <v>5.2999999999999999E-2</v>
      </c>
      <c r="AA108" s="32">
        <v>0.2</v>
      </c>
      <c r="AB108" s="33">
        <v>2.7794267695015199E-2</v>
      </c>
      <c r="AC108">
        <f t="shared" si="8"/>
        <v>31</v>
      </c>
      <c r="AD108">
        <f t="shared" si="9"/>
        <v>0</v>
      </c>
      <c r="AE108">
        <f t="shared" si="10"/>
        <v>0</v>
      </c>
      <c r="AF108">
        <f>'TP Factors'!$D$5</f>
        <v>0.88209793191670816</v>
      </c>
      <c r="AG108">
        <f t="shared" si="11"/>
        <v>0</v>
      </c>
    </row>
    <row r="109" spans="1:33">
      <c r="A109" s="28" t="s">
        <v>125</v>
      </c>
      <c r="B109" s="28">
        <v>0</v>
      </c>
      <c r="D109" s="29">
        <v>0</v>
      </c>
      <c r="E109" s="28" t="s">
        <v>102</v>
      </c>
      <c r="F109" s="28">
        <v>0</v>
      </c>
      <c r="G109" s="30">
        <v>11.1</v>
      </c>
      <c r="H109" s="28" t="s">
        <v>103</v>
      </c>
      <c r="I109" s="28" t="s">
        <v>104</v>
      </c>
      <c r="J109" s="28">
        <v>0</v>
      </c>
      <c r="K109" s="31">
        <v>44.687919069800003</v>
      </c>
      <c r="L109" s="31">
        <v>47.237710241899997</v>
      </c>
      <c r="M109" s="29">
        <v>0</v>
      </c>
      <c r="N109" s="29">
        <v>0</v>
      </c>
      <c r="O109" s="28">
        <v>0</v>
      </c>
      <c r="P109" s="28">
        <v>0</v>
      </c>
      <c r="Q109" s="32">
        <v>74248</v>
      </c>
      <c r="R109" s="32">
        <v>8120</v>
      </c>
      <c r="T109" s="28" t="s">
        <v>154</v>
      </c>
      <c r="U109" s="32">
        <v>54.65</v>
      </c>
      <c r="V109" s="32">
        <v>1</v>
      </c>
      <c r="W109" s="32">
        <v>1.25</v>
      </c>
      <c r="X109" s="32">
        <v>5.2999999999999999E-2</v>
      </c>
      <c r="Y109" s="32">
        <f t="shared" si="6"/>
        <v>1.25</v>
      </c>
      <c r="Z109" s="32">
        <f t="shared" si="7"/>
        <v>5.2999999999999999E-2</v>
      </c>
      <c r="AA109" s="32">
        <v>0.2</v>
      </c>
      <c r="AB109" s="33">
        <v>1.1663484239066799E-2</v>
      </c>
      <c r="AC109">
        <f t="shared" si="8"/>
        <v>13</v>
      </c>
      <c r="AD109">
        <f t="shared" si="9"/>
        <v>0</v>
      </c>
      <c r="AE109">
        <f t="shared" si="10"/>
        <v>0</v>
      </c>
      <c r="AF109">
        <f>'TP Factors'!$D$5</f>
        <v>0.88209793191670816</v>
      </c>
      <c r="AG109">
        <f t="shared" si="11"/>
        <v>0</v>
      </c>
    </row>
    <row r="110" spans="1:33">
      <c r="A110" s="28" t="s">
        <v>125</v>
      </c>
      <c r="B110" s="28">
        <v>0</v>
      </c>
      <c r="D110" s="29">
        <v>0</v>
      </c>
      <c r="E110" s="28" t="s">
        <v>102</v>
      </c>
      <c r="F110" s="28">
        <v>0</v>
      </c>
      <c r="G110" s="30">
        <v>11.1</v>
      </c>
      <c r="H110" s="28" t="s">
        <v>103</v>
      </c>
      <c r="I110" s="28" t="s">
        <v>104</v>
      </c>
      <c r="J110" s="28">
        <v>0</v>
      </c>
      <c r="K110" s="31">
        <v>34.765024235399999</v>
      </c>
      <c r="L110" s="31">
        <v>47.314068759999998</v>
      </c>
      <c r="M110" s="29">
        <v>0</v>
      </c>
      <c r="N110" s="29">
        <v>0</v>
      </c>
      <c r="O110" s="28">
        <v>0</v>
      </c>
      <c r="P110" s="28">
        <v>0</v>
      </c>
      <c r="Q110" s="32">
        <v>74249</v>
      </c>
      <c r="R110" s="32">
        <v>8120</v>
      </c>
      <c r="T110" s="28" t="s">
        <v>154</v>
      </c>
      <c r="U110" s="32">
        <v>54.65</v>
      </c>
      <c r="V110" s="32">
        <v>1</v>
      </c>
      <c r="W110" s="32">
        <v>1.25</v>
      </c>
      <c r="X110" s="32">
        <v>5.2999999999999999E-2</v>
      </c>
      <c r="Y110" s="32">
        <f t="shared" si="6"/>
        <v>1.25</v>
      </c>
      <c r="Z110" s="32">
        <f t="shared" si="7"/>
        <v>5.2999999999999999E-2</v>
      </c>
      <c r="AA110" s="32">
        <v>0.2</v>
      </c>
      <c r="AB110" s="33">
        <v>1.1682338496093399E-2</v>
      </c>
      <c r="AC110">
        <f t="shared" si="8"/>
        <v>13</v>
      </c>
      <c r="AD110">
        <f t="shared" si="9"/>
        <v>0</v>
      </c>
      <c r="AE110">
        <f t="shared" si="10"/>
        <v>0</v>
      </c>
      <c r="AF110">
        <f>'TP Factors'!$D$5</f>
        <v>0.88209793191670816</v>
      </c>
      <c r="AG110">
        <f t="shared" si="11"/>
        <v>0</v>
      </c>
    </row>
    <row r="111" spans="1:33">
      <c r="A111" s="28" t="s">
        <v>125</v>
      </c>
      <c r="B111" s="28">
        <v>0</v>
      </c>
      <c r="D111" s="29">
        <v>0</v>
      </c>
      <c r="E111" s="28" t="s">
        <v>102</v>
      </c>
      <c r="F111" s="28">
        <v>0</v>
      </c>
      <c r="G111" s="30">
        <v>11.1</v>
      </c>
      <c r="H111" s="28" t="s">
        <v>103</v>
      </c>
      <c r="I111" s="28" t="s">
        <v>104</v>
      </c>
      <c r="J111" s="28">
        <v>0</v>
      </c>
      <c r="K111" s="31">
        <v>101.451766624</v>
      </c>
      <c r="L111" s="31">
        <v>406.157397398</v>
      </c>
      <c r="M111" s="29">
        <v>0</v>
      </c>
      <c r="N111" s="29">
        <v>0</v>
      </c>
      <c r="O111" s="28">
        <v>0</v>
      </c>
      <c r="P111" s="28">
        <v>0</v>
      </c>
      <c r="Q111" s="32">
        <v>74251</v>
      </c>
      <c r="R111" s="32">
        <v>8120</v>
      </c>
      <c r="T111" s="28" t="s">
        <v>154</v>
      </c>
      <c r="U111" s="32">
        <v>54.65</v>
      </c>
      <c r="V111" s="32">
        <v>1</v>
      </c>
      <c r="W111" s="32">
        <v>1.25</v>
      </c>
      <c r="X111" s="32">
        <v>5.2999999999999999E-2</v>
      </c>
      <c r="Y111" s="32">
        <f t="shared" si="6"/>
        <v>1.25</v>
      </c>
      <c r="Z111" s="32">
        <f t="shared" si="7"/>
        <v>5.2999999999999999E-2</v>
      </c>
      <c r="AA111" s="32">
        <v>0.2</v>
      </c>
      <c r="AB111" s="33">
        <v>0.10028451118753</v>
      </c>
      <c r="AC111">
        <f t="shared" si="8"/>
        <v>113</v>
      </c>
      <c r="AD111">
        <f t="shared" si="9"/>
        <v>0</v>
      </c>
      <c r="AE111">
        <f t="shared" si="10"/>
        <v>0</v>
      </c>
      <c r="AF111">
        <f>'TP Factors'!$D$5</f>
        <v>0.88209793191670816</v>
      </c>
      <c r="AG111">
        <f t="shared" si="11"/>
        <v>0</v>
      </c>
    </row>
    <row r="112" spans="1:33">
      <c r="A112" s="28" t="s">
        <v>125</v>
      </c>
      <c r="B112" s="28">
        <v>0</v>
      </c>
      <c r="D112" s="29">
        <v>0</v>
      </c>
      <c r="E112" s="28" t="s">
        <v>102</v>
      </c>
      <c r="F112" s="28">
        <v>0</v>
      </c>
      <c r="G112" s="30">
        <v>11.1</v>
      </c>
      <c r="H112" s="28" t="s">
        <v>103</v>
      </c>
      <c r="I112" s="28" t="s">
        <v>104</v>
      </c>
      <c r="J112" s="28">
        <v>0</v>
      </c>
      <c r="K112" s="31">
        <v>57.155555867899999</v>
      </c>
      <c r="L112" s="31">
        <v>148.953304887</v>
      </c>
      <c r="M112" s="29">
        <v>0</v>
      </c>
      <c r="N112" s="29">
        <v>0</v>
      </c>
      <c r="O112" s="28">
        <v>0</v>
      </c>
      <c r="P112" s="28">
        <v>0</v>
      </c>
      <c r="Q112" s="32">
        <v>74252</v>
      </c>
      <c r="R112" s="32">
        <v>8120</v>
      </c>
      <c r="T112" s="28" t="s">
        <v>154</v>
      </c>
      <c r="U112" s="32">
        <v>54.65</v>
      </c>
      <c r="V112" s="32">
        <v>1</v>
      </c>
      <c r="W112" s="32">
        <v>1.25</v>
      </c>
      <c r="X112" s="32">
        <v>5.2999999999999999E-2</v>
      </c>
      <c r="Y112" s="32">
        <f t="shared" si="6"/>
        <v>1.25</v>
      </c>
      <c r="Z112" s="32">
        <f t="shared" si="7"/>
        <v>5.2999999999999999E-2</v>
      </c>
      <c r="AA112" s="32">
        <v>0.2</v>
      </c>
      <c r="AB112" s="33">
        <v>3.6778132060506098E-2</v>
      </c>
      <c r="AC112">
        <f t="shared" si="8"/>
        <v>41</v>
      </c>
      <c r="AD112">
        <f t="shared" si="9"/>
        <v>0</v>
      </c>
      <c r="AE112">
        <f t="shared" si="10"/>
        <v>0</v>
      </c>
      <c r="AF112">
        <f>'TP Factors'!$D$5</f>
        <v>0.88209793191670816</v>
      </c>
      <c r="AG112">
        <f t="shared" si="11"/>
        <v>0</v>
      </c>
    </row>
    <row r="113" spans="1:33">
      <c r="A113" s="28" t="s">
        <v>125</v>
      </c>
      <c r="B113" s="28">
        <v>0</v>
      </c>
      <c r="D113" s="29">
        <v>0</v>
      </c>
      <c r="E113" s="28" t="s">
        <v>102</v>
      </c>
      <c r="F113" s="28">
        <v>0</v>
      </c>
      <c r="G113" s="30">
        <v>11.1</v>
      </c>
      <c r="H113" s="28" t="s">
        <v>103</v>
      </c>
      <c r="I113" s="28" t="s">
        <v>104</v>
      </c>
      <c r="J113" s="28">
        <v>0</v>
      </c>
      <c r="K113" s="31">
        <v>107.24421976399999</v>
      </c>
      <c r="L113" s="31">
        <v>465.54588281299999</v>
      </c>
      <c r="M113" s="29">
        <v>0</v>
      </c>
      <c r="N113" s="29">
        <v>0</v>
      </c>
      <c r="O113" s="28">
        <v>0</v>
      </c>
      <c r="P113" s="28">
        <v>0</v>
      </c>
      <c r="Q113" s="32">
        <v>74253</v>
      </c>
      <c r="R113" s="32">
        <v>8120</v>
      </c>
      <c r="T113" s="28" t="s">
        <v>154</v>
      </c>
      <c r="U113" s="32">
        <v>54.65</v>
      </c>
      <c r="V113" s="32">
        <v>1</v>
      </c>
      <c r="W113" s="32">
        <v>1.25</v>
      </c>
      <c r="X113" s="32">
        <v>5.2999999999999999E-2</v>
      </c>
      <c r="Y113" s="32">
        <f t="shared" si="6"/>
        <v>1.25</v>
      </c>
      <c r="Z113" s="32">
        <f t="shared" si="7"/>
        <v>5.2999999999999999E-2</v>
      </c>
      <c r="AA113" s="32">
        <v>0.2</v>
      </c>
      <c r="AB113" s="33">
        <v>0.11494816241451999</v>
      </c>
      <c r="AC113">
        <f t="shared" si="8"/>
        <v>129</v>
      </c>
      <c r="AD113">
        <f t="shared" si="9"/>
        <v>0</v>
      </c>
      <c r="AE113">
        <f t="shared" si="10"/>
        <v>0</v>
      </c>
      <c r="AF113">
        <f>'TP Factors'!$D$5</f>
        <v>0.88209793191670816</v>
      </c>
      <c r="AG113">
        <f t="shared" si="11"/>
        <v>0</v>
      </c>
    </row>
    <row r="114" spans="1:33">
      <c r="A114" s="28" t="s">
        <v>125</v>
      </c>
      <c r="B114" s="28">
        <v>0</v>
      </c>
      <c r="D114" s="29">
        <v>0</v>
      </c>
      <c r="E114" s="28" t="s">
        <v>102</v>
      </c>
      <c r="F114" s="28">
        <v>0</v>
      </c>
      <c r="G114" s="30">
        <v>11.1</v>
      </c>
      <c r="H114" s="28" t="s">
        <v>103</v>
      </c>
      <c r="I114" s="28" t="s">
        <v>104</v>
      </c>
      <c r="J114" s="28">
        <v>0</v>
      </c>
      <c r="K114" s="31">
        <v>77.112784687200005</v>
      </c>
      <c r="L114" s="31">
        <v>235.54199664000001</v>
      </c>
      <c r="M114" s="29">
        <v>0</v>
      </c>
      <c r="N114" s="29">
        <v>0</v>
      </c>
      <c r="O114" s="28">
        <v>0</v>
      </c>
      <c r="P114" s="28">
        <v>0</v>
      </c>
      <c r="Q114" s="32">
        <v>74254</v>
      </c>
      <c r="R114" s="32">
        <v>8120</v>
      </c>
      <c r="T114" s="28" t="s">
        <v>154</v>
      </c>
      <c r="U114" s="32">
        <v>54.65</v>
      </c>
      <c r="V114" s="32">
        <v>1</v>
      </c>
      <c r="W114" s="32">
        <v>1.25</v>
      </c>
      <c r="X114" s="32">
        <v>5.2999999999999999E-2</v>
      </c>
      <c r="Y114" s="32">
        <f t="shared" si="6"/>
        <v>1.25</v>
      </c>
      <c r="Z114" s="32">
        <f t="shared" si="7"/>
        <v>5.2999999999999999E-2</v>
      </c>
      <c r="AA114" s="32">
        <v>0.2</v>
      </c>
      <c r="AB114" s="33">
        <v>5.8157792752483201E-2</v>
      </c>
      <c r="AC114">
        <f t="shared" si="8"/>
        <v>65</v>
      </c>
      <c r="AD114">
        <f t="shared" si="9"/>
        <v>0</v>
      </c>
      <c r="AE114">
        <f t="shared" si="10"/>
        <v>0</v>
      </c>
      <c r="AF114">
        <f>'TP Factors'!$D$5</f>
        <v>0.88209793191670816</v>
      </c>
      <c r="AG114">
        <f t="shared" si="11"/>
        <v>0</v>
      </c>
    </row>
    <row r="115" spans="1:33">
      <c r="A115" s="28" t="s">
        <v>125</v>
      </c>
      <c r="B115" s="28">
        <v>0</v>
      </c>
      <c r="D115" s="29">
        <v>0</v>
      </c>
      <c r="E115" s="28" t="s">
        <v>102</v>
      </c>
      <c r="F115" s="28">
        <v>0</v>
      </c>
      <c r="G115" s="30">
        <v>11.1</v>
      </c>
      <c r="H115" s="28" t="s">
        <v>103</v>
      </c>
      <c r="I115" s="28" t="s">
        <v>104</v>
      </c>
      <c r="J115" s="28">
        <v>0</v>
      </c>
      <c r="K115" s="31">
        <v>42.990652293499998</v>
      </c>
      <c r="L115" s="31">
        <v>73.208759379599996</v>
      </c>
      <c r="M115" s="29">
        <v>0</v>
      </c>
      <c r="N115" s="29">
        <v>0</v>
      </c>
      <c r="O115" s="28">
        <v>0</v>
      </c>
      <c r="P115" s="28">
        <v>0</v>
      </c>
      <c r="Q115" s="32">
        <v>74255</v>
      </c>
      <c r="R115" s="32">
        <v>8120</v>
      </c>
      <c r="T115" s="28" t="s">
        <v>154</v>
      </c>
      <c r="U115" s="32">
        <v>54.65</v>
      </c>
      <c r="V115" s="32">
        <v>1</v>
      </c>
      <c r="W115" s="32">
        <v>1.25</v>
      </c>
      <c r="X115" s="32">
        <v>5.2999999999999999E-2</v>
      </c>
      <c r="Y115" s="32">
        <f t="shared" si="6"/>
        <v>1.25</v>
      </c>
      <c r="Z115" s="32">
        <f t="shared" si="7"/>
        <v>5.2999999999999999E-2</v>
      </c>
      <c r="AA115" s="32">
        <v>0.2</v>
      </c>
      <c r="AB115" s="33">
        <v>1.8076012458617199E-2</v>
      </c>
      <c r="AC115">
        <f t="shared" si="8"/>
        <v>20</v>
      </c>
      <c r="AD115">
        <f t="shared" si="9"/>
        <v>0</v>
      </c>
      <c r="AE115">
        <f t="shared" si="10"/>
        <v>0</v>
      </c>
      <c r="AF115">
        <f>'TP Factors'!$D$5</f>
        <v>0.88209793191670816</v>
      </c>
      <c r="AG115">
        <f t="shared" si="11"/>
        <v>0</v>
      </c>
    </row>
    <row r="116" spans="1:33">
      <c r="A116" s="28" t="s">
        <v>125</v>
      </c>
      <c r="B116" s="28">
        <v>0</v>
      </c>
      <c r="D116" s="29">
        <v>0</v>
      </c>
      <c r="E116" s="28" t="s">
        <v>102</v>
      </c>
      <c r="F116" s="28">
        <v>0</v>
      </c>
      <c r="G116" s="30">
        <v>11.1</v>
      </c>
      <c r="H116" s="28" t="s">
        <v>103</v>
      </c>
      <c r="I116" s="28" t="s">
        <v>104</v>
      </c>
      <c r="J116" s="28">
        <v>0</v>
      </c>
      <c r="K116" s="31">
        <v>95.123644356200003</v>
      </c>
      <c r="L116" s="31">
        <v>367.55231980100001</v>
      </c>
      <c r="M116" s="29">
        <v>0</v>
      </c>
      <c r="N116" s="29">
        <v>0</v>
      </c>
      <c r="O116" s="28">
        <v>0</v>
      </c>
      <c r="P116" s="28">
        <v>0</v>
      </c>
      <c r="Q116" s="32">
        <v>74256</v>
      </c>
      <c r="R116" s="32">
        <v>8120</v>
      </c>
      <c r="T116" s="28" t="s">
        <v>154</v>
      </c>
      <c r="U116" s="32">
        <v>54.65</v>
      </c>
      <c r="V116" s="32">
        <v>1</v>
      </c>
      <c r="W116" s="32">
        <v>1.25</v>
      </c>
      <c r="X116" s="32">
        <v>5.2999999999999999E-2</v>
      </c>
      <c r="Y116" s="32">
        <f t="shared" si="6"/>
        <v>1.25</v>
      </c>
      <c r="Z116" s="32">
        <f t="shared" si="7"/>
        <v>5.2999999999999999E-2</v>
      </c>
      <c r="AA116" s="32">
        <v>0.2</v>
      </c>
      <c r="AB116" s="33">
        <v>9.0752534142817504E-2</v>
      </c>
      <c r="AC116">
        <f t="shared" si="8"/>
        <v>102</v>
      </c>
      <c r="AD116">
        <f t="shared" si="9"/>
        <v>0</v>
      </c>
      <c r="AE116">
        <f t="shared" si="10"/>
        <v>0</v>
      </c>
      <c r="AF116">
        <f>'TP Factors'!$D$5</f>
        <v>0.88209793191670816</v>
      </c>
      <c r="AG116">
        <f t="shared" si="11"/>
        <v>0</v>
      </c>
    </row>
    <row r="117" spans="1:33">
      <c r="A117" s="28" t="s">
        <v>125</v>
      </c>
      <c r="B117" s="28">
        <v>0</v>
      </c>
      <c r="D117" s="29">
        <v>0</v>
      </c>
      <c r="E117" s="28" t="s">
        <v>102</v>
      </c>
      <c r="F117" s="28">
        <v>0</v>
      </c>
      <c r="G117" s="30">
        <v>11.1</v>
      </c>
      <c r="H117" s="28" t="s">
        <v>103</v>
      </c>
      <c r="I117" s="28" t="s">
        <v>104</v>
      </c>
      <c r="J117" s="28">
        <v>0</v>
      </c>
      <c r="K117" s="31">
        <v>46.656270473100001</v>
      </c>
      <c r="L117" s="31">
        <v>98.263319998399993</v>
      </c>
      <c r="M117" s="29">
        <v>0</v>
      </c>
      <c r="N117" s="29">
        <v>0</v>
      </c>
      <c r="O117" s="28">
        <v>0</v>
      </c>
      <c r="P117" s="28">
        <v>0</v>
      </c>
      <c r="Q117" s="32">
        <v>74257</v>
      </c>
      <c r="R117" s="32">
        <v>8120</v>
      </c>
      <c r="T117" s="28" t="s">
        <v>154</v>
      </c>
      <c r="U117" s="32">
        <v>54.65</v>
      </c>
      <c r="V117" s="32">
        <v>1</v>
      </c>
      <c r="W117" s="32">
        <v>1.25</v>
      </c>
      <c r="X117" s="32">
        <v>5.2999999999999999E-2</v>
      </c>
      <c r="Y117" s="32">
        <f t="shared" si="6"/>
        <v>1.25</v>
      </c>
      <c r="Z117" s="32">
        <f t="shared" si="7"/>
        <v>5.2999999999999999E-2</v>
      </c>
      <c r="AA117" s="32">
        <v>0.2</v>
      </c>
      <c r="AB117" s="33">
        <v>2.42622490728964E-2</v>
      </c>
      <c r="AC117">
        <f t="shared" si="8"/>
        <v>27</v>
      </c>
      <c r="AD117">
        <f t="shared" si="9"/>
        <v>0</v>
      </c>
      <c r="AE117">
        <f t="shared" si="10"/>
        <v>0</v>
      </c>
      <c r="AF117">
        <f>'TP Factors'!$D$5</f>
        <v>0.88209793191670816</v>
      </c>
      <c r="AG117">
        <f t="shared" si="11"/>
        <v>0</v>
      </c>
    </row>
    <row r="118" spans="1:33">
      <c r="A118" s="28" t="s">
        <v>125</v>
      </c>
      <c r="B118" s="28">
        <v>0</v>
      </c>
      <c r="D118" s="29">
        <v>0</v>
      </c>
      <c r="E118" s="28" t="s">
        <v>102</v>
      </c>
      <c r="F118" s="28">
        <v>0</v>
      </c>
      <c r="G118" s="30">
        <v>11.1</v>
      </c>
      <c r="H118" s="28" t="s">
        <v>103</v>
      </c>
      <c r="I118" s="28" t="s">
        <v>104</v>
      </c>
      <c r="J118" s="28">
        <v>0</v>
      </c>
      <c r="K118" s="31">
        <v>82.949206998299999</v>
      </c>
      <c r="L118" s="31">
        <v>278.833180599</v>
      </c>
      <c r="M118" s="29">
        <v>0</v>
      </c>
      <c r="N118" s="29">
        <v>0</v>
      </c>
      <c r="O118" s="28">
        <v>0</v>
      </c>
      <c r="P118" s="28">
        <v>0</v>
      </c>
      <c r="Q118" s="32">
        <v>74258</v>
      </c>
      <c r="R118" s="32">
        <v>8120</v>
      </c>
      <c r="T118" s="28" t="s">
        <v>154</v>
      </c>
      <c r="U118" s="32">
        <v>54.65</v>
      </c>
      <c r="V118" s="32">
        <v>1</v>
      </c>
      <c r="W118" s="32">
        <v>1.25</v>
      </c>
      <c r="X118" s="32">
        <v>5.2999999999999999E-2</v>
      </c>
      <c r="Y118" s="32">
        <f t="shared" si="6"/>
        <v>1.25</v>
      </c>
      <c r="Z118" s="32">
        <f t="shared" si="7"/>
        <v>5.2999999999999999E-2</v>
      </c>
      <c r="AA118" s="32">
        <v>0.2</v>
      </c>
      <c r="AB118" s="33">
        <v>6.8846853549956302E-2</v>
      </c>
      <c r="AC118">
        <f t="shared" si="8"/>
        <v>77</v>
      </c>
      <c r="AD118">
        <f t="shared" si="9"/>
        <v>0</v>
      </c>
      <c r="AE118">
        <f t="shared" si="10"/>
        <v>0</v>
      </c>
      <c r="AF118">
        <f>'TP Factors'!$D$5</f>
        <v>0.88209793191670816</v>
      </c>
      <c r="AG118">
        <f t="shared" si="11"/>
        <v>0</v>
      </c>
    </row>
    <row r="119" spans="1:33">
      <c r="A119" s="28" t="s">
        <v>125</v>
      </c>
      <c r="B119" s="28">
        <v>0</v>
      </c>
      <c r="D119" s="29">
        <v>0</v>
      </c>
      <c r="E119" s="28" t="s">
        <v>102</v>
      </c>
      <c r="F119" s="28">
        <v>0</v>
      </c>
      <c r="G119" s="30">
        <v>11.1</v>
      </c>
      <c r="H119" s="28" t="s">
        <v>103</v>
      </c>
      <c r="I119" s="28" t="s">
        <v>104</v>
      </c>
      <c r="J119" s="28">
        <v>0</v>
      </c>
      <c r="K119" s="31">
        <v>50.170806326799998</v>
      </c>
      <c r="L119" s="31">
        <v>99.704773893500004</v>
      </c>
      <c r="M119" s="29">
        <v>0</v>
      </c>
      <c r="N119" s="29">
        <v>0</v>
      </c>
      <c r="O119" s="28">
        <v>0</v>
      </c>
      <c r="P119" s="28">
        <v>0</v>
      </c>
      <c r="Q119" s="32">
        <v>74259</v>
      </c>
      <c r="R119" s="32">
        <v>8120</v>
      </c>
      <c r="T119" s="28" t="s">
        <v>154</v>
      </c>
      <c r="U119" s="32">
        <v>54.65</v>
      </c>
      <c r="V119" s="32">
        <v>1</v>
      </c>
      <c r="W119" s="32">
        <v>1.25</v>
      </c>
      <c r="X119" s="32">
        <v>5.2999999999999999E-2</v>
      </c>
      <c r="Y119" s="32">
        <f t="shared" si="6"/>
        <v>1.25</v>
      </c>
      <c r="Z119" s="32">
        <f t="shared" si="7"/>
        <v>5.2999999999999999E-2</v>
      </c>
      <c r="AA119" s="32">
        <v>0.2</v>
      </c>
      <c r="AB119" s="33">
        <v>2.46181617704615E-2</v>
      </c>
      <c r="AC119">
        <f t="shared" si="8"/>
        <v>28</v>
      </c>
      <c r="AD119">
        <f t="shared" si="9"/>
        <v>0</v>
      </c>
      <c r="AE119">
        <f t="shared" si="10"/>
        <v>0</v>
      </c>
      <c r="AF119">
        <f>'TP Factors'!$D$5</f>
        <v>0.88209793191670816</v>
      </c>
      <c r="AG119">
        <f t="shared" si="11"/>
        <v>0</v>
      </c>
    </row>
    <row r="120" spans="1:33">
      <c r="A120" s="28" t="s">
        <v>125</v>
      </c>
      <c r="B120" s="28">
        <v>0</v>
      </c>
      <c r="D120" s="29">
        <v>0</v>
      </c>
      <c r="E120" s="28" t="s">
        <v>102</v>
      </c>
      <c r="F120" s="28">
        <v>0</v>
      </c>
      <c r="G120" s="30">
        <v>11.1</v>
      </c>
      <c r="H120" s="28" t="s">
        <v>103</v>
      </c>
      <c r="I120" s="28" t="s">
        <v>104</v>
      </c>
      <c r="J120" s="28">
        <v>0</v>
      </c>
      <c r="K120" s="31">
        <v>79.849690629999998</v>
      </c>
      <c r="L120" s="31">
        <v>342.64903071999998</v>
      </c>
      <c r="M120" s="29">
        <v>0</v>
      </c>
      <c r="N120" s="29">
        <v>0</v>
      </c>
      <c r="O120" s="28">
        <v>0</v>
      </c>
      <c r="P120" s="28">
        <v>0</v>
      </c>
      <c r="Q120" s="32">
        <v>74260</v>
      </c>
      <c r="R120" s="32">
        <v>8120</v>
      </c>
      <c r="T120" s="28" t="s">
        <v>154</v>
      </c>
      <c r="U120" s="32">
        <v>54.65</v>
      </c>
      <c r="V120" s="32">
        <v>1</v>
      </c>
      <c r="W120" s="32">
        <v>1.25</v>
      </c>
      <c r="X120" s="32">
        <v>5.2999999999999999E-2</v>
      </c>
      <c r="Y120" s="32">
        <f t="shared" si="6"/>
        <v>1.25</v>
      </c>
      <c r="Z120" s="32">
        <f t="shared" si="7"/>
        <v>5.2999999999999999E-2</v>
      </c>
      <c r="AA120" s="32">
        <v>0.2</v>
      </c>
      <c r="AB120" s="33">
        <v>6.0484023799433503E-2</v>
      </c>
      <c r="AC120">
        <f t="shared" si="8"/>
        <v>68</v>
      </c>
      <c r="AD120">
        <f t="shared" si="9"/>
        <v>0</v>
      </c>
      <c r="AE120">
        <f t="shared" si="10"/>
        <v>0</v>
      </c>
      <c r="AF120">
        <f>'TP Factors'!$D$5</f>
        <v>0.88209793191670816</v>
      </c>
      <c r="AG120">
        <f t="shared" si="11"/>
        <v>0</v>
      </c>
    </row>
    <row r="121" spans="1:33">
      <c r="A121" s="28" t="s">
        <v>125</v>
      </c>
      <c r="B121" s="28">
        <v>0</v>
      </c>
      <c r="D121" s="29">
        <v>0</v>
      </c>
      <c r="E121" s="28" t="s">
        <v>102</v>
      </c>
      <c r="F121" s="28">
        <v>0</v>
      </c>
      <c r="G121" s="30">
        <v>11.1</v>
      </c>
      <c r="H121" s="28" t="s">
        <v>103</v>
      </c>
      <c r="I121" s="28" t="s">
        <v>104</v>
      </c>
      <c r="J121" s="28">
        <v>0</v>
      </c>
      <c r="K121" s="31">
        <v>721.77699722499995</v>
      </c>
      <c r="L121" s="31">
        <v>3679.4327126100002</v>
      </c>
      <c r="M121" s="29">
        <v>0</v>
      </c>
      <c r="N121" s="29">
        <v>0</v>
      </c>
      <c r="O121" s="28">
        <v>0</v>
      </c>
      <c r="P121" s="28">
        <v>0</v>
      </c>
      <c r="Q121" s="32">
        <v>74261</v>
      </c>
      <c r="R121" s="32">
        <v>8120</v>
      </c>
      <c r="T121" s="28" t="s">
        <v>154</v>
      </c>
      <c r="U121" s="32">
        <v>54.65</v>
      </c>
      <c r="V121" s="32">
        <v>1</v>
      </c>
      <c r="W121" s="32">
        <v>1.25</v>
      </c>
      <c r="X121" s="32">
        <v>5.2999999999999999E-2</v>
      </c>
      <c r="Y121" s="32">
        <f t="shared" si="6"/>
        <v>1.25</v>
      </c>
      <c r="Z121" s="32">
        <f t="shared" si="7"/>
        <v>5.2999999999999999E-2</v>
      </c>
      <c r="AA121" s="32">
        <v>0.2</v>
      </c>
      <c r="AB121" s="33">
        <v>0.90849041071959902</v>
      </c>
      <c r="AC121">
        <f t="shared" si="8"/>
        <v>1021</v>
      </c>
      <c r="AD121">
        <f t="shared" si="9"/>
        <v>3</v>
      </c>
      <c r="AE121">
        <f t="shared" si="10"/>
        <v>0.1</v>
      </c>
      <c r="AF121">
        <f>'TP Factors'!$D$5</f>
        <v>0.88209793191670816</v>
      </c>
      <c r="AG121">
        <f t="shared" si="11"/>
        <v>0.1</v>
      </c>
    </row>
    <row r="122" spans="1:33">
      <c r="A122" s="28" t="s">
        <v>100</v>
      </c>
      <c r="B122" s="28">
        <v>0</v>
      </c>
      <c r="D122" s="29">
        <v>0</v>
      </c>
      <c r="E122" s="28" t="s">
        <v>102</v>
      </c>
      <c r="F122" s="28">
        <v>0</v>
      </c>
      <c r="G122" s="30">
        <v>11.1</v>
      </c>
      <c r="H122" s="28" t="s">
        <v>103</v>
      </c>
      <c r="I122" s="28" t="s">
        <v>104</v>
      </c>
      <c r="J122" s="28">
        <v>0</v>
      </c>
      <c r="K122" s="31">
        <v>596.42655404899995</v>
      </c>
      <c r="L122" s="31">
        <v>849.67551879999996</v>
      </c>
      <c r="M122" s="29">
        <v>0</v>
      </c>
      <c r="N122" s="29">
        <v>0</v>
      </c>
      <c r="O122" s="28">
        <v>0</v>
      </c>
      <c r="P122" s="28">
        <v>0</v>
      </c>
      <c r="Q122" s="32">
        <v>74262</v>
      </c>
      <c r="R122" s="32">
        <v>8120</v>
      </c>
      <c r="T122" s="28" t="s">
        <v>156</v>
      </c>
      <c r="U122" s="32">
        <v>48.29</v>
      </c>
      <c r="V122" s="32">
        <v>1</v>
      </c>
      <c r="W122" s="32">
        <v>1.25</v>
      </c>
      <c r="X122" s="32">
        <v>5.2999999999999999E-2</v>
      </c>
      <c r="Y122" s="32">
        <f t="shared" si="6"/>
        <v>1.25</v>
      </c>
      <c r="Z122" s="32">
        <f t="shared" si="7"/>
        <v>5.2999999999999999E-2</v>
      </c>
      <c r="AA122" s="32">
        <v>0.27500000000000002</v>
      </c>
      <c r="AB122" s="33">
        <v>0.20979432614034699</v>
      </c>
      <c r="AC122">
        <f t="shared" si="8"/>
        <v>286</v>
      </c>
      <c r="AD122">
        <f t="shared" si="9"/>
        <v>1</v>
      </c>
      <c r="AE122">
        <f t="shared" si="10"/>
        <v>0</v>
      </c>
      <c r="AF122">
        <f>'TP Factors'!$D$5</f>
        <v>0.88209793191670816</v>
      </c>
      <c r="AG122">
        <f t="shared" si="11"/>
        <v>0</v>
      </c>
    </row>
    <row r="123" spans="1:33">
      <c r="A123" s="28" t="s">
        <v>125</v>
      </c>
      <c r="B123" s="28">
        <v>0</v>
      </c>
      <c r="D123" s="29">
        <v>0</v>
      </c>
      <c r="E123" s="28" t="s">
        <v>102</v>
      </c>
      <c r="F123" s="28">
        <v>0</v>
      </c>
      <c r="G123" s="30">
        <v>11.1</v>
      </c>
      <c r="H123" s="28" t="s">
        <v>103</v>
      </c>
      <c r="I123" s="28" t="s">
        <v>104</v>
      </c>
      <c r="J123" s="28">
        <v>0</v>
      </c>
      <c r="K123" s="31">
        <v>248.290146513</v>
      </c>
      <c r="L123" s="31">
        <v>184.89212887599999</v>
      </c>
      <c r="M123" s="29">
        <v>0</v>
      </c>
      <c r="N123" s="29">
        <v>0</v>
      </c>
      <c r="O123" s="28">
        <v>0</v>
      </c>
      <c r="P123" s="28">
        <v>0</v>
      </c>
      <c r="Q123" s="32">
        <v>74263</v>
      </c>
      <c r="R123" s="32">
        <v>8120</v>
      </c>
      <c r="T123" s="28" t="s">
        <v>156</v>
      </c>
      <c r="U123" s="32">
        <v>54.65</v>
      </c>
      <c r="V123" s="32">
        <v>1</v>
      </c>
      <c r="W123" s="32">
        <v>1.25</v>
      </c>
      <c r="X123" s="32">
        <v>5.2999999999999999E-2</v>
      </c>
      <c r="Y123" s="32">
        <f t="shared" si="6"/>
        <v>1.25</v>
      </c>
      <c r="Z123" s="32">
        <f t="shared" si="7"/>
        <v>5.2999999999999999E-2</v>
      </c>
      <c r="AA123" s="32">
        <v>0.27500000000000002</v>
      </c>
      <c r="AB123" s="33">
        <v>2.0502925185939502E-2</v>
      </c>
      <c r="AC123">
        <f t="shared" si="8"/>
        <v>32</v>
      </c>
      <c r="AD123">
        <f t="shared" si="9"/>
        <v>0</v>
      </c>
      <c r="AE123">
        <f t="shared" si="10"/>
        <v>0</v>
      </c>
      <c r="AF123">
        <f>'TP Factors'!$D$5</f>
        <v>0.88209793191670816</v>
      </c>
      <c r="AG123">
        <f t="shared" si="11"/>
        <v>0</v>
      </c>
    </row>
    <row r="124" spans="1:33">
      <c r="A124" s="28" t="s">
        <v>125</v>
      </c>
      <c r="B124" s="28">
        <v>0</v>
      </c>
      <c r="D124" s="29">
        <v>0</v>
      </c>
      <c r="E124" s="28" t="s">
        <v>102</v>
      </c>
      <c r="F124" s="28">
        <v>0</v>
      </c>
      <c r="G124" s="30">
        <v>11.1</v>
      </c>
      <c r="H124" s="28" t="s">
        <v>103</v>
      </c>
      <c r="I124" s="28" t="s">
        <v>104</v>
      </c>
      <c r="J124" s="28">
        <v>0</v>
      </c>
      <c r="K124" s="31">
        <v>117.74072395100001</v>
      </c>
      <c r="L124" s="31">
        <v>109.920048271</v>
      </c>
      <c r="M124" s="29">
        <v>0</v>
      </c>
      <c r="N124" s="29">
        <v>0</v>
      </c>
      <c r="O124" s="28">
        <v>0</v>
      </c>
      <c r="P124" s="28">
        <v>0</v>
      </c>
      <c r="Q124" s="32">
        <v>74264</v>
      </c>
      <c r="R124" s="32">
        <v>8120</v>
      </c>
      <c r="T124" s="28" t="s">
        <v>168</v>
      </c>
      <c r="U124" s="32">
        <v>54.65</v>
      </c>
      <c r="V124" s="32">
        <v>1</v>
      </c>
      <c r="W124" s="32">
        <v>1.25</v>
      </c>
      <c r="X124" s="32">
        <v>5.2999999999999999E-2</v>
      </c>
      <c r="Y124" s="32">
        <f t="shared" si="6"/>
        <v>1.25</v>
      </c>
      <c r="Z124" s="32">
        <f t="shared" si="7"/>
        <v>5.2999999999999999E-2</v>
      </c>
      <c r="AA124" s="32">
        <v>0.25</v>
      </c>
      <c r="AB124" s="33">
        <v>2.71404038941018E-2</v>
      </c>
      <c r="AC124">
        <f t="shared" si="8"/>
        <v>38</v>
      </c>
      <c r="AD124">
        <f t="shared" si="9"/>
        <v>0</v>
      </c>
      <c r="AE124">
        <f t="shared" si="10"/>
        <v>0</v>
      </c>
      <c r="AF124">
        <f>'TP Factors'!$D$5</f>
        <v>0.88209793191670816</v>
      </c>
      <c r="AG124">
        <f t="shared" si="11"/>
        <v>0</v>
      </c>
    </row>
    <row r="125" spans="1:33">
      <c r="A125" s="28" t="s">
        <v>125</v>
      </c>
      <c r="B125" s="28">
        <v>0</v>
      </c>
      <c r="D125" s="29">
        <v>0</v>
      </c>
      <c r="E125" s="28" t="s">
        <v>102</v>
      </c>
      <c r="F125" s="28">
        <v>0</v>
      </c>
      <c r="G125" s="30">
        <v>11.1</v>
      </c>
      <c r="H125" s="28" t="s">
        <v>103</v>
      </c>
      <c r="I125" s="28" t="s">
        <v>104</v>
      </c>
      <c r="J125" s="28">
        <v>0</v>
      </c>
      <c r="K125" s="31">
        <v>1881.71079164</v>
      </c>
      <c r="L125" s="31">
        <v>10156.6421973</v>
      </c>
      <c r="M125" s="29">
        <v>0</v>
      </c>
      <c r="N125" s="29">
        <v>0</v>
      </c>
      <c r="O125" s="28">
        <v>0</v>
      </c>
      <c r="P125" s="28">
        <v>0</v>
      </c>
      <c r="Q125" s="32">
        <v>74265</v>
      </c>
      <c r="R125" s="32">
        <v>8120</v>
      </c>
      <c r="T125" s="28" t="s">
        <v>154</v>
      </c>
      <c r="U125" s="32">
        <v>54.65</v>
      </c>
      <c r="V125" s="32">
        <v>1</v>
      </c>
      <c r="W125" s="32">
        <v>1.25</v>
      </c>
      <c r="X125" s="32">
        <v>5.2999999999999999E-2</v>
      </c>
      <c r="Y125" s="32">
        <f t="shared" si="6"/>
        <v>1.25</v>
      </c>
      <c r="Z125" s="32">
        <f t="shared" si="7"/>
        <v>5.2999999999999999E-2</v>
      </c>
      <c r="AA125" s="32">
        <v>0.2</v>
      </c>
      <c r="AB125" s="33">
        <v>2.4171080708328501</v>
      </c>
      <c r="AC125">
        <f t="shared" si="8"/>
        <v>2716</v>
      </c>
      <c r="AD125">
        <f t="shared" si="9"/>
        <v>7</v>
      </c>
      <c r="AE125">
        <f t="shared" si="10"/>
        <v>0.3</v>
      </c>
      <c r="AF125">
        <f>'TP Factors'!$D$5</f>
        <v>0.88209793191670816</v>
      </c>
      <c r="AG125">
        <f t="shared" si="11"/>
        <v>0.3</v>
      </c>
    </row>
    <row r="126" spans="1:33">
      <c r="A126" s="28" t="s">
        <v>100</v>
      </c>
      <c r="B126" s="28">
        <v>0</v>
      </c>
      <c r="D126" s="29">
        <v>0</v>
      </c>
      <c r="E126" s="28" t="s">
        <v>102</v>
      </c>
      <c r="F126" s="28">
        <v>0</v>
      </c>
      <c r="G126" s="30">
        <v>102.5</v>
      </c>
      <c r="H126" s="28" t="s">
        <v>103</v>
      </c>
      <c r="I126" s="28" t="s">
        <v>104</v>
      </c>
      <c r="J126" s="28">
        <v>0</v>
      </c>
      <c r="K126" s="31">
        <v>17.807433871699999</v>
      </c>
      <c r="L126" s="31">
        <v>4.3247953348700001</v>
      </c>
      <c r="M126" s="29">
        <v>0</v>
      </c>
      <c r="N126" s="29">
        <v>0</v>
      </c>
      <c r="O126" s="28">
        <v>0</v>
      </c>
      <c r="P126" s="28">
        <v>0</v>
      </c>
      <c r="Q126" s="32">
        <v>74266</v>
      </c>
      <c r="R126" s="32">
        <v>1300</v>
      </c>
      <c r="T126" s="28" t="s">
        <v>138</v>
      </c>
      <c r="U126" s="32">
        <v>48.29</v>
      </c>
      <c r="V126" s="32">
        <v>1</v>
      </c>
      <c r="W126" s="32">
        <v>2.1</v>
      </c>
      <c r="X126" s="32">
        <v>0.51600000000000001</v>
      </c>
      <c r="Y126" s="32">
        <f t="shared" si="6"/>
        <v>2.1</v>
      </c>
      <c r="Z126" s="32">
        <f t="shared" si="7"/>
        <v>0.51600000000000001</v>
      </c>
      <c r="AA126" s="32">
        <v>0.67700000000000005</v>
      </c>
      <c r="AB126" s="33">
        <v>1.06783856740378E-3</v>
      </c>
      <c r="AC126">
        <f t="shared" si="8"/>
        <v>4</v>
      </c>
      <c r="AD126">
        <f t="shared" si="9"/>
        <v>0</v>
      </c>
      <c r="AE126">
        <f t="shared" si="10"/>
        <v>0</v>
      </c>
      <c r="AF126">
        <f>'TP Factors'!$D$5</f>
        <v>0.88209793191670816</v>
      </c>
      <c r="AG126">
        <f t="shared" si="11"/>
        <v>0</v>
      </c>
    </row>
    <row r="127" spans="1:33">
      <c r="A127" s="28" t="s">
        <v>100</v>
      </c>
      <c r="B127" s="28">
        <v>0</v>
      </c>
      <c r="D127" s="29">
        <v>0</v>
      </c>
      <c r="E127" s="28" t="s">
        <v>102</v>
      </c>
      <c r="F127" s="28">
        <v>0</v>
      </c>
      <c r="G127" s="30">
        <v>102.5</v>
      </c>
      <c r="H127" s="28" t="s">
        <v>103</v>
      </c>
      <c r="I127" s="28" t="s">
        <v>104</v>
      </c>
      <c r="J127" s="28">
        <v>0</v>
      </c>
      <c r="K127" s="31">
        <v>851.904907256</v>
      </c>
      <c r="L127" s="31">
        <v>34944.880073499997</v>
      </c>
      <c r="M127" s="29">
        <v>0</v>
      </c>
      <c r="N127" s="29">
        <v>0</v>
      </c>
      <c r="O127" s="28">
        <v>0</v>
      </c>
      <c r="P127" s="28">
        <v>0</v>
      </c>
      <c r="Q127" s="32">
        <v>74267</v>
      </c>
      <c r="R127" s="32">
        <v>1300</v>
      </c>
      <c r="T127" s="28" t="s">
        <v>138</v>
      </c>
      <c r="U127" s="32">
        <v>48.29</v>
      </c>
      <c r="V127" s="32">
        <v>1</v>
      </c>
      <c r="W127" s="32">
        <v>2.1</v>
      </c>
      <c r="X127" s="32">
        <v>0.51600000000000001</v>
      </c>
      <c r="Y127" s="32">
        <f t="shared" si="6"/>
        <v>2.1</v>
      </c>
      <c r="Z127" s="32">
        <f t="shared" si="7"/>
        <v>0.51600000000000001</v>
      </c>
      <c r="AA127" s="32">
        <v>0.67700000000000005</v>
      </c>
      <c r="AB127" s="33">
        <v>8.6282668922241506</v>
      </c>
      <c r="AC127">
        <f t="shared" si="8"/>
        <v>28995</v>
      </c>
      <c r="AD127">
        <f t="shared" si="9"/>
        <v>134</v>
      </c>
      <c r="AE127">
        <f t="shared" si="10"/>
        <v>33</v>
      </c>
      <c r="AF127">
        <f>'TP Factors'!$D$5</f>
        <v>0.88209793191670816</v>
      </c>
      <c r="AG127">
        <f t="shared" si="11"/>
        <v>29.1</v>
      </c>
    </row>
    <row r="128" spans="1:33">
      <c r="A128" s="28" t="s">
        <v>125</v>
      </c>
      <c r="B128" s="28">
        <v>0</v>
      </c>
      <c r="D128" s="29">
        <v>0</v>
      </c>
      <c r="E128" s="28" t="s">
        <v>102</v>
      </c>
      <c r="F128" s="28">
        <v>0</v>
      </c>
      <c r="G128" s="30">
        <v>34</v>
      </c>
      <c r="H128" s="28" t="s">
        <v>103</v>
      </c>
      <c r="I128" s="28" t="s">
        <v>104</v>
      </c>
      <c r="J128" s="28">
        <v>0</v>
      </c>
      <c r="K128" s="31">
        <v>243.02060483899999</v>
      </c>
      <c r="L128" s="31">
        <v>2837.4280075000001</v>
      </c>
      <c r="M128" s="29">
        <v>0</v>
      </c>
      <c r="N128" s="29">
        <v>0</v>
      </c>
      <c r="O128" s="28">
        <v>0</v>
      </c>
      <c r="P128" s="28">
        <v>0</v>
      </c>
      <c r="Q128" s="32">
        <v>74275</v>
      </c>
      <c r="R128" s="32">
        <v>7400</v>
      </c>
      <c r="T128" s="28" t="s">
        <v>159</v>
      </c>
      <c r="U128" s="32">
        <v>54.65</v>
      </c>
      <c r="V128" s="32">
        <v>1</v>
      </c>
      <c r="W128" s="32">
        <v>1.38</v>
      </c>
      <c r="X128" s="32">
        <v>0.109</v>
      </c>
      <c r="Y128" s="32">
        <f t="shared" si="6"/>
        <v>1.38</v>
      </c>
      <c r="Z128" s="32">
        <f t="shared" si="7"/>
        <v>0.109</v>
      </c>
      <c r="AA128" s="32">
        <v>0.16</v>
      </c>
      <c r="AB128" s="33">
        <v>0.70058967607128098</v>
      </c>
      <c r="AC128">
        <f t="shared" si="8"/>
        <v>630</v>
      </c>
      <c r="AD128">
        <f t="shared" si="9"/>
        <v>2</v>
      </c>
      <c r="AE128">
        <f t="shared" si="10"/>
        <v>0.2</v>
      </c>
      <c r="AF128">
        <f>'TP Factors'!$D$5</f>
        <v>0.88209793191670816</v>
      </c>
      <c r="AG128">
        <f t="shared" si="11"/>
        <v>0.2</v>
      </c>
    </row>
    <row r="129" spans="1:33">
      <c r="A129" s="28" t="s">
        <v>125</v>
      </c>
      <c r="B129" s="28">
        <v>0</v>
      </c>
      <c r="D129" s="29">
        <v>0</v>
      </c>
      <c r="E129" s="28" t="s">
        <v>102</v>
      </c>
      <c r="F129" s="28">
        <v>0</v>
      </c>
      <c r="G129" s="30">
        <v>34</v>
      </c>
      <c r="H129" s="28" t="s">
        <v>103</v>
      </c>
      <c r="I129" s="28" t="s">
        <v>104</v>
      </c>
      <c r="J129" s="28">
        <v>0</v>
      </c>
      <c r="K129" s="31">
        <v>372.131669972</v>
      </c>
      <c r="L129" s="31">
        <v>4127.5805377099996</v>
      </c>
      <c r="M129" s="29">
        <v>0</v>
      </c>
      <c r="N129" s="29">
        <v>0</v>
      </c>
      <c r="O129" s="28">
        <v>0</v>
      </c>
      <c r="P129" s="28">
        <v>0</v>
      </c>
      <c r="Q129" s="32">
        <v>74276</v>
      </c>
      <c r="R129" s="32">
        <v>7400</v>
      </c>
      <c r="T129" s="28" t="s">
        <v>159</v>
      </c>
      <c r="U129" s="32">
        <v>54.65</v>
      </c>
      <c r="V129" s="32">
        <v>1</v>
      </c>
      <c r="W129" s="32">
        <v>1.38</v>
      </c>
      <c r="X129" s="32">
        <v>0.109</v>
      </c>
      <c r="Y129" s="32">
        <f t="shared" si="6"/>
        <v>1.38</v>
      </c>
      <c r="Z129" s="32">
        <f t="shared" si="7"/>
        <v>0.109</v>
      </c>
      <c r="AA129" s="32">
        <v>0.16</v>
      </c>
      <c r="AB129" s="33">
        <v>1.01914136687579</v>
      </c>
      <c r="AC129">
        <f t="shared" si="8"/>
        <v>916</v>
      </c>
      <c r="AD129">
        <f t="shared" si="9"/>
        <v>3</v>
      </c>
      <c r="AE129">
        <f t="shared" si="10"/>
        <v>0.2</v>
      </c>
      <c r="AF129">
        <f>'TP Factors'!$D$5</f>
        <v>0.88209793191670816</v>
      </c>
      <c r="AG129">
        <f t="shared" si="11"/>
        <v>0.2</v>
      </c>
    </row>
    <row r="130" spans="1:33">
      <c r="A130" s="28" t="s">
        <v>125</v>
      </c>
      <c r="B130" s="28">
        <v>0</v>
      </c>
      <c r="D130" s="29">
        <v>0</v>
      </c>
      <c r="E130" s="28" t="s">
        <v>102</v>
      </c>
      <c r="F130" s="28">
        <v>0</v>
      </c>
      <c r="G130" s="30">
        <v>105</v>
      </c>
      <c r="H130" s="28" t="s">
        <v>103</v>
      </c>
      <c r="I130" s="28" t="s">
        <v>104</v>
      </c>
      <c r="J130" s="28">
        <v>0</v>
      </c>
      <c r="K130" s="31">
        <v>136.22268679999999</v>
      </c>
      <c r="L130" s="31">
        <v>737.41190261999998</v>
      </c>
      <c r="M130" s="29">
        <v>0</v>
      </c>
      <c r="N130" s="29">
        <v>0</v>
      </c>
      <c r="O130" s="28">
        <v>0</v>
      </c>
      <c r="P130" s="28">
        <v>0</v>
      </c>
      <c r="Q130" s="32">
        <v>74278</v>
      </c>
      <c r="R130" s="32">
        <v>1400</v>
      </c>
      <c r="T130" s="28" t="s">
        <v>106</v>
      </c>
      <c r="U130" s="32">
        <v>54.65</v>
      </c>
      <c r="V130" s="32">
        <v>1</v>
      </c>
      <c r="W130" s="32">
        <v>1.93</v>
      </c>
      <c r="X130" s="32">
        <v>0.497</v>
      </c>
      <c r="Y130" s="32">
        <f t="shared" si="6"/>
        <v>1.93</v>
      </c>
      <c r="Z130" s="32">
        <f t="shared" si="7"/>
        <v>0.497</v>
      </c>
      <c r="AA130" s="32">
        <v>0.88600000000000001</v>
      </c>
      <c r="AB130" s="33">
        <v>0.18207458154727099</v>
      </c>
      <c r="AC130">
        <f t="shared" si="8"/>
        <v>906</v>
      </c>
      <c r="AD130">
        <f t="shared" si="9"/>
        <v>4</v>
      </c>
      <c r="AE130">
        <f t="shared" si="10"/>
        <v>1</v>
      </c>
      <c r="AF130">
        <f>'TP Factors'!$D$5</f>
        <v>0.88209793191670816</v>
      </c>
      <c r="AG130">
        <f t="shared" si="11"/>
        <v>0.9</v>
      </c>
    </row>
    <row r="131" spans="1:33">
      <c r="A131" s="28" t="s">
        <v>125</v>
      </c>
      <c r="B131" s="28">
        <v>0</v>
      </c>
      <c r="D131" s="29">
        <v>0</v>
      </c>
      <c r="E131" s="28" t="s">
        <v>102</v>
      </c>
      <c r="F131" s="28">
        <v>0</v>
      </c>
      <c r="G131" s="30">
        <v>105</v>
      </c>
      <c r="H131" s="28" t="s">
        <v>103</v>
      </c>
      <c r="I131" s="28" t="s">
        <v>104</v>
      </c>
      <c r="J131" s="28">
        <v>0</v>
      </c>
      <c r="K131" s="31">
        <v>174.020336144</v>
      </c>
      <c r="L131" s="31">
        <v>964.83272010500002</v>
      </c>
      <c r="M131" s="29">
        <v>0</v>
      </c>
      <c r="N131" s="29">
        <v>0</v>
      </c>
      <c r="O131" s="28">
        <v>0</v>
      </c>
      <c r="P131" s="28">
        <v>0</v>
      </c>
      <c r="Q131" s="32">
        <v>74279</v>
      </c>
      <c r="R131" s="32">
        <v>1400</v>
      </c>
      <c r="T131" s="28" t="s">
        <v>131</v>
      </c>
      <c r="U131" s="32">
        <v>54.65</v>
      </c>
      <c r="V131" s="32">
        <v>1</v>
      </c>
      <c r="W131" s="32">
        <v>1.93</v>
      </c>
      <c r="X131" s="32">
        <v>0.497</v>
      </c>
      <c r="Y131" s="32">
        <f t="shared" ref="Y131:Y194" si="12">W131</f>
        <v>1.93</v>
      </c>
      <c r="Z131" s="32">
        <f t="shared" ref="Z131:Z194" si="13">X131</f>
        <v>0.497</v>
      </c>
      <c r="AA131" s="32">
        <v>0.88800000000000001</v>
      </c>
      <c r="AB131" s="33">
        <v>0.23822711843004399</v>
      </c>
      <c r="AC131">
        <f t="shared" ref="AC131:AC194" si="14">ROUND(AB131*AA131*U131*102.79,0)</f>
        <v>1188</v>
      </c>
      <c r="AD131">
        <f t="shared" ref="AD131:AD194" si="15">ROUND(Y131*AC131*0.002205,0)</f>
        <v>5</v>
      </c>
      <c r="AE131">
        <f t="shared" ref="AE131:AE194" si="16">ROUND(Z131*AC131*0.002205,1)</f>
        <v>1.3</v>
      </c>
      <c r="AF131">
        <f>'TP Factors'!$D$5</f>
        <v>0.88209793191670816</v>
      </c>
      <c r="AG131">
        <f t="shared" ref="AG131:AG194" si="17">ROUND(AE131*AF131,1)</f>
        <v>1.1000000000000001</v>
      </c>
    </row>
    <row r="132" spans="1:33">
      <c r="A132" s="28" t="s">
        <v>125</v>
      </c>
      <c r="B132" s="28">
        <v>0</v>
      </c>
      <c r="D132" s="29">
        <v>0</v>
      </c>
      <c r="E132" s="28" t="s">
        <v>102</v>
      </c>
      <c r="F132" s="28">
        <v>0</v>
      </c>
      <c r="G132" s="30">
        <v>105</v>
      </c>
      <c r="H132" s="28" t="s">
        <v>103</v>
      </c>
      <c r="I132" s="28" t="s">
        <v>104</v>
      </c>
      <c r="J132" s="28">
        <v>0</v>
      </c>
      <c r="K132" s="31">
        <v>135.03447114900001</v>
      </c>
      <c r="L132" s="31">
        <v>690.89165160799996</v>
      </c>
      <c r="M132" s="29">
        <v>0</v>
      </c>
      <c r="N132" s="29">
        <v>0</v>
      </c>
      <c r="O132" s="28">
        <v>0</v>
      </c>
      <c r="P132" s="28">
        <v>0</v>
      </c>
      <c r="Q132" s="32">
        <v>74281</v>
      </c>
      <c r="R132" s="32">
        <v>1400</v>
      </c>
      <c r="T132" s="28" t="s">
        <v>131</v>
      </c>
      <c r="U132" s="32">
        <v>54.65</v>
      </c>
      <c r="V132" s="32">
        <v>1</v>
      </c>
      <c r="W132" s="32">
        <v>1.93</v>
      </c>
      <c r="X132" s="32">
        <v>0.497</v>
      </c>
      <c r="Y132" s="32">
        <f t="shared" si="12"/>
        <v>1.93</v>
      </c>
      <c r="Z132" s="32">
        <f t="shared" si="13"/>
        <v>0.497</v>
      </c>
      <c r="AA132" s="32">
        <v>0.88800000000000001</v>
      </c>
      <c r="AB132" s="33">
        <v>0.17058825575407999</v>
      </c>
      <c r="AC132">
        <f t="shared" si="14"/>
        <v>851</v>
      </c>
      <c r="AD132">
        <f t="shared" si="15"/>
        <v>4</v>
      </c>
      <c r="AE132">
        <f t="shared" si="16"/>
        <v>0.9</v>
      </c>
      <c r="AF132">
        <f>'TP Factors'!$D$5</f>
        <v>0.88209793191670816</v>
      </c>
      <c r="AG132">
        <f t="shared" si="17"/>
        <v>0.8</v>
      </c>
    </row>
    <row r="133" spans="1:33">
      <c r="A133" s="28" t="s">
        <v>125</v>
      </c>
      <c r="B133" s="28">
        <v>0</v>
      </c>
      <c r="D133" s="29">
        <v>0</v>
      </c>
      <c r="E133" s="28" t="s">
        <v>102</v>
      </c>
      <c r="F133" s="28">
        <v>0</v>
      </c>
      <c r="G133" s="30">
        <v>105</v>
      </c>
      <c r="H133" s="28" t="s">
        <v>103</v>
      </c>
      <c r="I133" s="28" t="s">
        <v>104</v>
      </c>
      <c r="J133" s="28">
        <v>0</v>
      </c>
      <c r="K133" s="31">
        <v>897.147206676</v>
      </c>
      <c r="L133" s="31">
        <v>14795.4259459</v>
      </c>
      <c r="M133" s="29">
        <v>0</v>
      </c>
      <c r="N133" s="29">
        <v>0</v>
      </c>
      <c r="O133" s="28">
        <v>0</v>
      </c>
      <c r="P133" s="28">
        <v>0</v>
      </c>
      <c r="Q133" s="32">
        <v>74282</v>
      </c>
      <c r="R133" s="32">
        <v>1400</v>
      </c>
      <c r="T133" s="28" t="s">
        <v>106</v>
      </c>
      <c r="U133" s="32">
        <v>54.65</v>
      </c>
      <c r="V133" s="32">
        <v>1</v>
      </c>
      <c r="W133" s="32">
        <v>1.93</v>
      </c>
      <c r="X133" s="32">
        <v>0.497</v>
      </c>
      <c r="Y133" s="32">
        <f t="shared" si="12"/>
        <v>1.93</v>
      </c>
      <c r="Z133" s="32">
        <f t="shared" si="13"/>
        <v>0.497</v>
      </c>
      <c r="AA133" s="32">
        <v>0.88600000000000001</v>
      </c>
      <c r="AB133" s="33">
        <v>3.6531428473546099</v>
      </c>
      <c r="AC133">
        <f t="shared" si="14"/>
        <v>18182</v>
      </c>
      <c r="AD133">
        <f t="shared" si="15"/>
        <v>77</v>
      </c>
      <c r="AE133">
        <f t="shared" si="16"/>
        <v>19.899999999999999</v>
      </c>
      <c r="AF133">
        <f>'TP Factors'!$D$5</f>
        <v>0.88209793191670816</v>
      </c>
      <c r="AG133">
        <f t="shared" si="17"/>
        <v>17.600000000000001</v>
      </c>
    </row>
    <row r="134" spans="1:33">
      <c r="A134" s="28" t="s">
        <v>125</v>
      </c>
      <c r="B134" s="28">
        <v>0</v>
      </c>
      <c r="D134" s="29">
        <v>0</v>
      </c>
      <c r="E134" s="28" t="s">
        <v>102</v>
      </c>
      <c r="F134" s="28">
        <v>0</v>
      </c>
      <c r="G134" s="30">
        <v>105</v>
      </c>
      <c r="H134" s="28" t="s">
        <v>103</v>
      </c>
      <c r="I134" s="28" t="s">
        <v>104</v>
      </c>
      <c r="J134" s="28">
        <v>0</v>
      </c>
      <c r="K134" s="31">
        <v>638.97122389000003</v>
      </c>
      <c r="L134" s="31">
        <v>4094.3555261299998</v>
      </c>
      <c r="M134" s="29">
        <v>0</v>
      </c>
      <c r="N134" s="29">
        <v>0</v>
      </c>
      <c r="O134" s="28">
        <v>0</v>
      </c>
      <c r="P134" s="28">
        <v>0</v>
      </c>
      <c r="Q134" s="32">
        <v>74283</v>
      </c>
      <c r="R134" s="32">
        <v>1400</v>
      </c>
      <c r="T134" s="28" t="s">
        <v>131</v>
      </c>
      <c r="U134" s="32">
        <v>54.65</v>
      </c>
      <c r="V134" s="32">
        <v>1</v>
      </c>
      <c r="W134" s="32">
        <v>1.93</v>
      </c>
      <c r="X134" s="32">
        <v>0.497</v>
      </c>
      <c r="Y134" s="32">
        <f t="shared" si="12"/>
        <v>1.93</v>
      </c>
      <c r="Z134" s="32">
        <f t="shared" si="13"/>
        <v>0.497</v>
      </c>
      <c r="AA134" s="32">
        <v>0.88800000000000001</v>
      </c>
      <c r="AB134" s="33">
        <v>1.0109384575550799</v>
      </c>
      <c r="AC134">
        <f t="shared" si="14"/>
        <v>5043</v>
      </c>
      <c r="AD134">
        <f t="shared" si="15"/>
        <v>21</v>
      </c>
      <c r="AE134">
        <f t="shared" si="16"/>
        <v>5.5</v>
      </c>
      <c r="AF134">
        <f>'TP Factors'!$D$5</f>
        <v>0.88209793191670816</v>
      </c>
      <c r="AG134">
        <f t="shared" si="17"/>
        <v>4.9000000000000004</v>
      </c>
    </row>
    <row r="135" spans="1:33">
      <c r="A135" s="28" t="s">
        <v>125</v>
      </c>
      <c r="B135" s="28">
        <v>0</v>
      </c>
      <c r="D135" s="29">
        <v>0</v>
      </c>
      <c r="E135" s="28" t="s">
        <v>102</v>
      </c>
      <c r="F135" s="28">
        <v>0</v>
      </c>
      <c r="G135" s="30">
        <v>0</v>
      </c>
      <c r="H135" s="28" t="s">
        <v>103</v>
      </c>
      <c r="I135" s="28" t="s">
        <v>104</v>
      </c>
      <c r="J135" s="28">
        <v>0</v>
      </c>
      <c r="K135" s="31">
        <v>138.30284330699999</v>
      </c>
      <c r="L135" s="31">
        <v>394.21698269699999</v>
      </c>
      <c r="M135" s="29">
        <v>0</v>
      </c>
      <c r="N135" s="29">
        <v>0</v>
      </c>
      <c r="O135" s="28">
        <v>0</v>
      </c>
      <c r="P135" s="28">
        <v>0</v>
      </c>
      <c r="Q135" s="32">
        <v>74285</v>
      </c>
      <c r="R135" s="32">
        <v>6460</v>
      </c>
      <c r="T135" s="28" t="s">
        <v>122</v>
      </c>
      <c r="U135" s="32">
        <v>54.65</v>
      </c>
      <c r="V135" s="32">
        <v>1</v>
      </c>
      <c r="W135" s="32">
        <v>0</v>
      </c>
      <c r="X135" s="32">
        <v>0</v>
      </c>
      <c r="Y135" s="32">
        <f t="shared" si="12"/>
        <v>0</v>
      </c>
      <c r="Z135" s="32">
        <f t="shared" si="13"/>
        <v>0</v>
      </c>
      <c r="AA135" s="32">
        <v>0.30299999999999999</v>
      </c>
      <c r="AB135" s="33">
        <v>9.7336207648119205E-2</v>
      </c>
      <c r="AC135">
        <f t="shared" si="14"/>
        <v>166</v>
      </c>
      <c r="AD135">
        <f t="shared" si="15"/>
        <v>0</v>
      </c>
      <c r="AE135">
        <f t="shared" si="16"/>
        <v>0</v>
      </c>
      <c r="AF135">
        <f>'TP Factors'!$D$5</f>
        <v>0.88209793191670816</v>
      </c>
      <c r="AG135">
        <f t="shared" si="17"/>
        <v>0</v>
      </c>
    </row>
    <row r="136" spans="1:33">
      <c r="A136" s="28" t="s">
        <v>125</v>
      </c>
      <c r="B136" s="28">
        <v>0</v>
      </c>
      <c r="D136" s="29">
        <v>0</v>
      </c>
      <c r="E136" s="28" t="s">
        <v>102</v>
      </c>
      <c r="F136" s="28">
        <v>0</v>
      </c>
      <c r="G136" s="30">
        <v>0</v>
      </c>
      <c r="H136" s="28" t="s">
        <v>103</v>
      </c>
      <c r="I136" s="28" t="s">
        <v>104</v>
      </c>
      <c r="J136" s="28">
        <v>0</v>
      </c>
      <c r="K136" s="31">
        <v>150.37312368100001</v>
      </c>
      <c r="L136" s="31">
        <v>707.13905589399997</v>
      </c>
      <c r="M136" s="29">
        <v>0</v>
      </c>
      <c r="N136" s="29">
        <v>0</v>
      </c>
      <c r="O136" s="28">
        <v>0</v>
      </c>
      <c r="P136" s="28">
        <v>0</v>
      </c>
      <c r="Q136" s="32">
        <v>74286</v>
      </c>
      <c r="R136" s="32">
        <v>6460</v>
      </c>
      <c r="T136" s="28" t="s">
        <v>122</v>
      </c>
      <c r="U136" s="32">
        <v>54.65</v>
      </c>
      <c r="V136" s="32">
        <v>1</v>
      </c>
      <c r="W136" s="32">
        <v>0</v>
      </c>
      <c r="X136" s="32">
        <v>0</v>
      </c>
      <c r="Y136" s="32">
        <f t="shared" si="12"/>
        <v>0</v>
      </c>
      <c r="Z136" s="32">
        <f t="shared" si="13"/>
        <v>0</v>
      </c>
      <c r="AA136" s="32">
        <v>0.30299999999999999</v>
      </c>
      <c r="AB136" s="33">
        <v>0.17459983225433501</v>
      </c>
      <c r="AC136">
        <f t="shared" si="14"/>
        <v>297</v>
      </c>
      <c r="AD136">
        <f t="shared" si="15"/>
        <v>0</v>
      </c>
      <c r="AE136">
        <f t="shared" si="16"/>
        <v>0</v>
      </c>
      <c r="AF136">
        <f>'TP Factors'!$D$5</f>
        <v>0.88209793191670816</v>
      </c>
      <c r="AG136">
        <f t="shared" si="17"/>
        <v>0</v>
      </c>
    </row>
    <row r="137" spans="1:33">
      <c r="A137" s="28" t="s">
        <v>125</v>
      </c>
      <c r="B137" s="28">
        <v>0</v>
      </c>
      <c r="D137" s="29">
        <v>0</v>
      </c>
      <c r="E137" s="28" t="s">
        <v>102</v>
      </c>
      <c r="F137" s="28">
        <v>0</v>
      </c>
      <c r="G137" s="30">
        <v>0</v>
      </c>
      <c r="H137" s="28" t="s">
        <v>103</v>
      </c>
      <c r="I137" s="28" t="s">
        <v>104</v>
      </c>
      <c r="J137" s="28">
        <v>0</v>
      </c>
      <c r="K137" s="31">
        <v>65.848736051000003</v>
      </c>
      <c r="L137" s="31">
        <v>195.29554173700001</v>
      </c>
      <c r="M137" s="29">
        <v>0</v>
      </c>
      <c r="N137" s="29">
        <v>0</v>
      </c>
      <c r="O137" s="28">
        <v>0</v>
      </c>
      <c r="P137" s="28">
        <v>0</v>
      </c>
      <c r="Q137" s="32">
        <v>74287</v>
      </c>
      <c r="R137" s="32">
        <v>6460</v>
      </c>
      <c r="T137" s="28" t="s">
        <v>134</v>
      </c>
      <c r="U137" s="32">
        <v>54.65</v>
      </c>
      <c r="V137" s="32">
        <v>1</v>
      </c>
      <c r="W137" s="32">
        <v>0</v>
      </c>
      <c r="X137" s="32">
        <v>0</v>
      </c>
      <c r="Y137" s="32">
        <f t="shared" si="12"/>
        <v>0</v>
      </c>
      <c r="Z137" s="32">
        <f t="shared" si="13"/>
        <v>0</v>
      </c>
      <c r="AA137" s="32">
        <v>0.191</v>
      </c>
      <c r="AB137" s="33">
        <v>4.8220446340201097E-2</v>
      </c>
      <c r="AC137">
        <f t="shared" si="14"/>
        <v>52</v>
      </c>
      <c r="AD137">
        <f t="shared" si="15"/>
        <v>0</v>
      </c>
      <c r="AE137">
        <f t="shared" si="16"/>
        <v>0</v>
      </c>
      <c r="AF137">
        <f>'TP Factors'!$D$5</f>
        <v>0.88209793191670816</v>
      </c>
      <c r="AG137">
        <f t="shared" si="17"/>
        <v>0</v>
      </c>
    </row>
    <row r="138" spans="1:33">
      <c r="A138" s="28" t="s">
        <v>125</v>
      </c>
      <c r="B138" s="28">
        <v>0</v>
      </c>
      <c r="D138" s="29">
        <v>0</v>
      </c>
      <c r="E138" s="28" t="s">
        <v>102</v>
      </c>
      <c r="F138" s="28">
        <v>0</v>
      </c>
      <c r="G138" s="30">
        <v>0</v>
      </c>
      <c r="H138" s="28" t="s">
        <v>103</v>
      </c>
      <c r="I138" s="28" t="s">
        <v>104</v>
      </c>
      <c r="J138" s="28">
        <v>0</v>
      </c>
      <c r="K138" s="31">
        <v>183.06005641300001</v>
      </c>
      <c r="L138" s="31">
        <v>1175.87277161</v>
      </c>
      <c r="M138" s="29">
        <v>0</v>
      </c>
      <c r="N138" s="29">
        <v>0</v>
      </c>
      <c r="O138" s="28">
        <v>0</v>
      </c>
      <c r="P138" s="28">
        <v>0</v>
      </c>
      <c r="Q138" s="32">
        <v>74288</v>
      </c>
      <c r="R138" s="32">
        <v>6460</v>
      </c>
      <c r="T138" s="28" t="s">
        <v>122</v>
      </c>
      <c r="U138" s="32">
        <v>54.65</v>
      </c>
      <c r="V138" s="32">
        <v>1</v>
      </c>
      <c r="W138" s="32">
        <v>0</v>
      </c>
      <c r="X138" s="32">
        <v>0</v>
      </c>
      <c r="Y138" s="32">
        <f t="shared" si="12"/>
        <v>0</v>
      </c>
      <c r="Z138" s="32">
        <f t="shared" si="13"/>
        <v>0</v>
      </c>
      <c r="AA138" s="32">
        <v>0.30299999999999999</v>
      </c>
      <c r="AB138" s="33">
        <v>0.29033499901738802</v>
      </c>
      <c r="AC138">
        <f t="shared" si="14"/>
        <v>494</v>
      </c>
      <c r="AD138">
        <f t="shared" si="15"/>
        <v>0</v>
      </c>
      <c r="AE138">
        <f t="shared" si="16"/>
        <v>0</v>
      </c>
      <c r="AF138">
        <f>'TP Factors'!$D$5</f>
        <v>0.88209793191670816</v>
      </c>
      <c r="AG138">
        <f t="shared" si="17"/>
        <v>0</v>
      </c>
    </row>
    <row r="139" spans="1:33">
      <c r="A139" s="28" t="s">
        <v>125</v>
      </c>
      <c r="B139" s="28">
        <v>0</v>
      </c>
      <c r="D139" s="29">
        <v>0</v>
      </c>
      <c r="E139" s="28" t="s">
        <v>102</v>
      </c>
      <c r="F139" s="28">
        <v>0</v>
      </c>
      <c r="G139" s="30">
        <v>0</v>
      </c>
      <c r="H139" s="28" t="s">
        <v>103</v>
      </c>
      <c r="I139" s="28" t="s">
        <v>104</v>
      </c>
      <c r="J139" s="28">
        <v>0</v>
      </c>
      <c r="K139" s="31">
        <v>120.009096239</v>
      </c>
      <c r="L139" s="31">
        <v>692.72605584500002</v>
      </c>
      <c r="M139" s="29">
        <v>0</v>
      </c>
      <c r="N139" s="29">
        <v>0</v>
      </c>
      <c r="O139" s="28">
        <v>0</v>
      </c>
      <c r="P139" s="28">
        <v>0</v>
      </c>
      <c r="Q139" s="32">
        <v>74289</v>
      </c>
      <c r="R139" s="32">
        <v>6460</v>
      </c>
      <c r="T139" s="28" t="s">
        <v>122</v>
      </c>
      <c r="U139" s="32">
        <v>54.65</v>
      </c>
      <c r="V139" s="32">
        <v>1</v>
      </c>
      <c r="W139" s="32">
        <v>0</v>
      </c>
      <c r="X139" s="32">
        <v>0</v>
      </c>
      <c r="Y139" s="32">
        <f t="shared" si="12"/>
        <v>0</v>
      </c>
      <c r="Z139" s="32">
        <f t="shared" si="13"/>
        <v>0</v>
      </c>
      <c r="AA139" s="32">
        <v>0.30299999999999999</v>
      </c>
      <c r="AB139" s="33">
        <v>0.17104115626401101</v>
      </c>
      <c r="AC139">
        <f t="shared" si="14"/>
        <v>291</v>
      </c>
      <c r="AD139">
        <f t="shared" si="15"/>
        <v>0</v>
      </c>
      <c r="AE139">
        <f t="shared" si="16"/>
        <v>0</v>
      </c>
      <c r="AF139">
        <f>'TP Factors'!$D$5</f>
        <v>0.88209793191670816</v>
      </c>
      <c r="AG139">
        <f t="shared" si="17"/>
        <v>0</v>
      </c>
    </row>
    <row r="140" spans="1:33">
      <c r="A140" s="28" t="s">
        <v>125</v>
      </c>
      <c r="B140" s="28">
        <v>0</v>
      </c>
      <c r="D140" s="29">
        <v>0</v>
      </c>
      <c r="E140" s="28" t="s">
        <v>102</v>
      </c>
      <c r="F140" s="28">
        <v>0</v>
      </c>
      <c r="G140" s="30">
        <v>0</v>
      </c>
      <c r="H140" s="28" t="s">
        <v>103</v>
      </c>
      <c r="I140" s="28" t="s">
        <v>104</v>
      </c>
      <c r="J140" s="28">
        <v>0</v>
      </c>
      <c r="K140" s="31">
        <v>162.478773211</v>
      </c>
      <c r="L140" s="31">
        <v>88.514695289499997</v>
      </c>
      <c r="M140" s="29">
        <v>0</v>
      </c>
      <c r="N140" s="29">
        <v>0</v>
      </c>
      <c r="O140" s="28">
        <v>0</v>
      </c>
      <c r="P140" s="28">
        <v>0</v>
      </c>
      <c r="Q140" s="32">
        <v>74290</v>
      </c>
      <c r="R140" s="32">
        <v>6460</v>
      </c>
      <c r="T140" s="28" t="s">
        <v>122</v>
      </c>
      <c r="U140" s="32">
        <v>54.65</v>
      </c>
      <c r="V140" s="32">
        <v>1</v>
      </c>
      <c r="W140" s="32">
        <v>0</v>
      </c>
      <c r="X140" s="32">
        <v>0</v>
      </c>
      <c r="Y140" s="32">
        <f t="shared" si="12"/>
        <v>0</v>
      </c>
      <c r="Z140" s="32">
        <f t="shared" si="13"/>
        <v>0</v>
      </c>
      <c r="AA140" s="32">
        <v>0.30299999999999999</v>
      </c>
      <c r="AB140" s="33">
        <v>2.1855183794925299E-2</v>
      </c>
      <c r="AC140">
        <f t="shared" si="14"/>
        <v>37</v>
      </c>
      <c r="AD140">
        <f t="shared" si="15"/>
        <v>0</v>
      </c>
      <c r="AE140">
        <f t="shared" si="16"/>
        <v>0</v>
      </c>
      <c r="AF140">
        <f>'TP Factors'!$D$5</f>
        <v>0.88209793191670816</v>
      </c>
      <c r="AG140">
        <f t="shared" si="17"/>
        <v>0</v>
      </c>
    </row>
    <row r="141" spans="1:33">
      <c r="A141" s="28" t="s">
        <v>125</v>
      </c>
      <c r="B141" s="28">
        <v>0</v>
      </c>
      <c r="D141" s="29">
        <v>0</v>
      </c>
      <c r="E141" s="28" t="s">
        <v>102</v>
      </c>
      <c r="F141" s="28">
        <v>0</v>
      </c>
      <c r="G141" s="30">
        <v>0</v>
      </c>
      <c r="H141" s="28" t="s">
        <v>103</v>
      </c>
      <c r="I141" s="28" t="s">
        <v>104</v>
      </c>
      <c r="J141" s="28">
        <v>0</v>
      </c>
      <c r="K141" s="31">
        <v>352.07678528100001</v>
      </c>
      <c r="L141" s="31">
        <v>4850.3902314999996</v>
      </c>
      <c r="M141" s="29">
        <v>0</v>
      </c>
      <c r="N141" s="29">
        <v>0</v>
      </c>
      <c r="O141" s="28">
        <v>0</v>
      </c>
      <c r="P141" s="28">
        <v>0</v>
      </c>
      <c r="Q141" s="32">
        <v>74291</v>
      </c>
      <c r="R141" s="32">
        <v>6460</v>
      </c>
      <c r="T141" s="28" t="s">
        <v>122</v>
      </c>
      <c r="U141" s="32">
        <v>54.65</v>
      </c>
      <c r="V141" s="32">
        <v>1</v>
      </c>
      <c r="W141" s="32">
        <v>0</v>
      </c>
      <c r="X141" s="32">
        <v>0</v>
      </c>
      <c r="Y141" s="32">
        <f t="shared" si="12"/>
        <v>0</v>
      </c>
      <c r="Z141" s="32">
        <f t="shared" si="13"/>
        <v>0</v>
      </c>
      <c r="AA141" s="32">
        <v>0.30299999999999999</v>
      </c>
      <c r="AB141" s="33">
        <v>1.1976111077548399</v>
      </c>
      <c r="AC141">
        <f t="shared" si="14"/>
        <v>2038</v>
      </c>
      <c r="AD141">
        <f t="shared" si="15"/>
        <v>0</v>
      </c>
      <c r="AE141">
        <f t="shared" si="16"/>
        <v>0</v>
      </c>
      <c r="AF141">
        <f>'TP Factors'!$D$5</f>
        <v>0.88209793191670816</v>
      </c>
      <c r="AG141">
        <f t="shared" si="17"/>
        <v>0</v>
      </c>
    </row>
    <row r="142" spans="1:33">
      <c r="A142" s="28" t="s">
        <v>125</v>
      </c>
      <c r="B142" s="28">
        <v>0</v>
      </c>
      <c r="D142" s="29">
        <v>0</v>
      </c>
      <c r="E142" s="28" t="s">
        <v>102</v>
      </c>
      <c r="F142" s="28">
        <v>0</v>
      </c>
      <c r="G142" s="30">
        <v>0</v>
      </c>
      <c r="H142" s="28" t="s">
        <v>103</v>
      </c>
      <c r="I142" s="28" t="s">
        <v>104</v>
      </c>
      <c r="J142" s="28">
        <v>0</v>
      </c>
      <c r="K142" s="31">
        <v>120.009045575</v>
      </c>
      <c r="L142" s="31">
        <v>692.72496695699999</v>
      </c>
      <c r="M142" s="29">
        <v>0</v>
      </c>
      <c r="N142" s="29">
        <v>0</v>
      </c>
      <c r="O142" s="28">
        <v>0</v>
      </c>
      <c r="P142" s="28">
        <v>0</v>
      </c>
      <c r="Q142" s="32">
        <v>74292</v>
      </c>
      <c r="R142" s="32">
        <v>6460</v>
      </c>
      <c r="T142" s="28" t="s">
        <v>122</v>
      </c>
      <c r="U142" s="32">
        <v>54.65</v>
      </c>
      <c r="V142" s="32">
        <v>1</v>
      </c>
      <c r="W142" s="32">
        <v>0</v>
      </c>
      <c r="X142" s="32">
        <v>0</v>
      </c>
      <c r="Y142" s="32">
        <f t="shared" si="12"/>
        <v>0</v>
      </c>
      <c r="Z142" s="32">
        <f t="shared" si="13"/>
        <v>0</v>
      </c>
      <c r="AA142" s="32">
        <v>0.30299999999999999</v>
      </c>
      <c r="AB142" s="33">
        <v>0.17104090899868901</v>
      </c>
      <c r="AC142">
        <f t="shared" si="14"/>
        <v>291</v>
      </c>
      <c r="AD142">
        <f t="shared" si="15"/>
        <v>0</v>
      </c>
      <c r="AE142">
        <f t="shared" si="16"/>
        <v>0</v>
      </c>
      <c r="AF142">
        <f>'TP Factors'!$D$5</f>
        <v>0.88209793191670816</v>
      </c>
      <c r="AG142">
        <f t="shared" si="17"/>
        <v>0</v>
      </c>
    </row>
    <row r="143" spans="1:33">
      <c r="A143" s="28" t="s">
        <v>125</v>
      </c>
      <c r="B143" s="28">
        <v>0</v>
      </c>
      <c r="D143" s="29">
        <v>0</v>
      </c>
      <c r="E143" s="28" t="s">
        <v>102</v>
      </c>
      <c r="F143" s="28">
        <v>0</v>
      </c>
      <c r="G143" s="30">
        <v>0</v>
      </c>
      <c r="H143" s="28" t="s">
        <v>103</v>
      </c>
      <c r="I143" s="28" t="s">
        <v>104</v>
      </c>
      <c r="J143" s="28">
        <v>0</v>
      </c>
      <c r="K143" s="31">
        <v>319.78627775299998</v>
      </c>
      <c r="L143" s="31">
        <v>4648.9369857199999</v>
      </c>
      <c r="M143" s="29">
        <v>0</v>
      </c>
      <c r="N143" s="29">
        <v>0</v>
      </c>
      <c r="O143" s="28">
        <v>0</v>
      </c>
      <c r="P143" s="28">
        <v>0</v>
      </c>
      <c r="Q143" s="32">
        <v>74293</v>
      </c>
      <c r="R143" s="32">
        <v>6460</v>
      </c>
      <c r="T143" s="28" t="s">
        <v>122</v>
      </c>
      <c r="U143" s="32">
        <v>54.65</v>
      </c>
      <c r="V143" s="32">
        <v>1</v>
      </c>
      <c r="W143" s="32">
        <v>0</v>
      </c>
      <c r="X143" s="32">
        <v>0</v>
      </c>
      <c r="Y143" s="32">
        <f t="shared" si="12"/>
        <v>0</v>
      </c>
      <c r="Z143" s="32">
        <f t="shared" si="13"/>
        <v>0</v>
      </c>
      <c r="AA143" s="32">
        <v>0.30299999999999999</v>
      </c>
      <c r="AB143" s="33">
        <v>1.1478704000798201</v>
      </c>
      <c r="AC143">
        <f t="shared" si="14"/>
        <v>1954</v>
      </c>
      <c r="AD143">
        <f t="shared" si="15"/>
        <v>0</v>
      </c>
      <c r="AE143">
        <f t="shared" si="16"/>
        <v>0</v>
      </c>
      <c r="AF143">
        <f>'TP Factors'!$D$5</f>
        <v>0.88209793191670816</v>
      </c>
      <c r="AG143">
        <f t="shared" si="17"/>
        <v>0</v>
      </c>
    </row>
    <row r="144" spans="1:33">
      <c r="A144" s="28" t="s">
        <v>125</v>
      </c>
      <c r="B144" s="28">
        <v>0</v>
      </c>
      <c r="D144" s="29">
        <v>0</v>
      </c>
      <c r="E144" s="28" t="s">
        <v>102</v>
      </c>
      <c r="F144" s="28">
        <v>0</v>
      </c>
      <c r="G144" s="30">
        <v>0</v>
      </c>
      <c r="H144" s="28" t="s">
        <v>103</v>
      </c>
      <c r="I144" s="28" t="s">
        <v>104</v>
      </c>
      <c r="J144" s="28">
        <v>0</v>
      </c>
      <c r="K144" s="31">
        <v>158.66471000000001</v>
      </c>
      <c r="L144" s="31">
        <v>557.13103801399996</v>
      </c>
      <c r="M144" s="29">
        <v>0</v>
      </c>
      <c r="N144" s="29">
        <v>0</v>
      </c>
      <c r="O144" s="28">
        <v>0</v>
      </c>
      <c r="P144" s="28">
        <v>0</v>
      </c>
      <c r="Q144" s="32">
        <v>74294</v>
      </c>
      <c r="R144" s="32">
        <v>6460</v>
      </c>
      <c r="T144" s="28" t="s">
        <v>134</v>
      </c>
      <c r="U144" s="32">
        <v>54.65</v>
      </c>
      <c r="V144" s="32">
        <v>1</v>
      </c>
      <c r="W144" s="32">
        <v>0</v>
      </c>
      <c r="X144" s="32">
        <v>0</v>
      </c>
      <c r="Y144" s="32">
        <f t="shared" si="12"/>
        <v>0</v>
      </c>
      <c r="Z144" s="32">
        <f t="shared" si="13"/>
        <v>0</v>
      </c>
      <c r="AA144" s="32">
        <v>0.191</v>
      </c>
      <c r="AB144" s="33">
        <v>0.13756137357199599</v>
      </c>
      <c r="AC144">
        <f t="shared" si="14"/>
        <v>148</v>
      </c>
      <c r="AD144">
        <f t="shared" si="15"/>
        <v>0</v>
      </c>
      <c r="AE144">
        <f t="shared" si="16"/>
        <v>0</v>
      </c>
      <c r="AF144">
        <f>'TP Factors'!$D$5</f>
        <v>0.88209793191670816</v>
      </c>
      <c r="AG144">
        <f t="shared" si="17"/>
        <v>0</v>
      </c>
    </row>
    <row r="145" spans="1:33">
      <c r="A145" s="28" t="s">
        <v>125</v>
      </c>
      <c r="B145" s="28">
        <v>0</v>
      </c>
      <c r="D145" s="29">
        <v>0</v>
      </c>
      <c r="E145" s="28" t="s">
        <v>102</v>
      </c>
      <c r="F145" s="28">
        <v>0</v>
      </c>
      <c r="G145" s="30">
        <v>0</v>
      </c>
      <c r="H145" s="28" t="s">
        <v>103</v>
      </c>
      <c r="I145" s="28" t="s">
        <v>104</v>
      </c>
      <c r="J145" s="28">
        <v>0</v>
      </c>
      <c r="K145" s="31">
        <v>9.5553010038699995</v>
      </c>
      <c r="L145" s="31">
        <v>1.9939291300899999</v>
      </c>
      <c r="M145" s="29">
        <v>0</v>
      </c>
      <c r="N145" s="29">
        <v>0</v>
      </c>
      <c r="O145" s="28">
        <v>0</v>
      </c>
      <c r="P145" s="28">
        <v>0</v>
      </c>
      <c r="Q145" s="32">
        <v>74295</v>
      </c>
      <c r="R145" s="32">
        <v>6460</v>
      </c>
      <c r="T145" s="28" t="s">
        <v>134</v>
      </c>
      <c r="U145" s="32">
        <v>54.65</v>
      </c>
      <c r="V145" s="32">
        <v>1</v>
      </c>
      <c r="W145" s="32">
        <v>0</v>
      </c>
      <c r="X145" s="32">
        <v>0</v>
      </c>
      <c r="Y145" s="32">
        <f t="shared" si="12"/>
        <v>0</v>
      </c>
      <c r="Z145" s="32">
        <f t="shared" si="13"/>
        <v>0</v>
      </c>
      <c r="AA145" s="32">
        <v>0.191</v>
      </c>
      <c r="AB145" s="33">
        <v>4.9232156544347003E-4</v>
      </c>
      <c r="AC145">
        <f t="shared" si="14"/>
        <v>1</v>
      </c>
      <c r="AD145">
        <f t="shared" si="15"/>
        <v>0</v>
      </c>
      <c r="AE145">
        <f t="shared" si="16"/>
        <v>0</v>
      </c>
      <c r="AF145">
        <f>'TP Factors'!$D$5</f>
        <v>0.88209793191670816</v>
      </c>
      <c r="AG145">
        <f t="shared" si="17"/>
        <v>0</v>
      </c>
    </row>
    <row r="146" spans="1:33">
      <c r="A146" s="28" t="s">
        <v>125</v>
      </c>
      <c r="B146" s="28">
        <v>0</v>
      </c>
      <c r="D146" s="29">
        <v>0</v>
      </c>
      <c r="E146" s="28" t="s">
        <v>102</v>
      </c>
      <c r="F146" s="28">
        <v>0</v>
      </c>
      <c r="G146" s="30">
        <v>0</v>
      </c>
      <c r="H146" s="28" t="s">
        <v>103</v>
      </c>
      <c r="I146" s="28" t="s">
        <v>104</v>
      </c>
      <c r="J146" s="28">
        <v>0</v>
      </c>
      <c r="K146" s="31">
        <v>402.33353359900002</v>
      </c>
      <c r="L146" s="31">
        <v>7425.8758434800002</v>
      </c>
      <c r="M146" s="29">
        <v>0</v>
      </c>
      <c r="N146" s="29">
        <v>0</v>
      </c>
      <c r="O146" s="28">
        <v>0</v>
      </c>
      <c r="P146" s="28">
        <v>0</v>
      </c>
      <c r="Q146" s="32">
        <v>74296</v>
      </c>
      <c r="R146" s="32">
        <v>6460</v>
      </c>
      <c r="T146" s="28" t="s">
        <v>134</v>
      </c>
      <c r="U146" s="32">
        <v>54.65</v>
      </c>
      <c r="V146" s="32">
        <v>1</v>
      </c>
      <c r="W146" s="32">
        <v>0</v>
      </c>
      <c r="X146" s="32">
        <v>0</v>
      </c>
      <c r="Y146" s="32">
        <f t="shared" si="12"/>
        <v>0</v>
      </c>
      <c r="Z146" s="32">
        <f t="shared" si="13"/>
        <v>0</v>
      </c>
      <c r="AA146" s="32">
        <v>0.191</v>
      </c>
      <c r="AB146" s="33">
        <v>1.8335239251389199</v>
      </c>
      <c r="AC146">
        <f t="shared" si="14"/>
        <v>1967</v>
      </c>
      <c r="AD146">
        <f t="shared" si="15"/>
        <v>0</v>
      </c>
      <c r="AE146">
        <f t="shared" si="16"/>
        <v>0</v>
      </c>
      <c r="AF146">
        <f>'TP Factors'!$D$5</f>
        <v>0.88209793191670816</v>
      </c>
      <c r="AG146">
        <f t="shared" si="17"/>
        <v>0</v>
      </c>
    </row>
    <row r="147" spans="1:33">
      <c r="A147" s="28" t="s">
        <v>125</v>
      </c>
      <c r="B147" s="28">
        <v>0</v>
      </c>
      <c r="D147" s="29">
        <v>0</v>
      </c>
      <c r="E147" s="28" t="s">
        <v>102</v>
      </c>
      <c r="F147" s="28">
        <v>0</v>
      </c>
      <c r="G147" s="30">
        <v>0</v>
      </c>
      <c r="H147" s="28" t="s">
        <v>103</v>
      </c>
      <c r="I147" s="28" t="s">
        <v>104</v>
      </c>
      <c r="J147" s="28">
        <v>0</v>
      </c>
      <c r="K147" s="31">
        <v>375.65133913300002</v>
      </c>
      <c r="L147" s="31">
        <v>4641.5962896299998</v>
      </c>
      <c r="M147" s="29">
        <v>0</v>
      </c>
      <c r="N147" s="29">
        <v>0</v>
      </c>
      <c r="O147" s="28">
        <v>0</v>
      </c>
      <c r="P147" s="28">
        <v>0</v>
      </c>
      <c r="Q147" s="32">
        <v>74297</v>
      </c>
      <c r="R147" s="32">
        <v>6460</v>
      </c>
      <c r="T147" s="28" t="s">
        <v>122</v>
      </c>
      <c r="U147" s="32">
        <v>54.65</v>
      </c>
      <c r="V147" s="32">
        <v>1</v>
      </c>
      <c r="W147" s="32">
        <v>0</v>
      </c>
      <c r="X147" s="32">
        <v>0</v>
      </c>
      <c r="Y147" s="32">
        <f t="shared" si="12"/>
        <v>0</v>
      </c>
      <c r="Z147" s="32">
        <f t="shared" si="13"/>
        <v>0</v>
      </c>
      <c r="AA147" s="32">
        <v>0.30299999999999999</v>
      </c>
      <c r="AB147" s="33">
        <v>1.1460575125824899</v>
      </c>
      <c r="AC147">
        <f t="shared" si="14"/>
        <v>1951</v>
      </c>
      <c r="AD147">
        <f t="shared" si="15"/>
        <v>0</v>
      </c>
      <c r="AE147">
        <f t="shared" si="16"/>
        <v>0</v>
      </c>
      <c r="AF147">
        <f>'TP Factors'!$D$5</f>
        <v>0.88209793191670816</v>
      </c>
      <c r="AG147">
        <f t="shared" si="17"/>
        <v>0</v>
      </c>
    </row>
    <row r="148" spans="1:33">
      <c r="A148" s="28" t="s">
        <v>125</v>
      </c>
      <c r="B148" s="28">
        <v>0</v>
      </c>
      <c r="D148" s="29">
        <v>0</v>
      </c>
      <c r="E148" s="28" t="s">
        <v>102</v>
      </c>
      <c r="F148" s="28">
        <v>0</v>
      </c>
      <c r="G148" s="30">
        <v>0</v>
      </c>
      <c r="H148" s="28" t="s">
        <v>103</v>
      </c>
      <c r="I148" s="28" t="s">
        <v>104</v>
      </c>
      <c r="J148" s="28">
        <v>0</v>
      </c>
      <c r="K148" s="31">
        <v>401.22801546800002</v>
      </c>
      <c r="L148" s="31">
        <v>3559.6173216699999</v>
      </c>
      <c r="M148" s="29">
        <v>0</v>
      </c>
      <c r="N148" s="29">
        <v>0</v>
      </c>
      <c r="O148" s="28">
        <v>0</v>
      </c>
      <c r="P148" s="28">
        <v>0</v>
      </c>
      <c r="Q148" s="32">
        <v>74298</v>
      </c>
      <c r="R148" s="32">
        <v>6460</v>
      </c>
      <c r="T148" s="28" t="s">
        <v>134</v>
      </c>
      <c r="U148" s="32">
        <v>54.65</v>
      </c>
      <c r="V148" s="32">
        <v>1</v>
      </c>
      <c r="W148" s="32">
        <v>0</v>
      </c>
      <c r="X148" s="32">
        <v>0</v>
      </c>
      <c r="Y148" s="32">
        <f t="shared" si="12"/>
        <v>0</v>
      </c>
      <c r="Z148" s="32">
        <f t="shared" si="13"/>
        <v>0</v>
      </c>
      <c r="AA148" s="32">
        <v>0.191</v>
      </c>
      <c r="AB148" s="33">
        <v>0.87890555214722299</v>
      </c>
      <c r="AC148">
        <f t="shared" si="14"/>
        <v>943</v>
      </c>
      <c r="AD148">
        <f t="shared" si="15"/>
        <v>0</v>
      </c>
      <c r="AE148">
        <f t="shared" si="16"/>
        <v>0</v>
      </c>
      <c r="AF148">
        <f>'TP Factors'!$D$5</f>
        <v>0.88209793191670816</v>
      </c>
      <c r="AG148">
        <f t="shared" si="17"/>
        <v>0</v>
      </c>
    </row>
    <row r="149" spans="1:33">
      <c r="A149" s="28" t="s">
        <v>125</v>
      </c>
      <c r="B149" s="28">
        <v>0</v>
      </c>
      <c r="D149" s="29">
        <v>0</v>
      </c>
      <c r="E149" s="28" t="s">
        <v>102</v>
      </c>
      <c r="F149" s="28">
        <v>0</v>
      </c>
      <c r="G149" s="30">
        <v>0</v>
      </c>
      <c r="H149" s="28" t="s">
        <v>103</v>
      </c>
      <c r="I149" s="28" t="s">
        <v>104</v>
      </c>
      <c r="J149" s="28">
        <v>0</v>
      </c>
      <c r="K149" s="31">
        <v>299.80345946800003</v>
      </c>
      <c r="L149" s="31">
        <v>3163.2850840800002</v>
      </c>
      <c r="M149" s="29">
        <v>0</v>
      </c>
      <c r="N149" s="29">
        <v>0</v>
      </c>
      <c r="O149" s="28">
        <v>0</v>
      </c>
      <c r="P149" s="28">
        <v>0</v>
      </c>
      <c r="Q149" s="32">
        <v>74299</v>
      </c>
      <c r="R149" s="32">
        <v>6460</v>
      </c>
      <c r="T149" s="28" t="s">
        <v>134</v>
      </c>
      <c r="U149" s="32">
        <v>54.65</v>
      </c>
      <c r="V149" s="32">
        <v>1</v>
      </c>
      <c r="W149" s="32">
        <v>0</v>
      </c>
      <c r="X149" s="32">
        <v>0</v>
      </c>
      <c r="Y149" s="32">
        <f t="shared" si="12"/>
        <v>0</v>
      </c>
      <c r="Z149" s="32">
        <f t="shared" si="13"/>
        <v>0</v>
      </c>
      <c r="AA149" s="32">
        <v>0.191</v>
      </c>
      <c r="AB149" s="33">
        <v>0.78104757653449997</v>
      </c>
      <c r="AC149">
        <f t="shared" si="14"/>
        <v>838</v>
      </c>
      <c r="AD149">
        <f t="shared" si="15"/>
        <v>0</v>
      </c>
      <c r="AE149">
        <f t="shared" si="16"/>
        <v>0</v>
      </c>
      <c r="AF149">
        <f>'TP Factors'!$D$5</f>
        <v>0.88209793191670816</v>
      </c>
      <c r="AG149">
        <f t="shared" si="17"/>
        <v>0</v>
      </c>
    </row>
    <row r="150" spans="1:33">
      <c r="A150" s="28" t="s">
        <v>125</v>
      </c>
      <c r="B150" s="28">
        <v>0</v>
      </c>
      <c r="D150" s="29">
        <v>0</v>
      </c>
      <c r="E150" s="28" t="s">
        <v>102</v>
      </c>
      <c r="F150" s="28">
        <v>0</v>
      </c>
      <c r="G150" s="30">
        <v>0</v>
      </c>
      <c r="H150" s="28" t="s">
        <v>103</v>
      </c>
      <c r="I150" s="28" t="s">
        <v>104</v>
      </c>
      <c r="J150" s="28">
        <v>0</v>
      </c>
      <c r="K150" s="31">
        <v>3369.3027776099998</v>
      </c>
      <c r="L150" s="31">
        <v>126157.664571</v>
      </c>
      <c r="M150" s="29">
        <v>0</v>
      </c>
      <c r="N150" s="29">
        <v>0</v>
      </c>
      <c r="O150" s="28">
        <v>0</v>
      </c>
      <c r="P150" s="28">
        <v>0</v>
      </c>
      <c r="Q150" s="32">
        <v>74300</v>
      </c>
      <c r="R150" s="32">
        <v>6460</v>
      </c>
      <c r="T150" s="28" t="s">
        <v>122</v>
      </c>
      <c r="U150" s="32">
        <v>54.65</v>
      </c>
      <c r="V150" s="32">
        <v>1</v>
      </c>
      <c r="W150" s="32">
        <v>0</v>
      </c>
      <c r="X150" s="32">
        <v>0</v>
      </c>
      <c r="Y150" s="32">
        <f t="shared" si="12"/>
        <v>0</v>
      </c>
      <c r="Z150" s="32">
        <f t="shared" si="13"/>
        <v>0</v>
      </c>
      <c r="AA150" s="32">
        <v>0.30299999999999999</v>
      </c>
      <c r="AB150" s="33">
        <v>31.149615907099999</v>
      </c>
      <c r="AC150">
        <f t="shared" si="14"/>
        <v>53020</v>
      </c>
      <c r="AD150">
        <f t="shared" si="15"/>
        <v>0</v>
      </c>
      <c r="AE150">
        <f t="shared" si="16"/>
        <v>0</v>
      </c>
      <c r="AF150">
        <f>'TP Factors'!$D$5</f>
        <v>0.88209793191670816</v>
      </c>
      <c r="AG150">
        <f t="shared" si="17"/>
        <v>0</v>
      </c>
    </row>
    <row r="151" spans="1:33">
      <c r="A151" s="28" t="s">
        <v>125</v>
      </c>
      <c r="B151" s="28">
        <v>0</v>
      </c>
      <c r="D151" s="29">
        <v>0</v>
      </c>
      <c r="E151" s="28" t="s">
        <v>102</v>
      </c>
      <c r="F151" s="28">
        <v>0</v>
      </c>
      <c r="G151" s="30">
        <v>0</v>
      </c>
      <c r="H151" s="28" t="s">
        <v>103</v>
      </c>
      <c r="I151" s="28" t="s">
        <v>104</v>
      </c>
      <c r="J151" s="28">
        <v>0</v>
      </c>
      <c r="K151" s="31">
        <v>202.68643252000001</v>
      </c>
      <c r="L151" s="31">
        <v>2643.3906341799998</v>
      </c>
      <c r="M151" s="29">
        <v>0</v>
      </c>
      <c r="N151" s="29">
        <v>0</v>
      </c>
      <c r="O151" s="28">
        <v>0</v>
      </c>
      <c r="P151" s="28">
        <v>0</v>
      </c>
      <c r="Q151" s="32">
        <v>74301</v>
      </c>
      <c r="R151" s="32">
        <v>6460</v>
      </c>
      <c r="T151" s="28" t="s">
        <v>134</v>
      </c>
      <c r="U151" s="32">
        <v>54.65</v>
      </c>
      <c r="V151" s="32">
        <v>1</v>
      </c>
      <c r="W151" s="32">
        <v>0</v>
      </c>
      <c r="X151" s="32">
        <v>0</v>
      </c>
      <c r="Y151" s="32">
        <f t="shared" si="12"/>
        <v>0</v>
      </c>
      <c r="Z151" s="32">
        <f t="shared" si="13"/>
        <v>0</v>
      </c>
      <c r="AA151" s="32">
        <v>0.191</v>
      </c>
      <c r="AB151" s="33">
        <v>0.652680296856891</v>
      </c>
      <c r="AC151">
        <f t="shared" si="14"/>
        <v>700</v>
      </c>
      <c r="AD151">
        <f t="shared" si="15"/>
        <v>0</v>
      </c>
      <c r="AE151">
        <f t="shared" si="16"/>
        <v>0</v>
      </c>
      <c r="AF151">
        <f>'TP Factors'!$D$5</f>
        <v>0.88209793191670816</v>
      </c>
      <c r="AG151">
        <f t="shared" si="17"/>
        <v>0</v>
      </c>
    </row>
    <row r="152" spans="1:33">
      <c r="A152" s="28" t="s">
        <v>125</v>
      </c>
      <c r="B152" s="28">
        <v>0</v>
      </c>
      <c r="D152" s="29">
        <v>0</v>
      </c>
      <c r="E152" s="28" t="s">
        <v>102</v>
      </c>
      <c r="F152" s="28">
        <v>0</v>
      </c>
      <c r="G152" s="30">
        <v>0</v>
      </c>
      <c r="H152" s="28" t="s">
        <v>103</v>
      </c>
      <c r="I152" s="28" t="s">
        <v>104</v>
      </c>
      <c r="J152" s="28">
        <v>0</v>
      </c>
      <c r="K152" s="31">
        <v>237.86047776300001</v>
      </c>
      <c r="L152" s="31">
        <v>3032.6781701300001</v>
      </c>
      <c r="M152" s="29">
        <v>0</v>
      </c>
      <c r="N152" s="29">
        <v>0</v>
      </c>
      <c r="O152" s="28">
        <v>0</v>
      </c>
      <c r="P152" s="28">
        <v>0</v>
      </c>
      <c r="Q152" s="32">
        <v>74302</v>
      </c>
      <c r="R152" s="32">
        <v>6460</v>
      </c>
      <c r="T152" s="28" t="s">
        <v>134</v>
      </c>
      <c r="U152" s="32">
        <v>54.65</v>
      </c>
      <c r="V152" s="32">
        <v>1</v>
      </c>
      <c r="W152" s="32">
        <v>0</v>
      </c>
      <c r="X152" s="32">
        <v>0</v>
      </c>
      <c r="Y152" s="32">
        <f t="shared" si="12"/>
        <v>0</v>
      </c>
      <c r="Z152" s="32">
        <f t="shared" si="13"/>
        <v>0</v>
      </c>
      <c r="AA152" s="32">
        <v>0.191</v>
      </c>
      <c r="AB152" s="33">
        <v>0.74879898058607397</v>
      </c>
      <c r="AC152">
        <f t="shared" si="14"/>
        <v>803</v>
      </c>
      <c r="AD152">
        <f t="shared" si="15"/>
        <v>0</v>
      </c>
      <c r="AE152">
        <f t="shared" si="16"/>
        <v>0</v>
      </c>
      <c r="AF152">
        <f>'TP Factors'!$D$5</f>
        <v>0.88209793191670816</v>
      </c>
      <c r="AG152">
        <f t="shared" si="17"/>
        <v>0</v>
      </c>
    </row>
    <row r="153" spans="1:33">
      <c r="A153" s="28" t="s">
        <v>125</v>
      </c>
      <c r="B153" s="28">
        <v>0</v>
      </c>
      <c r="D153" s="29">
        <v>0</v>
      </c>
      <c r="E153" s="28" t="s">
        <v>102</v>
      </c>
      <c r="F153" s="28">
        <v>0</v>
      </c>
      <c r="G153" s="30">
        <v>105</v>
      </c>
      <c r="H153" s="28" t="s">
        <v>103</v>
      </c>
      <c r="I153" s="28" t="s">
        <v>104</v>
      </c>
      <c r="J153" s="28">
        <v>0</v>
      </c>
      <c r="K153" s="31">
        <v>6.2189859196499997</v>
      </c>
      <c r="L153" s="31">
        <v>0.73786037021700002</v>
      </c>
      <c r="M153" s="29">
        <v>0</v>
      </c>
      <c r="N153" s="29">
        <v>0</v>
      </c>
      <c r="O153" s="28">
        <v>0</v>
      </c>
      <c r="P153" s="28">
        <v>0</v>
      </c>
      <c r="Q153" s="32">
        <v>74309</v>
      </c>
      <c r="R153" s="32">
        <v>1400</v>
      </c>
      <c r="T153" s="28" t="s">
        <v>128</v>
      </c>
      <c r="U153" s="32">
        <v>54.65</v>
      </c>
      <c r="V153" s="32">
        <v>1</v>
      </c>
      <c r="W153" s="32">
        <v>1.93</v>
      </c>
      <c r="X153" s="32">
        <v>0.497</v>
      </c>
      <c r="Y153" s="32">
        <f t="shared" si="12"/>
        <v>1.93</v>
      </c>
      <c r="Z153" s="32">
        <f t="shared" si="13"/>
        <v>0.497</v>
      </c>
      <c r="AA153" s="32">
        <v>0.88700000000000001</v>
      </c>
      <c r="AB153" s="33">
        <v>1.8218539905913E-4</v>
      </c>
      <c r="AC153">
        <f t="shared" si="14"/>
        <v>1</v>
      </c>
      <c r="AD153">
        <f t="shared" si="15"/>
        <v>0</v>
      </c>
      <c r="AE153">
        <f t="shared" si="16"/>
        <v>0</v>
      </c>
      <c r="AF153">
        <f>'TP Factors'!$D$5</f>
        <v>0.88209793191670816</v>
      </c>
      <c r="AG153">
        <f t="shared" si="17"/>
        <v>0</v>
      </c>
    </row>
    <row r="154" spans="1:33">
      <c r="A154" s="28" t="s">
        <v>125</v>
      </c>
      <c r="B154" s="28">
        <v>0</v>
      </c>
      <c r="D154" s="29">
        <v>0</v>
      </c>
      <c r="E154" s="28" t="s">
        <v>102</v>
      </c>
      <c r="F154" s="28">
        <v>0</v>
      </c>
      <c r="G154" s="30">
        <v>105</v>
      </c>
      <c r="H154" s="28" t="s">
        <v>103</v>
      </c>
      <c r="I154" s="28" t="s">
        <v>104</v>
      </c>
      <c r="J154" s="28">
        <v>0</v>
      </c>
      <c r="K154" s="31">
        <v>292.55153928800001</v>
      </c>
      <c r="L154" s="31">
        <v>1672.88347492</v>
      </c>
      <c r="M154" s="29">
        <v>0</v>
      </c>
      <c r="N154" s="29">
        <v>0</v>
      </c>
      <c r="O154" s="28">
        <v>0</v>
      </c>
      <c r="P154" s="28">
        <v>0</v>
      </c>
      <c r="Q154" s="32">
        <v>74310</v>
      </c>
      <c r="R154" s="32">
        <v>1400</v>
      </c>
      <c r="T154" s="28" t="s">
        <v>128</v>
      </c>
      <c r="U154" s="32">
        <v>54.65</v>
      </c>
      <c r="V154" s="32">
        <v>1</v>
      </c>
      <c r="W154" s="32">
        <v>1.93</v>
      </c>
      <c r="X154" s="32">
        <v>0.497</v>
      </c>
      <c r="Y154" s="32">
        <f t="shared" si="12"/>
        <v>1.93</v>
      </c>
      <c r="Z154" s="32">
        <f t="shared" si="13"/>
        <v>0.497</v>
      </c>
      <c r="AA154" s="32">
        <v>0.88700000000000001</v>
      </c>
      <c r="AB154" s="33">
        <v>0.41305231706523399</v>
      </c>
      <c r="AC154">
        <f t="shared" si="14"/>
        <v>2058</v>
      </c>
      <c r="AD154">
        <f t="shared" si="15"/>
        <v>9</v>
      </c>
      <c r="AE154">
        <f t="shared" si="16"/>
        <v>2.2999999999999998</v>
      </c>
      <c r="AF154">
        <f>'TP Factors'!$D$5</f>
        <v>0.88209793191670816</v>
      </c>
      <c r="AG154">
        <f t="shared" si="17"/>
        <v>2</v>
      </c>
    </row>
    <row r="155" spans="1:33">
      <c r="A155" s="28" t="s">
        <v>125</v>
      </c>
      <c r="B155" s="28">
        <v>0</v>
      </c>
      <c r="D155" s="29">
        <v>0</v>
      </c>
      <c r="E155" s="28" t="s">
        <v>102</v>
      </c>
      <c r="F155" s="28">
        <v>0</v>
      </c>
      <c r="G155" s="30">
        <v>105</v>
      </c>
      <c r="H155" s="28" t="s">
        <v>103</v>
      </c>
      <c r="I155" s="28" t="s">
        <v>104</v>
      </c>
      <c r="J155" s="28">
        <v>0</v>
      </c>
      <c r="K155" s="31">
        <v>487.09895321900001</v>
      </c>
      <c r="L155" s="31">
        <v>3633.9591654599999</v>
      </c>
      <c r="M155" s="29">
        <v>0</v>
      </c>
      <c r="N155" s="29">
        <v>0</v>
      </c>
      <c r="O155" s="28">
        <v>0</v>
      </c>
      <c r="P155" s="28">
        <v>0</v>
      </c>
      <c r="Q155" s="32">
        <v>74311</v>
      </c>
      <c r="R155" s="32">
        <v>1400</v>
      </c>
      <c r="T155" s="28" t="s">
        <v>106</v>
      </c>
      <c r="U155" s="32">
        <v>54.65</v>
      </c>
      <c r="V155" s="32">
        <v>1</v>
      </c>
      <c r="W155" s="32">
        <v>1.93</v>
      </c>
      <c r="X155" s="32">
        <v>0.497</v>
      </c>
      <c r="Y155" s="32">
        <f t="shared" si="12"/>
        <v>1.93</v>
      </c>
      <c r="Z155" s="32">
        <f t="shared" si="13"/>
        <v>0.497</v>
      </c>
      <c r="AA155" s="32">
        <v>0.88600000000000001</v>
      </c>
      <c r="AB155" s="33">
        <v>0.59181716143211005</v>
      </c>
      <c r="AC155">
        <f t="shared" si="14"/>
        <v>2946</v>
      </c>
      <c r="AD155">
        <f t="shared" si="15"/>
        <v>13</v>
      </c>
      <c r="AE155">
        <f t="shared" si="16"/>
        <v>3.2</v>
      </c>
      <c r="AF155">
        <f>'TP Factors'!$D$5</f>
        <v>0.88209793191670816</v>
      </c>
      <c r="AG155">
        <f t="shared" si="17"/>
        <v>2.8</v>
      </c>
    </row>
    <row r="156" spans="1:33">
      <c r="A156" s="28" t="s">
        <v>125</v>
      </c>
      <c r="B156" s="28">
        <v>0</v>
      </c>
      <c r="D156" s="29">
        <v>0</v>
      </c>
      <c r="E156" s="28" t="s">
        <v>102</v>
      </c>
      <c r="F156" s="28">
        <v>0</v>
      </c>
      <c r="G156" s="30">
        <v>3</v>
      </c>
      <c r="H156" s="28" t="s">
        <v>103</v>
      </c>
      <c r="I156" s="28" t="s">
        <v>104</v>
      </c>
      <c r="J156" s="28">
        <v>0</v>
      </c>
      <c r="K156" s="31">
        <v>240.08939032999999</v>
      </c>
      <c r="L156" s="31">
        <v>1127.5714726000001</v>
      </c>
      <c r="M156" s="29">
        <v>0</v>
      </c>
      <c r="N156" s="29">
        <v>0</v>
      </c>
      <c r="O156" s="28">
        <v>0</v>
      </c>
      <c r="P156" s="28">
        <v>0</v>
      </c>
      <c r="Q156" s="32">
        <v>74313</v>
      </c>
      <c r="R156" s="32">
        <v>3200</v>
      </c>
      <c r="T156" s="28" t="s">
        <v>141</v>
      </c>
      <c r="U156" s="32">
        <v>54.65</v>
      </c>
      <c r="V156" s="32">
        <v>1</v>
      </c>
      <c r="W156" s="32">
        <v>1.2</v>
      </c>
      <c r="X156" s="32">
        <v>6.4000000000000001E-2</v>
      </c>
      <c r="Y156" s="32">
        <f t="shared" si="12"/>
        <v>1.2</v>
      </c>
      <c r="Z156" s="32">
        <f t="shared" si="13"/>
        <v>6.4000000000000001E-2</v>
      </c>
      <c r="AA156" s="32">
        <v>0.4</v>
      </c>
      <c r="AB156" s="33">
        <v>0.27840908687926902</v>
      </c>
      <c r="AC156">
        <f t="shared" si="14"/>
        <v>626</v>
      </c>
      <c r="AD156">
        <f t="shared" si="15"/>
        <v>2</v>
      </c>
      <c r="AE156">
        <f t="shared" si="16"/>
        <v>0.1</v>
      </c>
      <c r="AF156">
        <f>'TP Factors'!$D$5</f>
        <v>0.88209793191670816</v>
      </c>
      <c r="AG156">
        <f t="shared" si="17"/>
        <v>0.1</v>
      </c>
    </row>
    <row r="157" spans="1:33">
      <c r="A157" s="28" t="s">
        <v>125</v>
      </c>
      <c r="B157" s="28">
        <v>0</v>
      </c>
      <c r="D157" s="29">
        <v>0</v>
      </c>
      <c r="E157" s="28" t="s">
        <v>102</v>
      </c>
      <c r="F157" s="28">
        <v>0</v>
      </c>
      <c r="G157" s="30">
        <v>3</v>
      </c>
      <c r="H157" s="28" t="s">
        <v>103</v>
      </c>
      <c r="I157" s="28" t="s">
        <v>104</v>
      </c>
      <c r="J157" s="28">
        <v>0</v>
      </c>
      <c r="K157" s="31">
        <v>451.17138919600001</v>
      </c>
      <c r="L157" s="31">
        <v>6727.0439684200001</v>
      </c>
      <c r="M157" s="29">
        <v>0</v>
      </c>
      <c r="N157" s="29">
        <v>0</v>
      </c>
      <c r="O157" s="28">
        <v>0</v>
      </c>
      <c r="P157" s="28">
        <v>0</v>
      </c>
      <c r="Q157" s="32">
        <v>74314</v>
      </c>
      <c r="R157" s="32">
        <v>3200</v>
      </c>
      <c r="T157" s="28" t="s">
        <v>141</v>
      </c>
      <c r="U157" s="32">
        <v>54.65</v>
      </c>
      <c r="V157" s="32">
        <v>1</v>
      </c>
      <c r="W157" s="32">
        <v>1.2</v>
      </c>
      <c r="X157" s="32">
        <v>6.4000000000000001E-2</v>
      </c>
      <c r="Y157" s="32">
        <f t="shared" si="12"/>
        <v>1.2</v>
      </c>
      <c r="Z157" s="32">
        <f t="shared" si="13"/>
        <v>6.4000000000000001E-2</v>
      </c>
      <c r="AA157" s="32">
        <v>0.4</v>
      </c>
      <c r="AB157" s="33">
        <v>1.66097704427397</v>
      </c>
      <c r="AC157">
        <f t="shared" si="14"/>
        <v>3732</v>
      </c>
      <c r="AD157">
        <f t="shared" si="15"/>
        <v>10</v>
      </c>
      <c r="AE157">
        <f t="shared" si="16"/>
        <v>0.5</v>
      </c>
      <c r="AF157">
        <f>'TP Factors'!$D$5</f>
        <v>0.88209793191670816</v>
      </c>
      <c r="AG157">
        <f t="shared" si="17"/>
        <v>0.4</v>
      </c>
    </row>
    <row r="158" spans="1:33">
      <c r="A158" s="28" t="s">
        <v>125</v>
      </c>
      <c r="B158" s="28">
        <v>0</v>
      </c>
      <c r="D158" s="29">
        <v>0</v>
      </c>
      <c r="E158" s="28" t="s">
        <v>102</v>
      </c>
      <c r="F158" s="28">
        <v>0</v>
      </c>
      <c r="G158" s="30">
        <v>3</v>
      </c>
      <c r="H158" s="28" t="s">
        <v>103</v>
      </c>
      <c r="I158" s="28" t="s">
        <v>104</v>
      </c>
      <c r="J158" s="28">
        <v>0</v>
      </c>
      <c r="K158" s="31">
        <v>61.157121040900002</v>
      </c>
      <c r="L158" s="31">
        <v>62.9237677709</v>
      </c>
      <c r="M158" s="29">
        <v>0</v>
      </c>
      <c r="N158" s="29">
        <v>0</v>
      </c>
      <c r="O158" s="28">
        <v>0</v>
      </c>
      <c r="P158" s="28">
        <v>0</v>
      </c>
      <c r="Q158" s="32">
        <v>74315</v>
      </c>
      <c r="R158" s="32">
        <v>3200</v>
      </c>
      <c r="T158" s="28" t="s">
        <v>157</v>
      </c>
      <c r="U158" s="32">
        <v>54.65</v>
      </c>
      <c r="V158" s="32">
        <v>1</v>
      </c>
      <c r="W158" s="32">
        <v>1.2</v>
      </c>
      <c r="X158" s="32">
        <v>6.4000000000000001E-2</v>
      </c>
      <c r="Y158" s="32">
        <f t="shared" si="12"/>
        <v>1.2</v>
      </c>
      <c r="Z158" s="32">
        <f t="shared" si="13"/>
        <v>6.4000000000000001E-2</v>
      </c>
      <c r="AA158" s="32">
        <v>0.06</v>
      </c>
      <c r="AB158" s="33">
        <v>1.5536530728165601E-2</v>
      </c>
      <c r="AC158">
        <f t="shared" si="14"/>
        <v>5</v>
      </c>
      <c r="AD158">
        <f t="shared" si="15"/>
        <v>0</v>
      </c>
      <c r="AE158">
        <f t="shared" si="16"/>
        <v>0</v>
      </c>
      <c r="AF158">
        <f>'TP Factors'!$D$5</f>
        <v>0.88209793191670816</v>
      </c>
      <c r="AG158">
        <f t="shared" si="17"/>
        <v>0</v>
      </c>
    </row>
    <row r="159" spans="1:33">
      <c r="A159" s="28" t="s">
        <v>125</v>
      </c>
      <c r="B159" s="28">
        <v>0</v>
      </c>
      <c r="D159" s="29">
        <v>0</v>
      </c>
      <c r="E159" s="28" t="s">
        <v>102</v>
      </c>
      <c r="F159" s="28">
        <v>0</v>
      </c>
      <c r="G159" s="30">
        <v>3</v>
      </c>
      <c r="H159" s="28" t="s">
        <v>103</v>
      </c>
      <c r="I159" s="28" t="s">
        <v>104</v>
      </c>
      <c r="J159" s="28">
        <v>0</v>
      </c>
      <c r="K159" s="31">
        <v>129.77766433599999</v>
      </c>
      <c r="L159" s="31">
        <v>970.10470855999995</v>
      </c>
      <c r="M159" s="29">
        <v>0</v>
      </c>
      <c r="N159" s="29">
        <v>0</v>
      </c>
      <c r="O159" s="28">
        <v>0</v>
      </c>
      <c r="P159" s="28">
        <v>0</v>
      </c>
      <c r="Q159" s="32">
        <v>74316</v>
      </c>
      <c r="R159" s="32">
        <v>3200</v>
      </c>
      <c r="T159" s="28" t="s">
        <v>141</v>
      </c>
      <c r="U159" s="32">
        <v>54.65</v>
      </c>
      <c r="V159" s="32">
        <v>1</v>
      </c>
      <c r="W159" s="32">
        <v>1.2</v>
      </c>
      <c r="X159" s="32">
        <v>6.4000000000000001E-2</v>
      </c>
      <c r="Y159" s="32">
        <f t="shared" si="12"/>
        <v>1.2</v>
      </c>
      <c r="Z159" s="32">
        <f t="shared" si="13"/>
        <v>6.4000000000000001E-2</v>
      </c>
      <c r="AA159" s="32">
        <v>0.4</v>
      </c>
      <c r="AB159" s="33">
        <v>0.23952894360204999</v>
      </c>
      <c r="AC159">
        <f t="shared" si="14"/>
        <v>538</v>
      </c>
      <c r="AD159">
        <f t="shared" si="15"/>
        <v>1</v>
      </c>
      <c r="AE159">
        <f t="shared" si="16"/>
        <v>0.1</v>
      </c>
      <c r="AF159">
        <f>'TP Factors'!$D$5</f>
        <v>0.88209793191670816</v>
      </c>
      <c r="AG159">
        <f t="shared" si="17"/>
        <v>0.1</v>
      </c>
    </row>
    <row r="160" spans="1:33">
      <c r="A160" s="28" t="s">
        <v>125</v>
      </c>
      <c r="B160" s="28">
        <v>0</v>
      </c>
      <c r="D160" s="29">
        <v>0</v>
      </c>
      <c r="E160" s="28" t="s">
        <v>102</v>
      </c>
      <c r="F160" s="28">
        <v>0</v>
      </c>
      <c r="G160" s="30">
        <v>3</v>
      </c>
      <c r="H160" s="28" t="s">
        <v>103</v>
      </c>
      <c r="I160" s="28" t="s">
        <v>104</v>
      </c>
      <c r="J160" s="28">
        <v>0</v>
      </c>
      <c r="K160" s="31">
        <v>583.74928449399999</v>
      </c>
      <c r="L160" s="31">
        <v>3288.8029257500002</v>
      </c>
      <c r="M160" s="29">
        <v>0</v>
      </c>
      <c r="N160" s="29">
        <v>0</v>
      </c>
      <c r="O160" s="28">
        <v>0</v>
      </c>
      <c r="P160" s="28">
        <v>0</v>
      </c>
      <c r="Q160" s="32">
        <v>74317</v>
      </c>
      <c r="R160" s="32">
        <v>3200</v>
      </c>
      <c r="T160" s="28" t="s">
        <v>141</v>
      </c>
      <c r="U160" s="32">
        <v>54.65</v>
      </c>
      <c r="V160" s="32">
        <v>1</v>
      </c>
      <c r="W160" s="32">
        <v>1.2</v>
      </c>
      <c r="X160" s="32">
        <v>6.4000000000000001E-2</v>
      </c>
      <c r="Y160" s="32">
        <f t="shared" si="12"/>
        <v>1.2</v>
      </c>
      <c r="Z160" s="32">
        <f t="shared" si="13"/>
        <v>6.4000000000000001E-2</v>
      </c>
      <c r="AA160" s="32">
        <v>0.4</v>
      </c>
      <c r="AB160" s="33">
        <v>0.81203958826846701</v>
      </c>
      <c r="AC160">
        <f t="shared" si="14"/>
        <v>1825</v>
      </c>
      <c r="AD160">
        <f t="shared" si="15"/>
        <v>5</v>
      </c>
      <c r="AE160">
        <f t="shared" si="16"/>
        <v>0.3</v>
      </c>
      <c r="AF160">
        <f>'TP Factors'!$D$5</f>
        <v>0.88209793191670816</v>
      </c>
      <c r="AG160">
        <f t="shared" si="17"/>
        <v>0.3</v>
      </c>
    </row>
    <row r="161" spans="1:33">
      <c r="A161" s="28" t="s">
        <v>125</v>
      </c>
      <c r="B161" s="28">
        <v>0</v>
      </c>
      <c r="D161" s="29">
        <v>0</v>
      </c>
      <c r="E161" s="28" t="s">
        <v>102</v>
      </c>
      <c r="F161" s="28">
        <v>0</v>
      </c>
      <c r="G161" s="30">
        <v>3</v>
      </c>
      <c r="H161" s="28" t="s">
        <v>103</v>
      </c>
      <c r="I161" s="28" t="s">
        <v>104</v>
      </c>
      <c r="J161" s="28">
        <v>0</v>
      </c>
      <c r="K161" s="31">
        <v>599.26830853199999</v>
      </c>
      <c r="L161" s="31">
        <v>3379.4975800799998</v>
      </c>
      <c r="M161" s="29">
        <v>0</v>
      </c>
      <c r="N161" s="29">
        <v>0</v>
      </c>
      <c r="O161" s="28">
        <v>0</v>
      </c>
      <c r="P161" s="28">
        <v>0</v>
      </c>
      <c r="Q161" s="32">
        <v>74318</v>
      </c>
      <c r="R161" s="32">
        <v>3200</v>
      </c>
      <c r="T161" s="28" t="s">
        <v>141</v>
      </c>
      <c r="U161" s="32">
        <v>54.65</v>
      </c>
      <c r="V161" s="32">
        <v>1</v>
      </c>
      <c r="W161" s="32">
        <v>1.2</v>
      </c>
      <c r="X161" s="32">
        <v>6.4000000000000001E-2</v>
      </c>
      <c r="Y161" s="32">
        <f t="shared" si="12"/>
        <v>1.2</v>
      </c>
      <c r="Z161" s="32">
        <f t="shared" si="13"/>
        <v>6.4000000000000001E-2</v>
      </c>
      <c r="AA161" s="32">
        <v>0.4</v>
      </c>
      <c r="AB161" s="33">
        <v>0.83443308310740505</v>
      </c>
      <c r="AC161">
        <f t="shared" si="14"/>
        <v>1875</v>
      </c>
      <c r="AD161">
        <f t="shared" si="15"/>
        <v>5</v>
      </c>
      <c r="AE161">
        <f t="shared" si="16"/>
        <v>0.3</v>
      </c>
      <c r="AF161">
        <f>'TP Factors'!$D$5</f>
        <v>0.88209793191670816</v>
      </c>
      <c r="AG161">
        <f t="shared" si="17"/>
        <v>0.3</v>
      </c>
    </row>
    <row r="162" spans="1:33">
      <c r="A162" s="28" t="s">
        <v>125</v>
      </c>
      <c r="B162" s="28">
        <v>0</v>
      </c>
      <c r="D162" s="29">
        <v>0</v>
      </c>
      <c r="E162" s="28" t="s">
        <v>102</v>
      </c>
      <c r="F162" s="28">
        <v>0</v>
      </c>
      <c r="G162" s="30">
        <v>3</v>
      </c>
      <c r="H162" s="28" t="s">
        <v>103</v>
      </c>
      <c r="I162" s="28" t="s">
        <v>104</v>
      </c>
      <c r="J162" s="28">
        <v>0</v>
      </c>
      <c r="K162" s="31">
        <v>169.734257071</v>
      </c>
      <c r="L162" s="31">
        <v>807.14338191900003</v>
      </c>
      <c r="M162" s="29">
        <v>0</v>
      </c>
      <c r="N162" s="29">
        <v>0</v>
      </c>
      <c r="O162" s="28">
        <v>0</v>
      </c>
      <c r="P162" s="28">
        <v>0</v>
      </c>
      <c r="Q162" s="32">
        <v>74319</v>
      </c>
      <c r="R162" s="32">
        <v>3200</v>
      </c>
      <c r="T162" s="28" t="s">
        <v>157</v>
      </c>
      <c r="U162" s="32">
        <v>54.65</v>
      </c>
      <c r="V162" s="32">
        <v>1</v>
      </c>
      <c r="W162" s="32">
        <v>1.2</v>
      </c>
      <c r="X162" s="32">
        <v>6.4000000000000001E-2</v>
      </c>
      <c r="Y162" s="32">
        <f t="shared" si="12"/>
        <v>1.2</v>
      </c>
      <c r="Z162" s="32">
        <f t="shared" si="13"/>
        <v>6.4000000000000001E-2</v>
      </c>
      <c r="AA162" s="32">
        <v>0.06</v>
      </c>
      <c r="AB162" s="33">
        <v>0.199292067908515</v>
      </c>
      <c r="AC162">
        <f t="shared" si="14"/>
        <v>67</v>
      </c>
      <c r="AD162">
        <f t="shared" si="15"/>
        <v>0</v>
      </c>
      <c r="AE162">
        <f t="shared" si="16"/>
        <v>0</v>
      </c>
      <c r="AF162">
        <f>'TP Factors'!$D$5</f>
        <v>0.88209793191670816</v>
      </c>
      <c r="AG162">
        <f t="shared" si="17"/>
        <v>0</v>
      </c>
    </row>
    <row r="163" spans="1:33">
      <c r="A163" s="28" t="s">
        <v>125</v>
      </c>
      <c r="B163" s="28">
        <v>0</v>
      </c>
      <c r="D163" s="29">
        <v>0</v>
      </c>
      <c r="E163" s="28" t="s">
        <v>102</v>
      </c>
      <c r="F163" s="28">
        <v>0</v>
      </c>
      <c r="G163" s="30">
        <v>4</v>
      </c>
      <c r="H163" s="28" t="s">
        <v>103</v>
      </c>
      <c r="I163" s="28" t="s">
        <v>104</v>
      </c>
      <c r="J163" s="28">
        <v>0</v>
      </c>
      <c r="K163" s="31">
        <v>72.440870359300007</v>
      </c>
      <c r="L163" s="31">
        <v>263.33541849400001</v>
      </c>
      <c r="M163" s="29">
        <v>0</v>
      </c>
      <c r="N163" s="29">
        <v>0</v>
      </c>
      <c r="O163" s="28">
        <v>0</v>
      </c>
      <c r="P163" s="28">
        <v>0</v>
      </c>
      <c r="Q163" s="32">
        <v>74320</v>
      </c>
      <c r="R163" s="32">
        <v>3100</v>
      </c>
      <c r="T163" s="28" t="s">
        <v>169</v>
      </c>
      <c r="U163" s="32">
        <v>54.65</v>
      </c>
      <c r="V163" s="32">
        <v>1</v>
      </c>
      <c r="W163" s="32">
        <v>1.2</v>
      </c>
      <c r="X163" s="32">
        <v>6.4000000000000001E-2</v>
      </c>
      <c r="Y163" s="32">
        <f t="shared" si="12"/>
        <v>1.2</v>
      </c>
      <c r="Z163" s="32">
        <f t="shared" si="13"/>
        <v>6.4000000000000001E-2</v>
      </c>
      <c r="AA163" s="32">
        <v>0.41099999999999998</v>
      </c>
      <c r="AB163" s="33">
        <v>6.5020250149736503E-2</v>
      </c>
      <c r="AC163">
        <f t="shared" si="14"/>
        <v>150</v>
      </c>
      <c r="AD163">
        <f t="shared" si="15"/>
        <v>0</v>
      </c>
      <c r="AE163">
        <f t="shared" si="16"/>
        <v>0</v>
      </c>
      <c r="AF163">
        <f>'TP Factors'!$D$5</f>
        <v>0.88209793191670816</v>
      </c>
      <c r="AG163">
        <f t="shared" si="17"/>
        <v>0</v>
      </c>
    </row>
    <row r="164" spans="1:33">
      <c r="A164" s="28" t="s">
        <v>125</v>
      </c>
      <c r="B164" s="28">
        <v>0</v>
      </c>
      <c r="D164" s="29">
        <v>0</v>
      </c>
      <c r="E164" s="28" t="s">
        <v>102</v>
      </c>
      <c r="F164" s="28">
        <v>0</v>
      </c>
      <c r="G164" s="30">
        <v>4</v>
      </c>
      <c r="H164" s="28" t="s">
        <v>103</v>
      </c>
      <c r="I164" s="28" t="s">
        <v>104</v>
      </c>
      <c r="J164" s="28">
        <v>0</v>
      </c>
      <c r="K164" s="31">
        <v>195.07340095699999</v>
      </c>
      <c r="L164" s="31">
        <v>1507.97011634</v>
      </c>
      <c r="M164" s="29">
        <v>0</v>
      </c>
      <c r="N164" s="29">
        <v>0</v>
      </c>
      <c r="O164" s="28">
        <v>0</v>
      </c>
      <c r="P164" s="28">
        <v>0</v>
      </c>
      <c r="Q164" s="32">
        <v>74321</v>
      </c>
      <c r="R164" s="32">
        <v>3100</v>
      </c>
      <c r="T164" s="28" t="s">
        <v>169</v>
      </c>
      <c r="U164" s="32">
        <v>54.65</v>
      </c>
      <c r="V164" s="32">
        <v>1</v>
      </c>
      <c r="W164" s="32">
        <v>1.2</v>
      </c>
      <c r="X164" s="32">
        <v>6.4000000000000001E-2</v>
      </c>
      <c r="Y164" s="32">
        <f t="shared" si="12"/>
        <v>1.2</v>
      </c>
      <c r="Z164" s="32">
        <f t="shared" si="13"/>
        <v>6.4000000000000001E-2</v>
      </c>
      <c r="AA164" s="32">
        <v>0.41099999999999998</v>
      </c>
      <c r="AB164" s="33">
        <v>0.372333490224041</v>
      </c>
      <c r="AC164">
        <f t="shared" si="14"/>
        <v>860</v>
      </c>
      <c r="AD164">
        <f t="shared" si="15"/>
        <v>2</v>
      </c>
      <c r="AE164">
        <f t="shared" si="16"/>
        <v>0.1</v>
      </c>
      <c r="AF164">
        <f>'TP Factors'!$D$5</f>
        <v>0.88209793191670816</v>
      </c>
      <c r="AG164">
        <f t="shared" si="17"/>
        <v>0.1</v>
      </c>
    </row>
    <row r="165" spans="1:33">
      <c r="A165" s="28" t="s">
        <v>125</v>
      </c>
      <c r="B165" s="28">
        <v>0</v>
      </c>
      <c r="D165" s="29">
        <v>0</v>
      </c>
      <c r="E165" s="28" t="s">
        <v>102</v>
      </c>
      <c r="F165" s="28">
        <v>0</v>
      </c>
      <c r="G165" s="30">
        <v>4</v>
      </c>
      <c r="H165" s="28" t="s">
        <v>103</v>
      </c>
      <c r="I165" s="28" t="s">
        <v>104</v>
      </c>
      <c r="J165" s="28">
        <v>0</v>
      </c>
      <c r="K165" s="31">
        <v>198.07289704300001</v>
      </c>
      <c r="L165" s="31">
        <v>2269.4383671599999</v>
      </c>
      <c r="M165" s="29">
        <v>0</v>
      </c>
      <c r="N165" s="29">
        <v>0</v>
      </c>
      <c r="O165" s="28">
        <v>0</v>
      </c>
      <c r="P165" s="28">
        <v>0</v>
      </c>
      <c r="Q165" s="32">
        <v>74322</v>
      </c>
      <c r="R165" s="32">
        <v>3100</v>
      </c>
      <c r="T165" s="28" t="s">
        <v>164</v>
      </c>
      <c r="U165" s="32">
        <v>54.65</v>
      </c>
      <c r="V165" s="32">
        <v>1</v>
      </c>
      <c r="W165" s="32">
        <v>1.2</v>
      </c>
      <c r="X165" s="32">
        <v>6.4000000000000001E-2</v>
      </c>
      <c r="Y165" s="32">
        <f t="shared" si="12"/>
        <v>1.2</v>
      </c>
      <c r="Z165" s="32">
        <f t="shared" si="13"/>
        <v>6.4000000000000001E-2</v>
      </c>
      <c r="AA165" s="32">
        <v>0.3</v>
      </c>
      <c r="AB165" s="33">
        <v>0.56034793775565395</v>
      </c>
      <c r="AC165">
        <f t="shared" si="14"/>
        <v>944</v>
      </c>
      <c r="AD165">
        <f t="shared" si="15"/>
        <v>2</v>
      </c>
      <c r="AE165">
        <f t="shared" si="16"/>
        <v>0.1</v>
      </c>
      <c r="AF165">
        <f>'TP Factors'!$D$5</f>
        <v>0.88209793191670816</v>
      </c>
      <c r="AG165">
        <f t="shared" si="17"/>
        <v>0.1</v>
      </c>
    </row>
    <row r="166" spans="1:33">
      <c r="A166" s="28" t="s">
        <v>125</v>
      </c>
      <c r="B166" s="28">
        <v>0</v>
      </c>
      <c r="D166" s="29">
        <v>0</v>
      </c>
      <c r="E166" s="28" t="s">
        <v>102</v>
      </c>
      <c r="F166" s="28">
        <v>0</v>
      </c>
      <c r="G166" s="30">
        <v>4</v>
      </c>
      <c r="H166" s="28" t="s">
        <v>103</v>
      </c>
      <c r="I166" s="28" t="s">
        <v>104</v>
      </c>
      <c r="J166" s="28">
        <v>0</v>
      </c>
      <c r="K166" s="31">
        <v>394.53580423300002</v>
      </c>
      <c r="L166" s="31">
        <v>7043.5680437199999</v>
      </c>
      <c r="M166" s="29">
        <v>0</v>
      </c>
      <c r="N166" s="29">
        <v>0</v>
      </c>
      <c r="O166" s="28">
        <v>0</v>
      </c>
      <c r="P166" s="28">
        <v>0</v>
      </c>
      <c r="Q166" s="32">
        <v>74332</v>
      </c>
      <c r="R166" s="32">
        <v>3100</v>
      </c>
      <c r="T166" s="28" t="s">
        <v>165</v>
      </c>
      <c r="U166" s="32">
        <v>54.65</v>
      </c>
      <c r="V166" s="32">
        <v>1</v>
      </c>
      <c r="W166" s="32">
        <v>1.2</v>
      </c>
      <c r="X166" s="32">
        <v>6.4000000000000001E-2</v>
      </c>
      <c r="Y166" s="32">
        <f t="shared" si="12"/>
        <v>1.2</v>
      </c>
      <c r="Z166" s="32">
        <f t="shared" si="13"/>
        <v>6.4000000000000001E-2</v>
      </c>
      <c r="AA166" s="32">
        <v>0.41099999999999998</v>
      </c>
      <c r="AB166" s="33">
        <v>1.73913032197562</v>
      </c>
      <c r="AC166">
        <f t="shared" si="14"/>
        <v>4015</v>
      </c>
      <c r="AD166">
        <f t="shared" si="15"/>
        <v>11</v>
      </c>
      <c r="AE166">
        <f t="shared" si="16"/>
        <v>0.6</v>
      </c>
      <c r="AF166">
        <f>'TP Factors'!$D$5</f>
        <v>0.88209793191670816</v>
      </c>
      <c r="AG166">
        <f t="shared" si="17"/>
        <v>0.5</v>
      </c>
    </row>
    <row r="167" spans="1:33">
      <c r="A167" s="28" t="s">
        <v>125</v>
      </c>
      <c r="B167" s="28">
        <v>0</v>
      </c>
      <c r="D167" s="29">
        <v>0</v>
      </c>
      <c r="E167" s="28" t="s">
        <v>102</v>
      </c>
      <c r="F167" s="28">
        <v>0</v>
      </c>
      <c r="G167" s="30">
        <v>4</v>
      </c>
      <c r="H167" s="28" t="s">
        <v>103</v>
      </c>
      <c r="I167" s="28" t="s">
        <v>104</v>
      </c>
      <c r="J167" s="28">
        <v>0</v>
      </c>
      <c r="K167" s="31">
        <v>96.594091204700007</v>
      </c>
      <c r="L167" s="31">
        <v>492.76514121299999</v>
      </c>
      <c r="M167" s="29">
        <v>0</v>
      </c>
      <c r="N167" s="29">
        <v>0</v>
      </c>
      <c r="O167" s="28">
        <v>0</v>
      </c>
      <c r="P167" s="28">
        <v>0</v>
      </c>
      <c r="Q167" s="32">
        <v>74333</v>
      </c>
      <c r="R167" s="32">
        <v>3100</v>
      </c>
      <c r="T167" s="28" t="s">
        <v>155</v>
      </c>
      <c r="U167" s="32">
        <v>54.65</v>
      </c>
      <c r="V167" s="32">
        <v>1</v>
      </c>
      <c r="W167" s="32">
        <v>1.2</v>
      </c>
      <c r="X167" s="32">
        <v>6.4000000000000001E-2</v>
      </c>
      <c r="Y167" s="32">
        <f t="shared" si="12"/>
        <v>1.2</v>
      </c>
      <c r="Z167" s="32">
        <f t="shared" si="13"/>
        <v>6.4000000000000001E-2</v>
      </c>
      <c r="AA167" s="32">
        <v>0.1</v>
      </c>
      <c r="AB167" s="33">
        <v>0.12166884676081501</v>
      </c>
      <c r="AC167">
        <f t="shared" si="14"/>
        <v>68</v>
      </c>
      <c r="AD167">
        <f t="shared" si="15"/>
        <v>0</v>
      </c>
      <c r="AE167">
        <f t="shared" si="16"/>
        <v>0</v>
      </c>
      <c r="AF167">
        <f>'TP Factors'!$D$5</f>
        <v>0.88209793191670816</v>
      </c>
      <c r="AG167">
        <f t="shared" si="17"/>
        <v>0</v>
      </c>
    </row>
    <row r="168" spans="1:33">
      <c r="A168" s="28" t="s">
        <v>125</v>
      </c>
      <c r="B168" s="28">
        <v>0</v>
      </c>
      <c r="D168" s="29">
        <v>0</v>
      </c>
      <c r="E168" s="28" t="s">
        <v>102</v>
      </c>
      <c r="F168" s="28">
        <v>0</v>
      </c>
      <c r="G168" s="30">
        <v>4</v>
      </c>
      <c r="H168" s="28" t="s">
        <v>103</v>
      </c>
      <c r="I168" s="28" t="s">
        <v>104</v>
      </c>
      <c r="J168" s="28">
        <v>0</v>
      </c>
      <c r="K168" s="31">
        <v>418.051917968</v>
      </c>
      <c r="L168" s="31">
        <v>1950.2086795600001</v>
      </c>
      <c r="M168" s="29">
        <v>0</v>
      </c>
      <c r="N168" s="29">
        <v>0</v>
      </c>
      <c r="O168" s="28">
        <v>0</v>
      </c>
      <c r="P168" s="28">
        <v>0</v>
      </c>
      <c r="Q168" s="32">
        <v>74334</v>
      </c>
      <c r="R168" s="32">
        <v>3100</v>
      </c>
      <c r="T168" s="28" t="s">
        <v>165</v>
      </c>
      <c r="U168" s="32">
        <v>54.65</v>
      </c>
      <c r="V168" s="32">
        <v>1</v>
      </c>
      <c r="W168" s="32">
        <v>1.2</v>
      </c>
      <c r="X168" s="32">
        <v>6.4000000000000001E-2</v>
      </c>
      <c r="Y168" s="32">
        <f t="shared" si="12"/>
        <v>1.2</v>
      </c>
      <c r="Z168" s="32">
        <f t="shared" si="13"/>
        <v>6.4000000000000001E-2</v>
      </c>
      <c r="AA168" s="32">
        <v>0.41099999999999998</v>
      </c>
      <c r="AB168" s="33">
        <v>0.48152684972704901</v>
      </c>
      <c r="AC168">
        <f t="shared" si="14"/>
        <v>1112</v>
      </c>
      <c r="AD168">
        <f t="shared" si="15"/>
        <v>3</v>
      </c>
      <c r="AE168">
        <f t="shared" si="16"/>
        <v>0.2</v>
      </c>
      <c r="AF168">
        <f>'TP Factors'!$D$5</f>
        <v>0.88209793191670816</v>
      </c>
      <c r="AG168">
        <f t="shared" si="17"/>
        <v>0.2</v>
      </c>
    </row>
    <row r="169" spans="1:33">
      <c r="A169" s="28" t="s">
        <v>125</v>
      </c>
      <c r="B169" s="28">
        <v>0</v>
      </c>
      <c r="D169" s="29">
        <v>0</v>
      </c>
      <c r="E169" s="28" t="s">
        <v>102</v>
      </c>
      <c r="F169" s="28">
        <v>0</v>
      </c>
      <c r="G169" s="30">
        <v>4</v>
      </c>
      <c r="H169" s="28" t="s">
        <v>103</v>
      </c>
      <c r="I169" s="28" t="s">
        <v>104</v>
      </c>
      <c r="J169" s="28">
        <v>0</v>
      </c>
      <c r="K169" s="31">
        <v>227.36626078200001</v>
      </c>
      <c r="L169" s="31">
        <v>2065.0845141999998</v>
      </c>
      <c r="M169" s="29">
        <v>0</v>
      </c>
      <c r="N169" s="29">
        <v>0</v>
      </c>
      <c r="O169" s="28">
        <v>0</v>
      </c>
      <c r="P169" s="28">
        <v>0</v>
      </c>
      <c r="Q169" s="32">
        <v>74335</v>
      </c>
      <c r="R169" s="32">
        <v>3100</v>
      </c>
      <c r="T169" s="28" t="s">
        <v>164</v>
      </c>
      <c r="U169" s="32">
        <v>54.65</v>
      </c>
      <c r="V169" s="32">
        <v>1</v>
      </c>
      <c r="W169" s="32">
        <v>1.2</v>
      </c>
      <c r="X169" s="32">
        <v>6.4000000000000001E-2</v>
      </c>
      <c r="Y169" s="32">
        <f t="shared" si="12"/>
        <v>1.2</v>
      </c>
      <c r="Z169" s="32">
        <f t="shared" si="13"/>
        <v>6.4000000000000001E-2</v>
      </c>
      <c r="AA169" s="32">
        <v>0.3</v>
      </c>
      <c r="AB169" s="33">
        <v>0.50989087437773595</v>
      </c>
      <c r="AC169">
        <f t="shared" si="14"/>
        <v>859</v>
      </c>
      <c r="AD169">
        <f t="shared" si="15"/>
        <v>2</v>
      </c>
      <c r="AE169">
        <f t="shared" si="16"/>
        <v>0.1</v>
      </c>
      <c r="AF169">
        <f>'TP Factors'!$D$5</f>
        <v>0.88209793191670816</v>
      </c>
      <c r="AG169">
        <f t="shared" si="17"/>
        <v>0.1</v>
      </c>
    </row>
    <row r="170" spans="1:33">
      <c r="A170" s="28" t="s">
        <v>125</v>
      </c>
      <c r="B170" s="28">
        <v>0</v>
      </c>
      <c r="D170" s="29">
        <v>0</v>
      </c>
      <c r="E170" s="28" t="s">
        <v>102</v>
      </c>
      <c r="F170" s="28">
        <v>0</v>
      </c>
      <c r="G170" s="30">
        <v>4</v>
      </c>
      <c r="H170" s="28" t="s">
        <v>103</v>
      </c>
      <c r="I170" s="28" t="s">
        <v>104</v>
      </c>
      <c r="J170" s="28">
        <v>0</v>
      </c>
      <c r="K170" s="31">
        <v>218.83432458600001</v>
      </c>
      <c r="L170" s="31">
        <v>1328.95422375</v>
      </c>
      <c r="M170" s="29">
        <v>0</v>
      </c>
      <c r="N170" s="29">
        <v>0</v>
      </c>
      <c r="O170" s="28">
        <v>0</v>
      </c>
      <c r="P170" s="28">
        <v>0</v>
      </c>
      <c r="Q170" s="32">
        <v>74336</v>
      </c>
      <c r="R170" s="32">
        <v>3100</v>
      </c>
      <c r="T170" s="28" t="s">
        <v>155</v>
      </c>
      <c r="U170" s="32">
        <v>54.65</v>
      </c>
      <c r="V170" s="32">
        <v>1</v>
      </c>
      <c r="W170" s="32">
        <v>1.2</v>
      </c>
      <c r="X170" s="32">
        <v>6.4000000000000001E-2</v>
      </c>
      <c r="Y170" s="32">
        <f t="shared" si="12"/>
        <v>1.2</v>
      </c>
      <c r="Z170" s="32">
        <f t="shared" si="13"/>
        <v>6.4000000000000001E-2</v>
      </c>
      <c r="AA170" s="32">
        <v>0.1</v>
      </c>
      <c r="AB170" s="33">
        <v>0.32813264887523902</v>
      </c>
      <c r="AC170">
        <f t="shared" si="14"/>
        <v>184</v>
      </c>
      <c r="AD170">
        <f t="shared" si="15"/>
        <v>0</v>
      </c>
      <c r="AE170">
        <f t="shared" si="16"/>
        <v>0</v>
      </c>
      <c r="AF170">
        <f>'TP Factors'!$D$5</f>
        <v>0.88209793191670816</v>
      </c>
      <c r="AG170">
        <f t="shared" si="17"/>
        <v>0</v>
      </c>
    </row>
    <row r="171" spans="1:33">
      <c r="A171" s="28" t="s">
        <v>125</v>
      </c>
      <c r="B171" s="28">
        <v>0</v>
      </c>
      <c r="D171" s="29">
        <v>0</v>
      </c>
      <c r="E171" s="28" t="s">
        <v>102</v>
      </c>
      <c r="F171" s="28">
        <v>0</v>
      </c>
      <c r="G171" s="30">
        <v>0</v>
      </c>
      <c r="H171" s="28" t="s">
        <v>103</v>
      </c>
      <c r="I171" s="28" t="s">
        <v>104</v>
      </c>
      <c r="J171" s="28">
        <v>0</v>
      </c>
      <c r="K171" s="31">
        <v>177.86456609699999</v>
      </c>
      <c r="L171" s="31">
        <v>1335.89135302</v>
      </c>
      <c r="M171" s="29">
        <v>0</v>
      </c>
      <c r="N171" s="29">
        <v>0</v>
      </c>
      <c r="O171" s="28">
        <v>0</v>
      </c>
      <c r="P171" s="28">
        <v>0</v>
      </c>
      <c r="Q171" s="32">
        <v>74337</v>
      </c>
      <c r="R171" s="32">
        <v>6410</v>
      </c>
      <c r="T171" s="28" t="s">
        <v>163</v>
      </c>
      <c r="U171" s="32">
        <v>54.65</v>
      </c>
      <c r="V171" s="32">
        <v>1</v>
      </c>
      <c r="W171" s="32">
        <v>0</v>
      </c>
      <c r="X171" s="32">
        <v>0</v>
      </c>
      <c r="Y171" s="32">
        <f t="shared" si="12"/>
        <v>0</v>
      </c>
      <c r="Z171" s="32">
        <f t="shared" si="13"/>
        <v>0</v>
      </c>
      <c r="AA171" s="32">
        <v>0.30299999999999999</v>
      </c>
      <c r="AB171" s="33">
        <v>0.32984550356081599</v>
      </c>
      <c r="AC171">
        <f t="shared" si="14"/>
        <v>561</v>
      </c>
      <c r="AD171">
        <f t="shared" si="15"/>
        <v>0</v>
      </c>
      <c r="AE171">
        <f t="shared" si="16"/>
        <v>0</v>
      </c>
      <c r="AF171">
        <f>'TP Factors'!$D$5</f>
        <v>0.88209793191670816</v>
      </c>
      <c r="AG171">
        <f t="shared" si="17"/>
        <v>0</v>
      </c>
    </row>
    <row r="172" spans="1:33">
      <c r="A172" s="28" t="s">
        <v>125</v>
      </c>
      <c r="B172" s="28">
        <v>0</v>
      </c>
      <c r="D172" s="29">
        <v>0</v>
      </c>
      <c r="E172" s="28" t="s">
        <v>102</v>
      </c>
      <c r="F172" s="28">
        <v>0</v>
      </c>
      <c r="G172" s="30">
        <v>0</v>
      </c>
      <c r="H172" s="28" t="s">
        <v>103</v>
      </c>
      <c r="I172" s="28" t="s">
        <v>104</v>
      </c>
      <c r="J172" s="28">
        <v>0</v>
      </c>
      <c r="K172" s="31">
        <v>409.56702271699999</v>
      </c>
      <c r="L172" s="31">
        <v>5446.7342147299996</v>
      </c>
      <c r="M172" s="29">
        <v>0</v>
      </c>
      <c r="N172" s="29">
        <v>0</v>
      </c>
      <c r="O172" s="28">
        <v>0</v>
      </c>
      <c r="P172" s="28">
        <v>0</v>
      </c>
      <c r="Q172" s="32">
        <v>74338</v>
      </c>
      <c r="R172" s="32">
        <v>6410</v>
      </c>
      <c r="T172" s="28" t="s">
        <v>163</v>
      </c>
      <c r="U172" s="32">
        <v>54.65</v>
      </c>
      <c r="V172" s="32">
        <v>1</v>
      </c>
      <c r="W172" s="32">
        <v>0</v>
      </c>
      <c r="X172" s="32">
        <v>0</v>
      </c>
      <c r="Y172" s="32">
        <f t="shared" si="12"/>
        <v>0</v>
      </c>
      <c r="Z172" s="32">
        <f t="shared" si="13"/>
        <v>0</v>
      </c>
      <c r="AA172" s="32">
        <v>0.30299999999999999</v>
      </c>
      <c r="AB172" s="33">
        <v>1.34485542439126</v>
      </c>
      <c r="AC172">
        <f t="shared" si="14"/>
        <v>2289</v>
      </c>
      <c r="AD172">
        <f t="shared" si="15"/>
        <v>0</v>
      </c>
      <c r="AE172">
        <f t="shared" si="16"/>
        <v>0</v>
      </c>
      <c r="AF172">
        <f>'TP Factors'!$D$5</f>
        <v>0.88209793191670816</v>
      </c>
      <c r="AG172">
        <f t="shared" si="17"/>
        <v>0</v>
      </c>
    </row>
    <row r="173" spans="1:33">
      <c r="A173" s="28" t="s">
        <v>125</v>
      </c>
      <c r="B173" s="28">
        <v>0</v>
      </c>
      <c r="D173" s="29">
        <v>0</v>
      </c>
      <c r="E173" s="28" t="s">
        <v>102</v>
      </c>
      <c r="F173" s="28">
        <v>0</v>
      </c>
      <c r="G173" s="30">
        <v>0</v>
      </c>
      <c r="H173" s="28" t="s">
        <v>103</v>
      </c>
      <c r="I173" s="28" t="s">
        <v>104</v>
      </c>
      <c r="J173" s="28">
        <v>0</v>
      </c>
      <c r="K173" s="31">
        <v>48.191815518699997</v>
      </c>
      <c r="L173" s="31">
        <v>103.274109486</v>
      </c>
      <c r="M173" s="29">
        <v>0</v>
      </c>
      <c r="N173" s="29">
        <v>0</v>
      </c>
      <c r="O173" s="28">
        <v>0</v>
      </c>
      <c r="P173" s="28">
        <v>0</v>
      </c>
      <c r="Q173" s="32">
        <v>74340</v>
      </c>
      <c r="R173" s="32">
        <v>5300</v>
      </c>
      <c r="T173" s="28" t="s">
        <v>143</v>
      </c>
      <c r="U173" s="32">
        <v>54.65</v>
      </c>
      <c r="V173" s="32">
        <v>1</v>
      </c>
      <c r="W173" s="32">
        <v>0.6</v>
      </c>
      <c r="X173" s="32">
        <v>0.13500000000000001</v>
      </c>
      <c r="Y173" s="32">
        <f t="shared" si="12"/>
        <v>0.6</v>
      </c>
      <c r="Z173" s="32">
        <f t="shared" si="13"/>
        <v>0.13500000000000001</v>
      </c>
      <c r="AA173" s="32">
        <v>0.5</v>
      </c>
      <c r="AB173" s="33">
        <v>2.5499456958855801E-2</v>
      </c>
      <c r="AC173">
        <f t="shared" si="14"/>
        <v>72</v>
      </c>
      <c r="AD173">
        <f t="shared" si="15"/>
        <v>0</v>
      </c>
      <c r="AE173">
        <f t="shared" si="16"/>
        <v>0</v>
      </c>
      <c r="AF173">
        <f>'TP Factors'!$D$5</f>
        <v>0.88209793191670816</v>
      </c>
      <c r="AG173">
        <f t="shared" si="17"/>
        <v>0</v>
      </c>
    </row>
    <row r="174" spans="1:33">
      <c r="A174" s="28" t="s">
        <v>125</v>
      </c>
      <c r="B174" s="28">
        <v>0</v>
      </c>
      <c r="D174" s="29">
        <v>0</v>
      </c>
      <c r="E174" s="28" t="s">
        <v>102</v>
      </c>
      <c r="F174" s="28">
        <v>0</v>
      </c>
      <c r="G174" s="30">
        <v>0</v>
      </c>
      <c r="H174" s="28" t="s">
        <v>103</v>
      </c>
      <c r="I174" s="28" t="s">
        <v>104</v>
      </c>
      <c r="J174" s="28">
        <v>0</v>
      </c>
      <c r="K174" s="31">
        <v>159.74160275</v>
      </c>
      <c r="L174" s="31">
        <v>868.84281494200002</v>
      </c>
      <c r="M174" s="29">
        <v>0</v>
      </c>
      <c r="N174" s="29">
        <v>0</v>
      </c>
      <c r="O174" s="28">
        <v>0</v>
      </c>
      <c r="P174" s="28">
        <v>0</v>
      </c>
      <c r="Q174" s="32">
        <v>74341</v>
      </c>
      <c r="R174" s="32">
        <v>5300</v>
      </c>
      <c r="T174" s="28" t="s">
        <v>143</v>
      </c>
      <c r="U174" s="32">
        <v>54.65</v>
      </c>
      <c r="V174" s="32">
        <v>1</v>
      </c>
      <c r="W174" s="32">
        <v>0.6</v>
      </c>
      <c r="X174" s="32">
        <v>0.13500000000000001</v>
      </c>
      <c r="Y174" s="32">
        <f t="shared" si="12"/>
        <v>0.6</v>
      </c>
      <c r="Z174" s="32">
        <f t="shared" si="13"/>
        <v>0.13500000000000001</v>
      </c>
      <c r="AA174" s="32">
        <v>0.5</v>
      </c>
      <c r="AB174" s="33">
        <v>0.21452636536446501</v>
      </c>
      <c r="AC174">
        <f t="shared" si="14"/>
        <v>603</v>
      </c>
      <c r="AD174">
        <f t="shared" si="15"/>
        <v>1</v>
      </c>
      <c r="AE174">
        <f t="shared" si="16"/>
        <v>0.2</v>
      </c>
      <c r="AF174">
        <f>'TP Factors'!$D$5</f>
        <v>0.88209793191670816</v>
      </c>
      <c r="AG174">
        <f t="shared" si="17"/>
        <v>0.2</v>
      </c>
    </row>
    <row r="175" spans="1:33">
      <c r="A175" s="28" t="s">
        <v>125</v>
      </c>
      <c r="B175" s="28">
        <v>0</v>
      </c>
      <c r="D175" s="29">
        <v>0</v>
      </c>
      <c r="E175" s="28" t="s">
        <v>102</v>
      </c>
      <c r="F175" s="28">
        <v>0</v>
      </c>
      <c r="G175" s="30">
        <v>0</v>
      </c>
      <c r="H175" s="28" t="s">
        <v>103</v>
      </c>
      <c r="I175" s="28" t="s">
        <v>104</v>
      </c>
      <c r="J175" s="28">
        <v>0</v>
      </c>
      <c r="K175" s="31">
        <v>276.56505955199998</v>
      </c>
      <c r="L175" s="31">
        <v>3572.55120145</v>
      </c>
      <c r="M175" s="29">
        <v>0</v>
      </c>
      <c r="N175" s="29">
        <v>0</v>
      </c>
      <c r="O175" s="28">
        <v>0</v>
      </c>
      <c r="P175" s="28">
        <v>0</v>
      </c>
      <c r="Q175" s="32">
        <v>74342</v>
      </c>
      <c r="R175" s="32">
        <v>5300</v>
      </c>
      <c r="T175" s="28" t="s">
        <v>143</v>
      </c>
      <c r="U175" s="32">
        <v>54.65</v>
      </c>
      <c r="V175" s="32">
        <v>1</v>
      </c>
      <c r="W175" s="32">
        <v>0.6</v>
      </c>
      <c r="X175" s="32">
        <v>0.13500000000000001</v>
      </c>
      <c r="Y175" s="32">
        <f t="shared" si="12"/>
        <v>0.6</v>
      </c>
      <c r="Z175" s="32">
        <f t="shared" si="13"/>
        <v>0.13500000000000001</v>
      </c>
      <c r="AA175" s="32">
        <v>0.5</v>
      </c>
      <c r="AB175" s="33">
        <v>0.88210021125487603</v>
      </c>
      <c r="AC175">
        <f t="shared" si="14"/>
        <v>2478</v>
      </c>
      <c r="AD175">
        <f t="shared" si="15"/>
        <v>3</v>
      </c>
      <c r="AE175">
        <f t="shared" si="16"/>
        <v>0.7</v>
      </c>
      <c r="AF175">
        <f>'TP Factors'!$D$5</f>
        <v>0.88209793191670816</v>
      </c>
      <c r="AG175">
        <f t="shared" si="17"/>
        <v>0.6</v>
      </c>
    </row>
    <row r="176" spans="1:33">
      <c r="A176" s="28" t="s">
        <v>125</v>
      </c>
      <c r="B176" s="28">
        <v>0</v>
      </c>
      <c r="D176" s="29">
        <v>0</v>
      </c>
      <c r="E176" s="28" t="s">
        <v>102</v>
      </c>
      <c r="F176" s="28">
        <v>0</v>
      </c>
      <c r="G176" s="30">
        <v>0</v>
      </c>
      <c r="H176" s="28" t="s">
        <v>103</v>
      </c>
      <c r="I176" s="28" t="s">
        <v>104</v>
      </c>
      <c r="J176" s="28">
        <v>0</v>
      </c>
      <c r="K176" s="31">
        <v>11.974740540899999</v>
      </c>
      <c r="L176" s="31">
        <v>5.6593719936199998</v>
      </c>
      <c r="M176" s="29">
        <v>0</v>
      </c>
      <c r="N176" s="29">
        <v>0</v>
      </c>
      <c r="O176" s="28">
        <v>0</v>
      </c>
      <c r="P176" s="28">
        <v>0</v>
      </c>
      <c r="Q176" s="32">
        <v>74343</v>
      </c>
      <c r="R176" s="32">
        <v>6440</v>
      </c>
      <c r="T176" s="28" t="s">
        <v>170</v>
      </c>
      <c r="U176" s="32">
        <v>54.65</v>
      </c>
      <c r="V176" s="32">
        <v>1</v>
      </c>
      <c r="W176" s="32">
        <v>0</v>
      </c>
      <c r="X176" s="32">
        <v>0</v>
      </c>
      <c r="Y176" s="32">
        <f t="shared" si="12"/>
        <v>0</v>
      </c>
      <c r="Z176" s="32">
        <f t="shared" si="13"/>
        <v>0</v>
      </c>
      <c r="AA176" s="32">
        <v>0.30299999999999999</v>
      </c>
      <c r="AB176" s="33">
        <v>1.39735796135921E-3</v>
      </c>
      <c r="AC176">
        <f t="shared" si="14"/>
        <v>2</v>
      </c>
      <c r="AD176">
        <f t="shared" si="15"/>
        <v>0</v>
      </c>
      <c r="AE176">
        <f t="shared" si="16"/>
        <v>0</v>
      </c>
      <c r="AF176">
        <f>'TP Factors'!$D$5</f>
        <v>0.88209793191670816</v>
      </c>
      <c r="AG176">
        <f t="shared" si="17"/>
        <v>0</v>
      </c>
    </row>
    <row r="177" spans="1:33">
      <c r="A177" s="28" t="s">
        <v>125</v>
      </c>
      <c r="B177" s="28">
        <v>0</v>
      </c>
      <c r="D177" s="29">
        <v>0</v>
      </c>
      <c r="E177" s="28" t="s">
        <v>102</v>
      </c>
      <c r="F177" s="28">
        <v>0</v>
      </c>
      <c r="G177" s="30">
        <v>0</v>
      </c>
      <c r="H177" s="28" t="s">
        <v>103</v>
      </c>
      <c r="I177" s="28" t="s">
        <v>104</v>
      </c>
      <c r="J177" s="28">
        <v>0</v>
      </c>
      <c r="K177" s="31">
        <v>288.81512592199999</v>
      </c>
      <c r="L177" s="31">
        <v>2713.5051143000001</v>
      </c>
      <c r="M177" s="29">
        <v>0</v>
      </c>
      <c r="N177" s="29">
        <v>0</v>
      </c>
      <c r="O177" s="28">
        <v>0</v>
      </c>
      <c r="P177" s="28">
        <v>0</v>
      </c>
      <c r="Q177" s="32">
        <v>74344</v>
      </c>
      <c r="R177" s="32">
        <v>6440</v>
      </c>
      <c r="T177" s="28" t="s">
        <v>171</v>
      </c>
      <c r="U177" s="32">
        <v>54.65</v>
      </c>
      <c r="V177" s="32">
        <v>1</v>
      </c>
      <c r="W177" s="32">
        <v>0</v>
      </c>
      <c r="X177" s="32">
        <v>0</v>
      </c>
      <c r="Y177" s="32">
        <f t="shared" si="12"/>
        <v>0</v>
      </c>
      <c r="Z177" s="32">
        <f t="shared" si="13"/>
        <v>0</v>
      </c>
      <c r="AA177" s="32">
        <v>0.30299999999999999</v>
      </c>
      <c r="AB177" s="33">
        <v>0.66999274211430904</v>
      </c>
      <c r="AC177">
        <f t="shared" si="14"/>
        <v>1140</v>
      </c>
      <c r="AD177">
        <f t="shared" si="15"/>
        <v>0</v>
      </c>
      <c r="AE177">
        <f t="shared" si="16"/>
        <v>0</v>
      </c>
      <c r="AF177">
        <f>'TP Factors'!$D$5</f>
        <v>0.88209793191670816</v>
      </c>
      <c r="AG177">
        <f t="shared" si="17"/>
        <v>0</v>
      </c>
    </row>
    <row r="178" spans="1:33">
      <c r="A178" s="28" t="s">
        <v>125</v>
      </c>
      <c r="B178" s="28">
        <v>0</v>
      </c>
      <c r="D178" s="29">
        <v>0</v>
      </c>
      <c r="E178" s="28" t="s">
        <v>102</v>
      </c>
      <c r="F178" s="28">
        <v>0</v>
      </c>
      <c r="G178" s="30">
        <v>0</v>
      </c>
      <c r="H178" s="28" t="s">
        <v>103</v>
      </c>
      <c r="I178" s="28" t="s">
        <v>104</v>
      </c>
      <c r="J178" s="28">
        <v>0</v>
      </c>
      <c r="K178" s="31">
        <v>72.405597908100006</v>
      </c>
      <c r="L178" s="31">
        <v>268.223669288</v>
      </c>
      <c r="M178" s="29">
        <v>0</v>
      </c>
      <c r="N178" s="29">
        <v>0</v>
      </c>
      <c r="O178" s="28">
        <v>0</v>
      </c>
      <c r="P178" s="28">
        <v>0</v>
      </c>
      <c r="Q178" s="32">
        <v>74345</v>
      </c>
      <c r="R178" s="32">
        <v>6440</v>
      </c>
      <c r="T178" s="28" t="s">
        <v>170</v>
      </c>
      <c r="U178" s="32">
        <v>54.65</v>
      </c>
      <c r="V178" s="32">
        <v>1</v>
      </c>
      <c r="W178" s="32">
        <v>0</v>
      </c>
      <c r="X178" s="32">
        <v>0</v>
      </c>
      <c r="Y178" s="32">
        <f t="shared" si="12"/>
        <v>0</v>
      </c>
      <c r="Z178" s="32">
        <f t="shared" si="13"/>
        <v>0</v>
      </c>
      <c r="AA178" s="32">
        <v>0.30299999999999999</v>
      </c>
      <c r="AB178" s="33">
        <v>6.6227220404783904E-2</v>
      </c>
      <c r="AC178">
        <f t="shared" si="14"/>
        <v>113</v>
      </c>
      <c r="AD178">
        <f t="shared" si="15"/>
        <v>0</v>
      </c>
      <c r="AE178">
        <f t="shared" si="16"/>
        <v>0</v>
      </c>
      <c r="AF178">
        <f>'TP Factors'!$D$5</f>
        <v>0.88209793191670816</v>
      </c>
      <c r="AG178">
        <f t="shared" si="17"/>
        <v>0</v>
      </c>
    </row>
    <row r="179" spans="1:33">
      <c r="A179" s="28" t="s">
        <v>125</v>
      </c>
      <c r="B179" s="28">
        <v>0</v>
      </c>
      <c r="D179" s="29">
        <v>0</v>
      </c>
      <c r="E179" s="28" t="s">
        <v>102</v>
      </c>
      <c r="F179" s="28">
        <v>0</v>
      </c>
      <c r="G179" s="30">
        <v>0</v>
      </c>
      <c r="H179" s="28" t="s">
        <v>103</v>
      </c>
      <c r="I179" s="28" t="s">
        <v>104</v>
      </c>
      <c r="J179" s="28">
        <v>0</v>
      </c>
      <c r="K179" s="31">
        <v>85.032412169200001</v>
      </c>
      <c r="L179" s="31">
        <v>81.101335210100004</v>
      </c>
      <c r="M179" s="29">
        <v>0</v>
      </c>
      <c r="N179" s="29">
        <v>0</v>
      </c>
      <c r="O179" s="28">
        <v>0</v>
      </c>
      <c r="P179" s="28">
        <v>0</v>
      </c>
      <c r="Q179" s="32">
        <v>74346</v>
      </c>
      <c r="R179" s="32">
        <v>6440</v>
      </c>
      <c r="T179" s="28" t="s">
        <v>170</v>
      </c>
      <c r="U179" s="32">
        <v>54.65</v>
      </c>
      <c r="V179" s="32">
        <v>1</v>
      </c>
      <c r="W179" s="32">
        <v>0</v>
      </c>
      <c r="X179" s="32">
        <v>0</v>
      </c>
      <c r="Y179" s="32">
        <f t="shared" si="12"/>
        <v>0</v>
      </c>
      <c r="Z179" s="32">
        <f t="shared" si="13"/>
        <v>0</v>
      </c>
      <c r="AA179" s="32">
        <v>0.30299999999999999</v>
      </c>
      <c r="AB179" s="33">
        <v>2.0024770700806299E-2</v>
      </c>
      <c r="AC179">
        <f t="shared" si="14"/>
        <v>34</v>
      </c>
      <c r="AD179">
        <f t="shared" si="15"/>
        <v>0</v>
      </c>
      <c r="AE179">
        <f t="shared" si="16"/>
        <v>0</v>
      </c>
      <c r="AF179">
        <f>'TP Factors'!$D$5</f>
        <v>0.88209793191670816</v>
      </c>
      <c r="AG179">
        <f t="shared" si="17"/>
        <v>0</v>
      </c>
    </row>
    <row r="180" spans="1:33">
      <c r="A180" s="28" t="s">
        <v>125</v>
      </c>
      <c r="B180" s="28">
        <v>0</v>
      </c>
      <c r="D180" s="29">
        <v>0</v>
      </c>
      <c r="E180" s="28" t="s">
        <v>102</v>
      </c>
      <c r="F180" s="28">
        <v>0</v>
      </c>
      <c r="G180" s="30">
        <v>0</v>
      </c>
      <c r="H180" s="28" t="s">
        <v>103</v>
      </c>
      <c r="I180" s="28" t="s">
        <v>104</v>
      </c>
      <c r="J180" s="28">
        <v>0</v>
      </c>
      <c r="K180" s="31">
        <v>1591.2679466</v>
      </c>
      <c r="L180" s="31">
        <v>40493.368237100003</v>
      </c>
      <c r="M180" s="29">
        <v>0</v>
      </c>
      <c r="N180" s="29">
        <v>0</v>
      </c>
      <c r="O180" s="28">
        <v>0</v>
      </c>
      <c r="P180" s="28">
        <v>0</v>
      </c>
      <c r="Q180" s="32">
        <v>74347</v>
      </c>
      <c r="R180" s="32">
        <v>6440</v>
      </c>
      <c r="T180" s="28" t="s">
        <v>171</v>
      </c>
      <c r="U180" s="32">
        <v>54.65</v>
      </c>
      <c r="V180" s="32">
        <v>1</v>
      </c>
      <c r="W180" s="32">
        <v>0</v>
      </c>
      <c r="X180" s="32">
        <v>0</v>
      </c>
      <c r="Y180" s="32">
        <f t="shared" si="12"/>
        <v>0</v>
      </c>
      <c r="Z180" s="32">
        <f t="shared" si="13"/>
        <v>0</v>
      </c>
      <c r="AA180" s="32">
        <v>0.30299999999999999</v>
      </c>
      <c r="AB180" s="33">
        <v>9.9982370685775592</v>
      </c>
      <c r="AC180">
        <f t="shared" si="14"/>
        <v>17018</v>
      </c>
      <c r="AD180">
        <f t="shared" si="15"/>
        <v>0</v>
      </c>
      <c r="AE180">
        <f t="shared" si="16"/>
        <v>0</v>
      </c>
      <c r="AF180">
        <f>'TP Factors'!$D$5</f>
        <v>0.88209793191670816</v>
      </c>
      <c r="AG180">
        <f t="shared" si="17"/>
        <v>0</v>
      </c>
    </row>
    <row r="181" spans="1:33">
      <c r="A181" s="28" t="s">
        <v>125</v>
      </c>
      <c r="B181" s="28">
        <v>0</v>
      </c>
      <c r="D181" s="29">
        <v>0</v>
      </c>
      <c r="E181" s="28" t="s">
        <v>102</v>
      </c>
      <c r="F181" s="28">
        <v>0</v>
      </c>
      <c r="G181" s="30">
        <v>4</v>
      </c>
      <c r="H181" s="28" t="s">
        <v>103</v>
      </c>
      <c r="I181" s="28" t="s">
        <v>104</v>
      </c>
      <c r="J181" s="28">
        <v>0</v>
      </c>
      <c r="K181" s="31">
        <v>281.94496459300001</v>
      </c>
      <c r="L181" s="31">
        <v>3745.43191531</v>
      </c>
      <c r="M181" s="29">
        <v>0</v>
      </c>
      <c r="N181" s="29">
        <v>0</v>
      </c>
      <c r="O181" s="28">
        <v>0</v>
      </c>
      <c r="P181" s="28">
        <v>0</v>
      </c>
      <c r="Q181" s="32">
        <v>74349</v>
      </c>
      <c r="R181" s="32">
        <v>3100</v>
      </c>
      <c r="T181" s="28" t="s">
        <v>155</v>
      </c>
      <c r="U181" s="32">
        <v>54.65</v>
      </c>
      <c r="V181" s="32">
        <v>1</v>
      </c>
      <c r="W181" s="32">
        <v>1.2</v>
      </c>
      <c r="X181" s="32">
        <v>6.4000000000000001E-2</v>
      </c>
      <c r="Y181" s="32">
        <f t="shared" si="12"/>
        <v>1.2</v>
      </c>
      <c r="Z181" s="32">
        <f t="shared" si="13"/>
        <v>6.4000000000000001E-2</v>
      </c>
      <c r="AA181" s="32">
        <v>0.1</v>
      </c>
      <c r="AB181" s="33">
        <v>0.47399621629985</v>
      </c>
      <c r="AC181">
        <f t="shared" si="14"/>
        <v>266</v>
      </c>
      <c r="AD181">
        <f t="shared" si="15"/>
        <v>1</v>
      </c>
      <c r="AE181">
        <f t="shared" si="16"/>
        <v>0</v>
      </c>
      <c r="AF181">
        <f>'TP Factors'!$D$5</f>
        <v>0.88209793191670816</v>
      </c>
      <c r="AG181">
        <f t="shared" si="17"/>
        <v>0</v>
      </c>
    </row>
    <row r="182" spans="1:33">
      <c r="A182" s="28" t="s">
        <v>125</v>
      </c>
      <c r="B182" s="28">
        <v>0</v>
      </c>
      <c r="D182" s="29">
        <v>0</v>
      </c>
      <c r="E182" s="28" t="s">
        <v>102</v>
      </c>
      <c r="F182" s="28">
        <v>0</v>
      </c>
      <c r="G182" s="30">
        <v>4</v>
      </c>
      <c r="H182" s="28" t="s">
        <v>103</v>
      </c>
      <c r="I182" s="28" t="s">
        <v>104</v>
      </c>
      <c r="J182" s="28">
        <v>0</v>
      </c>
      <c r="K182" s="31">
        <v>200.374669926</v>
      </c>
      <c r="L182" s="31">
        <v>1545.2162091499999</v>
      </c>
      <c r="M182" s="29">
        <v>0</v>
      </c>
      <c r="N182" s="29">
        <v>0</v>
      </c>
      <c r="O182" s="28">
        <v>0</v>
      </c>
      <c r="P182" s="28">
        <v>0</v>
      </c>
      <c r="Q182" s="32">
        <v>74350</v>
      </c>
      <c r="R182" s="32">
        <v>3100</v>
      </c>
      <c r="T182" s="28" t="s">
        <v>169</v>
      </c>
      <c r="U182" s="32">
        <v>54.65</v>
      </c>
      <c r="V182" s="32">
        <v>1</v>
      </c>
      <c r="W182" s="32">
        <v>1.2</v>
      </c>
      <c r="X182" s="32">
        <v>6.4000000000000001E-2</v>
      </c>
      <c r="Y182" s="32">
        <f t="shared" si="12"/>
        <v>1.2</v>
      </c>
      <c r="Z182" s="32">
        <f t="shared" si="13"/>
        <v>6.4000000000000001E-2</v>
      </c>
      <c r="AA182" s="32">
        <v>0.41099999999999998</v>
      </c>
      <c r="AB182" s="33">
        <v>0.27169843090957002</v>
      </c>
      <c r="AC182">
        <f t="shared" si="14"/>
        <v>627</v>
      </c>
      <c r="AD182">
        <f t="shared" si="15"/>
        <v>2</v>
      </c>
      <c r="AE182">
        <f t="shared" si="16"/>
        <v>0.1</v>
      </c>
      <c r="AF182">
        <f>'TP Factors'!$D$5</f>
        <v>0.88209793191670816</v>
      </c>
      <c r="AG182">
        <f t="shared" si="17"/>
        <v>0.1</v>
      </c>
    </row>
    <row r="183" spans="1:33">
      <c r="A183" s="28" t="s">
        <v>125</v>
      </c>
      <c r="B183" s="28">
        <v>0</v>
      </c>
      <c r="D183" s="29">
        <v>0</v>
      </c>
      <c r="E183" s="28" t="s">
        <v>102</v>
      </c>
      <c r="F183" s="28">
        <v>0</v>
      </c>
      <c r="G183" s="30">
        <v>4</v>
      </c>
      <c r="H183" s="28" t="s">
        <v>103</v>
      </c>
      <c r="I183" s="28" t="s">
        <v>104</v>
      </c>
      <c r="J183" s="28">
        <v>0</v>
      </c>
      <c r="K183" s="31">
        <v>118.66830654499999</v>
      </c>
      <c r="L183" s="31">
        <v>630.82124724000005</v>
      </c>
      <c r="M183" s="29">
        <v>0</v>
      </c>
      <c r="N183" s="29">
        <v>0</v>
      </c>
      <c r="O183" s="28">
        <v>0</v>
      </c>
      <c r="P183" s="28">
        <v>0</v>
      </c>
      <c r="Q183" s="32">
        <v>74352</v>
      </c>
      <c r="R183" s="32">
        <v>3100</v>
      </c>
      <c r="T183" s="28" t="s">
        <v>155</v>
      </c>
      <c r="U183" s="32">
        <v>54.65</v>
      </c>
      <c r="V183" s="32">
        <v>1</v>
      </c>
      <c r="W183" s="32">
        <v>1.2</v>
      </c>
      <c r="X183" s="32">
        <v>6.4000000000000001E-2</v>
      </c>
      <c r="Y183" s="32">
        <f t="shared" si="12"/>
        <v>1.2</v>
      </c>
      <c r="Z183" s="32">
        <f t="shared" si="13"/>
        <v>6.4000000000000001E-2</v>
      </c>
      <c r="AA183" s="32">
        <v>0.1</v>
      </c>
      <c r="AB183" s="33">
        <v>7.6155604822977499E-3</v>
      </c>
      <c r="AC183">
        <f t="shared" si="14"/>
        <v>4</v>
      </c>
      <c r="AD183">
        <f t="shared" si="15"/>
        <v>0</v>
      </c>
      <c r="AE183">
        <f t="shared" si="16"/>
        <v>0</v>
      </c>
      <c r="AF183">
        <f>'TP Factors'!$D$5</f>
        <v>0.88209793191670816</v>
      </c>
      <c r="AG183">
        <f t="shared" si="17"/>
        <v>0</v>
      </c>
    </row>
    <row r="184" spans="1:33">
      <c r="A184" s="28" t="s">
        <v>125</v>
      </c>
      <c r="B184" s="28">
        <v>0</v>
      </c>
      <c r="D184" s="29">
        <v>0</v>
      </c>
      <c r="E184" s="28" t="s">
        <v>102</v>
      </c>
      <c r="F184" s="28">
        <v>0</v>
      </c>
      <c r="G184" s="30">
        <v>4</v>
      </c>
      <c r="H184" s="28" t="s">
        <v>103</v>
      </c>
      <c r="I184" s="28" t="s">
        <v>104</v>
      </c>
      <c r="J184" s="28">
        <v>0</v>
      </c>
      <c r="K184" s="31">
        <v>945.99105517099997</v>
      </c>
      <c r="L184" s="31">
        <v>10260.3106195</v>
      </c>
      <c r="M184" s="29">
        <v>0</v>
      </c>
      <c r="N184" s="29">
        <v>0</v>
      </c>
      <c r="O184" s="28">
        <v>0</v>
      </c>
      <c r="P184" s="28">
        <v>0</v>
      </c>
      <c r="Q184" s="32">
        <v>74353</v>
      </c>
      <c r="R184" s="32">
        <v>3100</v>
      </c>
      <c r="T184" s="28" t="s">
        <v>155</v>
      </c>
      <c r="U184" s="32">
        <v>54.65</v>
      </c>
      <c r="V184" s="32">
        <v>1</v>
      </c>
      <c r="W184" s="32">
        <v>1.2</v>
      </c>
      <c r="X184" s="32">
        <v>6.4000000000000001E-2</v>
      </c>
      <c r="Y184" s="32">
        <f t="shared" si="12"/>
        <v>1.2</v>
      </c>
      <c r="Z184" s="32">
        <f t="shared" si="13"/>
        <v>6.4000000000000001E-2</v>
      </c>
      <c r="AA184" s="32">
        <v>0.1</v>
      </c>
      <c r="AB184" s="33">
        <v>5.0624810398077397E-2</v>
      </c>
      <c r="AC184">
        <f t="shared" si="14"/>
        <v>28</v>
      </c>
      <c r="AD184">
        <f t="shared" si="15"/>
        <v>0</v>
      </c>
      <c r="AE184">
        <f t="shared" si="16"/>
        <v>0</v>
      </c>
      <c r="AF184">
        <f>'TP Factors'!$D$5</f>
        <v>0.88209793191670816</v>
      </c>
      <c r="AG184">
        <f t="shared" si="17"/>
        <v>0</v>
      </c>
    </row>
    <row r="185" spans="1:33">
      <c r="A185" s="28" t="s">
        <v>125</v>
      </c>
      <c r="B185" s="28">
        <v>0</v>
      </c>
      <c r="D185" s="29">
        <v>0</v>
      </c>
      <c r="E185" s="28" t="s">
        <v>102</v>
      </c>
      <c r="F185" s="28">
        <v>0</v>
      </c>
      <c r="G185" s="30">
        <v>4</v>
      </c>
      <c r="H185" s="28" t="s">
        <v>103</v>
      </c>
      <c r="I185" s="28" t="s">
        <v>104</v>
      </c>
      <c r="J185" s="28">
        <v>0</v>
      </c>
      <c r="K185" s="31">
        <v>1276.3219197400001</v>
      </c>
      <c r="L185" s="31">
        <v>45390.977973000001</v>
      </c>
      <c r="M185" s="29">
        <v>0</v>
      </c>
      <c r="N185" s="29">
        <v>0</v>
      </c>
      <c r="O185" s="28">
        <v>0</v>
      </c>
      <c r="P185" s="28">
        <v>0</v>
      </c>
      <c r="Q185" s="32">
        <v>74354</v>
      </c>
      <c r="R185" s="32">
        <v>3100</v>
      </c>
      <c r="T185" s="28" t="s">
        <v>155</v>
      </c>
      <c r="U185" s="32">
        <v>54.65</v>
      </c>
      <c r="V185" s="32">
        <v>1</v>
      </c>
      <c r="W185" s="32">
        <v>1.2</v>
      </c>
      <c r="X185" s="32">
        <v>6.4000000000000001E-2</v>
      </c>
      <c r="Y185" s="32">
        <f t="shared" si="12"/>
        <v>1.2</v>
      </c>
      <c r="Z185" s="32">
        <f t="shared" si="13"/>
        <v>6.4000000000000001E-2</v>
      </c>
      <c r="AA185" s="32">
        <v>0.1</v>
      </c>
      <c r="AB185" s="33">
        <v>0.16297736944055</v>
      </c>
      <c r="AC185">
        <f t="shared" si="14"/>
        <v>92</v>
      </c>
      <c r="AD185">
        <f t="shared" si="15"/>
        <v>0</v>
      </c>
      <c r="AE185">
        <f t="shared" si="16"/>
        <v>0</v>
      </c>
      <c r="AF185">
        <f>'TP Factors'!$D$5</f>
        <v>0.88209793191670816</v>
      </c>
      <c r="AG185">
        <f t="shared" si="17"/>
        <v>0</v>
      </c>
    </row>
    <row r="186" spans="1:33">
      <c r="A186" s="28" t="s">
        <v>125</v>
      </c>
      <c r="B186" s="28">
        <v>0</v>
      </c>
      <c r="D186" s="29">
        <v>0</v>
      </c>
      <c r="E186" s="28" t="s">
        <v>102</v>
      </c>
      <c r="F186" s="28">
        <v>0</v>
      </c>
      <c r="G186" s="30">
        <v>4</v>
      </c>
      <c r="H186" s="28" t="s">
        <v>103</v>
      </c>
      <c r="I186" s="28" t="s">
        <v>104</v>
      </c>
      <c r="J186" s="28">
        <v>0</v>
      </c>
      <c r="K186" s="31">
        <v>134.198001164</v>
      </c>
      <c r="L186" s="31">
        <v>644.793275225</v>
      </c>
      <c r="M186" s="29">
        <v>0</v>
      </c>
      <c r="N186" s="29">
        <v>0</v>
      </c>
      <c r="O186" s="28">
        <v>0</v>
      </c>
      <c r="P186" s="28">
        <v>0</v>
      </c>
      <c r="Q186" s="32">
        <v>74355</v>
      </c>
      <c r="R186" s="32">
        <v>3100</v>
      </c>
      <c r="T186" s="28" t="s">
        <v>169</v>
      </c>
      <c r="U186" s="32">
        <v>54.65</v>
      </c>
      <c r="V186" s="32">
        <v>1</v>
      </c>
      <c r="W186" s="32">
        <v>1.2</v>
      </c>
      <c r="X186" s="32">
        <v>6.4000000000000001E-2</v>
      </c>
      <c r="Y186" s="32">
        <f t="shared" si="12"/>
        <v>1.2</v>
      </c>
      <c r="Z186" s="32">
        <f t="shared" si="13"/>
        <v>6.4000000000000001E-2</v>
      </c>
      <c r="AA186" s="32">
        <v>0.41099999999999998</v>
      </c>
      <c r="AB186" s="33">
        <v>7.8199778195711001E-2</v>
      </c>
      <c r="AC186">
        <f t="shared" si="14"/>
        <v>181</v>
      </c>
      <c r="AD186">
        <f t="shared" si="15"/>
        <v>0</v>
      </c>
      <c r="AE186">
        <f t="shared" si="16"/>
        <v>0</v>
      </c>
      <c r="AF186">
        <f>'TP Factors'!$D$5</f>
        <v>0.88209793191670816</v>
      </c>
      <c r="AG186">
        <f t="shared" si="17"/>
        <v>0</v>
      </c>
    </row>
    <row r="187" spans="1:33">
      <c r="A187" s="28" t="s">
        <v>100</v>
      </c>
      <c r="B187" s="28">
        <v>0</v>
      </c>
      <c r="D187" s="29">
        <v>0</v>
      </c>
      <c r="E187" s="28" t="s">
        <v>102</v>
      </c>
      <c r="F187" s="28">
        <v>0</v>
      </c>
      <c r="G187" s="30">
        <v>3</v>
      </c>
      <c r="H187" s="28" t="s">
        <v>103</v>
      </c>
      <c r="I187" s="28" t="s">
        <v>104</v>
      </c>
      <c r="J187" s="28">
        <v>0</v>
      </c>
      <c r="K187" s="31">
        <v>5.2590724253200003</v>
      </c>
      <c r="L187" s="31">
        <v>0.68822371902500001</v>
      </c>
      <c r="M187" s="29">
        <v>0</v>
      </c>
      <c r="N187" s="29">
        <v>0</v>
      </c>
      <c r="O187" s="28">
        <v>0</v>
      </c>
      <c r="P187" s="28">
        <v>0</v>
      </c>
      <c r="Q187" s="32">
        <v>74358</v>
      </c>
      <c r="R187" s="32">
        <v>4200</v>
      </c>
      <c r="T187" s="28" t="s">
        <v>133</v>
      </c>
      <c r="U187" s="32">
        <v>48.29</v>
      </c>
      <c r="V187" s="32">
        <v>1</v>
      </c>
      <c r="W187" s="32">
        <v>0.7</v>
      </c>
      <c r="X187" s="32">
        <v>0.09</v>
      </c>
      <c r="Y187" s="32">
        <f t="shared" si="12"/>
        <v>0.7</v>
      </c>
      <c r="Z187" s="32">
        <f t="shared" si="13"/>
        <v>0.09</v>
      </c>
      <c r="AA187" s="32">
        <v>0.10199999999999999</v>
      </c>
      <c r="AB187" s="33">
        <v>1.6992985823694999E-4</v>
      </c>
      <c r="AC187">
        <f t="shared" si="14"/>
        <v>0</v>
      </c>
      <c r="AD187">
        <f t="shared" si="15"/>
        <v>0</v>
      </c>
      <c r="AE187">
        <f t="shared" si="16"/>
        <v>0</v>
      </c>
      <c r="AF187">
        <f>'TP Factors'!$D$5</f>
        <v>0.88209793191670816</v>
      </c>
      <c r="AG187">
        <f t="shared" si="17"/>
        <v>0</v>
      </c>
    </row>
    <row r="188" spans="1:33">
      <c r="A188" s="28" t="s">
        <v>100</v>
      </c>
      <c r="B188" s="28">
        <v>0</v>
      </c>
      <c r="D188" s="29">
        <v>0</v>
      </c>
      <c r="E188" s="28" t="s">
        <v>102</v>
      </c>
      <c r="F188" s="28">
        <v>0</v>
      </c>
      <c r="G188" s="30">
        <v>3</v>
      </c>
      <c r="H188" s="28" t="s">
        <v>103</v>
      </c>
      <c r="I188" s="28" t="s">
        <v>104</v>
      </c>
      <c r="J188" s="28">
        <v>0</v>
      </c>
      <c r="K188" s="31">
        <v>100.733566181</v>
      </c>
      <c r="L188" s="31">
        <v>451.42413708100003</v>
      </c>
      <c r="M188" s="29">
        <v>0</v>
      </c>
      <c r="N188" s="29">
        <v>0</v>
      </c>
      <c r="O188" s="28">
        <v>0</v>
      </c>
      <c r="P188" s="28">
        <v>0</v>
      </c>
      <c r="Q188" s="32">
        <v>74359</v>
      </c>
      <c r="R188" s="32">
        <v>4200</v>
      </c>
      <c r="T188" s="28" t="s">
        <v>133</v>
      </c>
      <c r="U188" s="32">
        <v>48.29</v>
      </c>
      <c r="V188" s="32">
        <v>1</v>
      </c>
      <c r="W188" s="32">
        <v>0.7</v>
      </c>
      <c r="X188" s="32">
        <v>0.09</v>
      </c>
      <c r="Y188" s="32">
        <f t="shared" si="12"/>
        <v>0.7</v>
      </c>
      <c r="Z188" s="32">
        <f t="shared" si="13"/>
        <v>0.09</v>
      </c>
      <c r="AA188" s="32">
        <v>0.10199999999999999</v>
      </c>
      <c r="AB188" s="33">
        <v>1.6360231992737999E-4</v>
      </c>
      <c r="AC188">
        <f t="shared" si="14"/>
        <v>0</v>
      </c>
      <c r="AD188">
        <f t="shared" si="15"/>
        <v>0</v>
      </c>
      <c r="AE188">
        <f t="shared" si="16"/>
        <v>0</v>
      </c>
      <c r="AF188">
        <f>'TP Factors'!$D$5</f>
        <v>0.88209793191670816</v>
      </c>
      <c r="AG188">
        <f t="shared" si="17"/>
        <v>0</v>
      </c>
    </row>
    <row r="189" spans="1:33">
      <c r="A189" s="28" t="s">
        <v>100</v>
      </c>
      <c r="B189" s="28">
        <v>0</v>
      </c>
      <c r="D189" s="29">
        <v>0</v>
      </c>
      <c r="E189" s="28" t="s">
        <v>102</v>
      </c>
      <c r="F189" s="28">
        <v>0</v>
      </c>
      <c r="G189" s="30">
        <v>3</v>
      </c>
      <c r="H189" s="28" t="s">
        <v>103</v>
      </c>
      <c r="I189" s="28" t="s">
        <v>104</v>
      </c>
      <c r="J189" s="28">
        <v>0</v>
      </c>
      <c r="K189" s="31">
        <v>81.135430308300002</v>
      </c>
      <c r="L189" s="31">
        <v>236.823177453</v>
      </c>
      <c r="M189" s="29">
        <v>0</v>
      </c>
      <c r="N189" s="29">
        <v>0</v>
      </c>
      <c r="O189" s="28">
        <v>0</v>
      </c>
      <c r="P189" s="28">
        <v>0</v>
      </c>
      <c r="Q189" s="32">
        <v>74361</v>
      </c>
      <c r="R189" s="32">
        <v>4200</v>
      </c>
      <c r="T189" s="28" t="s">
        <v>172</v>
      </c>
      <c r="U189" s="32">
        <v>48.29</v>
      </c>
      <c r="V189" s="32">
        <v>1</v>
      </c>
      <c r="W189" s="32">
        <v>0.7</v>
      </c>
      <c r="X189" s="32">
        <v>0.09</v>
      </c>
      <c r="Y189" s="32">
        <f t="shared" si="12"/>
        <v>0.7</v>
      </c>
      <c r="Z189" s="32">
        <f t="shared" si="13"/>
        <v>0.09</v>
      </c>
      <c r="AA189" s="32">
        <v>0.309</v>
      </c>
      <c r="AB189" s="33">
        <v>1.8309641336352801E-2</v>
      </c>
      <c r="AC189">
        <f t="shared" si="14"/>
        <v>28</v>
      </c>
      <c r="AD189">
        <f t="shared" si="15"/>
        <v>0</v>
      </c>
      <c r="AE189">
        <f t="shared" si="16"/>
        <v>0</v>
      </c>
      <c r="AF189">
        <f>'TP Factors'!$D$5</f>
        <v>0.88209793191670816</v>
      </c>
      <c r="AG189">
        <f t="shared" si="17"/>
        <v>0</v>
      </c>
    </row>
    <row r="190" spans="1:33">
      <c r="A190" s="28" t="s">
        <v>100</v>
      </c>
      <c r="B190" s="28">
        <v>0</v>
      </c>
      <c r="D190" s="29">
        <v>0</v>
      </c>
      <c r="E190" s="28" t="s">
        <v>102</v>
      </c>
      <c r="F190" s="28">
        <v>0</v>
      </c>
      <c r="G190" s="30">
        <v>0</v>
      </c>
      <c r="H190" s="28" t="s">
        <v>103</v>
      </c>
      <c r="I190" s="28" t="s">
        <v>104</v>
      </c>
      <c r="J190" s="28">
        <v>0</v>
      </c>
      <c r="K190" s="31">
        <v>202.13469003399999</v>
      </c>
      <c r="L190" s="31">
        <v>206.724085492</v>
      </c>
      <c r="M190" s="29">
        <v>0</v>
      </c>
      <c r="N190" s="29">
        <v>0</v>
      </c>
      <c r="O190" s="28">
        <v>0</v>
      </c>
      <c r="P190" s="28">
        <v>0</v>
      </c>
      <c r="Q190" s="32">
        <v>74367</v>
      </c>
      <c r="R190" s="32">
        <v>4200</v>
      </c>
      <c r="T190" s="28" t="s">
        <v>173</v>
      </c>
      <c r="U190" s="32">
        <v>48.29</v>
      </c>
      <c r="V190" s="32">
        <v>1</v>
      </c>
      <c r="W190" s="32">
        <v>0</v>
      </c>
      <c r="X190" s="32">
        <v>0</v>
      </c>
      <c r="Y190" s="32">
        <f t="shared" si="12"/>
        <v>0</v>
      </c>
      <c r="Z190" s="32">
        <f t="shared" si="13"/>
        <v>0</v>
      </c>
      <c r="AA190" s="32">
        <v>0</v>
      </c>
      <c r="AB190" s="33">
        <v>5.1042395527795999E-2</v>
      </c>
      <c r="AC190">
        <f t="shared" si="14"/>
        <v>0</v>
      </c>
      <c r="AD190">
        <f t="shared" si="15"/>
        <v>0</v>
      </c>
      <c r="AE190">
        <f t="shared" si="16"/>
        <v>0</v>
      </c>
      <c r="AF190">
        <f>'TP Factors'!$D$5</f>
        <v>0.88209793191670816</v>
      </c>
      <c r="AG190">
        <f t="shared" si="17"/>
        <v>0</v>
      </c>
    </row>
    <row r="191" spans="1:33">
      <c r="A191" s="28" t="s">
        <v>100</v>
      </c>
      <c r="B191" s="28">
        <v>0</v>
      </c>
      <c r="D191" s="29">
        <v>0</v>
      </c>
      <c r="E191" s="28" t="s">
        <v>102</v>
      </c>
      <c r="F191" s="28">
        <v>0</v>
      </c>
      <c r="G191" s="30">
        <v>3</v>
      </c>
      <c r="H191" s="28" t="s">
        <v>103</v>
      </c>
      <c r="I191" s="28" t="s">
        <v>104</v>
      </c>
      <c r="J191" s="28">
        <v>0</v>
      </c>
      <c r="K191" s="31">
        <v>301.401819784</v>
      </c>
      <c r="L191" s="31">
        <v>3197.61338768</v>
      </c>
      <c r="M191" s="29">
        <v>0</v>
      </c>
      <c r="N191" s="29">
        <v>0</v>
      </c>
      <c r="O191" s="28">
        <v>0</v>
      </c>
      <c r="P191" s="28">
        <v>0</v>
      </c>
      <c r="Q191" s="32">
        <v>74368</v>
      </c>
      <c r="R191" s="32">
        <v>4200</v>
      </c>
      <c r="T191" s="28" t="s">
        <v>174</v>
      </c>
      <c r="U191" s="32">
        <v>48.29</v>
      </c>
      <c r="V191" s="32">
        <v>1</v>
      </c>
      <c r="W191" s="32">
        <v>0.7</v>
      </c>
      <c r="X191" s="32">
        <v>0.09</v>
      </c>
      <c r="Y191" s="32">
        <f t="shared" si="12"/>
        <v>0.7</v>
      </c>
      <c r="Z191" s="32">
        <f t="shared" si="13"/>
        <v>0.09</v>
      </c>
      <c r="AA191" s="32">
        <v>0.25800000000000001</v>
      </c>
      <c r="AB191" s="33">
        <v>0.78952521106094498</v>
      </c>
      <c r="AC191">
        <f t="shared" si="14"/>
        <v>1011</v>
      </c>
      <c r="AD191">
        <f t="shared" si="15"/>
        <v>2</v>
      </c>
      <c r="AE191">
        <f t="shared" si="16"/>
        <v>0.2</v>
      </c>
      <c r="AF191">
        <f>'TP Factors'!$D$5</f>
        <v>0.88209793191670816</v>
      </c>
      <c r="AG191">
        <f t="shared" si="17"/>
        <v>0.2</v>
      </c>
    </row>
    <row r="192" spans="1:33">
      <c r="A192" s="28" t="s">
        <v>100</v>
      </c>
      <c r="B192" s="28">
        <v>0</v>
      </c>
      <c r="D192" s="29">
        <v>0</v>
      </c>
      <c r="E192" s="28" t="s">
        <v>102</v>
      </c>
      <c r="F192" s="28">
        <v>0</v>
      </c>
      <c r="G192" s="30">
        <v>3</v>
      </c>
      <c r="H192" s="28" t="s">
        <v>103</v>
      </c>
      <c r="I192" s="28" t="s">
        <v>104</v>
      </c>
      <c r="J192" s="28">
        <v>0</v>
      </c>
      <c r="K192" s="31">
        <v>1714.7055530800001</v>
      </c>
      <c r="L192" s="31">
        <v>43964.704333299997</v>
      </c>
      <c r="M192" s="29">
        <v>0</v>
      </c>
      <c r="N192" s="29">
        <v>0</v>
      </c>
      <c r="O192" s="28">
        <v>0</v>
      </c>
      <c r="P192" s="28">
        <v>0</v>
      </c>
      <c r="Q192" s="32">
        <v>74369</v>
      </c>
      <c r="R192" s="32">
        <v>4200</v>
      </c>
      <c r="T192" s="28" t="s">
        <v>133</v>
      </c>
      <c r="U192" s="32">
        <v>48.29</v>
      </c>
      <c r="V192" s="32">
        <v>1</v>
      </c>
      <c r="W192" s="32">
        <v>0.7</v>
      </c>
      <c r="X192" s="32">
        <v>0.09</v>
      </c>
      <c r="Y192" s="32">
        <f t="shared" si="12"/>
        <v>0.7</v>
      </c>
      <c r="Z192" s="32">
        <f t="shared" si="13"/>
        <v>0.09</v>
      </c>
      <c r="AA192" s="32">
        <v>0.10199999999999999</v>
      </c>
      <c r="AB192" s="33">
        <v>9.2353716211073706</v>
      </c>
      <c r="AC192">
        <f t="shared" si="14"/>
        <v>4676</v>
      </c>
      <c r="AD192">
        <f t="shared" si="15"/>
        <v>7</v>
      </c>
      <c r="AE192">
        <f t="shared" si="16"/>
        <v>0.9</v>
      </c>
      <c r="AF192">
        <f>'TP Factors'!$D$5</f>
        <v>0.88209793191670816</v>
      </c>
      <c r="AG192">
        <f t="shared" si="17"/>
        <v>0.8</v>
      </c>
    </row>
    <row r="193" spans="1:33">
      <c r="A193" s="28" t="s">
        <v>100</v>
      </c>
      <c r="B193" s="28">
        <v>0</v>
      </c>
      <c r="D193" s="29">
        <v>0</v>
      </c>
      <c r="E193" s="28" t="s">
        <v>102</v>
      </c>
      <c r="F193" s="28">
        <v>0</v>
      </c>
      <c r="G193" s="30">
        <v>3</v>
      </c>
      <c r="H193" s="28" t="s">
        <v>103</v>
      </c>
      <c r="I193" s="28" t="s">
        <v>104</v>
      </c>
      <c r="J193" s="28">
        <v>0</v>
      </c>
      <c r="K193" s="31">
        <v>555.13963541600003</v>
      </c>
      <c r="L193" s="31">
        <v>10483.4296113</v>
      </c>
      <c r="M193" s="29">
        <v>0</v>
      </c>
      <c r="N193" s="29">
        <v>0</v>
      </c>
      <c r="O193" s="28">
        <v>0</v>
      </c>
      <c r="P193" s="28">
        <v>0</v>
      </c>
      <c r="Q193" s="32">
        <v>74371</v>
      </c>
      <c r="R193" s="32">
        <v>4200</v>
      </c>
      <c r="T193" s="28" t="s">
        <v>172</v>
      </c>
      <c r="U193" s="32">
        <v>48.29</v>
      </c>
      <c r="V193" s="32">
        <v>1</v>
      </c>
      <c r="W193" s="32">
        <v>0.7</v>
      </c>
      <c r="X193" s="32">
        <v>0.09</v>
      </c>
      <c r="Y193" s="32">
        <f t="shared" si="12"/>
        <v>0.7</v>
      </c>
      <c r="Z193" s="32">
        <f t="shared" si="13"/>
        <v>0.09</v>
      </c>
      <c r="AA193" s="32">
        <v>0.309</v>
      </c>
      <c r="AB193" s="33">
        <v>1.25343821291546</v>
      </c>
      <c r="AC193">
        <f t="shared" si="14"/>
        <v>1923</v>
      </c>
      <c r="AD193">
        <f t="shared" si="15"/>
        <v>3</v>
      </c>
      <c r="AE193">
        <f t="shared" si="16"/>
        <v>0.4</v>
      </c>
      <c r="AF193">
        <f>'TP Factors'!$D$5</f>
        <v>0.88209793191670816</v>
      </c>
      <c r="AG193">
        <f t="shared" si="17"/>
        <v>0.4</v>
      </c>
    </row>
    <row r="194" spans="1:33">
      <c r="A194" s="28" t="s">
        <v>100</v>
      </c>
      <c r="B194" s="28">
        <v>0</v>
      </c>
      <c r="D194" s="29">
        <v>0</v>
      </c>
      <c r="E194" s="28" t="s">
        <v>102</v>
      </c>
      <c r="F194" s="28">
        <v>0</v>
      </c>
      <c r="G194" s="30">
        <v>3</v>
      </c>
      <c r="H194" s="28" t="s">
        <v>103</v>
      </c>
      <c r="I194" s="28" t="s">
        <v>104</v>
      </c>
      <c r="J194" s="28">
        <v>0</v>
      </c>
      <c r="K194" s="31">
        <v>296.52103746400002</v>
      </c>
      <c r="L194" s="31">
        <v>1874.81454022</v>
      </c>
      <c r="M194" s="29">
        <v>0</v>
      </c>
      <c r="N194" s="29">
        <v>0</v>
      </c>
      <c r="O194" s="28">
        <v>0</v>
      </c>
      <c r="P194" s="28">
        <v>0</v>
      </c>
      <c r="Q194" s="32">
        <v>74372</v>
      </c>
      <c r="R194" s="32">
        <v>4200</v>
      </c>
      <c r="T194" s="28" t="s">
        <v>133</v>
      </c>
      <c r="U194" s="32">
        <v>48.29</v>
      </c>
      <c r="V194" s="32">
        <v>1</v>
      </c>
      <c r="W194" s="32">
        <v>0.7</v>
      </c>
      <c r="X194" s="32">
        <v>0.09</v>
      </c>
      <c r="Y194" s="32">
        <f t="shared" si="12"/>
        <v>0.7</v>
      </c>
      <c r="Z194" s="32">
        <f t="shared" si="13"/>
        <v>0.09</v>
      </c>
      <c r="AA194" s="32">
        <v>0.10199999999999999</v>
      </c>
      <c r="AB194" s="33">
        <v>1.7225955174692401E-2</v>
      </c>
      <c r="AC194">
        <f t="shared" si="14"/>
        <v>9</v>
      </c>
      <c r="AD194">
        <f t="shared" si="15"/>
        <v>0</v>
      </c>
      <c r="AE194">
        <f t="shared" si="16"/>
        <v>0</v>
      </c>
      <c r="AF194">
        <f>'TP Factors'!$D$5</f>
        <v>0.88209793191670816</v>
      </c>
      <c r="AG194">
        <f t="shared" si="17"/>
        <v>0</v>
      </c>
    </row>
    <row r="195" spans="1:33">
      <c r="A195" s="28" t="s">
        <v>125</v>
      </c>
      <c r="B195" s="28">
        <v>0</v>
      </c>
      <c r="D195" s="29">
        <v>0</v>
      </c>
      <c r="E195" s="28" t="s">
        <v>102</v>
      </c>
      <c r="F195" s="28">
        <v>0</v>
      </c>
      <c r="G195" s="30">
        <v>3</v>
      </c>
      <c r="H195" s="28" t="s">
        <v>103</v>
      </c>
      <c r="I195" s="28" t="s">
        <v>104</v>
      </c>
      <c r="J195" s="28">
        <v>0</v>
      </c>
      <c r="K195" s="31">
        <v>131.315176114</v>
      </c>
      <c r="L195" s="31">
        <v>852.80539584300004</v>
      </c>
      <c r="M195" s="29">
        <v>0</v>
      </c>
      <c r="N195" s="29">
        <v>0</v>
      </c>
      <c r="O195" s="28">
        <v>0</v>
      </c>
      <c r="P195" s="28">
        <v>0</v>
      </c>
      <c r="Q195" s="32">
        <v>74380</v>
      </c>
      <c r="R195" s="32">
        <v>4110</v>
      </c>
      <c r="T195" s="28" t="s">
        <v>160</v>
      </c>
      <c r="U195" s="32">
        <v>54.65</v>
      </c>
      <c r="V195" s="32">
        <v>1</v>
      </c>
      <c r="W195" s="32">
        <v>0.7</v>
      </c>
      <c r="X195" s="32">
        <v>0.09</v>
      </c>
      <c r="Y195" s="32">
        <f t="shared" ref="Y195:Y258" si="18">W195</f>
        <v>0.7</v>
      </c>
      <c r="Z195" s="32">
        <f t="shared" ref="Z195:Z258" si="19">X195</f>
        <v>0.09</v>
      </c>
      <c r="AA195" s="32">
        <v>0.10199999999999999</v>
      </c>
      <c r="AB195" s="33">
        <v>0.21056642547330401</v>
      </c>
      <c r="AC195">
        <f t="shared" ref="AC195:AC258" si="20">ROUND(AB195*AA195*U195*102.79,0)</f>
        <v>121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Factors'!$D$5</f>
        <v>0.88209793191670816</v>
      </c>
      <c r="AG195">
        <f t="shared" ref="AG195:AG258" si="23">ROUND(AE195*AF195,1)</f>
        <v>0</v>
      </c>
    </row>
    <row r="196" spans="1:33">
      <c r="A196" s="28" t="s">
        <v>125</v>
      </c>
      <c r="B196" s="28">
        <v>0</v>
      </c>
      <c r="D196" s="29">
        <v>0</v>
      </c>
      <c r="E196" s="28" t="s">
        <v>102</v>
      </c>
      <c r="F196" s="28">
        <v>0</v>
      </c>
      <c r="G196" s="30">
        <v>3</v>
      </c>
      <c r="H196" s="28" t="s">
        <v>103</v>
      </c>
      <c r="I196" s="28" t="s">
        <v>104</v>
      </c>
      <c r="J196" s="28">
        <v>0</v>
      </c>
      <c r="K196" s="31">
        <v>205.22456836000001</v>
      </c>
      <c r="L196" s="31">
        <v>1492.0917557099999</v>
      </c>
      <c r="M196" s="29">
        <v>0</v>
      </c>
      <c r="N196" s="29">
        <v>0</v>
      </c>
      <c r="O196" s="28">
        <v>0</v>
      </c>
      <c r="P196" s="28">
        <v>0</v>
      </c>
      <c r="Q196" s="32">
        <v>74381</v>
      </c>
      <c r="R196" s="32">
        <v>4110</v>
      </c>
      <c r="T196" s="28" t="s">
        <v>175</v>
      </c>
      <c r="U196" s="32">
        <v>54.65</v>
      </c>
      <c r="V196" s="32">
        <v>1</v>
      </c>
      <c r="W196" s="32">
        <v>0.7</v>
      </c>
      <c r="X196" s="32">
        <v>0.09</v>
      </c>
      <c r="Y196" s="32">
        <f t="shared" si="18"/>
        <v>0.7</v>
      </c>
      <c r="Z196" s="32">
        <f t="shared" si="19"/>
        <v>0.09</v>
      </c>
      <c r="AA196" s="32">
        <v>0.309</v>
      </c>
      <c r="AB196" s="33">
        <v>0.36841279999105098</v>
      </c>
      <c r="AC196">
        <f t="shared" si="20"/>
        <v>639</v>
      </c>
      <c r="AD196">
        <f t="shared" si="21"/>
        <v>1</v>
      </c>
      <c r="AE196">
        <f t="shared" si="22"/>
        <v>0.1</v>
      </c>
      <c r="AF196">
        <f>'TP Factors'!$D$5</f>
        <v>0.88209793191670816</v>
      </c>
      <c r="AG196">
        <f t="shared" si="23"/>
        <v>0.1</v>
      </c>
    </row>
    <row r="197" spans="1:33">
      <c r="A197" s="28" t="s">
        <v>125</v>
      </c>
      <c r="B197" s="28">
        <v>0</v>
      </c>
      <c r="D197" s="29">
        <v>0</v>
      </c>
      <c r="E197" s="28" t="s">
        <v>102</v>
      </c>
      <c r="F197" s="28">
        <v>0</v>
      </c>
      <c r="G197" s="30">
        <v>3</v>
      </c>
      <c r="H197" s="28" t="s">
        <v>103</v>
      </c>
      <c r="I197" s="28" t="s">
        <v>104</v>
      </c>
      <c r="J197" s="28">
        <v>0</v>
      </c>
      <c r="K197" s="31">
        <v>150.884184135</v>
      </c>
      <c r="L197" s="31">
        <v>666.37613796000005</v>
      </c>
      <c r="M197" s="29">
        <v>0</v>
      </c>
      <c r="N197" s="29">
        <v>0</v>
      </c>
      <c r="O197" s="28">
        <v>0</v>
      </c>
      <c r="P197" s="28">
        <v>0</v>
      </c>
      <c r="Q197" s="32">
        <v>74386</v>
      </c>
      <c r="R197" s="32">
        <v>4110</v>
      </c>
      <c r="T197" s="28" t="s">
        <v>175</v>
      </c>
      <c r="U197" s="32">
        <v>54.65</v>
      </c>
      <c r="V197" s="32">
        <v>1</v>
      </c>
      <c r="W197" s="32">
        <v>0.7</v>
      </c>
      <c r="X197" s="32">
        <v>0.09</v>
      </c>
      <c r="Y197" s="32">
        <f t="shared" si="18"/>
        <v>0.7</v>
      </c>
      <c r="Z197" s="32">
        <f t="shared" si="19"/>
        <v>0.09</v>
      </c>
      <c r="AA197" s="32">
        <v>0.309</v>
      </c>
      <c r="AB197" s="33">
        <v>0.16453512536704101</v>
      </c>
      <c r="AC197">
        <f t="shared" si="20"/>
        <v>286</v>
      </c>
      <c r="AD197">
        <f t="shared" si="21"/>
        <v>0</v>
      </c>
      <c r="AE197">
        <f t="shared" si="22"/>
        <v>0.1</v>
      </c>
      <c r="AF197">
        <f>'TP Factors'!$D$5</f>
        <v>0.88209793191670816</v>
      </c>
      <c r="AG197">
        <f t="shared" si="23"/>
        <v>0.1</v>
      </c>
    </row>
    <row r="198" spans="1:33">
      <c r="A198" s="28" t="s">
        <v>125</v>
      </c>
      <c r="B198" s="28">
        <v>0</v>
      </c>
      <c r="D198" s="29">
        <v>0</v>
      </c>
      <c r="E198" s="28" t="s">
        <v>102</v>
      </c>
      <c r="F198" s="28">
        <v>0</v>
      </c>
      <c r="G198" s="30">
        <v>3</v>
      </c>
      <c r="H198" s="28" t="s">
        <v>103</v>
      </c>
      <c r="I198" s="28" t="s">
        <v>104</v>
      </c>
      <c r="J198" s="28">
        <v>0</v>
      </c>
      <c r="K198" s="31">
        <v>68.671622515899998</v>
      </c>
      <c r="L198" s="31">
        <v>250.41257326600001</v>
      </c>
      <c r="M198" s="29">
        <v>0</v>
      </c>
      <c r="N198" s="29">
        <v>0</v>
      </c>
      <c r="O198" s="28">
        <v>0</v>
      </c>
      <c r="P198" s="28">
        <v>0</v>
      </c>
      <c r="Q198" s="32">
        <v>74387</v>
      </c>
      <c r="R198" s="32">
        <v>4110</v>
      </c>
      <c r="T198" s="28" t="s">
        <v>175</v>
      </c>
      <c r="U198" s="32">
        <v>54.65</v>
      </c>
      <c r="V198" s="32">
        <v>1</v>
      </c>
      <c r="W198" s="32">
        <v>0.7</v>
      </c>
      <c r="X198" s="32">
        <v>0.09</v>
      </c>
      <c r="Y198" s="32">
        <f t="shared" si="18"/>
        <v>0.7</v>
      </c>
      <c r="Z198" s="32">
        <f t="shared" si="19"/>
        <v>0.09</v>
      </c>
      <c r="AA198" s="32">
        <v>0.309</v>
      </c>
      <c r="AB198" s="33">
        <v>6.1829446856140398E-2</v>
      </c>
      <c r="AC198">
        <f t="shared" si="20"/>
        <v>107</v>
      </c>
      <c r="AD198">
        <f t="shared" si="21"/>
        <v>0</v>
      </c>
      <c r="AE198">
        <f t="shared" si="22"/>
        <v>0</v>
      </c>
      <c r="AF198">
        <f>'TP Factors'!$D$5</f>
        <v>0.88209793191670816</v>
      </c>
      <c r="AG198">
        <f t="shared" si="23"/>
        <v>0</v>
      </c>
    </row>
    <row r="199" spans="1:33">
      <c r="A199" s="28" t="s">
        <v>125</v>
      </c>
      <c r="B199" s="28">
        <v>0</v>
      </c>
      <c r="D199" s="29">
        <v>0</v>
      </c>
      <c r="E199" s="28" t="s">
        <v>102</v>
      </c>
      <c r="F199" s="28">
        <v>0</v>
      </c>
      <c r="G199" s="30">
        <v>3</v>
      </c>
      <c r="H199" s="28" t="s">
        <v>103</v>
      </c>
      <c r="I199" s="28" t="s">
        <v>104</v>
      </c>
      <c r="J199" s="28">
        <v>0</v>
      </c>
      <c r="K199" s="31">
        <v>60.956110715100003</v>
      </c>
      <c r="L199" s="31">
        <v>179.182144884</v>
      </c>
      <c r="M199" s="29">
        <v>0</v>
      </c>
      <c r="N199" s="29">
        <v>0</v>
      </c>
      <c r="O199" s="28">
        <v>0</v>
      </c>
      <c r="P199" s="28">
        <v>0</v>
      </c>
      <c r="Q199" s="32">
        <v>74388</v>
      </c>
      <c r="R199" s="32">
        <v>4110</v>
      </c>
      <c r="T199" s="28" t="s">
        <v>175</v>
      </c>
      <c r="U199" s="32">
        <v>54.65</v>
      </c>
      <c r="V199" s="32">
        <v>1</v>
      </c>
      <c r="W199" s="32">
        <v>0.7</v>
      </c>
      <c r="X199" s="32">
        <v>0.09</v>
      </c>
      <c r="Y199" s="32">
        <f t="shared" si="18"/>
        <v>0.7</v>
      </c>
      <c r="Z199" s="32">
        <f t="shared" si="19"/>
        <v>0.09</v>
      </c>
      <c r="AA199" s="32">
        <v>0.309</v>
      </c>
      <c r="AB199" s="33">
        <v>4.4241919025478998E-2</v>
      </c>
      <c r="AC199">
        <f t="shared" si="20"/>
        <v>77</v>
      </c>
      <c r="AD199">
        <f t="shared" si="21"/>
        <v>0</v>
      </c>
      <c r="AE199">
        <f t="shared" si="22"/>
        <v>0</v>
      </c>
      <c r="AF199">
        <f>'TP Factors'!$D$5</f>
        <v>0.88209793191670816</v>
      </c>
      <c r="AG199">
        <f t="shared" si="23"/>
        <v>0</v>
      </c>
    </row>
    <row r="200" spans="1:33">
      <c r="A200" s="28" t="s">
        <v>125</v>
      </c>
      <c r="B200" s="28">
        <v>0</v>
      </c>
      <c r="D200" s="29">
        <v>0</v>
      </c>
      <c r="E200" s="28" t="s">
        <v>102</v>
      </c>
      <c r="F200" s="28">
        <v>0</v>
      </c>
      <c r="G200" s="30">
        <v>3</v>
      </c>
      <c r="H200" s="28" t="s">
        <v>103</v>
      </c>
      <c r="I200" s="28" t="s">
        <v>104</v>
      </c>
      <c r="J200" s="28">
        <v>0</v>
      </c>
      <c r="K200" s="31">
        <v>398.34831017800002</v>
      </c>
      <c r="L200" s="31">
        <v>2578.58742377</v>
      </c>
      <c r="M200" s="29">
        <v>0</v>
      </c>
      <c r="N200" s="29">
        <v>0</v>
      </c>
      <c r="O200" s="28">
        <v>0</v>
      </c>
      <c r="P200" s="28">
        <v>0</v>
      </c>
      <c r="Q200" s="32">
        <v>74389</v>
      </c>
      <c r="R200" s="32">
        <v>4110</v>
      </c>
      <c r="T200" s="28" t="s">
        <v>175</v>
      </c>
      <c r="U200" s="32">
        <v>54.65</v>
      </c>
      <c r="V200" s="32">
        <v>1</v>
      </c>
      <c r="W200" s="32">
        <v>0.7</v>
      </c>
      <c r="X200" s="32">
        <v>0.09</v>
      </c>
      <c r="Y200" s="32">
        <f t="shared" si="18"/>
        <v>0.7</v>
      </c>
      <c r="Z200" s="32">
        <f t="shared" si="19"/>
        <v>0.09</v>
      </c>
      <c r="AA200" s="32">
        <v>0.309</v>
      </c>
      <c r="AB200" s="33">
        <v>0.63667981696176401</v>
      </c>
      <c r="AC200">
        <f t="shared" si="20"/>
        <v>1105</v>
      </c>
      <c r="AD200">
        <f t="shared" si="21"/>
        <v>2</v>
      </c>
      <c r="AE200">
        <f t="shared" si="22"/>
        <v>0.2</v>
      </c>
      <c r="AF200">
        <f>'TP Factors'!$D$5</f>
        <v>0.88209793191670816</v>
      </c>
      <c r="AG200">
        <f t="shared" si="23"/>
        <v>0.2</v>
      </c>
    </row>
    <row r="201" spans="1:33">
      <c r="A201" s="28" t="s">
        <v>125</v>
      </c>
      <c r="B201" s="28">
        <v>0</v>
      </c>
      <c r="D201" s="29">
        <v>0</v>
      </c>
      <c r="E201" s="28" t="s">
        <v>102</v>
      </c>
      <c r="F201" s="28">
        <v>0</v>
      </c>
      <c r="G201" s="30">
        <v>3</v>
      </c>
      <c r="H201" s="28" t="s">
        <v>103</v>
      </c>
      <c r="I201" s="28" t="s">
        <v>104</v>
      </c>
      <c r="J201" s="28">
        <v>0</v>
      </c>
      <c r="K201" s="31">
        <v>136.589293836</v>
      </c>
      <c r="L201" s="31">
        <v>430.69100139900002</v>
      </c>
      <c r="M201" s="29">
        <v>0</v>
      </c>
      <c r="N201" s="29">
        <v>0</v>
      </c>
      <c r="O201" s="28">
        <v>0</v>
      </c>
      <c r="P201" s="28">
        <v>0</v>
      </c>
      <c r="Q201" s="32">
        <v>74390</v>
      </c>
      <c r="R201" s="32">
        <v>4110</v>
      </c>
      <c r="T201" s="28" t="s">
        <v>160</v>
      </c>
      <c r="U201" s="32">
        <v>54.65</v>
      </c>
      <c r="V201" s="32">
        <v>1</v>
      </c>
      <c r="W201" s="32">
        <v>0.7</v>
      </c>
      <c r="X201" s="32">
        <v>0.09</v>
      </c>
      <c r="Y201" s="32">
        <f t="shared" si="18"/>
        <v>0.7</v>
      </c>
      <c r="Z201" s="32">
        <f t="shared" si="19"/>
        <v>0.09</v>
      </c>
      <c r="AA201" s="32">
        <v>0.10199999999999999</v>
      </c>
      <c r="AB201" s="33">
        <v>0.106342040821001</v>
      </c>
      <c r="AC201">
        <f t="shared" si="20"/>
        <v>61</v>
      </c>
      <c r="AD201">
        <f t="shared" si="21"/>
        <v>0</v>
      </c>
      <c r="AE201">
        <f t="shared" si="22"/>
        <v>0</v>
      </c>
      <c r="AF201">
        <f>'TP Factors'!$D$5</f>
        <v>0.88209793191670816</v>
      </c>
      <c r="AG201">
        <f t="shared" si="23"/>
        <v>0</v>
      </c>
    </row>
    <row r="202" spans="1:33">
      <c r="A202" s="28" t="s">
        <v>125</v>
      </c>
      <c r="B202" s="28">
        <v>0</v>
      </c>
      <c r="D202" s="29">
        <v>0</v>
      </c>
      <c r="E202" s="28" t="s">
        <v>102</v>
      </c>
      <c r="F202" s="28">
        <v>0</v>
      </c>
      <c r="G202" s="30">
        <v>3</v>
      </c>
      <c r="H202" s="28" t="s">
        <v>103</v>
      </c>
      <c r="I202" s="28" t="s">
        <v>104</v>
      </c>
      <c r="J202" s="28">
        <v>0</v>
      </c>
      <c r="K202" s="31">
        <v>1125.5324268100001</v>
      </c>
      <c r="L202" s="31">
        <v>36437.842218899998</v>
      </c>
      <c r="M202" s="29">
        <v>0</v>
      </c>
      <c r="N202" s="29">
        <v>0</v>
      </c>
      <c r="O202" s="28">
        <v>0</v>
      </c>
      <c r="P202" s="28">
        <v>0</v>
      </c>
      <c r="Q202" s="32">
        <v>74391</v>
      </c>
      <c r="R202" s="32">
        <v>4110</v>
      </c>
      <c r="T202" s="28" t="s">
        <v>175</v>
      </c>
      <c r="U202" s="32">
        <v>54.65</v>
      </c>
      <c r="V202" s="32">
        <v>1</v>
      </c>
      <c r="W202" s="32">
        <v>0.7</v>
      </c>
      <c r="X202" s="32">
        <v>0.09</v>
      </c>
      <c r="Y202" s="32">
        <f t="shared" si="18"/>
        <v>0.7</v>
      </c>
      <c r="Z202" s="32">
        <f t="shared" si="19"/>
        <v>0.09</v>
      </c>
      <c r="AA202" s="32">
        <v>0.309</v>
      </c>
      <c r="AB202" s="33">
        <v>8.9968791191114406</v>
      </c>
      <c r="AC202">
        <f t="shared" si="20"/>
        <v>15617</v>
      </c>
      <c r="AD202">
        <f t="shared" si="21"/>
        <v>24</v>
      </c>
      <c r="AE202">
        <f t="shared" si="22"/>
        <v>3.1</v>
      </c>
      <c r="AF202">
        <f>'TP Factors'!$D$5</f>
        <v>0.88209793191670816</v>
      </c>
      <c r="AG202">
        <f t="shared" si="23"/>
        <v>2.7</v>
      </c>
    </row>
    <row r="203" spans="1:33">
      <c r="A203" s="28" t="s">
        <v>125</v>
      </c>
      <c r="B203" s="28">
        <v>0</v>
      </c>
      <c r="D203" s="29">
        <v>0</v>
      </c>
      <c r="E203" s="28" t="s">
        <v>102</v>
      </c>
      <c r="F203" s="28">
        <v>0</v>
      </c>
      <c r="G203" s="30">
        <v>11.1</v>
      </c>
      <c r="H203" s="28" t="s">
        <v>103</v>
      </c>
      <c r="I203" s="28" t="s">
        <v>104</v>
      </c>
      <c r="J203" s="28">
        <v>0</v>
      </c>
      <c r="K203" s="31">
        <v>48.784188794499997</v>
      </c>
      <c r="L203" s="31">
        <v>134.55540744300001</v>
      </c>
      <c r="M203" s="29">
        <v>0</v>
      </c>
      <c r="N203" s="29">
        <v>0</v>
      </c>
      <c r="O203" s="28">
        <v>0</v>
      </c>
      <c r="P203" s="28">
        <v>0</v>
      </c>
      <c r="Q203" s="32">
        <v>74394</v>
      </c>
      <c r="R203" s="32">
        <v>8120</v>
      </c>
      <c r="T203" s="28" t="s">
        <v>168</v>
      </c>
      <c r="U203" s="32">
        <v>54.65</v>
      </c>
      <c r="V203" s="32">
        <v>1</v>
      </c>
      <c r="W203" s="32">
        <v>1.25</v>
      </c>
      <c r="X203" s="32">
        <v>5.2999999999999999E-2</v>
      </c>
      <c r="Y203" s="32">
        <f t="shared" si="18"/>
        <v>1.25</v>
      </c>
      <c r="Z203" s="32">
        <f t="shared" si="19"/>
        <v>5.2999999999999999E-2</v>
      </c>
      <c r="AA203" s="32">
        <v>0.25</v>
      </c>
      <c r="AB203" s="33">
        <v>8.6850131793794992E-3</v>
      </c>
      <c r="AC203">
        <f t="shared" si="20"/>
        <v>12</v>
      </c>
      <c r="AD203">
        <f t="shared" si="21"/>
        <v>0</v>
      </c>
      <c r="AE203">
        <f t="shared" si="22"/>
        <v>0</v>
      </c>
      <c r="AF203">
        <f>'TP Factors'!$D$5</f>
        <v>0.88209793191670816</v>
      </c>
      <c r="AG203">
        <f t="shared" si="23"/>
        <v>0</v>
      </c>
    </row>
    <row r="204" spans="1:33">
      <c r="A204" s="28" t="s">
        <v>125</v>
      </c>
      <c r="B204" s="28">
        <v>0</v>
      </c>
      <c r="D204" s="29">
        <v>0</v>
      </c>
      <c r="E204" s="28" t="s">
        <v>102</v>
      </c>
      <c r="F204" s="28">
        <v>0</v>
      </c>
      <c r="G204" s="30">
        <v>11.1</v>
      </c>
      <c r="H204" s="28" t="s">
        <v>103</v>
      </c>
      <c r="I204" s="28" t="s">
        <v>104</v>
      </c>
      <c r="J204" s="28">
        <v>0</v>
      </c>
      <c r="K204" s="31">
        <v>67.711488943199996</v>
      </c>
      <c r="L204" s="31">
        <v>257.93877447</v>
      </c>
      <c r="M204" s="29">
        <v>0</v>
      </c>
      <c r="N204" s="29">
        <v>0</v>
      </c>
      <c r="O204" s="28">
        <v>0</v>
      </c>
      <c r="P204" s="28">
        <v>0</v>
      </c>
      <c r="Q204" s="32">
        <v>74395</v>
      </c>
      <c r="R204" s="32">
        <v>8120</v>
      </c>
      <c r="T204" s="28" t="s">
        <v>154</v>
      </c>
      <c r="U204" s="32">
        <v>54.65</v>
      </c>
      <c r="V204" s="32">
        <v>1</v>
      </c>
      <c r="W204" s="32">
        <v>1.25</v>
      </c>
      <c r="X204" s="32">
        <v>5.2999999999999999E-2</v>
      </c>
      <c r="Y204" s="32">
        <f t="shared" si="18"/>
        <v>1.25</v>
      </c>
      <c r="Z204" s="32">
        <f t="shared" si="19"/>
        <v>5.2999999999999999E-2</v>
      </c>
      <c r="AA204" s="32">
        <v>0.2</v>
      </c>
      <c r="AB204" s="33">
        <v>9.2361637700980308E-3</v>
      </c>
      <c r="AC204">
        <f t="shared" si="20"/>
        <v>10</v>
      </c>
      <c r="AD204">
        <f t="shared" si="21"/>
        <v>0</v>
      </c>
      <c r="AE204">
        <f t="shared" si="22"/>
        <v>0</v>
      </c>
      <c r="AF204">
        <f>'TP Factors'!$D$5</f>
        <v>0.88209793191670816</v>
      </c>
      <c r="AG204">
        <f t="shared" si="23"/>
        <v>0</v>
      </c>
    </row>
    <row r="205" spans="1:33">
      <c r="A205" s="28" t="s">
        <v>125</v>
      </c>
      <c r="B205" s="28">
        <v>0</v>
      </c>
      <c r="D205" s="29">
        <v>0</v>
      </c>
      <c r="E205" s="28" t="s">
        <v>102</v>
      </c>
      <c r="F205" s="28">
        <v>0</v>
      </c>
      <c r="G205" s="30">
        <v>11.1</v>
      </c>
      <c r="H205" s="28" t="s">
        <v>103</v>
      </c>
      <c r="I205" s="28" t="s">
        <v>104</v>
      </c>
      <c r="J205" s="28">
        <v>0</v>
      </c>
      <c r="K205" s="31">
        <v>277.503580715</v>
      </c>
      <c r="L205" s="31">
        <v>1336.5457527900001</v>
      </c>
      <c r="M205" s="29">
        <v>0</v>
      </c>
      <c r="N205" s="29">
        <v>0</v>
      </c>
      <c r="O205" s="28">
        <v>0</v>
      </c>
      <c r="P205" s="28">
        <v>0</v>
      </c>
      <c r="Q205" s="32">
        <v>74396</v>
      </c>
      <c r="R205" s="32">
        <v>8120</v>
      </c>
      <c r="T205" s="28" t="s">
        <v>168</v>
      </c>
      <c r="U205" s="32">
        <v>54.65</v>
      </c>
      <c r="V205" s="32">
        <v>1</v>
      </c>
      <c r="W205" s="32">
        <v>1.25</v>
      </c>
      <c r="X205" s="32">
        <v>5.2999999999999999E-2</v>
      </c>
      <c r="Y205" s="32">
        <f t="shared" si="18"/>
        <v>1.25</v>
      </c>
      <c r="Z205" s="32">
        <f t="shared" si="19"/>
        <v>5.2999999999999999E-2</v>
      </c>
      <c r="AA205" s="32">
        <v>0.25</v>
      </c>
      <c r="AB205" s="33">
        <v>0.33000703232949702</v>
      </c>
      <c r="AC205">
        <f t="shared" si="20"/>
        <v>463</v>
      </c>
      <c r="AD205">
        <f t="shared" si="21"/>
        <v>1</v>
      </c>
      <c r="AE205">
        <f t="shared" si="22"/>
        <v>0.1</v>
      </c>
      <c r="AF205">
        <f>'TP Factors'!$D$5</f>
        <v>0.88209793191670816</v>
      </c>
      <c r="AG205">
        <f t="shared" si="23"/>
        <v>0.1</v>
      </c>
    </row>
    <row r="206" spans="1:33">
      <c r="A206" s="28" t="s">
        <v>125</v>
      </c>
      <c r="B206" s="28">
        <v>0</v>
      </c>
      <c r="D206" s="29">
        <v>0</v>
      </c>
      <c r="E206" s="28" t="s">
        <v>102</v>
      </c>
      <c r="F206" s="28">
        <v>0</v>
      </c>
      <c r="G206" s="30">
        <v>11.1</v>
      </c>
      <c r="H206" s="28" t="s">
        <v>103</v>
      </c>
      <c r="I206" s="28" t="s">
        <v>104</v>
      </c>
      <c r="J206" s="28">
        <v>0</v>
      </c>
      <c r="K206" s="31">
        <v>85.859187966799993</v>
      </c>
      <c r="L206" s="31">
        <v>77.613687045899994</v>
      </c>
      <c r="M206" s="29">
        <v>0</v>
      </c>
      <c r="N206" s="29">
        <v>0</v>
      </c>
      <c r="O206" s="28">
        <v>0</v>
      </c>
      <c r="P206" s="28">
        <v>0</v>
      </c>
      <c r="Q206" s="32">
        <v>74397</v>
      </c>
      <c r="R206" s="32">
        <v>8120</v>
      </c>
      <c r="T206" s="28" t="s">
        <v>154</v>
      </c>
      <c r="U206" s="32">
        <v>54.65</v>
      </c>
      <c r="V206" s="32">
        <v>1</v>
      </c>
      <c r="W206" s="32">
        <v>1.25</v>
      </c>
      <c r="X206" s="32">
        <v>5.2999999999999999E-2</v>
      </c>
      <c r="Y206" s="32">
        <f t="shared" si="18"/>
        <v>1.25</v>
      </c>
      <c r="Z206" s="32">
        <f t="shared" si="19"/>
        <v>5.2999999999999999E-2</v>
      </c>
      <c r="AA206" s="32">
        <v>0.2</v>
      </c>
      <c r="AB206" s="33">
        <v>1.9163625178911702E-2</v>
      </c>
      <c r="AC206">
        <f t="shared" si="20"/>
        <v>22</v>
      </c>
      <c r="AD206">
        <f t="shared" si="21"/>
        <v>0</v>
      </c>
      <c r="AE206">
        <f t="shared" si="22"/>
        <v>0</v>
      </c>
      <c r="AF206">
        <f>'TP Factors'!$D$5</f>
        <v>0.88209793191670816</v>
      </c>
      <c r="AG206">
        <f t="shared" si="23"/>
        <v>0</v>
      </c>
    </row>
    <row r="207" spans="1:33">
      <c r="A207" s="28" t="s">
        <v>125</v>
      </c>
      <c r="B207" s="28">
        <v>0</v>
      </c>
      <c r="D207" s="29">
        <v>0</v>
      </c>
      <c r="E207" s="28" t="s">
        <v>102</v>
      </c>
      <c r="F207" s="28">
        <v>0</v>
      </c>
      <c r="G207" s="30">
        <v>11.1</v>
      </c>
      <c r="H207" s="28" t="s">
        <v>103</v>
      </c>
      <c r="I207" s="28" t="s">
        <v>104</v>
      </c>
      <c r="J207" s="28">
        <v>0</v>
      </c>
      <c r="K207" s="31">
        <v>324.18210104000002</v>
      </c>
      <c r="L207" s="31">
        <v>1221.4394452900001</v>
      </c>
      <c r="M207" s="29">
        <v>0</v>
      </c>
      <c r="N207" s="29">
        <v>0</v>
      </c>
      <c r="O207" s="28">
        <v>0</v>
      </c>
      <c r="P207" s="28">
        <v>0</v>
      </c>
      <c r="Q207" s="32">
        <v>74398</v>
      </c>
      <c r="R207" s="32">
        <v>8120</v>
      </c>
      <c r="T207" s="28" t="s">
        <v>168</v>
      </c>
      <c r="U207" s="32">
        <v>54.65</v>
      </c>
      <c r="V207" s="32">
        <v>1</v>
      </c>
      <c r="W207" s="32">
        <v>1.25</v>
      </c>
      <c r="X207" s="32">
        <v>5.2999999999999999E-2</v>
      </c>
      <c r="Y207" s="32">
        <f t="shared" si="18"/>
        <v>1.25</v>
      </c>
      <c r="Z207" s="32">
        <f t="shared" si="19"/>
        <v>5.2999999999999999E-2</v>
      </c>
      <c r="AA207" s="32">
        <v>0.25</v>
      </c>
      <c r="AB207" s="33">
        <v>0.30158609855851998</v>
      </c>
      <c r="AC207">
        <f t="shared" si="20"/>
        <v>424</v>
      </c>
      <c r="AD207">
        <f t="shared" si="21"/>
        <v>1</v>
      </c>
      <c r="AE207">
        <f t="shared" si="22"/>
        <v>0</v>
      </c>
      <c r="AF207">
        <f>'TP Factors'!$D$5</f>
        <v>0.88209793191670816</v>
      </c>
      <c r="AG207">
        <f t="shared" si="23"/>
        <v>0</v>
      </c>
    </row>
    <row r="208" spans="1:33">
      <c r="A208" s="28" t="s">
        <v>125</v>
      </c>
      <c r="B208" s="28">
        <v>0</v>
      </c>
      <c r="D208" s="29">
        <v>0</v>
      </c>
      <c r="E208" s="28" t="s">
        <v>102</v>
      </c>
      <c r="F208" s="28">
        <v>0</v>
      </c>
      <c r="G208" s="30">
        <v>11.1</v>
      </c>
      <c r="H208" s="28" t="s">
        <v>103</v>
      </c>
      <c r="I208" s="28" t="s">
        <v>104</v>
      </c>
      <c r="J208" s="28">
        <v>0</v>
      </c>
      <c r="K208" s="31">
        <v>228.69072019500001</v>
      </c>
      <c r="L208" s="31">
        <v>2614.4534465199999</v>
      </c>
      <c r="M208" s="29">
        <v>0</v>
      </c>
      <c r="N208" s="29">
        <v>0</v>
      </c>
      <c r="O208" s="28">
        <v>0</v>
      </c>
      <c r="P208" s="28">
        <v>0</v>
      </c>
      <c r="Q208" s="32">
        <v>74399</v>
      </c>
      <c r="R208" s="32">
        <v>8120</v>
      </c>
      <c r="T208" s="28" t="s">
        <v>176</v>
      </c>
      <c r="U208" s="32">
        <v>54.65</v>
      </c>
      <c r="V208" s="32">
        <v>1</v>
      </c>
      <c r="W208" s="32">
        <v>1.25</v>
      </c>
      <c r="X208" s="32">
        <v>5.2999999999999999E-2</v>
      </c>
      <c r="Y208" s="32">
        <f t="shared" si="18"/>
        <v>1.25</v>
      </c>
      <c r="Z208" s="32">
        <f t="shared" si="19"/>
        <v>5.2999999999999999E-2</v>
      </c>
      <c r="AA208" s="32">
        <v>0.3</v>
      </c>
      <c r="AB208" s="33">
        <v>0.12885150963384101</v>
      </c>
      <c r="AC208">
        <f t="shared" si="20"/>
        <v>217</v>
      </c>
      <c r="AD208">
        <f t="shared" si="21"/>
        <v>1</v>
      </c>
      <c r="AE208">
        <f t="shared" si="22"/>
        <v>0</v>
      </c>
      <c r="AF208">
        <f>'TP Factors'!$D$5</f>
        <v>0.88209793191670816</v>
      </c>
      <c r="AG208">
        <f t="shared" si="23"/>
        <v>0</v>
      </c>
    </row>
    <row r="209" spans="1:33">
      <c r="A209" s="28" t="s">
        <v>125</v>
      </c>
      <c r="B209" s="28">
        <v>0</v>
      </c>
      <c r="D209" s="29">
        <v>0</v>
      </c>
      <c r="E209" s="28" t="s">
        <v>102</v>
      </c>
      <c r="F209" s="28">
        <v>0</v>
      </c>
      <c r="G209" s="30">
        <v>11.1</v>
      </c>
      <c r="H209" s="28" t="s">
        <v>103</v>
      </c>
      <c r="I209" s="28" t="s">
        <v>104</v>
      </c>
      <c r="J209" s="28">
        <v>0</v>
      </c>
      <c r="K209" s="31">
        <v>210.37325651899999</v>
      </c>
      <c r="L209" s="31">
        <v>1789.88537408</v>
      </c>
      <c r="M209" s="29">
        <v>0</v>
      </c>
      <c r="N209" s="29">
        <v>0</v>
      </c>
      <c r="O209" s="28">
        <v>0</v>
      </c>
      <c r="P209" s="28">
        <v>0</v>
      </c>
      <c r="Q209" s="32">
        <v>74400</v>
      </c>
      <c r="R209" s="32">
        <v>8120</v>
      </c>
      <c r="T209" s="28" t="s">
        <v>168</v>
      </c>
      <c r="U209" s="32">
        <v>54.65</v>
      </c>
      <c r="V209" s="32">
        <v>1</v>
      </c>
      <c r="W209" s="32">
        <v>1.25</v>
      </c>
      <c r="X209" s="32">
        <v>5.2999999999999999E-2</v>
      </c>
      <c r="Y209" s="32">
        <f t="shared" si="18"/>
        <v>1.25</v>
      </c>
      <c r="Z209" s="32">
        <f t="shared" si="19"/>
        <v>5.2999999999999999E-2</v>
      </c>
      <c r="AA209" s="32">
        <v>0.25</v>
      </c>
      <c r="AB209" s="33">
        <v>7.1212371734149904E-2</v>
      </c>
      <c r="AC209">
        <f t="shared" si="20"/>
        <v>100</v>
      </c>
      <c r="AD209">
        <f t="shared" si="21"/>
        <v>0</v>
      </c>
      <c r="AE209">
        <f t="shared" si="22"/>
        <v>0</v>
      </c>
      <c r="AF209">
        <f>'TP Factors'!$D$5</f>
        <v>0.88209793191670816</v>
      </c>
      <c r="AG209">
        <f t="shared" si="23"/>
        <v>0</v>
      </c>
    </row>
    <row r="210" spans="1:33">
      <c r="A210" s="28" t="s">
        <v>125</v>
      </c>
      <c r="B210" s="28">
        <v>0</v>
      </c>
      <c r="D210" s="29">
        <v>0</v>
      </c>
      <c r="E210" s="28" t="s">
        <v>102</v>
      </c>
      <c r="F210" s="28">
        <v>0</v>
      </c>
      <c r="G210" s="30">
        <v>11.1</v>
      </c>
      <c r="H210" s="28" t="s">
        <v>103</v>
      </c>
      <c r="I210" s="28" t="s">
        <v>104</v>
      </c>
      <c r="J210" s="28">
        <v>0</v>
      </c>
      <c r="K210" s="31">
        <v>275.04315630299999</v>
      </c>
      <c r="L210" s="31">
        <v>2320.49820834</v>
      </c>
      <c r="M210" s="29">
        <v>0</v>
      </c>
      <c r="N210" s="29">
        <v>0</v>
      </c>
      <c r="O210" s="28">
        <v>0</v>
      </c>
      <c r="P210" s="28">
        <v>0</v>
      </c>
      <c r="Q210" s="32">
        <v>74401</v>
      </c>
      <c r="R210" s="32">
        <v>8120</v>
      </c>
      <c r="T210" s="28" t="s">
        <v>154</v>
      </c>
      <c r="U210" s="32">
        <v>54.65</v>
      </c>
      <c r="V210" s="32">
        <v>1</v>
      </c>
      <c r="W210" s="32">
        <v>1.25</v>
      </c>
      <c r="X210" s="32">
        <v>5.2999999999999999E-2</v>
      </c>
      <c r="Y210" s="32">
        <f t="shared" si="18"/>
        <v>1.25</v>
      </c>
      <c r="Z210" s="32">
        <f t="shared" si="19"/>
        <v>5.2999999999999999E-2</v>
      </c>
      <c r="AA210" s="32">
        <v>0.2</v>
      </c>
      <c r="AB210" s="33">
        <v>0.20514992959571501</v>
      </c>
      <c r="AC210">
        <f t="shared" si="20"/>
        <v>230</v>
      </c>
      <c r="AD210">
        <f t="shared" si="21"/>
        <v>1</v>
      </c>
      <c r="AE210">
        <f t="shared" si="22"/>
        <v>0</v>
      </c>
      <c r="AF210">
        <f>'TP Factors'!$D$5</f>
        <v>0.88209793191670816</v>
      </c>
      <c r="AG210">
        <f t="shared" si="23"/>
        <v>0</v>
      </c>
    </row>
    <row r="211" spans="1:33">
      <c r="A211" s="28" t="s">
        <v>125</v>
      </c>
      <c r="B211" s="28">
        <v>0</v>
      </c>
      <c r="D211" s="29">
        <v>0</v>
      </c>
      <c r="E211" s="28" t="s">
        <v>102</v>
      </c>
      <c r="F211" s="28">
        <v>0</v>
      </c>
      <c r="G211" s="30">
        <v>11.1</v>
      </c>
      <c r="H211" s="28" t="s">
        <v>103</v>
      </c>
      <c r="I211" s="28" t="s">
        <v>104</v>
      </c>
      <c r="J211" s="28">
        <v>0</v>
      </c>
      <c r="K211" s="31">
        <v>747.43061091899995</v>
      </c>
      <c r="L211" s="31">
        <v>6225.2129913600002</v>
      </c>
      <c r="M211" s="29">
        <v>0</v>
      </c>
      <c r="N211" s="29">
        <v>0</v>
      </c>
      <c r="O211" s="28">
        <v>0</v>
      </c>
      <c r="P211" s="28">
        <v>0</v>
      </c>
      <c r="Q211" s="32">
        <v>74402</v>
      </c>
      <c r="R211" s="32">
        <v>8120</v>
      </c>
      <c r="T211" s="28" t="s">
        <v>154</v>
      </c>
      <c r="U211" s="32">
        <v>54.65</v>
      </c>
      <c r="V211" s="32">
        <v>1</v>
      </c>
      <c r="W211" s="32">
        <v>1.25</v>
      </c>
      <c r="X211" s="32">
        <v>5.2999999999999999E-2</v>
      </c>
      <c r="Y211" s="32">
        <f t="shared" si="18"/>
        <v>1.25</v>
      </c>
      <c r="Z211" s="32">
        <f t="shared" si="19"/>
        <v>5.2999999999999999E-2</v>
      </c>
      <c r="AA211" s="32">
        <v>0.2</v>
      </c>
      <c r="AB211" s="33">
        <v>6.9358305990774902E-2</v>
      </c>
      <c r="AC211">
        <f t="shared" si="20"/>
        <v>78</v>
      </c>
      <c r="AD211">
        <f t="shared" si="21"/>
        <v>0</v>
      </c>
      <c r="AE211">
        <f t="shared" si="22"/>
        <v>0</v>
      </c>
      <c r="AF211">
        <f>'TP Factors'!$D$5</f>
        <v>0.88209793191670816</v>
      </c>
      <c r="AG211">
        <f t="shared" si="23"/>
        <v>0</v>
      </c>
    </row>
    <row r="212" spans="1:33">
      <c r="A212" s="28" t="s">
        <v>125</v>
      </c>
      <c r="B212" s="28">
        <v>0</v>
      </c>
      <c r="D212" s="29">
        <v>0</v>
      </c>
      <c r="E212" s="28" t="s">
        <v>102</v>
      </c>
      <c r="F212" s="28">
        <v>0</v>
      </c>
      <c r="G212" s="30">
        <v>102.5</v>
      </c>
      <c r="H212" s="28" t="s">
        <v>103</v>
      </c>
      <c r="I212" s="28" t="s">
        <v>104</v>
      </c>
      <c r="J212" s="28">
        <v>0</v>
      </c>
      <c r="K212" s="31">
        <v>25.644137619399999</v>
      </c>
      <c r="L212" s="31">
        <v>24.227625746400001</v>
      </c>
      <c r="M212" s="29">
        <v>0</v>
      </c>
      <c r="N212" s="29">
        <v>0</v>
      </c>
      <c r="O212" s="28">
        <v>0</v>
      </c>
      <c r="P212" s="28">
        <v>0</v>
      </c>
      <c r="Q212" s="32">
        <v>74412</v>
      </c>
      <c r="R212" s="32">
        <v>1300</v>
      </c>
      <c r="T212" s="28" t="s">
        <v>124</v>
      </c>
      <c r="U212" s="32">
        <v>54.65</v>
      </c>
      <c r="V212" s="32">
        <v>1</v>
      </c>
      <c r="W212" s="32">
        <v>2.1</v>
      </c>
      <c r="X212" s="32">
        <v>0.51600000000000001</v>
      </c>
      <c r="Y212" s="32">
        <f t="shared" si="18"/>
        <v>2.1</v>
      </c>
      <c r="Z212" s="32">
        <f t="shared" si="19"/>
        <v>0.51600000000000001</v>
      </c>
      <c r="AA212" s="32">
        <v>0.69199999999999995</v>
      </c>
      <c r="AB212" s="33">
        <v>5.98205000543713E-3</v>
      </c>
      <c r="AC212">
        <f t="shared" si="20"/>
        <v>23</v>
      </c>
      <c r="AD212">
        <f t="shared" si="21"/>
        <v>0</v>
      </c>
      <c r="AE212">
        <f t="shared" si="22"/>
        <v>0</v>
      </c>
      <c r="AF212">
        <f>'TP Factors'!$D$5</f>
        <v>0.88209793191670816</v>
      </c>
      <c r="AG212">
        <f t="shared" si="23"/>
        <v>0</v>
      </c>
    </row>
    <row r="213" spans="1:33">
      <c r="A213" s="28" t="s">
        <v>125</v>
      </c>
      <c r="B213" s="28">
        <v>0</v>
      </c>
      <c r="D213" s="29">
        <v>0</v>
      </c>
      <c r="E213" s="28" t="s">
        <v>102</v>
      </c>
      <c r="F213" s="28">
        <v>0</v>
      </c>
      <c r="G213" s="30">
        <v>102.5</v>
      </c>
      <c r="H213" s="28" t="s">
        <v>103</v>
      </c>
      <c r="I213" s="28" t="s">
        <v>104</v>
      </c>
      <c r="J213" s="28">
        <v>0</v>
      </c>
      <c r="K213" s="31">
        <v>98.040994723899999</v>
      </c>
      <c r="L213" s="31">
        <v>174.91278299300001</v>
      </c>
      <c r="M213" s="29">
        <v>0</v>
      </c>
      <c r="N213" s="29">
        <v>0</v>
      </c>
      <c r="O213" s="28">
        <v>0</v>
      </c>
      <c r="P213" s="28">
        <v>0</v>
      </c>
      <c r="Q213" s="32">
        <v>74413</v>
      </c>
      <c r="R213" s="32">
        <v>1300</v>
      </c>
      <c r="T213" s="28" t="s">
        <v>124</v>
      </c>
      <c r="U213" s="32">
        <v>54.65</v>
      </c>
      <c r="V213" s="32">
        <v>1</v>
      </c>
      <c r="W213" s="32">
        <v>2.1</v>
      </c>
      <c r="X213" s="32">
        <v>0.51600000000000001</v>
      </c>
      <c r="Y213" s="32">
        <f t="shared" si="18"/>
        <v>2.1</v>
      </c>
      <c r="Z213" s="32">
        <f t="shared" si="19"/>
        <v>0.51600000000000001</v>
      </c>
      <c r="AA213" s="32">
        <v>0.69199999999999995</v>
      </c>
      <c r="AB213" s="33">
        <v>4.3187770819769399E-2</v>
      </c>
      <c r="AC213">
        <f t="shared" si="20"/>
        <v>168</v>
      </c>
      <c r="AD213">
        <f t="shared" si="21"/>
        <v>1</v>
      </c>
      <c r="AE213">
        <f t="shared" si="22"/>
        <v>0.2</v>
      </c>
      <c r="AF213">
        <f>'TP Factors'!$D$5</f>
        <v>0.88209793191670816</v>
      </c>
      <c r="AG213">
        <f t="shared" si="23"/>
        <v>0.2</v>
      </c>
    </row>
    <row r="214" spans="1:33">
      <c r="A214" s="28" t="s">
        <v>125</v>
      </c>
      <c r="B214" s="28">
        <v>0</v>
      </c>
      <c r="D214" s="29">
        <v>0</v>
      </c>
      <c r="E214" s="28" t="s">
        <v>102</v>
      </c>
      <c r="F214" s="28">
        <v>0</v>
      </c>
      <c r="G214" s="30">
        <v>102.5</v>
      </c>
      <c r="H214" s="28" t="s">
        <v>103</v>
      </c>
      <c r="I214" s="28" t="s">
        <v>104</v>
      </c>
      <c r="J214" s="28">
        <v>0</v>
      </c>
      <c r="K214" s="31">
        <v>54.712994225499997</v>
      </c>
      <c r="L214" s="31">
        <v>88.216400571099996</v>
      </c>
      <c r="M214" s="29">
        <v>0</v>
      </c>
      <c r="N214" s="29">
        <v>0</v>
      </c>
      <c r="O214" s="28">
        <v>0</v>
      </c>
      <c r="P214" s="28">
        <v>0</v>
      </c>
      <c r="Q214" s="32">
        <v>74414</v>
      </c>
      <c r="R214" s="32">
        <v>1300</v>
      </c>
      <c r="T214" s="28" t="s">
        <v>124</v>
      </c>
      <c r="U214" s="32">
        <v>54.65</v>
      </c>
      <c r="V214" s="32">
        <v>1</v>
      </c>
      <c r="W214" s="32">
        <v>2.1</v>
      </c>
      <c r="X214" s="32">
        <v>0.51600000000000001</v>
      </c>
      <c r="Y214" s="32">
        <f t="shared" si="18"/>
        <v>2.1</v>
      </c>
      <c r="Z214" s="32">
        <f t="shared" si="19"/>
        <v>0.51600000000000001</v>
      </c>
      <c r="AA214" s="32">
        <v>0.69199999999999995</v>
      </c>
      <c r="AB214" s="33">
        <v>2.1781538498410798E-2</v>
      </c>
      <c r="AC214">
        <f t="shared" si="20"/>
        <v>85</v>
      </c>
      <c r="AD214">
        <f t="shared" si="21"/>
        <v>0</v>
      </c>
      <c r="AE214">
        <f t="shared" si="22"/>
        <v>0.1</v>
      </c>
      <c r="AF214">
        <f>'TP Factors'!$D$5</f>
        <v>0.88209793191670816</v>
      </c>
      <c r="AG214">
        <f t="shared" si="23"/>
        <v>0.1</v>
      </c>
    </row>
    <row r="215" spans="1:33">
      <c r="A215" s="28" t="s">
        <v>125</v>
      </c>
      <c r="B215" s="28">
        <v>0</v>
      </c>
      <c r="D215" s="29">
        <v>0</v>
      </c>
      <c r="E215" s="28" t="s">
        <v>102</v>
      </c>
      <c r="F215" s="28">
        <v>0</v>
      </c>
      <c r="G215" s="30">
        <v>102.5</v>
      </c>
      <c r="H215" s="28" t="s">
        <v>103</v>
      </c>
      <c r="I215" s="28" t="s">
        <v>104</v>
      </c>
      <c r="J215" s="28">
        <v>0</v>
      </c>
      <c r="K215" s="31">
        <v>985.00464247699995</v>
      </c>
      <c r="L215" s="31">
        <v>11700.4438629</v>
      </c>
      <c r="M215" s="29">
        <v>0</v>
      </c>
      <c r="N215" s="29">
        <v>0</v>
      </c>
      <c r="O215" s="28">
        <v>0</v>
      </c>
      <c r="P215" s="28">
        <v>0</v>
      </c>
      <c r="Q215" s="32">
        <v>74415</v>
      </c>
      <c r="R215" s="32">
        <v>1300</v>
      </c>
      <c r="T215" s="28" t="s">
        <v>177</v>
      </c>
      <c r="U215" s="32">
        <v>54.65</v>
      </c>
      <c r="V215" s="32">
        <v>1</v>
      </c>
      <c r="W215" s="32">
        <v>2.1</v>
      </c>
      <c r="X215" s="32">
        <v>0.51600000000000001</v>
      </c>
      <c r="Y215" s="32">
        <f t="shared" si="18"/>
        <v>2.1</v>
      </c>
      <c r="Z215" s="32">
        <f t="shared" si="19"/>
        <v>0.51600000000000001</v>
      </c>
      <c r="AA215" s="32">
        <v>0.73299999999999998</v>
      </c>
      <c r="AB215" s="33">
        <v>2.8889608607500299</v>
      </c>
      <c r="AC215">
        <f t="shared" si="20"/>
        <v>11896</v>
      </c>
      <c r="AD215">
        <f t="shared" si="21"/>
        <v>55</v>
      </c>
      <c r="AE215">
        <f t="shared" si="22"/>
        <v>13.5</v>
      </c>
      <c r="AF215">
        <f>'TP Factors'!$D$5</f>
        <v>0.88209793191670816</v>
      </c>
      <c r="AG215">
        <f t="shared" si="23"/>
        <v>11.9</v>
      </c>
    </row>
    <row r="216" spans="1:33">
      <c r="A216" s="28" t="s">
        <v>125</v>
      </c>
      <c r="B216" s="28">
        <v>0</v>
      </c>
      <c r="D216" s="29">
        <v>0</v>
      </c>
      <c r="E216" s="28" t="s">
        <v>102</v>
      </c>
      <c r="F216" s="28">
        <v>0</v>
      </c>
      <c r="G216" s="30">
        <v>102.5</v>
      </c>
      <c r="H216" s="28" t="s">
        <v>103</v>
      </c>
      <c r="I216" s="28" t="s">
        <v>104</v>
      </c>
      <c r="J216" s="28">
        <v>0</v>
      </c>
      <c r="K216" s="31">
        <v>1730.15615559</v>
      </c>
      <c r="L216" s="31">
        <v>40112.064950400003</v>
      </c>
      <c r="M216" s="29">
        <v>0</v>
      </c>
      <c r="N216" s="29">
        <v>0</v>
      </c>
      <c r="O216" s="28">
        <v>0</v>
      </c>
      <c r="P216" s="28">
        <v>0</v>
      </c>
      <c r="Q216" s="32">
        <v>74416</v>
      </c>
      <c r="R216" s="32">
        <v>1300</v>
      </c>
      <c r="T216" s="28" t="s">
        <v>124</v>
      </c>
      <c r="U216" s="32">
        <v>54.65</v>
      </c>
      <c r="V216" s="32">
        <v>1</v>
      </c>
      <c r="W216" s="32">
        <v>2.1</v>
      </c>
      <c r="X216" s="32">
        <v>0.51600000000000001</v>
      </c>
      <c r="Y216" s="32">
        <f t="shared" si="18"/>
        <v>2.1</v>
      </c>
      <c r="Z216" s="32">
        <f t="shared" si="19"/>
        <v>0.51600000000000001</v>
      </c>
      <c r="AA216" s="32">
        <v>0.69199999999999995</v>
      </c>
      <c r="AB216" s="33">
        <v>9.9040842073256599</v>
      </c>
      <c r="AC216">
        <f t="shared" si="20"/>
        <v>38500</v>
      </c>
      <c r="AD216">
        <f t="shared" si="21"/>
        <v>178</v>
      </c>
      <c r="AE216">
        <f t="shared" si="22"/>
        <v>43.8</v>
      </c>
      <c r="AF216">
        <f>'TP Factors'!$D$5</f>
        <v>0.88209793191670816</v>
      </c>
      <c r="AG216">
        <f t="shared" si="23"/>
        <v>38.6</v>
      </c>
    </row>
    <row r="217" spans="1:33">
      <c r="A217" s="28" t="s">
        <v>125</v>
      </c>
      <c r="B217" s="28">
        <v>0</v>
      </c>
      <c r="D217" s="29">
        <v>0</v>
      </c>
      <c r="E217" s="28" t="s">
        <v>102</v>
      </c>
      <c r="F217" s="28">
        <v>0</v>
      </c>
      <c r="G217" s="30">
        <v>102.5</v>
      </c>
      <c r="H217" s="28" t="s">
        <v>103</v>
      </c>
      <c r="I217" s="28" t="s">
        <v>104</v>
      </c>
      <c r="J217" s="28">
        <v>0</v>
      </c>
      <c r="K217" s="31">
        <v>291.91846555199999</v>
      </c>
      <c r="L217" s="31">
        <v>2322.7842659900002</v>
      </c>
      <c r="M217" s="29">
        <v>0</v>
      </c>
      <c r="N217" s="29">
        <v>0</v>
      </c>
      <c r="O217" s="28">
        <v>0</v>
      </c>
      <c r="P217" s="28">
        <v>0</v>
      </c>
      <c r="Q217" s="32">
        <v>74417</v>
      </c>
      <c r="R217" s="32">
        <v>1300</v>
      </c>
      <c r="T217" s="28" t="s">
        <v>153</v>
      </c>
      <c r="U217" s="32">
        <v>54.65</v>
      </c>
      <c r="V217" s="32">
        <v>1</v>
      </c>
      <c r="W217" s="32">
        <v>2.1</v>
      </c>
      <c r="X217" s="32">
        <v>0.51600000000000001</v>
      </c>
      <c r="Y217" s="32">
        <f t="shared" si="18"/>
        <v>2.1</v>
      </c>
      <c r="Z217" s="32">
        <f t="shared" si="19"/>
        <v>0.51600000000000001</v>
      </c>
      <c r="AA217" s="32">
        <v>0.63100000000000001</v>
      </c>
      <c r="AB217" s="33">
        <v>0.57351928635978699</v>
      </c>
      <c r="AC217">
        <f t="shared" si="20"/>
        <v>2033</v>
      </c>
      <c r="AD217">
        <f t="shared" si="21"/>
        <v>9</v>
      </c>
      <c r="AE217">
        <f t="shared" si="22"/>
        <v>2.2999999999999998</v>
      </c>
      <c r="AF217">
        <f>'TP Factors'!$D$5</f>
        <v>0.88209793191670816</v>
      </c>
      <c r="AG217">
        <f t="shared" si="23"/>
        <v>2</v>
      </c>
    </row>
    <row r="218" spans="1:33">
      <c r="A218" s="28" t="s">
        <v>125</v>
      </c>
      <c r="B218" s="28">
        <v>0</v>
      </c>
      <c r="D218" s="29">
        <v>0</v>
      </c>
      <c r="E218" s="28" t="s">
        <v>102</v>
      </c>
      <c r="F218" s="28">
        <v>0</v>
      </c>
      <c r="G218" s="30">
        <v>102.5</v>
      </c>
      <c r="H218" s="28" t="s">
        <v>103</v>
      </c>
      <c r="I218" s="28" t="s">
        <v>104</v>
      </c>
      <c r="J218" s="28">
        <v>0</v>
      </c>
      <c r="K218" s="31">
        <v>938.68304602299997</v>
      </c>
      <c r="L218" s="31">
        <v>24799.015683900001</v>
      </c>
      <c r="M218" s="29">
        <v>0</v>
      </c>
      <c r="N218" s="29">
        <v>0</v>
      </c>
      <c r="O218" s="28">
        <v>0</v>
      </c>
      <c r="P218" s="28">
        <v>0</v>
      </c>
      <c r="Q218" s="32">
        <v>74418</v>
      </c>
      <c r="R218" s="32">
        <v>1300</v>
      </c>
      <c r="T218" s="28" t="s">
        <v>124</v>
      </c>
      <c r="U218" s="32">
        <v>54.65</v>
      </c>
      <c r="V218" s="32">
        <v>1</v>
      </c>
      <c r="W218" s="32">
        <v>2.1</v>
      </c>
      <c r="X218" s="32">
        <v>0.51600000000000001</v>
      </c>
      <c r="Y218" s="32">
        <f t="shared" si="18"/>
        <v>2.1</v>
      </c>
      <c r="Z218" s="32">
        <f t="shared" si="19"/>
        <v>0.51600000000000001</v>
      </c>
      <c r="AA218" s="32">
        <v>0.69199999999999995</v>
      </c>
      <c r="AB218" s="33">
        <v>6.1231332037611201</v>
      </c>
      <c r="AC218">
        <f t="shared" si="20"/>
        <v>23802</v>
      </c>
      <c r="AD218">
        <f t="shared" si="21"/>
        <v>110</v>
      </c>
      <c r="AE218">
        <f t="shared" si="22"/>
        <v>27.1</v>
      </c>
      <c r="AF218">
        <f>'TP Factors'!$D$5</f>
        <v>0.88209793191670816</v>
      </c>
      <c r="AG218">
        <f t="shared" si="23"/>
        <v>23.9</v>
      </c>
    </row>
    <row r="219" spans="1:33">
      <c r="A219" s="28" t="s">
        <v>125</v>
      </c>
      <c r="B219" s="28">
        <v>0</v>
      </c>
      <c r="D219" s="29">
        <v>0</v>
      </c>
      <c r="E219" s="28" t="s">
        <v>102</v>
      </c>
      <c r="F219" s="28">
        <v>0</v>
      </c>
      <c r="G219" s="30">
        <v>0</v>
      </c>
      <c r="H219" s="28" t="s">
        <v>103</v>
      </c>
      <c r="I219" s="28" t="s">
        <v>104</v>
      </c>
      <c r="J219" s="28">
        <v>0</v>
      </c>
      <c r="K219" s="31">
        <v>9.1242168084399999</v>
      </c>
      <c r="L219" s="31">
        <v>2.2488779586100001</v>
      </c>
      <c r="M219" s="29">
        <v>0</v>
      </c>
      <c r="N219" s="29">
        <v>0</v>
      </c>
      <c r="O219" s="28">
        <v>0</v>
      </c>
      <c r="P219" s="28">
        <v>0</v>
      </c>
      <c r="Q219" s="32">
        <v>74419</v>
      </c>
      <c r="R219" s="32">
        <v>6440</v>
      </c>
      <c r="T219" s="28" t="s">
        <v>171</v>
      </c>
      <c r="U219" s="32">
        <v>54.65</v>
      </c>
      <c r="V219" s="32">
        <v>1</v>
      </c>
      <c r="W219" s="32">
        <v>0</v>
      </c>
      <c r="X219" s="32">
        <v>0</v>
      </c>
      <c r="Y219" s="32">
        <f t="shared" si="18"/>
        <v>0</v>
      </c>
      <c r="Z219" s="32">
        <f t="shared" si="19"/>
        <v>0</v>
      </c>
      <c r="AA219" s="32">
        <v>0.30299999999999999</v>
      </c>
      <c r="AB219" s="33">
        <v>5.5527138443350996E-4</v>
      </c>
      <c r="AC219">
        <f t="shared" si="20"/>
        <v>1</v>
      </c>
      <c r="AD219">
        <f t="shared" si="21"/>
        <v>0</v>
      </c>
      <c r="AE219">
        <f t="shared" si="22"/>
        <v>0</v>
      </c>
      <c r="AF219">
        <f>'TP Factors'!$D$5</f>
        <v>0.88209793191670816</v>
      </c>
      <c r="AG219">
        <f t="shared" si="23"/>
        <v>0</v>
      </c>
    </row>
    <row r="220" spans="1:33">
      <c r="A220" s="28" t="s">
        <v>125</v>
      </c>
      <c r="B220" s="28">
        <v>0</v>
      </c>
      <c r="D220" s="29">
        <v>0</v>
      </c>
      <c r="E220" s="28" t="s">
        <v>102</v>
      </c>
      <c r="F220" s="28">
        <v>0</v>
      </c>
      <c r="G220" s="30">
        <v>0</v>
      </c>
      <c r="H220" s="28" t="s">
        <v>103</v>
      </c>
      <c r="I220" s="28" t="s">
        <v>104</v>
      </c>
      <c r="J220" s="28">
        <v>0</v>
      </c>
      <c r="K220" s="31">
        <v>617.46351669600006</v>
      </c>
      <c r="L220" s="31">
        <v>11905.254047799999</v>
      </c>
      <c r="M220" s="29">
        <v>0</v>
      </c>
      <c r="N220" s="29">
        <v>0</v>
      </c>
      <c r="O220" s="28">
        <v>0</v>
      </c>
      <c r="P220" s="28">
        <v>0</v>
      </c>
      <c r="Q220" s="32">
        <v>74420</v>
      </c>
      <c r="R220" s="32">
        <v>6440</v>
      </c>
      <c r="T220" s="28" t="s">
        <v>171</v>
      </c>
      <c r="U220" s="32">
        <v>54.65</v>
      </c>
      <c r="V220" s="32">
        <v>1</v>
      </c>
      <c r="W220" s="32">
        <v>0</v>
      </c>
      <c r="X220" s="32">
        <v>0</v>
      </c>
      <c r="Y220" s="32">
        <f t="shared" si="18"/>
        <v>0</v>
      </c>
      <c r="Z220" s="32">
        <f t="shared" si="19"/>
        <v>0</v>
      </c>
      <c r="AA220" s="32">
        <v>0.30299999999999999</v>
      </c>
      <c r="AB220" s="33">
        <v>2.9395313585207599</v>
      </c>
      <c r="AC220">
        <f t="shared" si="20"/>
        <v>5003</v>
      </c>
      <c r="AD220">
        <f t="shared" si="21"/>
        <v>0</v>
      </c>
      <c r="AE220">
        <f t="shared" si="22"/>
        <v>0</v>
      </c>
      <c r="AF220">
        <f>'TP Factors'!$D$5</f>
        <v>0.88209793191670816</v>
      </c>
      <c r="AG220">
        <f t="shared" si="23"/>
        <v>0</v>
      </c>
    </row>
    <row r="221" spans="1:33">
      <c r="A221" s="28" t="s">
        <v>100</v>
      </c>
      <c r="B221" s="28">
        <v>0</v>
      </c>
      <c r="D221" s="29">
        <v>0</v>
      </c>
      <c r="E221" s="28" t="s">
        <v>102</v>
      </c>
      <c r="F221" s="28">
        <v>0</v>
      </c>
      <c r="G221" s="30">
        <v>0</v>
      </c>
      <c r="H221" s="28" t="s">
        <v>103</v>
      </c>
      <c r="I221" s="28" t="s">
        <v>104</v>
      </c>
      <c r="J221" s="28">
        <v>0</v>
      </c>
      <c r="K221" s="31">
        <v>219.234965612</v>
      </c>
      <c r="L221" s="31">
        <v>1474.1529928</v>
      </c>
      <c r="M221" s="29">
        <v>0</v>
      </c>
      <c r="N221" s="29">
        <v>0</v>
      </c>
      <c r="O221" s="28">
        <v>0</v>
      </c>
      <c r="P221" s="28">
        <v>0</v>
      </c>
      <c r="Q221" s="32">
        <v>74422</v>
      </c>
      <c r="R221" s="32">
        <v>5300</v>
      </c>
      <c r="T221" s="28" t="s">
        <v>178</v>
      </c>
      <c r="U221" s="32">
        <v>48.29</v>
      </c>
      <c r="V221" s="32">
        <v>1</v>
      </c>
      <c r="W221" s="32">
        <v>0.6</v>
      </c>
      <c r="X221" s="32">
        <v>0.13500000000000001</v>
      </c>
      <c r="Y221" s="32">
        <f t="shared" si="18"/>
        <v>0.6</v>
      </c>
      <c r="Z221" s="32">
        <f t="shared" si="19"/>
        <v>0.13500000000000001</v>
      </c>
      <c r="AA221" s="32">
        <v>0.5</v>
      </c>
      <c r="AB221" s="33">
        <v>0.36398393923648897</v>
      </c>
      <c r="AC221">
        <f t="shared" si="20"/>
        <v>903</v>
      </c>
      <c r="AD221">
        <f t="shared" si="21"/>
        <v>1</v>
      </c>
      <c r="AE221">
        <f t="shared" si="22"/>
        <v>0.3</v>
      </c>
      <c r="AF221">
        <f>'TP Factors'!$D$5</f>
        <v>0.88209793191670816</v>
      </c>
      <c r="AG221">
        <f t="shared" si="23"/>
        <v>0.3</v>
      </c>
    </row>
    <row r="222" spans="1:33">
      <c r="A222" s="28" t="s">
        <v>100</v>
      </c>
      <c r="B222" s="28">
        <v>0</v>
      </c>
      <c r="D222" s="29">
        <v>0</v>
      </c>
      <c r="E222" s="28" t="s">
        <v>102</v>
      </c>
      <c r="F222" s="28">
        <v>0</v>
      </c>
      <c r="G222" s="30">
        <v>0</v>
      </c>
      <c r="H222" s="28" t="s">
        <v>103</v>
      </c>
      <c r="I222" s="28" t="s">
        <v>104</v>
      </c>
      <c r="J222" s="28">
        <v>0</v>
      </c>
      <c r="K222" s="31">
        <v>269.46755524399998</v>
      </c>
      <c r="L222" s="31">
        <v>3823.9569961000002</v>
      </c>
      <c r="M222" s="29">
        <v>0</v>
      </c>
      <c r="N222" s="29">
        <v>0</v>
      </c>
      <c r="O222" s="28">
        <v>0</v>
      </c>
      <c r="P222" s="28">
        <v>0</v>
      </c>
      <c r="Q222" s="32">
        <v>74423</v>
      </c>
      <c r="R222" s="32">
        <v>5300</v>
      </c>
      <c r="T222" s="28" t="s">
        <v>179</v>
      </c>
      <c r="U222" s="32">
        <v>48.29</v>
      </c>
      <c r="V222" s="32">
        <v>1</v>
      </c>
      <c r="W222" s="32">
        <v>0.6</v>
      </c>
      <c r="X222" s="32">
        <v>0.13500000000000001</v>
      </c>
      <c r="Y222" s="32">
        <f t="shared" si="18"/>
        <v>0.6</v>
      </c>
      <c r="Z222" s="32">
        <f t="shared" si="19"/>
        <v>0.13500000000000001</v>
      </c>
      <c r="AA222" s="32">
        <v>0.5</v>
      </c>
      <c r="AB222" s="33">
        <v>0.94417533667889397</v>
      </c>
      <c r="AC222">
        <f t="shared" si="20"/>
        <v>2343</v>
      </c>
      <c r="AD222">
        <f t="shared" si="21"/>
        <v>3</v>
      </c>
      <c r="AE222">
        <f t="shared" si="22"/>
        <v>0.7</v>
      </c>
      <c r="AF222">
        <f>'TP Factors'!$D$5</f>
        <v>0.88209793191670816</v>
      </c>
      <c r="AG222">
        <f t="shared" si="23"/>
        <v>0.6</v>
      </c>
    </row>
    <row r="223" spans="1:33">
      <c r="A223" s="28" t="s">
        <v>100</v>
      </c>
      <c r="B223" s="28">
        <v>0</v>
      </c>
      <c r="D223" s="29">
        <v>0</v>
      </c>
      <c r="E223" s="28" t="s">
        <v>102</v>
      </c>
      <c r="F223" s="28">
        <v>0</v>
      </c>
      <c r="G223" s="30">
        <v>105</v>
      </c>
      <c r="H223" s="28" t="s">
        <v>103</v>
      </c>
      <c r="I223" s="28" t="s">
        <v>104</v>
      </c>
      <c r="J223" s="28">
        <v>0</v>
      </c>
      <c r="K223" s="31">
        <v>75.013858981599995</v>
      </c>
      <c r="L223" s="31">
        <v>155.077301361</v>
      </c>
      <c r="M223" s="29">
        <v>0</v>
      </c>
      <c r="N223" s="29">
        <v>0</v>
      </c>
      <c r="O223" s="28">
        <v>0</v>
      </c>
      <c r="P223" s="28">
        <v>0</v>
      </c>
      <c r="Q223" s="32">
        <v>74429</v>
      </c>
      <c r="R223" s="32">
        <v>1400</v>
      </c>
      <c r="T223" s="28" t="s">
        <v>112</v>
      </c>
      <c r="U223" s="32">
        <v>48.29</v>
      </c>
      <c r="V223" s="32">
        <v>1</v>
      </c>
      <c r="W223" s="32">
        <v>1.93</v>
      </c>
      <c r="X223" s="32">
        <v>0.497</v>
      </c>
      <c r="Y223" s="32">
        <f t="shared" si="18"/>
        <v>1.93</v>
      </c>
      <c r="Z223" s="32">
        <f t="shared" si="19"/>
        <v>0.497</v>
      </c>
      <c r="AA223" s="32">
        <v>0.89</v>
      </c>
      <c r="AB223" s="33">
        <v>3.8290247150093999E-2</v>
      </c>
      <c r="AC223">
        <f t="shared" si="20"/>
        <v>169</v>
      </c>
      <c r="AD223">
        <f t="shared" si="21"/>
        <v>1</v>
      </c>
      <c r="AE223">
        <f t="shared" si="22"/>
        <v>0.2</v>
      </c>
      <c r="AF223">
        <f>'TP Factors'!$D$5</f>
        <v>0.88209793191670816</v>
      </c>
      <c r="AG223">
        <f t="shared" si="23"/>
        <v>0.2</v>
      </c>
    </row>
    <row r="224" spans="1:33">
      <c r="A224" s="28" t="s">
        <v>100</v>
      </c>
      <c r="B224" s="28">
        <v>0</v>
      </c>
      <c r="D224" s="29">
        <v>0</v>
      </c>
      <c r="E224" s="28" t="s">
        <v>102</v>
      </c>
      <c r="F224" s="28">
        <v>0</v>
      </c>
      <c r="G224" s="30">
        <v>105</v>
      </c>
      <c r="H224" s="28" t="s">
        <v>103</v>
      </c>
      <c r="I224" s="28" t="s">
        <v>104</v>
      </c>
      <c r="J224" s="28">
        <v>0</v>
      </c>
      <c r="K224" s="31">
        <v>76.844835899900005</v>
      </c>
      <c r="L224" s="31">
        <v>215.82949560200001</v>
      </c>
      <c r="M224" s="29">
        <v>0</v>
      </c>
      <c r="N224" s="29">
        <v>0</v>
      </c>
      <c r="O224" s="28">
        <v>0</v>
      </c>
      <c r="P224" s="28">
        <v>0</v>
      </c>
      <c r="Q224" s="32">
        <v>74430</v>
      </c>
      <c r="R224" s="32">
        <v>1400</v>
      </c>
      <c r="T224" s="28" t="s">
        <v>106</v>
      </c>
      <c r="U224" s="32">
        <v>48.29</v>
      </c>
      <c r="V224" s="32">
        <v>1</v>
      </c>
      <c r="W224" s="32">
        <v>1.93</v>
      </c>
      <c r="X224" s="32">
        <v>0.497</v>
      </c>
      <c r="Y224" s="32">
        <f t="shared" si="18"/>
        <v>1.93</v>
      </c>
      <c r="Z224" s="32">
        <f t="shared" si="19"/>
        <v>0.497</v>
      </c>
      <c r="AA224" s="32">
        <v>0.88600000000000001</v>
      </c>
      <c r="AB224" s="33">
        <v>5.32906078471432E-2</v>
      </c>
      <c r="AC224">
        <f t="shared" si="20"/>
        <v>234</v>
      </c>
      <c r="AD224">
        <f t="shared" si="21"/>
        <v>1</v>
      </c>
      <c r="AE224">
        <f t="shared" si="22"/>
        <v>0.3</v>
      </c>
      <c r="AF224">
        <f>'TP Factors'!$D$5</f>
        <v>0.88209793191670816</v>
      </c>
      <c r="AG224">
        <f t="shared" si="23"/>
        <v>0.3</v>
      </c>
    </row>
    <row r="225" spans="1:33">
      <c r="A225" s="28" t="s">
        <v>100</v>
      </c>
      <c r="B225" s="28">
        <v>0</v>
      </c>
      <c r="D225" s="29">
        <v>0</v>
      </c>
      <c r="E225" s="28" t="s">
        <v>102</v>
      </c>
      <c r="F225" s="28">
        <v>0</v>
      </c>
      <c r="G225" s="30">
        <v>105</v>
      </c>
      <c r="H225" s="28" t="s">
        <v>103</v>
      </c>
      <c r="I225" s="28" t="s">
        <v>104</v>
      </c>
      <c r="J225" s="28">
        <v>0</v>
      </c>
      <c r="K225" s="31">
        <v>50.368594428199998</v>
      </c>
      <c r="L225" s="31">
        <v>116.927740636</v>
      </c>
      <c r="M225" s="29">
        <v>0</v>
      </c>
      <c r="N225" s="29">
        <v>0</v>
      </c>
      <c r="O225" s="28">
        <v>0</v>
      </c>
      <c r="P225" s="28">
        <v>0</v>
      </c>
      <c r="Q225" s="32">
        <v>74431</v>
      </c>
      <c r="R225" s="32">
        <v>1400</v>
      </c>
      <c r="T225" s="28" t="s">
        <v>106</v>
      </c>
      <c r="U225" s="32">
        <v>48.29</v>
      </c>
      <c r="V225" s="32">
        <v>1</v>
      </c>
      <c r="W225" s="32">
        <v>1.93</v>
      </c>
      <c r="X225" s="32">
        <v>0.497</v>
      </c>
      <c r="Y225" s="32">
        <f t="shared" si="18"/>
        <v>1.93</v>
      </c>
      <c r="Z225" s="32">
        <f t="shared" si="19"/>
        <v>0.497</v>
      </c>
      <c r="AA225" s="32">
        <v>0.88600000000000001</v>
      </c>
      <c r="AB225" s="33">
        <v>2.8870708297884299E-2</v>
      </c>
      <c r="AC225">
        <f t="shared" si="20"/>
        <v>127</v>
      </c>
      <c r="AD225">
        <f t="shared" si="21"/>
        <v>1</v>
      </c>
      <c r="AE225">
        <f t="shared" si="22"/>
        <v>0.1</v>
      </c>
      <c r="AF225">
        <f>'TP Factors'!$D$5</f>
        <v>0.88209793191670816</v>
      </c>
      <c r="AG225">
        <f t="shared" si="23"/>
        <v>0.1</v>
      </c>
    </row>
    <row r="226" spans="1:33">
      <c r="A226" s="28" t="s">
        <v>100</v>
      </c>
      <c r="B226" s="28">
        <v>0</v>
      </c>
      <c r="D226" s="29">
        <v>0</v>
      </c>
      <c r="E226" s="28" t="s">
        <v>102</v>
      </c>
      <c r="F226" s="28">
        <v>0</v>
      </c>
      <c r="G226" s="30">
        <v>105</v>
      </c>
      <c r="H226" s="28" t="s">
        <v>103</v>
      </c>
      <c r="I226" s="28" t="s">
        <v>104</v>
      </c>
      <c r="J226" s="28">
        <v>0</v>
      </c>
      <c r="K226" s="31">
        <v>768.97337383299998</v>
      </c>
      <c r="L226" s="31">
        <v>23237.961918600002</v>
      </c>
      <c r="M226" s="29">
        <v>0</v>
      </c>
      <c r="N226" s="29">
        <v>0</v>
      </c>
      <c r="O226" s="28">
        <v>0</v>
      </c>
      <c r="P226" s="28">
        <v>0</v>
      </c>
      <c r="Q226" s="32">
        <v>74432</v>
      </c>
      <c r="R226" s="32">
        <v>1400</v>
      </c>
      <c r="T226" s="28" t="s">
        <v>106</v>
      </c>
      <c r="U226" s="32">
        <v>48.29</v>
      </c>
      <c r="V226" s="32">
        <v>1</v>
      </c>
      <c r="W226" s="32">
        <v>1.93</v>
      </c>
      <c r="X226" s="32">
        <v>0.497</v>
      </c>
      <c r="Y226" s="32">
        <f t="shared" si="18"/>
        <v>1.93</v>
      </c>
      <c r="Z226" s="32">
        <f t="shared" si="19"/>
        <v>0.497</v>
      </c>
      <c r="AA226" s="32">
        <v>0.88600000000000001</v>
      </c>
      <c r="AB226" s="33">
        <v>5.2656397912543502</v>
      </c>
      <c r="AC226">
        <f t="shared" si="20"/>
        <v>23158</v>
      </c>
      <c r="AD226">
        <f t="shared" si="21"/>
        <v>99</v>
      </c>
      <c r="AE226">
        <f t="shared" si="22"/>
        <v>25.4</v>
      </c>
      <c r="AF226">
        <f>'TP Factors'!$D$5</f>
        <v>0.88209793191670816</v>
      </c>
      <c r="AG226">
        <f t="shared" si="23"/>
        <v>22.4</v>
      </c>
    </row>
    <row r="227" spans="1:33">
      <c r="A227" s="28" t="s">
        <v>100</v>
      </c>
      <c r="B227" s="28">
        <v>0</v>
      </c>
      <c r="D227" s="29">
        <v>0</v>
      </c>
      <c r="E227" s="28" t="s">
        <v>102</v>
      </c>
      <c r="F227" s="28">
        <v>0</v>
      </c>
      <c r="G227" s="30">
        <v>105</v>
      </c>
      <c r="H227" s="28" t="s">
        <v>103</v>
      </c>
      <c r="I227" s="28" t="s">
        <v>104</v>
      </c>
      <c r="J227" s="28">
        <v>0</v>
      </c>
      <c r="K227" s="31">
        <v>374.87284896400001</v>
      </c>
      <c r="L227" s="31">
        <v>3733.35305866</v>
      </c>
      <c r="M227" s="29">
        <v>0</v>
      </c>
      <c r="N227" s="29">
        <v>0</v>
      </c>
      <c r="O227" s="28">
        <v>0</v>
      </c>
      <c r="P227" s="28">
        <v>0</v>
      </c>
      <c r="Q227" s="32">
        <v>74433</v>
      </c>
      <c r="R227" s="32">
        <v>1400</v>
      </c>
      <c r="T227" s="28" t="s">
        <v>131</v>
      </c>
      <c r="U227" s="32">
        <v>48.29</v>
      </c>
      <c r="V227" s="32">
        <v>1</v>
      </c>
      <c r="W227" s="32">
        <v>1.93</v>
      </c>
      <c r="X227" s="32">
        <v>0.497</v>
      </c>
      <c r="Y227" s="32">
        <f t="shared" si="18"/>
        <v>1.93</v>
      </c>
      <c r="Z227" s="32">
        <f t="shared" si="19"/>
        <v>0.497</v>
      </c>
      <c r="AA227" s="32">
        <v>0.88800000000000001</v>
      </c>
      <c r="AB227" s="33">
        <v>0.92180441650968403</v>
      </c>
      <c r="AC227">
        <f t="shared" si="20"/>
        <v>4063</v>
      </c>
      <c r="AD227">
        <f t="shared" si="21"/>
        <v>17</v>
      </c>
      <c r="AE227">
        <f t="shared" si="22"/>
        <v>4.5</v>
      </c>
      <c r="AF227">
        <f>'TP Factors'!$D$5</f>
        <v>0.88209793191670816</v>
      </c>
      <c r="AG227">
        <f t="shared" si="23"/>
        <v>4</v>
      </c>
    </row>
    <row r="228" spans="1:33">
      <c r="A228" s="28" t="s">
        <v>100</v>
      </c>
      <c r="B228" s="28">
        <v>0</v>
      </c>
      <c r="D228" s="29">
        <v>0</v>
      </c>
      <c r="E228" s="28" t="s">
        <v>102</v>
      </c>
      <c r="F228" s="28">
        <v>0</v>
      </c>
      <c r="G228" s="30">
        <v>105</v>
      </c>
      <c r="H228" s="28" t="s">
        <v>103</v>
      </c>
      <c r="I228" s="28" t="s">
        <v>104</v>
      </c>
      <c r="J228" s="28">
        <v>0</v>
      </c>
      <c r="K228" s="31">
        <v>1464.4866202999999</v>
      </c>
      <c r="L228" s="31">
        <v>44159.615662199998</v>
      </c>
      <c r="M228" s="29">
        <v>0</v>
      </c>
      <c r="N228" s="29">
        <v>0</v>
      </c>
      <c r="O228" s="28">
        <v>0</v>
      </c>
      <c r="P228" s="28">
        <v>0</v>
      </c>
      <c r="Q228" s="32">
        <v>74434</v>
      </c>
      <c r="R228" s="32">
        <v>1400</v>
      </c>
      <c r="T228" s="28" t="s">
        <v>112</v>
      </c>
      <c r="U228" s="32">
        <v>48.29</v>
      </c>
      <c r="V228" s="32">
        <v>1</v>
      </c>
      <c r="W228" s="32">
        <v>1.93</v>
      </c>
      <c r="X228" s="32">
        <v>0.497</v>
      </c>
      <c r="Y228" s="32">
        <f t="shared" si="18"/>
        <v>1.93</v>
      </c>
      <c r="Z228" s="32">
        <f t="shared" si="19"/>
        <v>0.497</v>
      </c>
      <c r="AA228" s="32">
        <v>0.89</v>
      </c>
      <c r="AB228" s="33">
        <v>10.9028509782</v>
      </c>
      <c r="AC228">
        <f t="shared" si="20"/>
        <v>48166</v>
      </c>
      <c r="AD228">
        <f t="shared" si="21"/>
        <v>205</v>
      </c>
      <c r="AE228">
        <f t="shared" si="22"/>
        <v>52.8</v>
      </c>
      <c r="AF228">
        <f>'TP Factors'!$D$5</f>
        <v>0.88209793191670816</v>
      </c>
      <c r="AG228">
        <f t="shared" si="23"/>
        <v>46.6</v>
      </c>
    </row>
    <row r="229" spans="1:33">
      <c r="A229" s="28" t="s">
        <v>100</v>
      </c>
      <c r="B229" s="28">
        <v>0</v>
      </c>
      <c r="D229" s="29">
        <v>0</v>
      </c>
      <c r="E229" s="28" t="s">
        <v>102</v>
      </c>
      <c r="F229" s="28">
        <v>0</v>
      </c>
      <c r="G229" s="30">
        <v>105</v>
      </c>
      <c r="H229" s="28" t="s">
        <v>103</v>
      </c>
      <c r="I229" s="28" t="s">
        <v>104</v>
      </c>
      <c r="J229" s="28">
        <v>0</v>
      </c>
      <c r="K229" s="31">
        <v>638.50124906999997</v>
      </c>
      <c r="L229" s="31">
        <v>22598.116419499998</v>
      </c>
      <c r="M229" s="29">
        <v>0</v>
      </c>
      <c r="N229" s="29">
        <v>0</v>
      </c>
      <c r="O229" s="28">
        <v>0</v>
      </c>
      <c r="P229" s="28">
        <v>0</v>
      </c>
      <c r="Q229" s="32">
        <v>74435</v>
      </c>
      <c r="R229" s="32">
        <v>1400</v>
      </c>
      <c r="T229" s="28" t="s">
        <v>112</v>
      </c>
      <c r="U229" s="32">
        <v>48.29</v>
      </c>
      <c r="V229" s="32">
        <v>1</v>
      </c>
      <c r="W229" s="32">
        <v>1.93</v>
      </c>
      <c r="X229" s="32">
        <v>0.497</v>
      </c>
      <c r="Y229" s="32">
        <f t="shared" si="18"/>
        <v>1.93</v>
      </c>
      <c r="Z229" s="32">
        <f t="shared" si="19"/>
        <v>0.497</v>
      </c>
      <c r="AA229" s="32">
        <v>0.89</v>
      </c>
      <c r="AB229" s="33">
        <v>5.5797145258276597</v>
      </c>
      <c r="AC229">
        <f t="shared" si="20"/>
        <v>24650</v>
      </c>
      <c r="AD229">
        <f t="shared" si="21"/>
        <v>105</v>
      </c>
      <c r="AE229">
        <f t="shared" si="22"/>
        <v>27</v>
      </c>
      <c r="AF229">
        <f>'TP Factors'!$D$5</f>
        <v>0.88209793191670816</v>
      </c>
      <c r="AG229">
        <f t="shared" si="23"/>
        <v>23.8</v>
      </c>
    </row>
    <row r="230" spans="1:33">
      <c r="A230" s="28" t="s">
        <v>100</v>
      </c>
      <c r="B230" s="28">
        <v>0</v>
      </c>
      <c r="D230" s="29">
        <v>0</v>
      </c>
      <c r="E230" s="28" t="s">
        <v>102</v>
      </c>
      <c r="F230" s="28">
        <v>0</v>
      </c>
      <c r="G230" s="30">
        <v>105</v>
      </c>
      <c r="H230" s="28" t="s">
        <v>103</v>
      </c>
      <c r="I230" s="28" t="s">
        <v>104</v>
      </c>
      <c r="J230" s="28">
        <v>0</v>
      </c>
      <c r="K230" s="31">
        <v>692.75304867700004</v>
      </c>
      <c r="L230" s="31">
        <v>11874.933978200001</v>
      </c>
      <c r="M230" s="29">
        <v>0</v>
      </c>
      <c r="N230" s="29">
        <v>0</v>
      </c>
      <c r="O230" s="28">
        <v>0</v>
      </c>
      <c r="P230" s="28">
        <v>0</v>
      </c>
      <c r="Q230" s="32">
        <v>74436</v>
      </c>
      <c r="R230" s="32">
        <v>1400</v>
      </c>
      <c r="T230" s="28" t="s">
        <v>106</v>
      </c>
      <c r="U230" s="32">
        <v>48.29</v>
      </c>
      <c r="V230" s="32">
        <v>1</v>
      </c>
      <c r="W230" s="32">
        <v>1.93</v>
      </c>
      <c r="X230" s="32">
        <v>0.497</v>
      </c>
      <c r="Y230" s="32">
        <f t="shared" si="18"/>
        <v>1.93</v>
      </c>
      <c r="Z230" s="32">
        <f t="shared" si="19"/>
        <v>0.497</v>
      </c>
      <c r="AA230" s="32">
        <v>0.88600000000000001</v>
      </c>
      <c r="AB230" s="33">
        <v>2.6526838574979599</v>
      </c>
      <c r="AC230">
        <f t="shared" si="20"/>
        <v>11666</v>
      </c>
      <c r="AD230">
        <f t="shared" si="21"/>
        <v>50</v>
      </c>
      <c r="AE230">
        <f t="shared" si="22"/>
        <v>12.8</v>
      </c>
      <c r="AF230">
        <f>'TP Factors'!$D$5</f>
        <v>0.88209793191670816</v>
      </c>
      <c r="AG230">
        <f t="shared" si="23"/>
        <v>11.3</v>
      </c>
    </row>
    <row r="231" spans="1:33">
      <c r="A231" s="28" t="s">
        <v>100</v>
      </c>
      <c r="B231" s="28">
        <v>0</v>
      </c>
      <c r="D231" s="29">
        <v>0</v>
      </c>
      <c r="E231" s="28" t="s">
        <v>102</v>
      </c>
      <c r="F231" s="28">
        <v>0</v>
      </c>
      <c r="G231" s="30">
        <v>105</v>
      </c>
      <c r="H231" s="28" t="s">
        <v>103</v>
      </c>
      <c r="I231" s="28" t="s">
        <v>104</v>
      </c>
      <c r="J231" s="28">
        <v>0</v>
      </c>
      <c r="K231" s="31">
        <v>25.895770329200001</v>
      </c>
      <c r="L231" s="31">
        <v>16.9040984315</v>
      </c>
      <c r="M231" s="29">
        <v>0</v>
      </c>
      <c r="N231" s="29">
        <v>0</v>
      </c>
      <c r="O231" s="28">
        <v>0</v>
      </c>
      <c r="P231" s="28">
        <v>0</v>
      </c>
      <c r="Q231" s="32">
        <v>74437</v>
      </c>
      <c r="R231" s="32">
        <v>1400</v>
      </c>
      <c r="T231" s="28" t="s">
        <v>131</v>
      </c>
      <c r="U231" s="32">
        <v>48.29</v>
      </c>
      <c r="V231" s="32">
        <v>1</v>
      </c>
      <c r="W231" s="32">
        <v>1.93</v>
      </c>
      <c r="X231" s="32">
        <v>0.497</v>
      </c>
      <c r="Y231" s="32">
        <f t="shared" si="18"/>
        <v>1.93</v>
      </c>
      <c r="Z231" s="32">
        <f t="shared" si="19"/>
        <v>0.497</v>
      </c>
      <c r="AA231" s="32">
        <v>0.88800000000000001</v>
      </c>
      <c r="AB231" s="33">
        <v>4.1738005514692696E-3</v>
      </c>
      <c r="AC231">
        <f t="shared" si="20"/>
        <v>18</v>
      </c>
      <c r="AD231">
        <f t="shared" si="21"/>
        <v>0</v>
      </c>
      <c r="AE231">
        <f t="shared" si="22"/>
        <v>0</v>
      </c>
      <c r="AF231">
        <f>'TP Factors'!$D$5</f>
        <v>0.88209793191670816</v>
      </c>
      <c r="AG231">
        <f t="shared" si="23"/>
        <v>0</v>
      </c>
    </row>
    <row r="232" spans="1:33">
      <c r="A232" s="28" t="s">
        <v>125</v>
      </c>
      <c r="B232" s="28">
        <v>0</v>
      </c>
      <c r="D232" s="29">
        <v>0</v>
      </c>
      <c r="E232" s="28" t="s">
        <v>102</v>
      </c>
      <c r="F232" s="28">
        <v>0</v>
      </c>
      <c r="G232" s="30">
        <v>105</v>
      </c>
      <c r="H232" s="28" t="s">
        <v>103</v>
      </c>
      <c r="I232" s="28" t="s">
        <v>104</v>
      </c>
      <c r="J232" s="28">
        <v>0</v>
      </c>
      <c r="K232" s="31">
        <v>14.6061943851</v>
      </c>
      <c r="L232" s="31">
        <v>9.8443585146900006</v>
      </c>
      <c r="M232" s="29">
        <v>0</v>
      </c>
      <c r="N232" s="29">
        <v>0</v>
      </c>
      <c r="O232" s="28">
        <v>0</v>
      </c>
      <c r="P232" s="28">
        <v>0</v>
      </c>
      <c r="Q232" s="32">
        <v>74439</v>
      </c>
      <c r="R232" s="32">
        <v>1400</v>
      </c>
      <c r="T232" s="28" t="s">
        <v>106</v>
      </c>
      <c r="U232" s="32">
        <v>54.65</v>
      </c>
      <c r="V232" s="32">
        <v>1</v>
      </c>
      <c r="W232" s="32">
        <v>1.93</v>
      </c>
      <c r="X232" s="32">
        <v>0.497</v>
      </c>
      <c r="Y232" s="32">
        <f t="shared" si="18"/>
        <v>1.93</v>
      </c>
      <c r="Z232" s="32">
        <f t="shared" si="19"/>
        <v>0.497</v>
      </c>
      <c r="AA232" s="32">
        <v>0.88600000000000001</v>
      </c>
      <c r="AB232" s="33">
        <v>2.4306747706858401E-3</v>
      </c>
      <c r="AC232">
        <f t="shared" si="20"/>
        <v>12</v>
      </c>
      <c r="AD232">
        <f t="shared" si="21"/>
        <v>0</v>
      </c>
      <c r="AE232">
        <f t="shared" si="22"/>
        <v>0</v>
      </c>
      <c r="AF232">
        <f>'TP Factors'!$D$5</f>
        <v>0.88209793191670816</v>
      </c>
      <c r="AG232">
        <f t="shared" si="23"/>
        <v>0</v>
      </c>
    </row>
    <row r="233" spans="1:33">
      <c r="A233" s="28" t="s">
        <v>125</v>
      </c>
      <c r="B233" s="28">
        <v>0</v>
      </c>
      <c r="D233" s="29">
        <v>0</v>
      </c>
      <c r="E233" s="28" t="s">
        <v>102</v>
      </c>
      <c r="F233" s="28">
        <v>0</v>
      </c>
      <c r="G233" s="30">
        <v>105</v>
      </c>
      <c r="H233" s="28" t="s">
        <v>103</v>
      </c>
      <c r="I233" s="28" t="s">
        <v>104</v>
      </c>
      <c r="J233" s="28">
        <v>0</v>
      </c>
      <c r="K233" s="31">
        <v>14.016996008</v>
      </c>
      <c r="L233" s="31">
        <v>7.5542021073600001</v>
      </c>
      <c r="M233" s="29">
        <v>0</v>
      </c>
      <c r="N233" s="29">
        <v>0</v>
      </c>
      <c r="O233" s="28">
        <v>0</v>
      </c>
      <c r="P233" s="28">
        <v>0</v>
      </c>
      <c r="Q233" s="32">
        <v>74441</v>
      </c>
      <c r="R233" s="32">
        <v>1400</v>
      </c>
      <c r="T233" s="28" t="s">
        <v>106</v>
      </c>
      <c r="U233" s="32">
        <v>54.65</v>
      </c>
      <c r="V233" s="32">
        <v>1</v>
      </c>
      <c r="W233" s="32">
        <v>1.93</v>
      </c>
      <c r="X233" s="32">
        <v>0.497</v>
      </c>
      <c r="Y233" s="32">
        <f t="shared" si="18"/>
        <v>1.93</v>
      </c>
      <c r="Z233" s="32">
        <f t="shared" si="19"/>
        <v>0.497</v>
      </c>
      <c r="AA233" s="32">
        <v>0.88600000000000001</v>
      </c>
      <c r="AB233" s="33">
        <v>1.8652116022426499E-3</v>
      </c>
      <c r="AC233">
        <f t="shared" si="20"/>
        <v>9</v>
      </c>
      <c r="AD233">
        <f t="shared" si="21"/>
        <v>0</v>
      </c>
      <c r="AE233">
        <f t="shared" si="22"/>
        <v>0</v>
      </c>
      <c r="AF233">
        <f>'TP Factors'!$D$5</f>
        <v>0.88209793191670816</v>
      </c>
      <c r="AG233">
        <f t="shared" si="23"/>
        <v>0</v>
      </c>
    </row>
    <row r="234" spans="1:33">
      <c r="A234" s="28" t="s">
        <v>125</v>
      </c>
      <c r="B234" s="28">
        <v>0</v>
      </c>
      <c r="D234" s="29">
        <v>0</v>
      </c>
      <c r="E234" s="28" t="s">
        <v>102</v>
      </c>
      <c r="F234" s="28">
        <v>0</v>
      </c>
      <c r="G234" s="30">
        <v>105</v>
      </c>
      <c r="H234" s="28" t="s">
        <v>103</v>
      </c>
      <c r="I234" s="28" t="s">
        <v>104</v>
      </c>
      <c r="J234" s="28">
        <v>0</v>
      </c>
      <c r="K234" s="31">
        <v>24.945138332999999</v>
      </c>
      <c r="L234" s="31">
        <v>24.551672940700001</v>
      </c>
      <c r="M234" s="29">
        <v>0</v>
      </c>
      <c r="N234" s="29">
        <v>0</v>
      </c>
      <c r="O234" s="28">
        <v>0</v>
      </c>
      <c r="P234" s="28">
        <v>0</v>
      </c>
      <c r="Q234" s="32">
        <v>74442</v>
      </c>
      <c r="R234" s="32">
        <v>1400</v>
      </c>
      <c r="T234" s="28" t="s">
        <v>106</v>
      </c>
      <c r="U234" s="32">
        <v>54.65</v>
      </c>
      <c r="V234" s="32">
        <v>1</v>
      </c>
      <c r="W234" s="32">
        <v>1.93</v>
      </c>
      <c r="X234" s="32">
        <v>0.497</v>
      </c>
      <c r="Y234" s="32">
        <f t="shared" si="18"/>
        <v>1.93</v>
      </c>
      <c r="Z234" s="32">
        <f t="shared" si="19"/>
        <v>0.497</v>
      </c>
      <c r="AA234" s="32">
        <v>0.88600000000000001</v>
      </c>
      <c r="AB234" s="33">
        <v>6.0620657909061402E-3</v>
      </c>
      <c r="AC234">
        <f t="shared" si="20"/>
        <v>30</v>
      </c>
      <c r="AD234">
        <f t="shared" si="21"/>
        <v>0</v>
      </c>
      <c r="AE234">
        <f t="shared" si="22"/>
        <v>0</v>
      </c>
      <c r="AF234">
        <f>'TP Factors'!$D$5</f>
        <v>0.88209793191670816</v>
      </c>
      <c r="AG234">
        <f t="shared" si="23"/>
        <v>0</v>
      </c>
    </row>
    <row r="235" spans="1:33">
      <c r="A235" s="28" t="s">
        <v>125</v>
      </c>
      <c r="B235" s="28">
        <v>0</v>
      </c>
      <c r="D235" s="29">
        <v>0</v>
      </c>
      <c r="E235" s="28" t="s">
        <v>102</v>
      </c>
      <c r="F235" s="28">
        <v>0</v>
      </c>
      <c r="G235" s="30">
        <v>105</v>
      </c>
      <c r="H235" s="28" t="s">
        <v>103</v>
      </c>
      <c r="I235" s="28" t="s">
        <v>104</v>
      </c>
      <c r="J235" s="28">
        <v>0</v>
      </c>
      <c r="K235" s="31">
        <v>16.729535068099999</v>
      </c>
      <c r="L235" s="31">
        <v>11.042791125600001</v>
      </c>
      <c r="M235" s="29">
        <v>0</v>
      </c>
      <c r="N235" s="29">
        <v>0</v>
      </c>
      <c r="O235" s="28">
        <v>0</v>
      </c>
      <c r="P235" s="28">
        <v>0</v>
      </c>
      <c r="Q235" s="32">
        <v>74443</v>
      </c>
      <c r="R235" s="32">
        <v>1400</v>
      </c>
      <c r="T235" s="28" t="s">
        <v>106</v>
      </c>
      <c r="U235" s="32">
        <v>54.65</v>
      </c>
      <c r="V235" s="32">
        <v>1</v>
      </c>
      <c r="W235" s="32">
        <v>1.93</v>
      </c>
      <c r="X235" s="32">
        <v>0.497</v>
      </c>
      <c r="Y235" s="32">
        <f t="shared" si="18"/>
        <v>1.93</v>
      </c>
      <c r="Z235" s="32">
        <f t="shared" si="19"/>
        <v>0.497</v>
      </c>
      <c r="AA235" s="32">
        <v>0.88600000000000001</v>
      </c>
      <c r="AB235" s="33">
        <v>2.7265813715160402E-3</v>
      </c>
      <c r="AC235">
        <f t="shared" si="20"/>
        <v>14</v>
      </c>
      <c r="AD235">
        <f t="shared" si="21"/>
        <v>0</v>
      </c>
      <c r="AE235">
        <f t="shared" si="22"/>
        <v>0</v>
      </c>
      <c r="AF235">
        <f>'TP Factors'!$D$5</f>
        <v>0.88209793191670816</v>
      </c>
      <c r="AG235">
        <f t="shared" si="23"/>
        <v>0</v>
      </c>
    </row>
    <row r="236" spans="1:33">
      <c r="A236" s="28" t="s">
        <v>125</v>
      </c>
      <c r="B236" s="28">
        <v>0</v>
      </c>
      <c r="D236" s="29">
        <v>0</v>
      </c>
      <c r="E236" s="28" t="s">
        <v>102</v>
      </c>
      <c r="F236" s="28">
        <v>0</v>
      </c>
      <c r="G236" s="30">
        <v>105</v>
      </c>
      <c r="H236" s="28" t="s">
        <v>103</v>
      </c>
      <c r="I236" s="28" t="s">
        <v>104</v>
      </c>
      <c r="J236" s="28">
        <v>0</v>
      </c>
      <c r="K236" s="31">
        <v>8.5139317951399995</v>
      </c>
      <c r="L236" s="31">
        <v>2.8876540022700001</v>
      </c>
      <c r="M236" s="29">
        <v>0</v>
      </c>
      <c r="N236" s="29">
        <v>0</v>
      </c>
      <c r="O236" s="28">
        <v>0</v>
      </c>
      <c r="P236" s="28">
        <v>0</v>
      </c>
      <c r="Q236" s="32">
        <v>74444</v>
      </c>
      <c r="R236" s="32">
        <v>1400</v>
      </c>
      <c r="T236" s="28" t="s">
        <v>106</v>
      </c>
      <c r="U236" s="32">
        <v>54.65</v>
      </c>
      <c r="V236" s="32">
        <v>1</v>
      </c>
      <c r="W236" s="32">
        <v>1.93</v>
      </c>
      <c r="X236" s="32">
        <v>0.497</v>
      </c>
      <c r="Y236" s="32">
        <f t="shared" si="18"/>
        <v>1.93</v>
      </c>
      <c r="Z236" s="32">
        <f t="shared" si="19"/>
        <v>0.497</v>
      </c>
      <c r="AA236" s="32">
        <v>0.88600000000000001</v>
      </c>
      <c r="AB236" s="33">
        <v>7.1299225226457996E-4</v>
      </c>
      <c r="AC236">
        <f t="shared" si="20"/>
        <v>4</v>
      </c>
      <c r="AD236">
        <f t="shared" si="21"/>
        <v>0</v>
      </c>
      <c r="AE236">
        <f t="shared" si="22"/>
        <v>0</v>
      </c>
      <c r="AF236">
        <f>'TP Factors'!$D$5</f>
        <v>0.88209793191670816</v>
      </c>
      <c r="AG236">
        <f t="shared" si="23"/>
        <v>0</v>
      </c>
    </row>
    <row r="237" spans="1:33">
      <c r="A237" s="28" t="s">
        <v>125</v>
      </c>
      <c r="B237" s="28">
        <v>0</v>
      </c>
      <c r="D237" s="29">
        <v>0</v>
      </c>
      <c r="E237" s="28" t="s">
        <v>102</v>
      </c>
      <c r="F237" s="28">
        <v>0</v>
      </c>
      <c r="G237" s="30">
        <v>105</v>
      </c>
      <c r="H237" s="28" t="s">
        <v>103</v>
      </c>
      <c r="I237" s="28" t="s">
        <v>104</v>
      </c>
      <c r="J237" s="28">
        <v>0</v>
      </c>
      <c r="K237" s="31">
        <v>744.35194673800004</v>
      </c>
      <c r="L237" s="31">
        <v>12017.0776866</v>
      </c>
      <c r="M237" s="29">
        <v>0</v>
      </c>
      <c r="N237" s="29">
        <v>0</v>
      </c>
      <c r="O237" s="28">
        <v>0</v>
      </c>
      <c r="P237" s="28">
        <v>0</v>
      </c>
      <c r="Q237" s="32">
        <v>74446</v>
      </c>
      <c r="R237" s="32">
        <v>1400</v>
      </c>
      <c r="T237" s="28" t="s">
        <v>106</v>
      </c>
      <c r="U237" s="32">
        <v>54.65</v>
      </c>
      <c r="V237" s="32">
        <v>1</v>
      </c>
      <c r="W237" s="32">
        <v>1.93</v>
      </c>
      <c r="X237" s="32">
        <v>0.497</v>
      </c>
      <c r="Y237" s="32">
        <f t="shared" si="18"/>
        <v>1.93</v>
      </c>
      <c r="Z237" s="32">
        <f t="shared" si="19"/>
        <v>0.497</v>
      </c>
      <c r="AA237" s="32">
        <v>0.88600000000000001</v>
      </c>
      <c r="AB237" s="33">
        <v>2.96714168930639</v>
      </c>
      <c r="AC237">
        <f t="shared" si="20"/>
        <v>14768</v>
      </c>
      <c r="AD237">
        <f t="shared" si="21"/>
        <v>63</v>
      </c>
      <c r="AE237">
        <f t="shared" si="22"/>
        <v>16.2</v>
      </c>
      <c r="AF237">
        <f>'TP Factors'!$D$5</f>
        <v>0.88209793191670816</v>
      </c>
      <c r="AG237">
        <f t="shared" si="23"/>
        <v>14.3</v>
      </c>
    </row>
    <row r="238" spans="1:33">
      <c r="A238" s="28" t="s">
        <v>125</v>
      </c>
      <c r="B238" s="28">
        <v>0</v>
      </c>
      <c r="D238" s="29">
        <v>0</v>
      </c>
      <c r="E238" s="28" t="s">
        <v>102</v>
      </c>
      <c r="F238" s="28">
        <v>0</v>
      </c>
      <c r="G238" s="30">
        <v>105</v>
      </c>
      <c r="H238" s="28" t="s">
        <v>103</v>
      </c>
      <c r="I238" s="28" t="s">
        <v>104</v>
      </c>
      <c r="J238" s="28">
        <v>0</v>
      </c>
      <c r="K238" s="31">
        <v>48.663948033399997</v>
      </c>
      <c r="L238" s="31">
        <v>56.422371231200003</v>
      </c>
      <c r="M238" s="29">
        <v>0</v>
      </c>
      <c r="N238" s="29">
        <v>0</v>
      </c>
      <c r="O238" s="28">
        <v>0</v>
      </c>
      <c r="P238" s="28">
        <v>0</v>
      </c>
      <c r="Q238" s="32">
        <v>74447</v>
      </c>
      <c r="R238" s="32">
        <v>1400</v>
      </c>
      <c r="T238" s="28" t="s">
        <v>128</v>
      </c>
      <c r="U238" s="32">
        <v>54.65</v>
      </c>
      <c r="V238" s="32">
        <v>1</v>
      </c>
      <c r="W238" s="32">
        <v>1.93</v>
      </c>
      <c r="X238" s="32">
        <v>0.497</v>
      </c>
      <c r="Y238" s="32">
        <f t="shared" si="18"/>
        <v>1.93</v>
      </c>
      <c r="Z238" s="32">
        <f t="shared" si="19"/>
        <v>0.497</v>
      </c>
      <c r="AA238" s="32">
        <v>0.88700000000000001</v>
      </c>
      <c r="AB238" s="33">
        <v>1.3931270589973699E-2</v>
      </c>
      <c r="AC238">
        <f t="shared" si="20"/>
        <v>69</v>
      </c>
      <c r="AD238">
        <f t="shared" si="21"/>
        <v>0</v>
      </c>
      <c r="AE238">
        <f t="shared" si="22"/>
        <v>0.1</v>
      </c>
      <c r="AF238">
        <f>'TP Factors'!$D$5</f>
        <v>0.88209793191670816</v>
      </c>
      <c r="AG238">
        <f t="shared" si="23"/>
        <v>0.1</v>
      </c>
    </row>
    <row r="239" spans="1:33">
      <c r="A239" s="28" t="s">
        <v>125</v>
      </c>
      <c r="B239" s="28">
        <v>0</v>
      </c>
      <c r="D239" s="29">
        <v>0</v>
      </c>
      <c r="E239" s="28" t="s">
        <v>102</v>
      </c>
      <c r="F239" s="28">
        <v>0</v>
      </c>
      <c r="G239" s="30">
        <v>105</v>
      </c>
      <c r="H239" s="28" t="s">
        <v>103</v>
      </c>
      <c r="I239" s="28" t="s">
        <v>104</v>
      </c>
      <c r="J239" s="28">
        <v>0</v>
      </c>
      <c r="K239" s="31">
        <v>2397.0792357800001</v>
      </c>
      <c r="L239" s="31">
        <v>40705.153513600002</v>
      </c>
      <c r="M239" s="29">
        <v>0</v>
      </c>
      <c r="N239" s="29">
        <v>0</v>
      </c>
      <c r="O239" s="28">
        <v>0</v>
      </c>
      <c r="P239" s="28">
        <v>0</v>
      </c>
      <c r="Q239" s="32">
        <v>74448</v>
      </c>
      <c r="R239" s="32">
        <v>1400</v>
      </c>
      <c r="T239" s="28" t="s">
        <v>106</v>
      </c>
      <c r="U239" s="32">
        <v>54.65</v>
      </c>
      <c r="V239" s="32">
        <v>1</v>
      </c>
      <c r="W239" s="32">
        <v>1.93</v>
      </c>
      <c r="X239" s="32">
        <v>0.497</v>
      </c>
      <c r="Y239" s="32">
        <f t="shared" si="18"/>
        <v>1.93</v>
      </c>
      <c r="Z239" s="32">
        <f t="shared" si="19"/>
        <v>0.497</v>
      </c>
      <c r="AA239" s="32">
        <v>0.88600000000000001</v>
      </c>
      <c r="AB239" s="33">
        <v>9.5348596296319297</v>
      </c>
      <c r="AC239">
        <f t="shared" si="20"/>
        <v>47456</v>
      </c>
      <c r="AD239">
        <f t="shared" si="21"/>
        <v>202</v>
      </c>
      <c r="AE239">
        <f t="shared" si="22"/>
        <v>52</v>
      </c>
      <c r="AF239">
        <f>'TP Factors'!$D$5</f>
        <v>0.88209793191670816</v>
      </c>
      <c r="AG239">
        <f t="shared" si="23"/>
        <v>45.9</v>
      </c>
    </row>
    <row r="240" spans="1:33">
      <c r="A240" s="28" t="s">
        <v>125</v>
      </c>
      <c r="B240" s="28">
        <v>0</v>
      </c>
      <c r="D240" s="29">
        <v>0</v>
      </c>
      <c r="E240" s="28" t="s">
        <v>102</v>
      </c>
      <c r="F240" s="28">
        <v>0</v>
      </c>
      <c r="G240" s="30">
        <v>105</v>
      </c>
      <c r="H240" s="28" t="s">
        <v>103</v>
      </c>
      <c r="I240" s="28" t="s">
        <v>104</v>
      </c>
      <c r="J240" s="28">
        <v>0</v>
      </c>
      <c r="K240" s="31">
        <v>133.623441724</v>
      </c>
      <c r="L240" s="31">
        <v>358.941398032</v>
      </c>
      <c r="M240" s="29">
        <v>0</v>
      </c>
      <c r="N240" s="29">
        <v>0</v>
      </c>
      <c r="O240" s="28">
        <v>0</v>
      </c>
      <c r="P240" s="28">
        <v>0</v>
      </c>
      <c r="Q240" s="32">
        <v>74449</v>
      </c>
      <c r="R240" s="32">
        <v>1400</v>
      </c>
      <c r="T240" s="28" t="s">
        <v>106</v>
      </c>
      <c r="U240" s="32">
        <v>54.65</v>
      </c>
      <c r="V240" s="32">
        <v>1</v>
      </c>
      <c r="W240" s="32">
        <v>1.93</v>
      </c>
      <c r="X240" s="32">
        <v>0.497</v>
      </c>
      <c r="Y240" s="32">
        <f t="shared" si="18"/>
        <v>1.93</v>
      </c>
      <c r="Z240" s="32">
        <f t="shared" si="19"/>
        <v>0.497</v>
      </c>
      <c r="AA240" s="32">
        <v>0.88600000000000001</v>
      </c>
      <c r="AB240" s="33">
        <v>8.8626366579352897E-2</v>
      </c>
      <c r="AC240">
        <f t="shared" si="20"/>
        <v>441</v>
      </c>
      <c r="AD240">
        <f t="shared" si="21"/>
        <v>2</v>
      </c>
      <c r="AE240">
        <f t="shared" si="22"/>
        <v>0.5</v>
      </c>
      <c r="AF240">
        <f>'TP Factors'!$D$5</f>
        <v>0.88209793191670816</v>
      </c>
      <c r="AG240">
        <f t="shared" si="23"/>
        <v>0.4</v>
      </c>
    </row>
    <row r="241" spans="1:33">
      <c r="A241" s="28" t="s">
        <v>125</v>
      </c>
      <c r="B241" s="28">
        <v>0</v>
      </c>
      <c r="D241" s="29">
        <v>0</v>
      </c>
      <c r="E241" s="28" t="s">
        <v>102</v>
      </c>
      <c r="F241" s="28">
        <v>0</v>
      </c>
      <c r="G241" s="30">
        <v>4</v>
      </c>
      <c r="H241" s="28" t="s">
        <v>103</v>
      </c>
      <c r="I241" s="28" t="s">
        <v>104</v>
      </c>
      <c r="J241" s="28">
        <v>0</v>
      </c>
      <c r="K241" s="31">
        <v>67.735096753899995</v>
      </c>
      <c r="L241" s="31">
        <v>195.15300369299999</v>
      </c>
      <c r="M241" s="29">
        <v>0</v>
      </c>
      <c r="N241" s="29">
        <v>0</v>
      </c>
      <c r="O241" s="28">
        <v>0</v>
      </c>
      <c r="P241" s="28">
        <v>0</v>
      </c>
      <c r="Q241" s="32">
        <v>74454</v>
      </c>
      <c r="R241" s="32">
        <v>3100</v>
      </c>
      <c r="T241" s="28" t="s">
        <v>155</v>
      </c>
      <c r="U241" s="32">
        <v>54.65</v>
      </c>
      <c r="V241" s="32">
        <v>1</v>
      </c>
      <c r="W241" s="32">
        <v>1.2</v>
      </c>
      <c r="X241" s="32">
        <v>6.4000000000000001E-2</v>
      </c>
      <c r="Y241" s="32">
        <f t="shared" si="18"/>
        <v>1.2</v>
      </c>
      <c r="Z241" s="32">
        <f t="shared" si="19"/>
        <v>6.4000000000000001E-2</v>
      </c>
      <c r="AA241" s="32">
        <v>0.1</v>
      </c>
      <c r="AB241" s="33">
        <v>4.8185289985956198E-2</v>
      </c>
      <c r="AC241">
        <f t="shared" si="20"/>
        <v>27</v>
      </c>
      <c r="AD241">
        <f t="shared" si="21"/>
        <v>0</v>
      </c>
      <c r="AE241">
        <f t="shared" si="22"/>
        <v>0</v>
      </c>
      <c r="AF241">
        <f>'TP Factors'!$D$5</f>
        <v>0.88209793191670816</v>
      </c>
      <c r="AG241">
        <f t="shared" si="23"/>
        <v>0</v>
      </c>
    </row>
    <row r="242" spans="1:33">
      <c r="A242" s="28" t="s">
        <v>125</v>
      </c>
      <c r="B242" s="28">
        <v>0</v>
      </c>
      <c r="D242" s="29">
        <v>0</v>
      </c>
      <c r="E242" s="28" t="s">
        <v>102</v>
      </c>
      <c r="F242" s="28">
        <v>0</v>
      </c>
      <c r="G242" s="30">
        <v>4</v>
      </c>
      <c r="H242" s="28" t="s">
        <v>103</v>
      </c>
      <c r="I242" s="28" t="s">
        <v>104</v>
      </c>
      <c r="J242" s="28">
        <v>0</v>
      </c>
      <c r="K242" s="31">
        <v>342.67263668499999</v>
      </c>
      <c r="L242" s="31">
        <v>7928.1266673</v>
      </c>
      <c r="M242" s="29">
        <v>0</v>
      </c>
      <c r="N242" s="29">
        <v>0</v>
      </c>
      <c r="O242" s="28">
        <v>0</v>
      </c>
      <c r="P242" s="28">
        <v>0</v>
      </c>
      <c r="Q242" s="32">
        <v>74455</v>
      </c>
      <c r="R242" s="32">
        <v>3100</v>
      </c>
      <c r="T242" s="28" t="s">
        <v>155</v>
      </c>
      <c r="U242" s="32">
        <v>54.65</v>
      </c>
      <c r="V242" s="32">
        <v>1</v>
      </c>
      <c r="W242" s="32">
        <v>1.2</v>
      </c>
      <c r="X242" s="32">
        <v>6.4000000000000001E-2</v>
      </c>
      <c r="Y242" s="32">
        <f t="shared" si="18"/>
        <v>1.2</v>
      </c>
      <c r="Z242" s="32">
        <f t="shared" si="19"/>
        <v>6.4000000000000001E-2</v>
      </c>
      <c r="AA242" s="32">
        <v>0.1</v>
      </c>
      <c r="AB242" s="33">
        <v>1.9575363027435699</v>
      </c>
      <c r="AC242">
        <f t="shared" si="20"/>
        <v>1100</v>
      </c>
      <c r="AD242">
        <f t="shared" si="21"/>
        <v>3</v>
      </c>
      <c r="AE242">
        <f t="shared" si="22"/>
        <v>0.2</v>
      </c>
      <c r="AF242">
        <f>'TP Factors'!$D$5</f>
        <v>0.88209793191670816</v>
      </c>
      <c r="AG242">
        <f t="shared" si="23"/>
        <v>0.2</v>
      </c>
    </row>
    <row r="243" spans="1:33">
      <c r="A243" s="28" t="s">
        <v>125</v>
      </c>
      <c r="B243" s="28">
        <v>0</v>
      </c>
      <c r="D243" s="29">
        <v>0</v>
      </c>
      <c r="E243" s="28" t="s">
        <v>102</v>
      </c>
      <c r="F243" s="28">
        <v>0</v>
      </c>
      <c r="G243" s="30">
        <v>4</v>
      </c>
      <c r="H243" s="28" t="s">
        <v>103</v>
      </c>
      <c r="I243" s="28" t="s">
        <v>104</v>
      </c>
      <c r="J243" s="28">
        <v>0</v>
      </c>
      <c r="K243" s="31">
        <v>84.850846444499993</v>
      </c>
      <c r="L243" s="31">
        <v>134.09210406099999</v>
      </c>
      <c r="M243" s="29">
        <v>0</v>
      </c>
      <c r="N243" s="29">
        <v>0</v>
      </c>
      <c r="O243" s="28">
        <v>0</v>
      </c>
      <c r="P243" s="28">
        <v>0</v>
      </c>
      <c r="Q243" s="32">
        <v>74456</v>
      </c>
      <c r="R243" s="32">
        <v>3100</v>
      </c>
      <c r="T243" s="28" t="s">
        <v>164</v>
      </c>
      <c r="U243" s="32">
        <v>54.65</v>
      </c>
      <c r="V243" s="32">
        <v>1</v>
      </c>
      <c r="W243" s="32">
        <v>1.2</v>
      </c>
      <c r="X243" s="32">
        <v>6.4000000000000001E-2</v>
      </c>
      <c r="Y243" s="32">
        <f t="shared" si="18"/>
        <v>1.2</v>
      </c>
      <c r="Z243" s="32">
        <f t="shared" si="19"/>
        <v>6.4000000000000001E-2</v>
      </c>
      <c r="AA243" s="32">
        <v>0.3</v>
      </c>
      <c r="AB243" s="33">
        <v>3.3108722729339297E-2</v>
      </c>
      <c r="AC243">
        <f t="shared" si="20"/>
        <v>56</v>
      </c>
      <c r="AD243">
        <f t="shared" si="21"/>
        <v>0</v>
      </c>
      <c r="AE243">
        <f t="shared" si="22"/>
        <v>0</v>
      </c>
      <c r="AF243">
        <f>'TP Factors'!$D$5</f>
        <v>0.88209793191670816</v>
      </c>
      <c r="AG243">
        <f t="shared" si="23"/>
        <v>0</v>
      </c>
    </row>
    <row r="244" spans="1:33">
      <c r="A244" s="28" t="s">
        <v>125</v>
      </c>
      <c r="B244" s="28">
        <v>0</v>
      </c>
      <c r="D244" s="29">
        <v>0</v>
      </c>
      <c r="E244" s="28" t="s">
        <v>102</v>
      </c>
      <c r="F244" s="28">
        <v>0</v>
      </c>
      <c r="G244" s="30">
        <v>4</v>
      </c>
      <c r="H244" s="28" t="s">
        <v>103</v>
      </c>
      <c r="I244" s="28" t="s">
        <v>104</v>
      </c>
      <c r="J244" s="28">
        <v>0</v>
      </c>
      <c r="K244" s="31">
        <v>294.87921157699998</v>
      </c>
      <c r="L244" s="31">
        <v>3821.9466825700001</v>
      </c>
      <c r="M244" s="29">
        <v>0</v>
      </c>
      <c r="N244" s="29">
        <v>0</v>
      </c>
      <c r="O244" s="28">
        <v>0</v>
      </c>
      <c r="P244" s="28">
        <v>0</v>
      </c>
      <c r="Q244" s="32">
        <v>74457</v>
      </c>
      <c r="R244" s="32">
        <v>3100</v>
      </c>
      <c r="T244" s="28" t="s">
        <v>164</v>
      </c>
      <c r="U244" s="32">
        <v>54.65</v>
      </c>
      <c r="V244" s="32">
        <v>1</v>
      </c>
      <c r="W244" s="32">
        <v>1.2</v>
      </c>
      <c r="X244" s="32">
        <v>6.4000000000000001E-2</v>
      </c>
      <c r="Y244" s="32">
        <f t="shared" si="18"/>
        <v>1.2</v>
      </c>
      <c r="Z244" s="32">
        <f t="shared" si="19"/>
        <v>6.4000000000000001E-2</v>
      </c>
      <c r="AA244" s="32">
        <v>0.3</v>
      </c>
      <c r="AB244" s="33">
        <v>0.94367801822516095</v>
      </c>
      <c r="AC244">
        <f t="shared" si="20"/>
        <v>1590</v>
      </c>
      <c r="AD244">
        <f t="shared" si="21"/>
        <v>4</v>
      </c>
      <c r="AE244">
        <f t="shared" si="22"/>
        <v>0.2</v>
      </c>
      <c r="AF244">
        <f>'TP Factors'!$D$5</f>
        <v>0.88209793191670816</v>
      </c>
      <c r="AG244">
        <f t="shared" si="23"/>
        <v>0.2</v>
      </c>
    </row>
    <row r="245" spans="1:33">
      <c r="A245" s="28" t="s">
        <v>125</v>
      </c>
      <c r="B245" s="28">
        <v>0</v>
      </c>
      <c r="D245" s="29">
        <v>0</v>
      </c>
      <c r="E245" s="28" t="s">
        <v>102</v>
      </c>
      <c r="F245" s="28">
        <v>0</v>
      </c>
      <c r="G245" s="30">
        <v>4</v>
      </c>
      <c r="H245" s="28" t="s">
        <v>103</v>
      </c>
      <c r="I245" s="28" t="s">
        <v>104</v>
      </c>
      <c r="J245" s="28">
        <v>0</v>
      </c>
      <c r="K245" s="31">
        <v>36.2850172857</v>
      </c>
      <c r="L245" s="31">
        <v>42.705239229199996</v>
      </c>
      <c r="M245" s="29">
        <v>0</v>
      </c>
      <c r="N245" s="29">
        <v>0</v>
      </c>
      <c r="O245" s="28">
        <v>0</v>
      </c>
      <c r="P245" s="28">
        <v>0</v>
      </c>
      <c r="Q245" s="32">
        <v>74458</v>
      </c>
      <c r="R245" s="32">
        <v>3100</v>
      </c>
      <c r="T245" s="28" t="s">
        <v>164</v>
      </c>
      <c r="U245" s="32">
        <v>54.65</v>
      </c>
      <c r="V245" s="32">
        <v>1</v>
      </c>
      <c r="W245" s="32">
        <v>1.2</v>
      </c>
      <c r="X245" s="32">
        <v>6.4000000000000001E-2</v>
      </c>
      <c r="Y245" s="32">
        <f t="shared" si="18"/>
        <v>1.2</v>
      </c>
      <c r="Z245" s="32">
        <f t="shared" si="19"/>
        <v>6.4000000000000001E-2</v>
      </c>
      <c r="AA245" s="32">
        <v>0.3</v>
      </c>
      <c r="AB245" s="33">
        <v>1.05443636578469E-2</v>
      </c>
      <c r="AC245">
        <f t="shared" si="20"/>
        <v>18</v>
      </c>
      <c r="AD245">
        <f t="shared" si="21"/>
        <v>0</v>
      </c>
      <c r="AE245">
        <f t="shared" si="22"/>
        <v>0</v>
      </c>
      <c r="AF245">
        <f>'TP Factors'!$D$5</f>
        <v>0.88209793191670816</v>
      </c>
      <c r="AG245">
        <f t="shared" si="23"/>
        <v>0</v>
      </c>
    </row>
    <row r="246" spans="1:33">
      <c r="A246" s="28" t="s">
        <v>125</v>
      </c>
      <c r="B246" s="28">
        <v>0</v>
      </c>
      <c r="D246" s="29">
        <v>0</v>
      </c>
      <c r="E246" s="28" t="s">
        <v>102</v>
      </c>
      <c r="F246" s="28">
        <v>0</v>
      </c>
      <c r="G246" s="30">
        <v>4</v>
      </c>
      <c r="H246" s="28" t="s">
        <v>103</v>
      </c>
      <c r="I246" s="28" t="s">
        <v>104</v>
      </c>
      <c r="J246" s="28">
        <v>0</v>
      </c>
      <c r="K246" s="31">
        <v>68.0059589026</v>
      </c>
      <c r="L246" s="31">
        <v>172.955984341</v>
      </c>
      <c r="M246" s="29">
        <v>0</v>
      </c>
      <c r="N246" s="29">
        <v>0</v>
      </c>
      <c r="O246" s="28">
        <v>0</v>
      </c>
      <c r="P246" s="28">
        <v>0</v>
      </c>
      <c r="Q246" s="32">
        <v>74459</v>
      </c>
      <c r="R246" s="32">
        <v>3100</v>
      </c>
      <c r="T246" s="28" t="s">
        <v>164</v>
      </c>
      <c r="U246" s="32">
        <v>54.65</v>
      </c>
      <c r="V246" s="32">
        <v>1</v>
      </c>
      <c r="W246" s="32">
        <v>1.2</v>
      </c>
      <c r="X246" s="32">
        <v>6.4000000000000001E-2</v>
      </c>
      <c r="Y246" s="32">
        <f t="shared" si="18"/>
        <v>1.2</v>
      </c>
      <c r="Z246" s="32">
        <f t="shared" si="19"/>
        <v>6.4000000000000001E-2</v>
      </c>
      <c r="AA246" s="32">
        <v>0.3</v>
      </c>
      <c r="AB246" s="33">
        <v>4.2704616166740303E-2</v>
      </c>
      <c r="AC246">
        <f t="shared" si="20"/>
        <v>72</v>
      </c>
      <c r="AD246">
        <f t="shared" si="21"/>
        <v>0</v>
      </c>
      <c r="AE246">
        <f t="shared" si="22"/>
        <v>0</v>
      </c>
      <c r="AF246">
        <f>'TP Factors'!$D$5</f>
        <v>0.88209793191670816</v>
      </c>
      <c r="AG246">
        <f t="shared" si="23"/>
        <v>0</v>
      </c>
    </row>
    <row r="247" spans="1:33">
      <c r="A247" s="28" t="s">
        <v>125</v>
      </c>
      <c r="B247" s="28">
        <v>0</v>
      </c>
      <c r="D247" s="29">
        <v>0</v>
      </c>
      <c r="E247" s="28" t="s">
        <v>102</v>
      </c>
      <c r="F247" s="28">
        <v>0</v>
      </c>
      <c r="G247" s="30">
        <v>4</v>
      </c>
      <c r="H247" s="28" t="s">
        <v>103</v>
      </c>
      <c r="I247" s="28" t="s">
        <v>104</v>
      </c>
      <c r="J247" s="28">
        <v>0</v>
      </c>
      <c r="K247" s="31">
        <v>91.788383794400005</v>
      </c>
      <c r="L247" s="31">
        <v>350.71788569900002</v>
      </c>
      <c r="M247" s="29">
        <v>0</v>
      </c>
      <c r="N247" s="29">
        <v>0</v>
      </c>
      <c r="O247" s="28">
        <v>0</v>
      </c>
      <c r="P247" s="28">
        <v>0</v>
      </c>
      <c r="Q247" s="32">
        <v>74460</v>
      </c>
      <c r="R247" s="32">
        <v>3100</v>
      </c>
      <c r="T247" s="28" t="s">
        <v>164</v>
      </c>
      <c r="U247" s="32">
        <v>54.65</v>
      </c>
      <c r="V247" s="32">
        <v>1</v>
      </c>
      <c r="W247" s="32">
        <v>1.2</v>
      </c>
      <c r="X247" s="32">
        <v>6.4000000000000001E-2</v>
      </c>
      <c r="Y247" s="32">
        <f t="shared" si="18"/>
        <v>1.2</v>
      </c>
      <c r="Z247" s="32">
        <f t="shared" si="19"/>
        <v>6.4000000000000001E-2</v>
      </c>
      <c r="AA247" s="32">
        <v>0.3</v>
      </c>
      <c r="AB247" s="33">
        <v>8.65958569757624E-2</v>
      </c>
      <c r="AC247">
        <f t="shared" si="20"/>
        <v>146</v>
      </c>
      <c r="AD247">
        <f t="shared" si="21"/>
        <v>0</v>
      </c>
      <c r="AE247">
        <f t="shared" si="22"/>
        <v>0</v>
      </c>
      <c r="AF247">
        <f>'TP Factors'!$D$5</f>
        <v>0.88209793191670816</v>
      </c>
      <c r="AG247">
        <f t="shared" si="23"/>
        <v>0</v>
      </c>
    </row>
    <row r="248" spans="1:33">
      <c r="A248" s="28" t="s">
        <v>125</v>
      </c>
      <c r="B248" s="28">
        <v>0</v>
      </c>
      <c r="D248" s="29">
        <v>0</v>
      </c>
      <c r="E248" s="28" t="s">
        <v>102</v>
      </c>
      <c r="F248" s="28">
        <v>0</v>
      </c>
      <c r="G248" s="30">
        <v>4</v>
      </c>
      <c r="H248" s="28" t="s">
        <v>103</v>
      </c>
      <c r="I248" s="28" t="s">
        <v>104</v>
      </c>
      <c r="J248" s="28">
        <v>0</v>
      </c>
      <c r="K248" s="31">
        <v>309.118302755</v>
      </c>
      <c r="L248" s="31">
        <v>518.70759079000004</v>
      </c>
      <c r="M248" s="29">
        <v>0</v>
      </c>
      <c r="N248" s="29">
        <v>0</v>
      </c>
      <c r="O248" s="28">
        <v>0</v>
      </c>
      <c r="P248" s="28">
        <v>0</v>
      </c>
      <c r="Q248" s="32">
        <v>74461</v>
      </c>
      <c r="R248" s="32">
        <v>3100</v>
      </c>
      <c r="T248" s="28" t="s">
        <v>155</v>
      </c>
      <c r="U248" s="32">
        <v>54.65</v>
      </c>
      <c r="V248" s="32">
        <v>1</v>
      </c>
      <c r="W248" s="32">
        <v>1.2</v>
      </c>
      <c r="X248" s="32">
        <v>6.4000000000000001E-2</v>
      </c>
      <c r="Y248" s="32">
        <f t="shared" si="18"/>
        <v>1.2</v>
      </c>
      <c r="Z248" s="32">
        <f t="shared" si="19"/>
        <v>6.4000000000000001E-2</v>
      </c>
      <c r="AA248" s="32">
        <v>0.1</v>
      </c>
      <c r="AB248" s="33">
        <v>0.128074247173072</v>
      </c>
      <c r="AC248">
        <f t="shared" si="20"/>
        <v>72</v>
      </c>
      <c r="AD248">
        <f t="shared" si="21"/>
        <v>0</v>
      </c>
      <c r="AE248">
        <f t="shared" si="22"/>
        <v>0</v>
      </c>
      <c r="AF248">
        <f>'TP Factors'!$D$5</f>
        <v>0.88209793191670816</v>
      </c>
      <c r="AG248">
        <f t="shared" si="23"/>
        <v>0</v>
      </c>
    </row>
    <row r="249" spans="1:33">
      <c r="A249" s="28" t="s">
        <v>125</v>
      </c>
      <c r="B249" s="28">
        <v>0</v>
      </c>
      <c r="D249" s="29">
        <v>0</v>
      </c>
      <c r="E249" s="28" t="s">
        <v>102</v>
      </c>
      <c r="F249" s="28">
        <v>0</v>
      </c>
      <c r="G249" s="30">
        <v>4</v>
      </c>
      <c r="H249" s="28" t="s">
        <v>103</v>
      </c>
      <c r="I249" s="28" t="s">
        <v>104</v>
      </c>
      <c r="J249" s="28">
        <v>0</v>
      </c>
      <c r="K249" s="31">
        <v>117.56554083</v>
      </c>
      <c r="L249" s="31">
        <v>91.392070412799995</v>
      </c>
      <c r="M249" s="29">
        <v>0</v>
      </c>
      <c r="N249" s="29">
        <v>0</v>
      </c>
      <c r="O249" s="28">
        <v>0</v>
      </c>
      <c r="P249" s="28">
        <v>0</v>
      </c>
      <c r="Q249" s="32">
        <v>74462</v>
      </c>
      <c r="R249" s="32">
        <v>3100</v>
      </c>
      <c r="T249" s="28" t="s">
        <v>164</v>
      </c>
      <c r="U249" s="32">
        <v>54.65</v>
      </c>
      <c r="V249" s="32">
        <v>1</v>
      </c>
      <c r="W249" s="32">
        <v>1.2</v>
      </c>
      <c r="X249" s="32">
        <v>6.4000000000000001E-2</v>
      </c>
      <c r="Y249" s="32">
        <f t="shared" si="18"/>
        <v>1.2</v>
      </c>
      <c r="Z249" s="32">
        <f t="shared" si="19"/>
        <v>6.4000000000000001E-2</v>
      </c>
      <c r="AA249" s="32">
        <v>0.3</v>
      </c>
      <c r="AB249" s="33">
        <v>2.2565643938688401E-2</v>
      </c>
      <c r="AC249">
        <f t="shared" si="20"/>
        <v>38</v>
      </c>
      <c r="AD249">
        <f t="shared" si="21"/>
        <v>0</v>
      </c>
      <c r="AE249">
        <f t="shared" si="22"/>
        <v>0</v>
      </c>
      <c r="AF249">
        <f>'TP Factors'!$D$5</f>
        <v>0.88209793191670816</v>
      </c>
      <c r="AG249">
        <f t="shared" si="23"/>
        <v>0</v>
      </c>
    </row>
    <row r="250" spans="1:33">
      <c r="A250" s="28" t="s">
        <v>125</v>
      </c>
      <c r="B250" s="28">
        <v>0</v>
      </c>
      <c r="D250" s="29">
        <v>0</v>
      </c>
      <c r="E250" s="28" t="s">
        <v>102</v>
      </c>
      <c r="F250" s="28">
        <v>0</v>
      </c>
      <c r="G250" s="30">
        <v>4</v>
      </c>
      <c r="H250" s="28" t="s">
        <v>103</v>
      </c>
      <c r="I250" s="28" t="s">
        <v>104</v>
      </c>
      <c r="J250" s="28">
        <v>0</v>
      </c>
      <c r="K250" s="31">
        <v>132.72979321899999</v>
      </c>
      <c r="L250" s="31">
        <v>598.28305239999997</v>
      </c>
      <c r="M250" s="29">
        <v>0</v>
      </c>
      <c r="N250" s="29">
        <v>0</v>
      </c>
      <c r="O250" s="28">
        <v>0</v>
      </c>
      <c r="P250" s="28">
        <v>0</v>
      </c>
      <c r="Q250" s="32">
        <v>74463</v>
      </c>
      <c r="R250" s="32">
        <v>3100</v>
      </c>
      <c r="T250" s="28" t="s">
        <v>164</v>
      </c>
      <c r="U250" s="32">
        <v>54.65</v>
      </c>
      <c r="V250" s="32">
        <v>1</v>
      </c>
      <c r="W250" s="32">
        <v>1.2</v>
      </c>
      <c r="X250" s="32">
        <v>6.4000000000000001E-2</v>
      </c>
      <c r="Y250" s="32">
        <f t="shared" si="18"/>
        <v>1.2</v>
      </c>
      <c r="Z250" s="32">
        <f t="shared" si="19"/>
        <v>6.4000000000000001E-2</v>
      </c>
      <c r="AA250" s="32">
        <v>0.3</v>
      </c>
      <c r="AB250" s="33">
        <v>0.147722241013091</v>
      </c>
      <c r="AC250">
        <f t="shared" si="20"/>
        <v>249</v>
      </c>
      <c r="AD250">
        <f t="shared" si="21"/>
        <v>1</v>
      </c>
      <c r="AE250">
        <f t="shared" si="22"/>
        <v>0</v>
      </c>
      <c r="AF250">
        <f>'TP Factors'!$D$5</f>
        <v>0.88209793191670816</v>
      </c>
      <c r="AG250">
        <f t="shared" si="23"/>
        <v>0</v>
      </c>
    </row>
    <row r="251" spans="1:33">
      <c r="A251" s="28" t="s">
        <v>125</v>
      </c>
      <c r="B251" s="28">
        <v>0</v>
      </c>
      <c r="D251" s="29">
        <v>0</v>
      </c>
      <c r="E251" s="28" t="s">
        <v>102</v>
      </c>
      <c r="F251" s="28">
        <v>0</v>
      </c>
      <c r="G251" s="30">
        <v>3</v>
      </c>
      <c r="H251" s="28" t="s">
        <v>103</v>
      </c>
      <c r="I251" s="28" t="s">
        <v>104</v>
      </c>
      <c r="J251" s="28">
        <v>0</v>
      </c>
      <c r="K251" s="31">
        <v>93.647205921999998</v>
      </c>
      <c r="L251" s="31">
        <v>579.91836514700003</v>
      </c>
      <c r="M251" s="29">
        <v>0</v>
      </c>
      <c r="N251" s="29">
        <v>0</v>
      </c>
      <c r="O251" s="28">
        <v>0</v>
      </c>
      <c r="P251" s="28">
        <v>0</v>
      </c>
      <c r="Q251" s="32">
        <v>74471</v>
      </c>
      <c r="R251" s="32">
        <v>4110</v>
      </c>
      <c r="T251" s="28" t="s">
        <v>160</v>
      </c>
      <c r="U251" s="32">
        <v>54.65</v>
      </c>
      <c r="V251" s="32">
        <v>1</v>
      </c>
      <c r="W251" s="32">
        <v>0.7</v>
      </c>
      <c r="X251" s="32">
        <v>0.09</v>
      </c>
      <c r="Y251" s="32">
        <f t="shared" si="18"/>
        <v>0.7</v>
      </c>
      <c r="Z251" s="32">
        <f t="shared" si="19"/>
        <v>0.09</v>
      </c>
      <c r="AA251" s="32">
        <v>0.10199999999999999</v>
      </c>
      <c r="AB251" s="33">
        <v>0.14318779530076001</v>
      </c>
      <c r="AC251">
        <f t="shared" si="20"/>
        <v>82</v>
      </c>
      <c r="AD251">
        <f t="shared" si="21"/>
        <v>0</v>
      </c>
      <c r="AE251">
        <f t="shared" si="22"/>
        <v>0</v>
      </c>
      <c r="AF251">
        <f>'TP Factors'!$D$5</f>
        <v>0.88209793191670816</v>
      </c>
      <c r="AG251">
        <f t="shared" si="23"/>
        <v>0</v>
      </c>
    </row>
    <row r="252" spans="1:33">
      <c r="A252" s="28" t="s">
        <v>125</v>
      </c>
      <c r="B252" s="28">
        <v>0</v>
      </c>
      <c r="D252" s="29">
        <v>0</v>
      </c>
      <c r="E252" s="28" t="s">
        <v>102</v>
      </c>
      <c r="F252" s="28">
        <v>0</v>
      </c>
      <c r="G252" s="30">
        <v>3</v>
      </c>
      <c r="H252" s="28" t="s">
        <v>103</v>
      </c>
      <c r="I252" s="28" t="s">
        <v>104</v>
      </c>
      <c r="J252" s="28">
        <v>0</v>
      </c>
      <c r="K252" s="31">
        <v>267.87478418799998</v>
      </c>
      <c r="L252" s="31">
        <v>1742.11795807</v>
      </c>
      <c r="M252" s="29">
        <v>0</v>
      </c>
      <c r="N252" s="29">
        <v>0</v>
      </c>
      <c r="O252" s="28">
        <v>0</v>
      </c>
      <c r="P252" s="28">
        <v>0</v>
      </c>
      <c r="Q252" s="32">
        <v>74472</v>
      </c>
      <c r="R252" s="32">
        <v>4110</v>
      </c>
      <c r="T252" s="28" t="s">
        <v>160</v>
      </c>
      <c r="U252" s="32">
        <v>54.65</v>
      </c>
      <c r="V252" s="32">
        <v>1</v>
      </c>
      <c r="W252" s="32">
        <v>0.7</v>
      </c>
      <c r="X252" s="32">
        <v>0.09</v>
      </c>
      <c r="Y252" s="32">
        <f t="shared" si="18"/>
        <v>0.7</v>
      </c>
      <c r="Z252" s="32">
        <f t="shared" si="19"/>
        <v>0.09</v>
      </c>
      <c r="AA252" s="32">
        <v>0.10199999999999999</v>
      </c>
      <c r="AB252" s="33">
        <v>0.43014680000869399</v>
      </c>
      <c r="AC252">
        <f t="shared" si="20"/>
        <v>246</v>
      </c>
      <c r="AD252">
        <f t="shared" si="21"/>
        <v>0</v>
      </c>
      <c r="AE252">
        <f t="shared" si="22"/>
        <v>0</v>
      </c>
      <c r="AF252">
        <f>'TP Factors'!$D$5</f>
        <v>0.88209793191670816</v>
      </c>
      <c r="AG252">
        <f t="shared" si="23"/>
        <v>0</v>
      </c>
    </row>
    <row r="253" spans="1:33">
      <c r="A253" s="28" t="s">
        <v>125</v>
      </c>
      <c r="B253" s="28">
        <v>0</v>
      </c>
      <c r="D253" s="29">
        <v>0</v>
      </c>
      <c r="E253" s="28" t="s">
        <v>102</v>
      </c>
      <c r="F253" s="28">
        <v>0</v>
      </c>
      <c r="G253" s="30">
        <v>3</v>
      </c>
      <c r="H253" s="28" t="s">
        <v>103</v>
      </c>
      <c r="I253" s="28" t="s">
        <v>104</v>
      </c>
      <c r="J253" s="28">
        <v>0</v>
      </c>
      <c r="K253" s="31">
        <v>44.985851542399999</v>
      </c>
      <c r="L253" s="31">
        <v>99.251901235099993</v>
      </c>
      <c r="M253" s="29">
        <v>0</v>
      </c>
      <c r="N253" s="29">
        <v>0</v>
      </c>
      <c r="O253" s="28">
        <v>0</v>
      </c>
      <c r="P253" s="28">
        <v>0</v>
      </c>
      <c r="Q253" s="32">
        <v>74473</v>
      </c>
      <c r="R253" s="32">
        <v>4110</v>
      </c>
      <c r="T253" s="28" t="s">
        <v>160</v>
      </c>
      <c r="U253" s="32">
        <v>54.65</v>
      </c>
      <c r="V253" s="32">
        <v>1</v>
      </c>
      <c r="W253" s="32">
        <v>0.7</v>
      </c>
      <c r="X253" s="32">
        <v>0.09</v>
      </c>
      <c r="Y253" s="32">
        <f t="shared" si="18"/>
        <v>0.7</v>
      </c>
      <c r="Z253" s="32">
        <f t="shared" si="19"/>
        <v>0.09</v>
      </c>
      <c r="AA253" s="32">
        <v>0.10199999999999999</v>
      </c>
      <c r="AB253" s="33">
        <v>2.4506313213582698E-2</v>
      </c>
      <c r="AC253">
        <f t="shared" si="20"/>
        <v>14</v>
      </c>
      <c r="AD253">
        <f t="shared" si="21"/>
        <v>0</v>
      </c>
      <c r="AE253">
        <f t="shared" si="22"/>
        <v>0</v>
      </c>
      <c r="AF253">
        <f>'TP Factors'!$D$5</f>
        <v>0.88209793191670816</v>
      </c>
      <c r="AG253">
        <f t="shared" si="23"/>
        <v>0</v>
      </c>
    </row>
    <row r="254" spans="1:33">
      <c r="A254" s="28" t="s">
        <v>125</v>
      </c>
      <c r="B254" s="28">
        <v>0</v>
      </c>
      <c r="D254" s="29">
        <v>0</v>
      </c>
      <c r="E254" s="28" t="s">
        <v>102</v>
      </c>
      <c r="F254" s="28">
        <v>0</v>
      </c>
      <c r="G254" s="30">
        <v>3</v>
      </c>
      <c r="H254" s="28" t="s">
        <v>103</v>
      </c>
      <c r="I254" s="28" t="s">
        <v>104</v>
      </c>
      <c r="J254" s="28">
        <v>0</v>
      </c>
      <c r="K254" s="31">
        <v>96.145093223399996</v>
      </c>
      <c r="L254" s="31">
        <v>242.203152692</v>
      </c>
      <c r="M254" s="29">
        <v>0</v>
      </c>
      <c r="N254" s="29">
        <v>0</v>
      </c>
      <c r="O254" s="28">
        <v>0</v>
      </c>
      <c r="P254" s="28">
        <v>0</v>
      </c>
      <c r="Q254" s="32">
        <v>74474</v>
      </c>
      <c r="R254" s="32">
        <v>4110</v>
      </c>
      <c r="T254" s="28" t="s">
        <v>160</v>
      </c>
      <c r="U254" s="32">
        <v>54.65</v>
      </c>
      <c r="V254" s="32">
        <v>1</v>
      </c>
      <c r="W254" s="32">
        <v>0.7</v>
      </c>
      <c r="X254" s="32">
        <v>0.09</v>
      </c>
      <c r="Y254" s="32">
        <f t="shared" si="18"/>
        <v>0.7</v>
      </c>
      <c r="Z254" s="32">
        <f t="shared" si="19"/>
        <v>0.09</v>
      </c>
      <c r="AA254" s="32">
        <v>0.10199999999999999</v>
      </c>
      <c r="AB254" s="33">
        <v>5.9802444929376398E-2</v>
      </c>
      <c r="AC254">
        <f t="shared" si="20"/>
        <v>34</v>
      </c>
      <c r="AD254">
        <f t="shared" si="21"/>
        <v>0</v>
      </c>
      <c r="AE254">
        <f t="shared" si="22"/>
        <v>0</v>
      </c>
      <c r="AF254">
        <f>'TP Factors'!$D$5</f>
        <v>0.88209793191670816</v>
      </c>
      <c r="AG254">
        <f t="shared" si="23"/>
        <v>0</v>
      </c>
    </row>
    <row r="255" spans="1:33">
      <c r="A255" s="28" t="s">
        <v>125</v>
      </c>
      <c r="B255" s="28">
        <v>0</v>
      </c>
      <c r="D255" s="29">
        <v>0</v>
      </c>
      <c r="E255" s="28" t="s">
        <v>102</v>
      </c>
      <c r="F255" s="28">
        <v>0</v>
      </c>
      <c r="G255" s="30">
        <v>3</v>
      </c>
      <c r="H255" s="28" t="s">
        <v>103</v>
      </c>
      <c r="I255" s="28" t="s">
        <v>104</v>
      </c>
      <c r="J255" s="28">
        <v>0</v>
      </c>
      <c r="K255" s="31">
        <v>38.753223205700003</v>
      </c>
      <c r="L255" s="31">
        <v>10.7409296451</v>
      </c>
      <c r="M255" s="29">
        <v>0</v>
      </c>
      <c r="N255" s="29">
        <v>0</v>
      </c>
      <c r="O255" s="28">
        <v>0</v>
      </c>
      <c r="P255" s="28">
        <v>0</v>
      </c>
      <c r="Q255" s="32">
        <v>74475</v>
      </c>
      <c r="R255" s="32">
        <v>4110</v>
      </c>
      <c r="T255" s="28" t="s">
        <v>160</v>
      </c>
      <c r="U255" s="32">
        <v>54.65</v>
      </c>
      <c r="V255" s="32">
        <v>1</v>
      </c>
      <c r="W255" s="32">
        <v>0.7</v>
      </c>
      <c r="X255" s="32">
        <v>0.09</v>
      </c>
      <c r="Y255" s="32">
        <f t="shared" si="18"/>
        <v>0.7</v>
      </c>
      <c r="Z255" s="32">
        <f t="shared" si="19"/>
        <v>0.09</v>
      </c>
      <c r="AA255" s="32">
        <v>0.10199999999999999</v>
      </c>
      <c r="AB255" s="33">
        <v>2.6520463723356301E-3</v>
      </c>
      <c r="AC255">
        <f t="shared" si="20"/>
        <v>2</v>
      </c>
      <c r="AD255">
        <f t="shared" si="21"/>
        <v>0</v>
      </c>
      <c r="AE255">
        <f t="shared" si="22"/>
        <v>0</v>
      </c>
      <c r="AF255">
        <f>'TP Factors'!$D$5</f>
        <v>0.88209793191670816</v>
      </c>
      <c r="AG255">
        <f t="shared" si="23"/>
        <v>0</v>
      </c>
    </row>
    <row r="256" spans="1:33">
      <c r="A256" s="28" t="s">
        <v>125</v>
      </c>
      <c r="B256" s="28">
        <v>0</v>
      </c>
      <c r="D256" s="29">
        <v>0</v>
      </c>
      <c r="E256" s="28" t="s">
        <v>102</v>
      </c>
      <c r="F256" s="28">
        <v>0</v>
      </c>
      <c r="G256" s="30">
        <v>3</v>
      </c>
      <c r="H256" s="28" t="s">
        <v>103</v>
      </c>
      <c r="I256" s="28" t="s">
        <v>104</v>
      </c>
      <c r="J256" s="28">
        <v>0</v>
      </c>
      <c r="K256" s="31">
        <v>52.565913974499999</v>
      </c>
      <c r="L256" s="31">
        <v>135.140155384</v>
      </c>
      <c r="M256" s="29">
        <v>0</v>
      </c>
      <c r="N256" s="29">
        <v>0</v>
      </c>
      <c r="O256" s="28">
        <v>0</v>
      </c>
      <c r="P256" s="28">
        <v>0</v>
      </c>
      <c r="Q256" s="32">
        <v>74476</v>
      </c>
      <c r="R256" s="32">
        <v>4110</v>
      </c>
      <c r="T256" s="28" t="s">
        <v>180</v>
      </c>
      <c r="U256" s="32">
        <v>54.65</v>
      </c>
      <c r="V256" s="32">
        <v>1</v>
      </c>
      <c r="W256" s="32">
        <v>0.7</v>
      </c>
      <c r="X256" s="32">
        <v>0.09</v>
      </c>
      <c r="Y256" s="32">
        <f t="shared" si="18"/>
        <v>0.7</v>
      </c>
      <c r="Z256" s="32">
        <f t="shared" si="19"/>
        <v>0.09</v>
      </c>
      <c r="AA256" s="32">
        <v>0.41299999999999998</v>
      </c>
      <c r="AB256" s="33">
        <v>3.3367498998047702E-2</v>
      </c>
      <c r="AC256">
        <f t="shared" si="20"/>
        <v>77</v>
      </c>
      <c r="AD256">
        <f t="shared" si="21"/>
        <v>0</v>
      </c>
      <c r="AE256">
        <f t="shared" si="22"/>
        <v>0</v>
      </c>
      <c r="AF256">
        <f>'TP Factors'!$D$5</f>
        <v>0.88209793191670816</v>
      </c>
      <c r="AG256">
        <f t="shared" si="23"/>
        <v>0</v>
      </c>
    </row>
    <row r="257" spans="1:33">
      <c r="A257" s="28" t="s">
        <v>125</v>
      </c>
      <c r="B257" s="28">
        <v>0</v>
      </c>
      <c r="D257" s="29">
        <v>0</v>
      </c>
      <c r="E257" s="28" t="s">
        <v>102</v>
      </c>
      <c r="F257" s="28">
        <v>0</v>
      </c>
      <c r="G257" s="30">
        <v>3</v>
      </c>
      <c r="H257" s="28" t="s">
        <v>103</v>
      </c>
      <c r="I257" s="28" t="s">
        <v>104</v>
      </c>
      <c r="J257" s="28">
        <v>0</v>
      </c>
      <c r="K257" s="31">
        <v>76.740731158200006</v>
      </c>
      <c r="L257" s="31">
        <v>113.52343278399999</v>
      </c>
      <c r="M257" s="29">
        <v>0</v>
      </c>
      <c r="N257" s="29">
        <v>0</v>
      </c>
      <c r="O257" s="28">
        <v>0</v>
      </c>
      <c r="P257" s="28">
        <v>0</v>
      </c>
      <c r="Q257" s="32">
        <v>74477</v>
      </c>
      <c r="R257" s="32">
        <v>4110</v>
      </c>
      <c r="T257" s="28" t="s">
        <v>160</v>
      </c>
      <c r="U257" s="32">
        <v>54.65</v>
      </c>
      <c r="V257" s="32">
        <v>1</v>
      </c>
      <c r="W257" s="32">
        <v>0.7</v>
      </c>
      <c r="X257" s="32">
        <v>0.09</v>
      </c>
      <c r="Y257" s="32">
        <f t="shared" si="18"/>
        <v>0.7</v>
      </c>
      <c r="Z257" s="32">
        <f t="shared" si="19"/>
        <v>0.09</v>
      </c>
      <c r="AA257" s="32">
        <v>0.10199999999999999</v>
      </c>
      <c r="AB257" s="33">
        <v>2.8030107562391601E-2</v>
      </c>
      <c r="AC257">
        <f t="shared" si="20"/>
        <v>16</v>
      </c>
      <c r="AD257">
        <f t="shared" si="21"/>
        <v>0</v>
      </c>
      <c r="AE257">
        <f t="shared" si="22"/>
        <v>0</v>
      </c>
      <c r="AF257">
        <f>'TP Factors'!$D$5</f>
        <v>0.88209793191670816</v>
      </c>
      <c r="AG257">
        <f t="shared" si="23"/>
        <v>0</v>
      </c>
    </row>
    <row r="258" spans="1:33">
      <c r="A258" s="28" t="s">
        <v>125</v>
      </c>
      <c r="B258" s="28">
        <v>0</v>
      </c>
      <c r="D258" s="29">
        <v>0</v>
      </c>
      <c r="E258" s="28" t="s">
        <v>102</v>
      </c>
      <c r="F258" s="28">
        <v>0</v>
      </c>
      <c r="G258" s="30">
        <v>3</v>
      </c>
      <c r="H258" s="28" t="s">
        <v>103</v>
      </c>
      <c r="I258" s="28" t="s">
        <v>104</v>
      </c>
      <c r="J258" s="28">
        <v>0</v>
      </c>
      <c r="K258" s="31">
        <v>102.93772339500001</v>
      </c>
      <c r="L258" s="31">
        <v>557.11273751700003</v>
      </c>
      <c r="M258" s="29">
        <v>0</v>
      </c>
      <c r="N258" s="29">
        <v>0</v>
      </c>
      <c r="O258" s="28">
        <v>0</v>
      </c>
      <c r="P258" s="28">
        <v>0</v>
      </c>
      <c r="Q258" s="32">
        <v>74478</v>
      </c>
      <c r="R258" s="32">
        <v>4110</v>
      </c>
      <c r="T258" s="28" t="s">
        <v>175</v>
      </c>
      <c r="U258" s="32">
        <v>54.65</v>
      </c>
      <c r="V258" s="32">
        <v>1</v>
      </c>
      <c r="W258" s="32">
        <v>0.7</v>
      </c>
      <c r="X258" s="32">
        <v>0.09</v>
      </c>
      <c r="Y258" s="32">
        <f t="shared" si="18"/>
        <v>0.7</v>
      </c>
      <c r="Z258" s="32">
        <f t="shared" si="19"/>
        <v>0.09</v>
      </c>
      <c r="AA258" s="32">
        <v>0.309</v>
      </c>
      <c r="AB258" s="33">
        <v>0.13755690903680301</v>
      </c>
      <c r="AC258">
        <f t="shared" si="20"/>
        <v>239</v>
      </c>
      <c r="AD258">
        <f t="shared" si="21"/>
        <v>0</v>
      </c>
      <c r="AE258">
        <f t="shared" si="22"/>
        <v>0</v>
      </c>
      <c r="AF258">
        <f>'TP Factors'!$D$5</f>
        <v>0.88209793191670816</v>
      </c>
      <c r="AG258">
        <f t="shared" si="23"/>
        <v>0</v>
      </c>
    </row>
    <row r="259" spans="1:33">
      <c r="A259" s="28" t="s">
        <v>125</v>
      </c>
      <c r="B259" s="28">
        <v>0</v>
      </c>
      <c r="D259" s="29">
        <v>0</v>
      </c>
      <c r="E259" s="28" t="s">
        <v>102</v>
      </c>
      <c r="F259" s="28">
        <v>0</v>
      </c>
      <c r="G259" s="30">
        <v>3</v>
      </c>
      <c r="H259" s="28" t="s">
        <v>103</v>
      </c>
      <c r="I259" s="28" t="s">
        <v>104</v>
      </c>
      <c r="J259" s="28">
        <v>0</v>
      </c>
      <c r="K259" s="31">
        <v>77.464875588500007</v>
      </c>
      <c r="L259" s="31">
        <v>136.67215403399999</v>
      </c>
      <c r="M259" s="29">
        <v>0</v>
      </c>
      <c r="N259" s="29">
        <v>0</v>
      </c>
      <c r="O259" s="28">
        <v>0</v>
      </c>
      <c r="P259" s="28">
        <v>0</v>
      </c>
      <c r="Q259" s="32">
        <v>74479</v>
      </c>
      <c r="R259" s="32">
        <v>4110</v>
      </c>
      <c r="T259" s="28" t="s">
        <v>180</v>
      </c>
      <c r="U259" s="32">
        <v>54.65</v>
      </c>
      <c r="V259" s="32">
        <v>1</v>
      </c>
      <c r="W259" s="32">
        <v>0.7</v>
      </c>
      <c r="X259" s="32">
        <v>0.09</v>
      </c>
      <c r="Y259" s="32">
        <f t="shared" ref="Y259:Y322" si="24">W259</f>
        <v>0.7</v>
      </c>
      <c r="Z259" s="32">
        <f t="shared" ref="Z259:Z322" si="25">X259</f>
        <v>0.09</v>
      </c>
      <c r="AA259" s="32">
        <v>0.41299999999999998</v>
      </c>
      <c r="AB259" s="33">
        <v>3.3745773040990301E-2</v>
      </c>
      <c r="AC259">
        <f t="shared" ref="AC259:AC322" si="26">ROUND(AB259*AA259*U259*102.79,0)</f>
        <v>78</v>
      </c>
      <c r="AD259">
        <f t="shared" ref="AD259:AD322" si="27">ROUND(Y259*AC259*0.002205,0)</f>
        <v>0</v>
      </c>
      <c r="AE259">
        <f t="shared" ref="AE259:AE322" si="28">ROUND(Z259*AC259*0.002205,1)</f>
        <v>0</v>
      </c>
      <c r="AF259">
        <f>'TP Factors'!$D$5</f>
        <v>0.88209793191670816</v>
      </c>
      <c r="AG259">
        <f t="shared" ref="AG259:AG322" si="29">ROUND(AE259*AF259,1)</f>
        <v>0</v>
      </c>
    </row>
    <row r="260" spans="1:33">
      <c r="A260" s="28" t="s">
        <v>125</v>
      </c>
      <c r="B260" s="28">
        <v>0</v>
      </c>
      <c r="D260" s="29">
        <v>0</v>
      </c>
      <c r="E260" s="28" t="s">
        <v>102</v>
      </c>
      <c r="F260" s="28">
        <v>0</v>
      </c>
      <c r="G260" s="30">
        <v>3</v>
      </c>
      <c r="H260" s="28" t="s">
        <v>103</v>
      </c>
      <c r="I260" s="28" t="s">
        <v>104</v>
      </c>
      <c r="J260" s="28">
        <v>0</v>
      </c>
      <c r="K260" s="31">
        <v>122.69231727</v>
      </c>
      <c r="L260" s="31">
        <v>669.79606137500002</v>
      </c>
      <c r="M260" s="29">
        <v>0</v>
      </c>
      <c r="N260" s="29">
        <v>0</v>
      </c>
      <c r="O260" s="28">
        <v>0</v>
      </c>
      <c r="P260" s="28">
        <v>0</v>
      </c>
      <c r="Q260" s="32">
        <v>74480</v>
      </c>
      <c r="R260" s="32">
        <v>4110</v>
      </c>
      <c r="T260" s="28" t="s">
        <v>175</v>
      </c>
      <c r="U260" s="32">
        <v>54.65</v>
      </c>
      <c r="V260" s="32">
        <v>1</v>
      </c>
      <c r="W260" s="32">
        <v>0.7</v>
      </c>
      <c r="X260" s="32">
        <v>0.09</v>
      </c>
      <c r="Y260" s="32">
        <f t="shared" si="24"/>
        <v>0.7</v>
      </c>
      <c r="Z260" s="32">
        <f t="shared" si="25"/>
        <v>0.09</v>
      </c>
      <c r="AA260" s="32">
        <v>0.309</v>
      </c>
      <c r="AB260" s="33">
        <v>0.165379595899427</v>
      </c>
      <c r="AC260">
        <f t="shared" si="26"/>
        <v>287</v>
      </c>
      <c r="AD260">
        <f t="shared" si="27"/>
        <v>0</v>
      </c>
      <c r="AE260">
        <f t="shared" si="28"/>
        <v>0.1</v>
      </c>
      <c r="AF260">
        <f>'TP Factors'!$D$5</f>
        <v>0.88209793191670816</v>
      </c>
      <c r="AG260">
        <f t="shared" si="29"/>
        <v>0.1</v>
      </c>
    </row>
    <row r="261" spans="1:33">
      <c r="A261" s="28" t="s">
        <v>125</v>
      </c>
      <c r="B261" s="28">
        <v>0</v>
      </c>
      <c r="D261" s="29">
        <v>0</v>
      </c>
      <c r="E261" s="28" t="s">
        <v>102</v>
      </c>
      <c r="F261" s="28">
        <v>0</v>
      </c>
      <c r="G261" s="30">
        <v>3</v>
      </c>
      <c r="H261" s="28" t="s">
        <v>103</v>
      </c>
      <c r="I261" s="28" t="s">
        <v>104</v>
      </c>
      <c r="J261" s="28">
        <v>0</v>
      </c>
      <c r="K261" s="31">
        <v>1458.75189275</v>
      </c>
      <c r="L261" s="31">
        <v>47358.587537599997</v>
      </c>
      <c r="M261" s="29">
        <v>0</v>
      </c>
      <c r="N261" s="29">
        <v>0</v>
      </c>
      <c r="O261" s="28">
        <v>0</v>
      </c>
      <c r="P261" s="28">
        <v>0</v>
      </c>
      <c r="Q261" s="32">
        <v>74481</v>
      </c>
      <c r="R261" s="32">
        <v>4110</v>
      </c>
      <c r="T261" s="28" t="s">
        <v>160</v>
      </c>
      <c r="U261" s="32">
        <v>54.65</v>
      </c>
      <c r="V261" s="32">
        <v>1</v>
      </c>
      <c r="W261" s="32">
        <v>0.7</v>
      </c>
      <c r="X261" s="32">
        <v>0.09</v>
      </c>
      <c r="Y261" s="32">
        <f t="shared" si="24"/>
        <v>0.7</v>
      </c>
      <c r="Z261" s="32">
        <f t="shared" si="25"/>
        <v>0.09</v>
      </c>
      <c r="AA261" s="32">
        <v>0.10199999999999999</v>
      </c>
      <c r="AB261" s="33">
        <v>11.6933238409</v>
      </c>
      <c r="AC261">
        <f t="shared" si="26"/>
        <v>6700</v>
      </c>
      <c r="AD261">
        <f t="shared" si="27"/>
        <v>10</v>
      </c>
      <c r="AE261">
        <f t="shared" si="28"/>
        <v>1.3</v>
      </c>
      <c r="AF261">
        <f>'TP Factors'!$D$5</f>
        <v>0.88209793191670816</v>
      </c>
      <c r="AG261">
        <f t="shared" si="29"/>
        <v>1.1000000000000001</v>
      </c>
    </row>
    <row r="262" spans="1:33">
      <c r="A262" s="28" t="s">
        <v>125</v>
      </c>
      <c r="B262" s="28">
        <v>0</v>
      </c>
      <c r="D262" s="29">
        <v>0</v>
      </c>
      <c r="E262" s="28" t="s">
        <v>102</v>
      </c>
      <c r="F262" s="28">
        <v>0</v>
      </c>
      <c r="G262" s="30">
        <v>3</v>
      </c>
      <c r="H262" s="28" t="s">
        <v>103</v>
      </c>
      <c r="I262" s="28" t="s">
        <v>104</v>
      </c>
      <c r="J262" s="28">
        <v>0</v>
      </c>
      <c r="K262" s="31">
        <v>163.49979889799999</v>
      </c>
      <c r="L262" s="31">
        <v>599.10400100000004</v>
      </c>
      <c r="M262" s="29">
        <v>0</v>
      </c>
      <c r="N262" s="29">
        <v>0</v>
      </c>
      <c r="O262" s="28">
        <v>0</v>
      </c>
      <c r="P262" s="28">
        <v>0</v>
      </c>
      <c r="Q262" s="32">
        <v>74482</v>
      </c>
      <c r="R262" s="32">
        <v>4110</v>
      </c>
      <c r="T262" s="28" t="s">
        <v>180</v>
      </c>
      <c r="U262" s="32">
        <v>54.65</v>
      </c>
      <c r="V262" s="32">
        <v>1</v>
      </c>
      <c r="W262" s="32">
        <v>0.7</v>
      </c>
      <c r="X262" s="32">
        <v>0.09</v>
      </c>
      <c r="Y262" s="32">
        <f t="shared" si="24"/>
        <v>0.7</v>
      </c>
      <c r="Z262" s="32">
        <f t="shared" si="25"/>
        <v>0.09</v>
      </c>
      <c r="AA262" s="32">
        <v>0.41299999999999998</v>
      </c>
      <c r="AB262" s="33">
        <v>0.147924981501977</v>
      </c>
      <c r="AC262">
        <f t="shared" si="26"/>
        <v>343</v>
      </c>
      <c r="AD262">
        <f t="shared" si="27"/>
        <v>1</v>
      </c>
      <c r="AE262">
        <f t="shared" si="28"/>
        <v>0.1</v>
      </c>
      <c r="AF262">
        <f>'TP Factors'!$D$5</f>
        <v>0.88209793191670816</v>
      </c>
      <c r="AG262">
        <f t="shared" si="29"/>
        <v>0.1</v>
      </c>
    </row>
    <row r="263" spans="1:33">
      <c r="A263" s="28" t="s">
        <v>125</v>
      </c>
      <c r="B263" s="28">
        <v>0</v>
      </c>
      <c r="D263" s="29">
        <v>0</v>
      </c>
      <c r="E263" s="28" t="s">
        <v>102</v>
      </c>
      <c r="F263" s="28">
        <v>0</v>
      </c>
      <c r="G263" s="30">
        <v>3</v>
      </c>
      <c r="H263" s="28" t="s">
        <v>103</v>
      </c>
      <c r="I263" s="28" t="s">
        <v>104</v>
      </c>
      <c r="J263" s="28">
        <v>0</v>
      </c>
      <c r="K263" s="31">
        <v>1272.3975003999999</v>
      </c>
      <c r="L263" s="31">
        <v>21641.225493800001</v>
      </c>
      <c r="M263" s="29">
        <v>0</v>
      </c>
      <c r="N263" s="29">
        <v>0</v>
      </c>
      <c r="O263" s="28">
        <v>0</v>
      </c>
      <c r="P263" s="28">
        <v>0</v>
      </c>
      <c r="Q263" s="32">
        <v>74483</v>
      </c>
      <c r="R263" s="32">
        <v>4110</v>
      </c>
      <c r="T263" s="28" t="s">
        <v>180</v>
      </c>
      <c r="U263" s="32">
        <v>54.65</v>
      </c>
      <c r="V263" s="32">
        <v>1</v>
      </c>
      <c r="W263" s="32">
        <v>0.7</v>
      </c>
      <c r="X263" s="32">
        <v>0.09</v>
      </c>
      <c r="Y263" s="32">
        <f t="shared" si="24"/>
        <v>0.7</v>
      </c>
      <c r="Z263" s="32">
        <f t="shared" si="25"/>
        <v>0.09</v>
      </c>
      <c r="AA263" s="32">
        <v>0.41299999999999998</v>
      </c>
      <c r="AB263" s="33">
        <v>5.3434423403506397</v>
      </c>
      <c r="AC263">
        <f t="shared" si="26"/>
        <v>12397</v>
      </c>
      <c r="AD263">
        <f t="shared" si="27"/>
        <v>19</v>
      </c>
      <c r="AE263">
        <f t="shared" si="28"/>
        <v>2.5</v>
      </c>
      <c r="AF263">
        <f>'TP Factors'!$D$5</f>
        <v>0.88209793191670816</v>
      </c>
      <c r="AG263">
        <f t="shared" si="29"/>
        <v>2.2000000000000002</v>
      </c>
    </row>
    <row r="264" spans="1:33">
      <c r="A264" s="28" t="s">
        <v>125</v>
      </c>
      <c r="B264" s="28">
        <v>0</v>
      </c>
      <c r="D264" s="29">
        <v>0</v>
      </c>
      <c r="E264" s="28" t="s">
        <v>102</v>
      </c>
      <c r="F264" s="28">
        <v>0</v>
      </c>
      <c r="G264" s="30">
        <v>3</v>
      </c>
      <c r="H264" s="28" t="s">
        <v>103</v>
      </c>
      <c r="I264" s="28" t="s">
        <v>104</v>
      </c>
      <c r="J264" s="28">
        <v>0</v>
      </c>
      <c r="K264" s="31">
        <v>130.95808804000001</v>
      </c>
      <c r="L264" s="31">
        <v>450.262660772</v>
      </c>
      <c r="M264" s="29">
        <v>0</v>
      </c>
      <c r="N264" s="29">
        <v>0</v>
      </c>
      <c r="O264" s="28">
        <v>0</v>
      </c>
      <c r="P264" s="28">
        <v>0</v>
      </c>
      <c r="Q264" s="32">
        <v>74484</v>
      </c>
      <c r="R264" s="32">
        <v>4110</v>
      </c>
      <c r="T264" s="28" t="s">
        <v>160</v>
      </c>
      <c r="U264" s="32">
        <v>54.65</v>
      </c>
      <c r="V264" s="32">
        <v>1</v>
      </c>
      <c r="W264" s="32">
        <v>0.7</v>
      </c>
      <c r="X264" s="32">
        <v>0.09</v>
      </c>
      <c r="Y264" s="32">
        <f t="shared" si="24"/>
        <v>0.7</v>
      </c>
      <c r="Z264" s="32">
        <f t="shared" si="25"/>
        <v>0.09</v>
      </c>
      <c r="AA264" s="32">
        <v>0.10199999999999999</v>
      </c>
      <c r="AB264" s="33">
        <v>0.111174474220316</v>
      </c>
      <c r="AC264">
        <f t="shared" si="26"/>
        <v>64</v>
      </c>
      <c r="AD264">
        <f t="shared" si="27"/>
        <v>0</v>
      </c>
      <c r="AE264">
        <f t="shared" si="28"/>
        <v>0</v>
      </c>
      <c r="AF264">
        <f>'TP Factors'!$D$5</f>
        <v>0.88209793191670816</v>
      </c>
      <c r="AG264">
        <f t="shared" si="29"/>
        <v>0</v>
      </c>
    </row>
    <row r="265" spans="1:33">
      <c r="A265" s="28" t="s">
        <v>125</v>
      </c>
      <c r="B265" s="28">
        <v>0</v>
      </c>
      <c r="D265" s="29">
        <v>0</v>
      </c>
      <c r="E265" s="28" t="s">
        <v>102</v>
      </c>
      <c r="F265" s="28">
        <v>0</v>
      </c>
      <c r="G265" s="30">
        <v>3</v>
      </c>
      <c r="H265" s="28" t="s">
        <v>103</v>
      </c>
      <c r="I265" s="28" t="s">
        <v>104</v>
      </c>
      <c r="J265" s="28">
        <v>0</v>
      </c>
      <c r="K265" s="31">
        <v>548.29321811099999</v>
      </c>
      <c r="L265" s="31">
        <v>6178.2995963200001</v>
      </c>
      <c r="M265" s="29">
        <v>0</v>
      </c>
      <c r="N265" s="29">
        <v>0</v>
      </c>
      <c r="O265" s="28">
        <v>0</v>
      </c>
      <c r="P265" s="28">
        <v>0</v>
      </c>
      <c r="Q265" s="32">
        <v>74485</v>
      </c>
      <c r="R265" s="32">
        <v>4110</v>
      </c>
      <c r="T265" s="28" t="s">
        <v>180</v>
      </c>
      <c r="U265" s="32">
        <v>54.65</v>
      </c>
      <c r="V265" s="32">
        <v>1</v>
      </c>
      <c r="W265" s="32">
        <v>0.7</v>
      </c>
      <c r="X265" s="32">
        <v>0.09</v>
      </c>
      <c r="Y265" s="32">
        <f t="shared" si="24"/>
        <v>0.7</v>
      </c>
      <c r="Z265" s="32">
        <f t="shared" si="25"/>
        <v>0.09</v>
      </c>
      <c r="AA265" s="32">
        <v>0.41299999999999998</v>
      </c>
      <c r="AB265" s="33">
        <v>1.52548573489994</v>
      </c>
      <c r="AC265">
        <f t="shared" si="26"/>
        <v>3539</v>
      </c>
      <c r="AD265">
        <f t="shared" si="27"/>
        <v>5</v>
      </c>
      <c r="AE265">
        <f t="shared" si="28"/>
        <v>0.7</v>
      </c>
      <c r="AF265">
        <f>'TP Factors'!$D$5</f>
        <v>0.88209793191670816</v>
      </c>
      <c r="AG265">
        <f t="shared" si="29"/>
        <v>0.6</v>
      </c>
    </row>
    <row r="266" spans="1:33">
      <c r="A266" s="28" t="s">
        <v>125</v>
      </c>
      <c r="B266" s="28">
        <v>0</v>
      </c>
      <c r="D266" s="29">
        <v>0</v>
      </c>
      <c r="E266" s="28" t="s">
        <v>102</v>
      </c>
      <c r="F266" s="28">
        <v>0</v>
      </c>
      <c r="G266" s="30">
        <v>3</v>
      </c>
      <c r="H266" s="28" t="s">
        <v>103</v>
      </c>
      <c r="I266" s="28" t="s">
        <v>104</v>
      </c>
      <c r="J266" s="28">
        <v>0</v>
      </c>
      <c r="K266" s="31">
        <v>673.45831461700004</v>
      </c>
      <c r="L266" s="31">
        <v>6403.2165043599998</v>
      </c>
      <c r="M266" s="29">
        <v>0</v>
      </c>
      <c r="N266" s="29">
        <v>0</v>
      </c>
      <c r="O266" s="28">
        <v>0</v>
      </c>
      <c r="P266" s="28">
        <v>0</v>
      </c>
      <c r="Q266" s="32">
        <v>74486</v>
      </c>
      <c r="R266" s="32">
        <v>4110</v>
      </c>
      <c r="T266" s="28" t="s">
        <v>175</v>
      </c>
      <c r="U266" s="32">
        <v>54.65</v>
      </c>
      <c r="V266" s="32">
        <v>1</v>
      </c>
      <c r="W266" s="32">
        <v>0.7</v>
      </c>
      <c r="X266" s="32">
        <v>0.09</v>
      </c>
      <c r="Y266" s="32">
        <f t="shared" si="24"/>
        <v>0.7</v>
      </c>
      <c r="Z266" s="32">
        <f t="shared" si="25"/>
        <v>0.09</v>
      </c>
      <c r="AA266" s="32">
        <v>0.309</v>
      </c>
      <c r="AB266" s="33">
        <v>1.5810204048099701</v>
      </c>
      <c r="AC266">
        <f t="shared" si="26"/>
        <v>2744</v>
      </c>
      <c r="AD266">
        <f t="shared" si="27"/>
        <v>4</v>
      </c>
      <c r="AE266">
        <f t="shared" si="28"/>
        <v>0.5</v>
      </c>
      <c r="AF266">
        <f>'TP Factors'!$D$5</f>
        <v>0.88209793191670816</v>
      </c>
      <c r="AG266">
        <f t="shared" si="29"/>
        <v>0.4</v>
      </c>
    </row>
    <row r="267" spans="1:33">
      <c r="A267" s="28" t="s">
        <v>125</v>
      </c>
      <c r="B267" s="28">
        <v>0</v>
      </c>
      <c r="D267" s="29">
        <v>0</v>
      </c>
      <c r="E267" s="28" t="s">
        <v>102</v>
      </c>
      <c r="F267" s="28">
        <v>0</v>
      </c>
      <c r="G267" s="30">
        <v>3</v>
      </c>
      <c r="H267" s="28" t="s">
        <v>103</v>
      </c>
      <c r="I267" s="28" t="s">
        <v>104</v>
      </c>
      <c r="J267" s="28">
        <v>0</v>
      </c>
      <c r="K267" s="31">
        <v>1244.5859160499999</v>
      </c>
      <c r="L267" s="31">
        <v>31144.4134405</v>
      </c>
      <c r="M267" s="29">
        <v>0</v>
      </c>
      <c r="N267" s="29">
        <v>0</v>
      </c>
      <c r="O267" s="28">
        <v>0</v>
      </c>
      <c r="P267" s="28">
        <v>0</v>
      </c>
      <c r="Q267" s="32">
        <v>74487</v>
      </c>
      <c r="R267" s="32">
        <v>4110</v>
      </c>
      <c r="T267" s="28" t="s">
        <v>160</v>
      </c>
      <c r="U267" s="32">
        <v>54.65</v>
      </c>
      <c r="V267" s="32">
        <v>1</v>
      </c>
      <c r="W267" s="32">
        <v>0.7</v>
      </c>
      <c r="X267" s="32">
        <v>0.09</v>
      </c>
      <c r="Y267" s="32">
        <f t="shared" si="24"/>
        <v>0.7</v>
      </c>
      <c r="Z267" s="32">
        <f t="shared" si="25"/>
        <v>0.09</v>
      </c>
      <c r="AA267" s="32">
        <v>0.10199999999999999</v>
      </c>
      <c r="AB267" s="33">
        <v>7.6898766738816304</v>
      </c>
      <c r="AC267">
        <f t="shared" si="26"/>
        <v>4406</v>
      </c>
      <c r="AD267">
        <f t="shared" si="27"/>
        <v>7</v>
      </c>
      <c r="AE267">
        <f t="shared" si="28"/>
        <v>0.9</v>
      </c>
      <c r="AF267">
        <f>'TP Factors'!$D$5</f>
        <v>0.88209793191670816</v>
      </c>
      <c r="AG267">
        <f t="shared" si="29"/>
        <v>0.8</v>
      </c>
    </row>
    <row r="268" spans="1:33">
      <c r="A268" s="28" t="s">
        <v>125</v>
      </c>
      <c r="B268" s="28">
        <v>0</v>
      </c>
      <c r="D268" s="29">
        <v>0</v>
      </c>
      <c r="E268" s="28" t="s">
        <v>102</v>
      </c>
      <c r="F268" s="28">
        <v>0</v>
      </c>
      <c r="G268" s="30">
        <v>3</v>
      </c>
      <c r="H268" s="28" t="s">
        <v>103</v>
      </c>
      <c r="I268" s="28" t="s">
        <v>104</v>
      </c>
      <c r="J268" s="28">
        <v>0</v>
      </c>
      <c r="K268" s="31">
        <v>279.22499101099999</v>
      </c>
      <c r="L268" s="31">
        <v>4353.3517731600004</v>
      </c>
      <c r="M268" s="29">
        <v>0</v>
      </c>
      <c r="N268" s="29">
        <v>0</v>
      </c>
      <c r="O268" s="28">
        <v>0</v>
      </c>
      <c r="P268" s="28">
        <v>0</v>
      </c>
      <c r="Q268" s="32">
        <v>74488</v>
      </c>
      <c r="R268" s="32">
        <v>4110</v>
      </c>
      <c r="T268" s="28" t="s">
        <v>181</v>
      </c>
      <c r="U268" s="32">
        <v>54.65</v>
      </c>
      <c r="V268" s="32">
        <v>1</v>
      </c>
      <c r="W268" s="32">
        <v>0.7</v>
      </c>
      <c r="X268" s="32">
        <v>0.09</v>
      </c>
      <c r="Y268" s="32">
        <f t="shared" si="24"/>
        <v>0.7</v>
      </c>
      <c r="Z268" s="32">
        <f t="shared" si="25"/>
        <v>0.09</v>
      </c>
      <c r="AA268" s="32">
        <v>0.41299999999999998</v>
      </c>
      <c r="AB268" s="33">
        <v>1.0748877380386099</v>
      </c>
      <c r="AC268">
        <f t="shared" si="26"/>
        <v>2494</v>
      </c>
      <c r="AD268">
        <f t="shared" si="27"/>
        <v>4</v>
      </c>
      <c r="AE268">
        <f t="shared" si="28"/>
        <v>0.5</v>
      </c>
      <c r="AF268">
        <f>'TP Factors'!$D$5</f>
        <v>0.88209793191670816</v>
      </c>
      <c r="AG268">
        <f t="shared" si="29"/>
        <v>0.4</v>
      </c>
    </row>
    <row r="269" spans="1:33">
      <c r="A269" s="28" t="s">
        <v>125</v>
      </c>
      <c r="B269" s="28">
        <v>0</v>
      </c>
      <c r="D269" s="29">
        <v>0</v>
      </c>
      <c r="E269" s="28" t="s">
        <v>102</v>
      </c>
      <c r="F269" s="28">
        <v>0</v>
      </c>
      <c r="G269" s="30">
        <v>3</v>
      </c>
      <c r="H269" s="28" t="s">
        <v>103</v>
      </c>
      <c r="I269" s="28" t="s">
        <v>104</v>
      </c>
      <c r="J269" s="28">
        <v>0</v>
      </c>
      <c r="K269" s="31">
        <v>679.69426261599995</v>
      </c>
      <c r="L269" s="31">
        <v>18930.7903902</v>
      </c>
      <c r="M269" s="29">
        <v>0</v>
      </c>
      <c r="N269" s="29">
        <v>0</v>
      </c>
      <c r="O269" s="28">
        <v>0</v>
      </c>
      <c r="P269" s="28">
        <v>0</v>
      </c>
      <c r="Q269" s="32">
        <v>74489</v>
      </c>
      <c r="R269" s="32">
        <v>4110</v>
      </c>
      <c r="T269" s="28" t="s">
        <v>175</v>
      </c>
      <c r="U269" s="32">
        <v>54.65</v>
      </c>
      <c r="V269" s="32">
        <v>1</v>
      </c>
      <c r="W269" s="32">
        <v>0.7</v>
      </c>
      <c r="X269" s="32">
        <v>0.09</v>
      </c>
      <c r="Y269" s="32">
        <f t="shared" si="24"/>
        <v>0.7</v>
      </c>
      <c r="Z269" s="32">
        <f t="shared" si="25"/>
        <v>0.09</v>
      </c>
      <c r="AA269" s="32">
        <v>0.309</v>
      </c>
      <c r="AB269" s="33">
        <v>4.6742072842937201</v>
      </c>
      <c r="AC269">
        <f t="shared" si="26"/>
        <v>8113</v>
      </c>
      <c r="AD269">
        <f t="shared" si="27"/>
        <v>13</v>
      </c>
      <c r="AE269">
        <f t="shared" si="28"/>
        <v>1.6</v>
      </c>
      <c r="AF269">
        <f>'TP Factors'!$D$5</f>
        <v>0.88209793191670816</v>
      </c>
      <c r="AG269">
        <f t="shared" si="29"/>
        <v>1.4</v>
      </c>
    </row>
    <row r="270" spans="1:33">
      <c r="A270" s="28" t="s">
        <v>125</v>
      </c>
      <c r="B270" s="28">
        <v>0</v>
      </c>
      <c r="D270" s="29">
        <v>0</v>
      </c>
      <c r="E270" s="28" t="s">
        <v>102</v>
      </c>
      <c r="F270" s="28">
        <v>0</v>
      </c>
      <c r="G270" s="30">
        <v>3</v>
      </c>
      <c r="H270" s="28" t="s">
        <v>103</v>
      </c>
      <c r="I270" s="28" t="s">
        <v>104</v>
      </c>
      <c r="J270" s="28">
        <v>0</v>
      </c>
      <c r="K270" s="31">
        <v>275.51622980600001</v>
      </c>
      <c r="L270" s="31">
        <v>3264.1862927500001</v>
      </c>
      <c r="M270" s="29">
        <v>0</v>
      </c>
      <c r="N270" s="29">
        <v>0</v>
      </c>
      <c r="O270" s="28">
        <v>0</v>
      </c>
      <c r="P270" s="28">
        <v>0</v>
      </c>
      <c r="Q270" s="32">
        <v>74490</v>
      </c>
      <c r="R270" s="32">
        <v>4110</v>
      </c>
      <c r="T270" s="28" t="s">
        <v>160</v>
      </c>
      <c r="U270" s="32">
        <v>54.65</v>
      </c>
      <c r="V270" s="32">
        <v>1</v>
      </c>
      <c r="W270" s="32">
        <v>0.7</v>
      </c>
      <c r="X270" s="32">
        <v>0.09</v>
      </c>
      <c r="Y270" s="32">
        <f t="shared" si="24"/>
        <v>0.7</v>
      </c>
      <c r="Z270" s="32">
        <f t="shared" si="25"/>
        <v>0.09</v>
      </c>
      <c r="AA270" s="32">
        <v>0.10199999999999999</v>
      </c>
      <c r="AB270" s="33">
        <v>0.80596111822321603</v>
      </c>
      <c r="AC270">
        <f t="shared" si="26"/>
        <v>462</v>
      </c>
      <c r="AD270">
        <f t="shared" si="27"/>
        <v>1</v>
      </c>
      <c r="AE270">
        <f t="shared" si="28"/>
        <v>0.1</v>
      </c>
      <c r="AF270">
        <f>'TP Factors'!$D$5</f>
        <v>0.88209793191670816</v>
      </c>
      <c r="AG270">
        <f t="shared" si="29"/>
        <v>0.1</v>
      </c>
    </row>
    <row r="271" spans="1:33">
      <c r="A271" s="28" t="s">
        <v>125</v>
      </c>
      <c r="B271" s="28">
        <v>0</v>
      </c>
      <c r="D271" s="29">
        <v>0</v>
      </c>
      <c r="E271" s="28" t="s">
        <v>102</v>
      </c>
      <c r="F271" s="28">
        <v>0</v>
      </c>
      <c r="G271" s="30">
        <v>3</v>
      </c>
      <c r="H271" s="28" t="s">
        <v>103</v>
      </c>
      <c r="I271" s="28" t="s">
        <v>104</v>
      </c>
      <c r="J271" s="28">
        <v>0</v>
      </c>
      <c r="K271" s="31">
        <v>470.19864516299998</v>
      </c>
      <c r="L271" s="31">
        <v>14139.524338200001</v>
      </c>
      <c r="M271" s="29">
        <v>0</v>
      </c>
      <c r="N271" s="29">
        <v>0</v>
      </c>
      <c r="O271" s="28">
        <v>0</v>
      </c>
      <c r="P271" s="28">
        <v>0</v>
      </c>
      <c r="Q271" s="32">
        <v>74491</v>
      </c>
      <c r="R271" s="32">
        <v>4110</v>
      </c>
      <c r="T271" s="28" t="s">
        <v>175</v>
      </c>
      <c r="U271" s="32">
        <v>54.65</v>
      </c>
      <c r="V271" s="32">
        <v>1</v>
      </c>
      <c r="W271" s="32">
        <v>0.7</v>
      </c>
      <c r="X271" s="32">
        <v>0.09</v>
      </c>
      <c r="Y271" s="32">
        <f t="shared" si="24"/>
        <v>0.7</v>
      </c>
      <c r="Z271" s="32">
        <f t="shared" si="25"/>
        <v>0.09</v>
      </c>
      <c r="AA271" s="32">
        <v>0.309</v>
      </c>
      <c r="AB271" s="33">
        <v>3.4911942125005102</v>
      </c>
      <c r="AC271">
        <f t="shared" si="26"/>
        <v>6060</v>
      </c>
      <c r="AD271">
        <f t="shared" si="27"/>
        <v>9</v>
      </c>
      <c r="AE271">
        <f t="shared" si="28"/>
        <v>1.2</v>
      </c>
      <c r="AF271">
        <f>'TP Factors'!$D$5</f>
        <v>0.88209793191670816</v>
      </c>
      <c r="AG271">
        <f t="shared" si="29"/>
        <v>1.1000000000000001</v>
      </c>
    </row>
    <row r="272" spans="1:33">
      <c r="A272" s="28" t="s">
        <v>125</v>
      </c>
      <c r="B272" s="28">
        <v>0</v>
      </c>
      <c r="D272" s="29">
        <v>0</v>
      </c>
      <c r="E272" s="28" t="s">
        <v>102</v>
      </c>
      <c r="F272" s="28">
        <v>0</v>
      </c>
      <c r="G272" s="30">
        <v>98</v>
      </c>
      <c r="H272" s="28" t="s">
        <v>103</v>
      </c>
      <c r="I272" s="28" t="s">
        <v>104</v>
      </c>
      <c r="J272" s="28">
        <v>0</v>
      </c>
      <c r="K272" s="31">
        <v>157.00254243800001</v>
      </c>
      <c r="L272" s="31">
        <v>520.86626609400003</v>
      </c>
      <c r="M272" s="29">
        <v>0</v>
      </c>
      <c r="N272" s="29">
        <v>0</v>
      </c>
      <c r="O272" s="28">
        <v>0</v>
      </c>
      <c r="P272" s="28">
        <v>0</v>
      </c>
      <c r="Q272" s="32">
        <v>74506</v>
      </c>
      <c r="R272" s="32">
        <v>1700</v>
      </c>
      <c r="T272" s="28" t="s">
        <v>166</v>
      </c>
      <c r="U272" s="32">
        <v>54.65</v>
      </c>
      <c r="V272" s="32">
        <v>1</v>
      </c>
      <c r="W272" s="32">
        <v>1.8</v>
      </c>
      <c r="X272" s="32">
        <v>0.47799999999999998</v>
      </c>
      <c r="Y272" s="32">
        <f t="shared" si="24"/>
        <v>1.8</v>
      </c>
      <c r="Z272" s="32">
        <f t="shared" si="25"/>
        <v>0.47799999999999998</v>
      </c>
      <c r="AA272" s="32">
        <v>0.85599999999999998</v>
      </c>
      <c r="AB272" s="33">
        <v>0.128607305807734</v>
      </c>
      <c r="AC272">
        <f t="shared" si="26"/>
        <v>618</v>
      </c>
      <c r="AD272">
        <f t="shared" si="27"/>
        <v>2</v>
      </c>
      <c r="AE272">
        <f t="shared" si="28"/>
        <v>0.7</v>
      </c>
      <c r="AF272">
        <f>'TP Factors'!$D$5</f>
        <v>0.88209793191670816</v>
      </c>
      <c r="AG272">
        <f t="shared" si="29"/>
        <v>0.6</v>
      </c>
    </row>
    <row r="273" spans="1:33">
      <c r="A273" s="28" t="s">
        <v>125</v>
      </c>
      <c r="B273" s="28">
        <v>0</v>
      </c>
      <c r="D273" s="29">
        <v>0</v>
      </c>
      <c r="E273" s="28" t="s">
        <v>102</v>
      </c>
      <c r="F273" s="28">
        <v>0</v>
      </c>
      <c r="G273" s="30">
        <v>98</v>
      </c>
      <c r="H273" s="28" t="s">
        <v>103</v>
      </c>
      <c r="I273" s="28" t="s">
        <v>104</v>
      </c>
      <c r="J273" s="28">
        <v>0</v>
      </c>
      <c r="K273" s="31">
        <v>726.817923963</v>
      </c>
      <c r="L273" s="31">
        <v>10384.435578500001</v>
      </c>
      <c r="M273" s="29">
        <v>0</v>
      </c>
      <c r="N273" s="29">
        <v>0</v>
      </c>
      <c r="O273" s="28">
        <v>0</v>
      </c>
      <c r="P273" s="28">
        <v>0</v>
      </c>
      <c r="Q273" s="32">
        <v>74507</v>
      </c>
      <c r="R273" s="32">
        <v>1700</v>
      </c>
      <c r="T273" s="28" t="s">
        <v>139</v>
      </c>
      <c r="U273" s="32">
        <v>54.65</v>
      </c>
      <c r="V273" s="32">
        <v>1</v>
      </c>
      <c r="W273" s="32">
        <v>1.8</v>
      </c>
      <c r="X273" s="32">
        <v>0.47799999999999998</v>
      </c>
      <c r="Y273" s="32">
        <f t="shared" si="24"/>
        <v>1.8</v>
      </c>
      <c r="Z273" s="32">
        <f t="shared" si="25"/>
        <v>0.47799999999999998</v>
      </c>
      <c r="AA273" s="32">
        <v>0.78600000000000003</v>
      </c>
      <c r="AB273" s="33">
        <v>2.56402536108956</v>
      </c>
      <c r="AC273">
        <f t="shared" si="26"/>
        <v>11321</v>
      </c>
      <c r="AD273">
        <f t="shared" si="27"/>
        <v>45</v>
      </c>
      <c r="AE273">
        <f t="shared" si="28"/>
        <v>11.9</v>
      </c>
      <c r="AF273">
        <f>'TP Factors'!$D$5</f>
        <v>0.88209793191670816</v>
      </c>
      <c r="AG273">
        <f t="shared" si="29"/>
        <v>10.5</v>
      </c>
    </row>
    <row r="274" spans="1:33">
      <c r="A274" s="28" t="s">
        <v>125</v>
      </c>
      <c r="B274" s="28">
        <v>0</v>
      </c>
      <c r="D274" s="29">
        <v>0</v>
      </c>
      <c r="E274" s="28" t="s">
        <v>102</v>
      </c>
      <c r="F274" s="28">
        <v>0</v>
      </c>
      <c r="G274" s="30">
        <v>98</v>
      </c>
      <c r="H274" s="28" t="s">
        <v>103</v>
      </c>
      <c r="I274" s="28" t="s">
        <v>104</v>
      </c>
      <c r="J274" s="28">
        <v>0</v>
      </c>
      <c r="K274" s="31">
        <v>787.25055934299996</v>
      </c>
      <c r="L274" s="31">
        <v>24503.332590999999</v>
      </c>
      <c r="M274" s="29">
        <v>0</v>
      </c>
      <c r="N274" s="29">
        <v>0</v>
      </c>
      <c r="O274" s="28">
        <v>0</v>
      </c>
      <c r="P274" s="28">
        <v>0</v>
      </c>
      <c r="Q274" s="32">
        <v>74508</v>
      </c>
      <c r="R274" s="32">
        <v>1700</v>
      </c>
      <c r="T274" s="28" t="s">
        <v>139</v>
      </c>
      <c r="U274" s="32">
        <v>54.65</v>
      </c>
      <c r="V274" s="32">
        <v>1</v>
      </c>
      <c r="W274" s="32">
        <v>1.8</v>
      </c>
      <c r="X274" s="32">
        <v>0.47799999999999998</v>
      </c>
      <c r="Y274" s="32">
        <f t="shared" si="24"/>
        <v>1.8</v>
      </c>
      <c r="Z274" s="32">
        <f t="shared" si="25"/>
        <v>0.47799999999999998</v>
      </c>
      <c r="AA274" s="32">
        <v>0.78600000000000003</v>
      </c>
      <c r="AB274" s="33">
        <v>6.0501284886659201</v>
      </c>
      <c r="AC274">
        <f t="shared" si="26"/>
        <v>26713</v>
      </c>
      <c r="AD274">
        <f t="shared" si="27"/>
        <v>106</v>
      </c>
      <c r="AE274">
        <f t="shared" si="28"/>
        <v>28.2</v>
      </c>
      <c r="AF274">
        <f>'TP Factors'!$D$5</f>
        <v>0.88209793191670816</v>
      </c>
      <c r="AG274">
        <f t="shared" si="29"/>
        <v>24.9</v>
      </c>
    </row>
    <row r="275" spans="1:33">
      <c r="A275" s="28" t="s">
        <v>125</v>
      </c>
      <c r="B275" s="28">
        <v>0</v>
      </c>
      <c r="D275" s="29">
        <v>0</v>
      </c>
      <c r="E275" s="28" t="s">
        <v>102</v>
      </c>
      <c r="F275" s="28">
        <v>0</v>
      </c>
      <c r="G275" s="30">
        <v>98</v>
      </c>
      <c r="H275" s="28" t="s">
        <v>103</v>
      </c>
      <c r="I275" s="28" t="s">
        <v>104</v>
      </c>
      <c r="J275" s="28">
        <v>0</v>
      </c>
      <c r="K275" s="31">
        <v>92.634039614900004</v>
      </c>
      <c r="L275" s="31">
        <v>125.051275957</v>
      </c>
      <c r="M275" s="29">
        <v>0</v>
      </c>
      <c r="N275" s="29">
        <v>0</v>
      </c>
      <c r="O275" s="28">
        <v>0</v>
      </c>
      <c r="P275" s="28">
        <v>0</v>
      </c>
      <c r="Q275" s="32">
        <v>74509</v>
      </c>
      <c r="R275" s="32">
        <v>1700</v>
      </c>
      <c r="T275" s="28" t="s">
        <v>127</v>
      </c>
      <c r="U275" s="32">
        <v>54.65</v>
      </c>
      <c r="V275" s="32">
        <v>1</v>
      </c>
      <c r="W275" s="32">
        <v>1.8</v>
      </c>
      <c r="X275" s="32">
        <v>0.47799999999999998</v>
      </c>
      <c r="Y275" s="32">
        <f t="shared" si="24"/>
        <v>1.8</v>
      </c>
      <c r="Z275" s="32">
        <f t="shared" si="25"/>
        <v>0.47799999999999998</v>
      </c>
      <c r="AA275" s="32">
        <v>0.74099999999999999</v>
      </c>
      <c r="AB275" s="33">
        <v>3.08764684460716E-2</v>
      </c>
      <c r="AC275">
        <f t="shared" si="26"/>
        <v>129</v>
      </c>
      <c r="AD275">
        <f t="shared" si="27"/>
        <v>1</v>
      </c>
      <c r="AE275">
        <f t="shared" si="28"/>
        <v>0.1</v>
      </c>
      <c r="AF275">
        <f>'TP Factors'!$D$5</f>
        <v>0.88209793191670816</v>
      </c>
      <c r="AG275">
        <f t="shared" si="29"/>
        <v>0.1</v>
      </c>
    </row>
    <row r="276" spans="1:33">
      <c r="A276" s="28" t="s">
        <v>125</v>
      </c>
      <c r="B276" s="28">
        <v>0</v>
      </c>
      <c r="D276" s="29">
        <v>0</v>
      </c>
      <c r="E276" s="28" t="s">
        <v>102</v>
      </c>
      <c r="F276" s="28">
        <v>0</v>
      </c>
      <c r="G276" s="30">
        <v>3</v>
      </c>
      <c r="H276" s="28" t="s">
        <v>103</v>
      </c>
      <c r="I276" s="28" t="s">
        <v>104</v>
      </c>
      <c r="J276" s="28">
        <v>0</v>
      </c>
      <c r="K276" s="31">
        <v>2.3929584884100001</v>
      </c>
      <c r="L276" s="31">
        <v>0.114284120479</v>
      </c>
      <c r="M276" s="29">
        <v>0</v>
      </c>
      <c r="N276" s="29">
        <v>0</v>
      </c>
      <c r="O276" s="28">
        <v>0</v>
      </c>
      <c r="P276" s="28">
        <v>0</v>
      </c>
      <c r="Q276" s="32">
        <v>74510</v>
      </c>
      <c r="R276" s="32">
        <v>4340</v>
      </c>
      <c r="T276" s="28" t="s">
        <v>135</v>
      </c>
      <c r="U276" s="32">
        <v>54.65</v>
      </c>
      <c r="V276" s="32">
        <v>1</v>
      </c>
      <c r="W276" s="32">
        <v>0.7</v>
      </c>
      <c r="X276" s="32">
        <v>0.09</v>
      </c>
      <c r="Y276" s="32">
        <f t="shared" si="24"/>
        <v>0.7</v>
      </c>
      <c r="Z276" s="32">
        <f t="shared" si="25"/>
        <v>0.09</v>
      </c>
      <c r="AA276" s="32">
        <v>0.10199999999999999</v>
      </c>
      <c r="AB276" s="33">
        <v>2.821793974643E-5</v>
      </c>
      <c r="AC276">
        <f t="shared" si="26"/>
        <v>0</v>
      </c>
      <c r="AD276">
        <f t="shared" si="27"/>
        <v>0</v>
      </c>
      <c r="AE276">
        <f t="shared" si="28"/>
        <v>0</v>
      </c>
      <c r="AF276">
        <f>'TP Factors'!$D$5</f>
        <v>0.88209793191670816</v>
      </c>
      <c r="AG276">
        <f t="shared" si="29"/>
        <v>0</v>
      </c>
    </row>
    <row r="277" spans="1:33">
      <c r="A277" s="28" t="s">
        <v>125</v>
      </c>
      <c r="B277" s="28">
        <v>0</v>
      </c>
      <c r="D277" s="29">
        <v>0</v>
      </c>
      <c r="E277" s="28" t="s">
        <v>102</v>
      </c>
      <c r="F277" s="28">
        <v>0</v>
      </c>
      <c r="G277" s="30">
        <v>3</v>
      </c>
      <c r="H277" s="28" t="s">
        <v>103</v>
      </c>
      <c r="I277" s="28" t="s">
        <v>104</v>
      </c>
      <c r="J277" s="28">
        <v>0</v>
      </c>
      <c r="K277" s="31">
        <v>60.055318203100001</v>
      </c>
      <c r="L277" s="31">
        <v>124.287663999</v>
      </c>
      <c r="M277" s="29">
        <v>0</v>
      </c>
      <c r="N277" s="29">
        <v>0</v>
      </c>
      <c r="O277" s="28">
        <v>0</v>
      </c>
      <c r="P277" s="28">
        <v>0</v>
      </c>
      <c r="Q277" s="32">
        <v>74511</v>
      </c>
      <c r="R277" s="32">
        <v>4340</v>
      </c>
      <c r="T277" s="28" t="s">
        <v>119</v>
      </c>
      <c r="U277" s="32">
        <v>54.65</v>
      </c>
      <c r="V277" s="32">
        <v>1</v>
      </c>
      <c r="W277" s="32">
        <v>0.7</v>
      </c>
      <c r="X277" s="32">
        <v>0.09</v>
      </c>
      <c r="Y277" s="32">
        <f t="shared" si="24"/>
        <v>0.7</v>
      </c>
      <c r="Z277" s="32">
        <f t="shared" si="25"/>
        <v>0.09</v>
      </c>
      <c r="AA277" s="32">
        <v>0.41299999999999998</v>
      </c>
      <c r="AB277" s="33">
        <v>3.0687918786466099E-2</v>
      </c>
      <c r="AC277">
        <f t="shared" si="26"/>
        <v>71</v>
      </c>
      <c r="AD277">
        <f t="shared" si="27"/>
        <v>0</v>
      </c>
      <c r="AE277">
        <f t="shared" si="28"/>
        <v>0</v>
      </c>
      <c r="AF277">
        <f>'TP Factors'!$D$5</f>
        <v>0.88209793191670816</v>
      </c>
      <c r="AG277">
        <f t="shared" si="29"/>
        <v>0</v>
      </c>
    </row>
    <row r="278" spans="1:33">
      <c r="A278" s="28" t="s">
        <v>125</v>
      </c>
      <c r="B278" s="28">
        <v>0</v>
      </c>
      <c r="D278" s="29">
        <v>0</v>
      </c>
      <c r="E278" s="28" t="s">
        <v>102</v>
      </c>
      <c r="F278" s="28">
        <v>0</v>
      </c>
      <c r="G278" s="30">
        <v>3</v>
      </c>
      <c r="H278" s="28" t="s">
        <v>103</v>
      </c>
      <c r="I278" s="28" t="s">
        <v>104</v>
      </c>
      <c r="J278" s="28">
        <v>0</v>
      </c>
      <c r="K278" s="31">
        <v>51.887531747799997</v>
      </c>
      <c r="L278" s="31">
        <v>34.543749356699998</v>
      </c>
      <c r="M278" s="29">
        <v>0</v>
      </c>
      <c r="N278" s="29">
        <v>0</v>
      </c>
      <c r="O278" s="28">
        <v>0</v>
      </c>
      <c r="P278" s="28">
        <v>0</v>
      </c>
      <c r="Q278" s="32">
        <v>74512</v>
      </c>
      <c r="R278" s="32">
        <v>4340</v>
      </c>
      <c r="T278" s="28" t="s">
        <v>135</v>
      </c>
      <c r="U278" s="32">
        <v>54.65</v>
      </c>
      <c r="V278" s="32">
        <v>1</v>
      </c>
      <c r="W278" s="32">
        <v>0.7</v>
      </c>
      <c r="X278" s="32">
        <v>0.09</v>
      </c>
      <c r="Y278" s="32">
        <f t="shared" si="24"/>
        <v>0.7</v>
      </c>
      <c r="Z278" s="32">
        <f t="shared" si="25"/>
        <v>0.09</v>
      </c>
      <c r="AA278" s="32">
        <v>0.10199999999999999</v>
      </c>
      <c r="AB278" s="33">
        <v>8.5292119549259995E-3</v>
      </c>
      <c r="AC278">
        <f t="shared" si="26"/>
        <v>5</v>
      </c>
      <c r="AD278">
        <f t="shared" si="27"/>
        <v>0</v>
      </c>
      <c r="AE278">
        <f t="shared" si="28"/>
        <v>0</v>
      </c>
      <c r="AF278">
        <f>'TP Factors'!$D$5</f>
        <v>0.88209793191670816</v>
      </c>
      <c r="AG278">
        <f t="shared" si="29"/>
        <v>0</v>
      </c>
    </row>
    <row r="279" spans="1:33">
      <c r="A279" s="28" t="s">
        <v>125</v>
      </c>
      <c r="B279" s="28">
        <v>0</v>
      </c>
      <c r="D279" s="29">
        <v>0</v>
      </c>
      <c r="E279" s="28" t="s">
        <v>102</v>
      </c>
      <c r="F279" s="28">
        <v>0</v>
      </c>
      <c r="G279" s="30">
        <v>3</v>
      </c>
      <c r="H279" s="28" t="s">
        <v>103</v>
      </c>
      <c r="I279" s="28" t="s">
        <v>104</v>
      </c>
      <c r="J279" s="28">
        <v>0</v>
      </c>
      <c r="K279" s="31">
        <v>96.8029808151</v>
      </c>
      <c r="L279" s="31">
        <v>464.05176457599998</v>
      </c>
      <c r="M279" s="29">
        <v>0</v>
      </c>
      <c r="N279" s="29">
        <v>0</v>
      </c>
      <c r="O279" s="28">
        <v>0</v>
      </c>
      <c r="P279" s="28">
        <v>0</v>
      </c>
      <c r="Q279" s="32">
        <v>74513</v>
      </c>
      <c r="R279" s="32">
        <v>4340</v>
      </c>
      <c r="T279" s="28" t="s">
        <v>119</v>
      </c>
      <c r="U279" s="32">
        <v>54.65</v>
      </c>
      <c r="V279" s="32">
        <v>1</v>
      </c>
      <c r="W279" s="32">
        <v>0.7</v>
      </c>
      <c r="X279" s="32">
        <v>0.09</v>
      </c>
      <c r="Y279" s="32">
        <f t="shared" si="24"/>
        <v>0.7</v>
      </c>
      <c r="Z279" s="32">
        <f t="shared" si="25"/>
        <v>0.09</v>
      </c>
      <c r="AA279" s="32">
        <v>0.41299999999999998</v>
      </c>
      <c r="AB279" s="33">
        <v>0.11457921551375599</v>
      </c>
      <c r="AC279">
        <f t="shared" si="26"/>
        <v>266</v>
      </c>
      <c r="AD279">
        <f t="shared" si="27"/>
        <v>0</v>
      </c>
      <c r="AE279">
        <f t="shared" si="28"/>
        <v>0.1</v>
      </c>
      <c r="AF279">
        <f>'TP Factors'!$D$5</f>
        <v>0.88209793191670816</v>
      </c>
      <c r="AG279">
        <f t="shared" si="29"/>
        <v>0.1</v>
      </c>
    </row>
    <row r="280" spans="1:33">
      <c r="A280" s="28" t="s">
        <v>125</v>
      </c>
      <c r="B280" s="28">
        <v>0</v>
      </c>
      <c r="D280" s="29">
        <v>0</v>
      </c>
      <c r="E280" s="28" t="s">
        <v>102</v>
      </c>
      <c r="F280" s="28">
        <v>0</v>
      </c>
      <c r="G280" s="30">
        <v>3</v>
      </c>
      <c r="H280" s="28" t="s">
        <v>103</v>
      </c>
      <c r="I280" s="28" t="s">
        <v>104</v>
      </c>
      <c r="J280" s="28">
        <v>0</v>
      </c>
      <c r="K280" s="31">
        <v>89.1084922788</v>
      </c>
      <c r="L280" s="31">
        <v>394.13084013700001</v>
      </c>
      <c r="M280" s="29">
        <v>0</v>
      </c>
      <c r="N280" s="29">
        <v>0</v>
      </c>
      <c r="O280" s="28">
        <v>0</v>
      </c>
      <c r="P280" s="28">
        <v>0</v>
      </c>
      <c r="Q280" s="32">
        <v>74514</v>
      </c>
      <c r="R280" s="32">
        <v>4340</v>
      </c>
      <c r="T280" s="28" t="s">
        <v>135</v>
      </c>
      <c r="U280" s="32">
        <v>54.65</v>
      </c>
      <c r="V280" s="32">
        <v>1</v>
      </c>
      <c r="W280" s="32">
        <v>0.7</v>
      </c>
      <c r="X280" s="32">
        <v>0.09</v>
      </c>
      <c r="Y280" s="32">
        <f t="shared" si="24"/>
        <v>0.7</v>
      </c>
      <c r="Z280" s="32">
        <f t="shared" si="25"/>
        <v>0.09</v>
      </c>
      <c r="AA280" s="32">
        <v>0.10199999999999999</v>
      </c>
      <c r="AB280" s="33">
        <v>9.7315016762380899E-2</v>
      </c>
      <c r="AC280">
        <f t="shared" si="26"/>
        <v>56</v>
      </c>
      <c r="AD280">
        <f t="shared" si="27"/>
        <v>0</v>
      </c>
      <c r="AE280">
        <f t="shared" si="28"/>
        <v>0</v>
      </c>
      <c r="AF280">
        <f>'TP Factors'!$D$5</f>
        <v>0.88209793191670816</v>
      </c>
      <c r="AG280">
        <f t="shared" si="29"/>
        <v>0</v>
      </c>
    </row>
    <row r="281" spans="1:33">
      <c r="A281" s="28" t="s">
        <v>125</v>
      </c>
      <c r="B281" s="28">
        <v>0</v>
      </c>
      <c r="D281" s="29">
        <v>0</v>
      </c>
      <c r="E281" s="28" t="s">
        <v>102</v>
      </c>
      <c r="F281" s="28">
        <v>0</v>
      </c>
      <c r="G281" s="30">
        <v>3</v>
      </c>
      <c r="H281" s="28" t="s">
        <v>103</v>
      </c>
      <c r="I281" s="28" t="s">
        <v>104</v>
      </c>
      <c r="J281" s="28">
        <v>0</v>
      </c>
      <c r="K281" s="31">
        <v>42.595202483500003</v>
      </c>
      <c r="L281" s="31">
        <v>90.950277918400005</v>
      </c>
      <c r="M281" s="29">
        <v>0</v>
      </c>
      <c r="N281" s="29">
        <v>0</v>
      </c>
      <c r="O281" s="28">
        <v>0</v>
      </c>
      <c r="P281" s="28">
        <v>0</v>
      </c>
      <c r="Q281" s="32">
        <v>74515</v>
      </c>
      <c r="R281" s="32">
        <v>4340</v>
      </c>
      <c r="T281" s="28" t="s">
        <v>119</v>
      </c>
      <c r="U281" s="32">
        <v>54.65</v>
      </c>
      <c r="V281" s="32">
        <v>1</v>
      </c>
      <c r="W281" s="32">
        <v>0.7</v>
      </c>
      <c r="X281" s="32">
        <v>0.09</v>
      </c>
      <c r="Y281" s="32">
        <f t="shared" si="24"/>
        <v>0.7</v>
      </c>
      <c r="Z281" s="32">
        <f t="shared" si="25"/>
        <v>0.09</v>
      </c>
      <c r="AA281" s="32">
        <v>0.41299999999999998</v>
      </c>
      <c r="AB281" s="33">
        <v>2.2456572180193798E-2</v>
      </c>
      <c r="AC281">
        <f t="shared" si="26"/>
        <v>52</v>
      </c>
      <c r="AD281">
        <f t="shared" si="27"/>
        <v>0</v>
      </c>
      <c r="AE281">
        <f t="shared" si="28"/>
        <v>0</v>
      </c>
      <c r="AF281">
        <f>'TP Factors'!$D$5</f>
        <v>0.88209793191670816</v>
      </c>
      <c r="AG281">
        <f t="shared" si="29"/>
        <v>0</v>
      </c>
    </row>
    <row r="282" spans="1:33">
      <c r="A282" s="28" t="s">
        <v>125</v>
      </c>
      <c r="B282" s="28">
        <v>0</v>
      </c>
      <c r="D282" s="29">
        <v>0</v>
      </c>
      <c r="E282" s="28" t="s">
        <v>102</v>
      </c>
      <c r="F282" s="28">
        <v>0</v>
      </c>
      <c r="G282" s="30">
        <v>3</v>
      </c>
      <c r="H282" s="28" t="s">
        <v>103</v>
      </c>
      <c r="I282" s="28" t="s">
        <v>104</v>
      </c>
      <c r="J282" s="28">
        <v>0</v>
      </c>
      <c r="K282" s="31">
        <v>96.985392620300004</v>
      </c>
      <c r="L282" s="31">
        <v>501.393156191</v>
      </c>
      <c r="M282" s="29">
        <v>0</v>
      </c>
      <c r="N282" s="29">
        <v>0</v>
      </c>
      <c r="O282" s="28">
        <v>0</v>
      </c>
      <c r="P282" s="28">
        <v>0</v>
      </c>
      <c r="Q282" s="32">
        <v>74516</v>
      </c>
      <c r="R282" s="32">
        <v>4340</v>
      </c>
      <c r="T282" s="28" t="s">
        <v>135</v>
      </c>
      <c r="U282" s="32">
        <v>54.65</v>
      </c>
      <c r="V282" s="32">
        <v>1</v>
      </c>
      <c r="W282" s="32">
        <v>0.7</v>
      </c>
      <c r="X282" s="32">
        <v>0.09</v>
      </c>
      <c r="Y282" s="32">
        <f t="shared" si="24"/>
        <v>0.7</v>
      </c>
      <c r="Z282" s="32">
        <f t="shared" si="25"/>
        <v>0.09</v>
      </c>
      <c r="AA282" s="32">
        <v>0.10199999999999999</v>
      </c>
      <c r="AB282" s="33">
        <v>0.123799205593357</v>
      </c>
      <c r="AC282">
        <f t="shared" si="26"/>
        <v>71</v>
      </c>
      <c r="AD282">
        <f t="shared" si="27"/>
        <v>0</v>
      </c>
      <c r="AE282">
        <f t="shared" si="28"/>
        <v>0</v>
      </c>
      <c r="AF282">
        <f>'TP Factors'!$D$5</f>
        <v>0.88209793191670816</v>
      </c>
      <c r="AG282">
        <f t="shared" si="29"/>
        <v>0</v>
      </c>
    </row>
    <row r="283" spans="1:33">
      <c r="A283" s="28" t="s">
        <v>125</v>
      </c>
      <c r="B283" s="28">
        <v>0</v>
      </c>
      <c r="D283" s="29">
        <v>0</v>
      </c>
      <c r="E283" s="28" t="s">
        <v>102</v>
      </c>
      <c r="F283" s="28">
        <v>0</v>
      </c>
      <c r="G283" s="30">
        <v>3</v>
      </c>
      <c r="H283" s="28" t="s">
        <v>103</v>
      </c>
      <c r="I283" s="28" t="s">
        <v>104</v>
      </c>
      <c r="J283" s="28">
        <v>0</v>
      </c>
      <c r="K283" s="31">
        <v>43.159511561499997</v>
      </c>
      <c r="L283" s="31">
        <v>78.764558630099998</v>
      </c>
      <c r="M283" s="29">
        <v>0</v>
      </c>
      <c r="N283" s="29">
        <v>0</v>
      </c>
      <c r="O283" s="28">
        <v>0</v>
      </c>
      <c r="P283" s="28">
        <v>0</v>
      </c>
      <c r="Q283" s="32">
        <v>74517</v>
      </c>
      <c r="R283" s="32">
        <v>4340</v>
      </c>
      <c r="T283" s="28" t="s">
        <v>119</v>
      </c>
      <c r="U283" s="32">
        <v>54.65</v>
      </c>
      <c r="V283" s="32">
        <v>1</v>
      </c>
      <c r="W283" s="32">
        <v>0.7</v>
      </c>
      <c r="X283" s="32">
        <v>0.09</v>
      </c>
      <c r="Y283" s="32">
        <f t="shared" si="24"/>
        <v>0.7</v>
      </c>
      <c r="Z283" s="32">
        <f t="shared" si="25"/>
        <v>0.09</v>
      </c>
      <c r="AA283" s="32">
        <v>0.41299999999999998</v>
      </c>
      <c r="AB283" s="33">
        <v>1.9447791383531001E-2</v>
      </c>
      <c r="AC283">
        <f t="shared" si="26"/>
        <v>45</v>
      </c>
      <c r="AD283">
        <f t="shared" si="27"/>
        <v>0</v>
      </c>
      <c r="AE283">
        <f t="shared" si="28"/>
        <v>0</v>
      </c>
      <c r="AF283">
        <f>'TP Factors'!$D$5</f>
        <v>0.88209793191670816</v>
      </c>
      <c r="AG283">
        <f t="shared" si="29"/>
        <v>0</v>
      </c>
    </row>
    <row r="284" spans="1:33">
      <c r="A284" s="28" t="s">
        <v>125</v>
      </c>
      <c r="B284" s="28">
        <v>0</v>
      </c>
      <c r="D284" s="29">
        <v>0</v>
      </c>
      <c r="E284" s="28" t="s">
        <v>102</v>
      </c>
      <c r="F284" s="28">
        <v>0</v>
      </c>
      <c r="G284" s="30">
        <v>3</v>
      </c>
      <c r="H284" s="28" t="s">
        <v>103</v>
      </c>
      <c r="I284" s="28" t="s">
        <v>104</v>
      </c>
      <c r="J284" s="28">
        <v>0</v>
      </c>
      <c r="K284" s="31">
        <v>70.517435031399998</v>
      </c>
      <c r="L284" s="31">
        <v>279.593210204</v>
      </c>
      <c r="M284" s="29">
        <v>0</v>
      </c>
      <c r="N284" s="29">
        <v>0</v>
      </c>
      <c r="O284" s="28">
        <v>0</v>
      </c>
      <c r="P284" s="28">
        <v>0</v>
      </c>
      <c r="Q284" s="32">
        <v>74518</v>
      </c>
      <c r="R284" s="32">
        <v>4340</v>
      </c>
      <c r="T284" s="28" t="s">
        <v>119</v>
      </c>
      <c r="U284" s="32">
        <v>54.65</v>
      </c>
      <c r="V284" s="32">
        <v>1</v>
      </c>
      <c r="W284" s="32">
        <v>0.7</v>
      </c>
      <c r="X284" s="32">
        <v>0.09</v>
      </c>
      <c r="Y284" s="32">
        <f t="shared" si="24"/>
        <v>0.7</v>
      </c>
      <c r="Z284" s="32">
        <f t="shared" si="25"/>
        <v>0.09</v>
      </c>
      <c r="AA284" s="32">
        <v>0.41299999999999998</v>
      </c>
      <c r="AB284" s="33">
        <v>6.9034484779294997E-2</v>
      </c>
      <c r="AC284">
        <f t="shared" si="26"/>
        <v>160</v>
      </c>
      <c r="AD284">
        <f t="shared" si="27"/>
        <v>0</v>
      </c>
      <c r="AE284">
        <f t="shared" si="28"/>
        <v>0</v>
      </c>
      <c r="AF284">
        <f>'TP Factors'!$D$5</f>
        <v>0.88209793191670816</v>
      </c>
      <c r="AG284">
        <f t="shared" si="29"/>
        <v>0</v>
      </c>
    </row>
    <row r="285" spans="1:33">
      <c r="A285" s="28" t="s">
        <v>125</v>
      </c>
      <c r="B285" s="28">
        <v>0</v>
      </c>
      <c r="D285" s="29">
        <v>0</v>
      </c>
      <c r="E285" s="28" t="s">
        <v>102</v>
      </c>
      <c r="F285" s="28">
        <v>0</v>
      </c>
      <c r="G285" s="30">
        <v>3</v>
      </c>
      <c r="H285" s="28" t="s">
        <v>103</v>
      </c>
      <c r="I285" s="28" t="s">
        <v>104</v>
      </c>
      <c r="J285" s="28">
        <v>0</v>
      </c>
      <c r="K285" s="31">
        <v>87.766634438699995</v>
      </c>
      <c r="L285" s="31">
        <v>320.64100328000001</v>
      </c>
      <c r="M285" s="29">
        <v>0</v>
      </c>
      <c r="N285" s="29">
        <v>0</v>
      </c>
      <c r="O285" s="28">
        <v>0</v>
      </c>
      <c r="P285" s="28">
        <v>0</v>
      </c>
      <c r="Q285" s="32">
        <v>74519</v>
      </c>
      <c r="R285" s="32">
        <v>4340</v>
      </c>
      <c r="T285" s="28" t="s">
        <v>135</v>
      </c>
      <c r="U285" s="32">
        <v>54.65</v>
      </c>
      <c r="V285" s="32">
        <v>1</v>
      </c>
      <c r="W285" s="32">
        <v>0.7</v>
      </c>
      <c r="X285" s="32">
        <v>0.09</v>
      </c>
      <c r="Y285" s="32">
        <f t="shared" si="24"/>
        <v>0.7</v>
      </c>
      <c r="Z285" s="32">
        <f t="shared" si="25"/>
        <v>0.09</v>
      </c>
      <c r="AA285" s="32">
        <v>0.10199999999999999</v>
      </c>
      <c r="AB285" s="33">
        <v>7.9169614584917003E-2</v>
      </c>
      <c r="AC285">
        <f t="shared" si="26"/>
        <v>45</v>
      </c>
      <c r="AD285">
        <f t="shared" si="27"/>
        <v>0</v>
      </c>
      <c r="AE285">
        <f t="shared" si="28"/>
        <v>0</v>
      </c>
      <c r="AF285">
        <f>'TP Factors'!$D$5</f>
        <v>0.88209793191670816</v>
      </c>
      <c r="AG285">
        <f t="shared" si="29"/>
        <v>0</v>
      </c>
    </row>
    <row r="286" spans="1:33">
      <c r="A286" s="28" t="s">
        <v>125</v>
      </c>
      <c r="B286" s="28">
        <v>0</v>
      </c>
      <c r="D286" s="29">
        <v>0</v>
      </c>
      <c r="E286" s="28" t="s">
        <v>102</v>
      </c>
      <c r="F286" s="28">
        <v>0</v>
      </c>
      <c r="G286" s="30">
        <v>3</v>
      </c>
      <c r="H286" s="28" t="s">
        <v>103</v>
      </c>
      <c r="I286" s="28" t="s">
        <v>104</v>
      </c>
      <c r="J286" s="28">
        <v>0</v>
      </c>
      <c r="K286" s="31">
        <v>55.466579215599999</v>
      </c>
      <c r="L286" s="31">
        <v>169.09169381000001</v>
      </c>
      <c r="M286" s="29">
        <v>0</v>
      </c>
      <c r="N286" s="29">
        <v>0</v>
      </c>
      <c r="O286" s="28">
        <v>0</v>
      </c>
      <c r="P286" s="28">
        <v>0</v>
      </c>
      <c r="Q286" s="32">
        <v>74520</v>
      </c>
      <c r="R286" s="32">
        <v>4340</v>
      </c>
      <c r="T286" s="28" t="s">
        <v>119</v>
      </c>
      <c r="U286" s="32">
        <v>54.65</v>
      </c>
      <c r="V286" s="32">
        <v>1</v>
      </c>
      <c r="W286" s="32">
        <v>0.7</v>
      </c>
      <c r="X286" s="32">
        <v>0.09</v>
      </c>
      <c r="Y286" s="32">
        <f t="shared" si="24"/>
        <v>0.7</v>
      </c>
      <c r="Z286" s="32">
        <f t="shared" si="25"/>
        <v>0.09</v>
      </c>
      <c r="AA286" s="32">
        <v>0.41299999999999998</v>
      </c>
      <c r="AB286" s="33">
        <v>4.17505026559402E-2</v>
      </c>
      <c r="AC286">
        <f t="shared" si="26"/>
        <v>97</v>
      </c>
      <c r="AD286">
        <f t="shared" si="27"/>
        <v>0</v>
      </c>
      <c r="AE286">
        <f t="shared" si="28"/>
        <v>0</v>
      </c>
      <c r="AF286">
        <f>'TP Factors'!$D$5</f>
        <v>0.88209793191670816</v>
      </c>
      <c r="AG286">
        <f t="shared" si="29"/>
        <v>0</v>
      </c>
    </row>
    <row r="287" spans="1:33">
      <c r="A287" s="28" t="s">
        <v>125</v>
      </c>
      <c r="B287" s="28">
        <v>0</v>
      </c>
      <c r="D287" s="29">
        <v>0</v>
      </c>
      <c r="E287" s="28" t="s">
        <v>102</v>
      </c>
      <c r="F287" s="28">
        <v>0</v>
      </c>
      <c r="G287" s="30">
        <v>3</v>
      </c>
      <c r="H287" s="28" t="s">
        <v>103</v>
      </c>
      <c r="I287" s="28" t="s">
        <v>104</v>
      </c>
      <c r="J287" s="28">
        <v>0</v>
      </c>
      <c r="K287" s="31">
        <v>54.435868192299999</v>
      </c>
      <c r="L287" s="31">
        <v>122.274902528</v>
      </c>
      <c r="M287" s="29">
        <v>0</v>
      </c>
      <c r="N287" s="29">
        <v>0</v>
      </c>
      <c r="O287" s="28">
        <v>0</v>
      </c>
      <c r="P287" s="28">
        <v>0</v>
      </c>
      <c r="Q287" s="32">
        <v>74521</v>
      </c>
      <c r="R287" s="32">
        <v>4340</v>
      </c>
      <c r="T287" s="28" t="s">
        <v>119</v>
      </c>
      <c r="U287" s="32">
        <v>54.65</v>
      </c>
      <c r="V287" s="32">
        <v>1</v>
      </c>
      <c r="W287" s="32">
        <v>0.7</v>
      </c>
      <c r="X287" s="32">
        <v>0.09</v>
      </c>
      <c r="Y287" s="32">
        <f t="shared" si="24"/>
        <v>0.7</v>
      </c>
      <c r="Z287" s="32">
        <f t="shared" si="25"/>
        <v>0.09</v>
      </c>
      <c r="AA287" s="32">
        <v>0.41299999999999998</v>
      </c>
      <c r="AB287" s="33">
        <v>3.01909486881352E-2</v>
      </c>
      <c r="AC287">
        <f t="shared" si="26"/>
        <v>70</v>
      </c>
      <c r="AD287">
        <f t="shared" si="27"/>
        <v>0</v>
      </c>
      <c r="AE287">
        <f t="shared" si="28"/>
        <v>0</v>
      </c>
      <c r="AF287">
        <f>'TP Factors'!$D$5</f>
        <v>0.88209793191670816</v>
      </c>
      <c r="AG287">
        <f t="shared" si="29"/>
        <v>0</v>
      </c>
    </row>
    <row r="288" spans="1:33">
      <c r="A288" s="28" t="s">
        <v>125</v>
      </c>
      <c r="B288" s="28">
        <v>0</v>
      </c>
      <c r="D288" s="29">
        <v>0</v>
      </c>
      <c r="E288" s="28" t="s">
        <v>102</v>
      </c>
      <c r="F288" s="28">
        <v>0</v>
      </c>
      <c r="G288" s="30">
        <v>3</v>
      </c>
      <c r="H288" s="28" t="s">
        <v>103</v>
      </c>
      <c r="I288" s="28" t="s">
        <v>104</v>
      </c>
      <c r="J288" s="28">
        <v>0</v>
      </c>
      <c r="K288" s="31">
        <v>88.940173891699999</v>
      </c>
      <c r="L288" s="31">
        <v>475.63283818399998</v>
      </c>
      <c r="M288" s="29">
        <v>0</v>
      </c>
      <c r="N288" s="29">
        <v>0</v>
      </c>
      <c r="O288" s="28">
        <v>0</v>
      </c>
      <c r="P288" s="28">
        <v>0</v>
      </c>
      <c r="Q288" s="32">
        <v>74522</v>
      </c>
      <c r="R288" s="32">
        <v>4340</v>
      </c>
      <c r="T288" s="28" t="s">
        <v>135</v>
      </c>
      <c r="U288" s="32">
        <v>54.65</v>
      </c>
      <c r="V288" s="32">
        <v>1</v>
      </c>
      <c r="W288" s="32">
        <v>0.7</v>
      </c>
      <c r="X288" s="32">
        <v>0.09</v>
      </c>
      <c r="Y288" s="32">
        <f t="shared" si="24"/>
        <v>0.7</v>
      </c>
      <c r="Z288" s="32">
        <f t="shared" si="25"/>
        <v>0.09</v>
      </c>
      <c r="AA288" s="32">
        <v>0.10199999999999999</v>
      </c>
      <c r="AB288" s="33">
        <v>0.117438722783773</v>
      </c>
      <c r="AC288">
        <f t="shared" si="26"/>
        <v>67</v>
      </c>
      <c r="AD288">
        <f t="shared" si="27"/>
        <v>0</v>
      </c>
      <c r="AE288">
        <f t="shared" si="28"/>
        <v>0</v>
      </c>
      <c r="AF288">
        <f>'TP Factors'!$D$5</f>
        <v>0.88209793191670816</v>
      </c>
      <c r="AG288">
        <f t="shared" si="29"/>
        <v>0</v>
      </c>
    </row>
    <row r="289" spans="1:33">
      <c r="A289" s="28" t="s">
        <v>125</v>
      </c>
      <c r="B289" s="28">
        <v>0</v>
      </c>
      <c r="D289" s="29">
        <v>0</v>
      </c>
      <c r="E289" s="28" t="s">
        <v>102</v>
      </c>
      <c r="F289" s="28">
        <v>0</v>
      </c>
      <c r="G289" s="30">
        <v>3</v>
      </c>
      <c r="H289" s="28" t="s">
        <v>103</v>
      </c>
      <c r="I289" s="28" t="s">
        <v>104</v>
      </c>
      <c r="J289" s="28">
        <v>0</v>
      </c>
      <c r="K289" s="31">
        <v>47.890752623399997</v>
      </c>
      <c r="L289" s="31">
        <v>88.392875847200003</v>
      </c>
      <c r="M289" s="29">
        <v>0</v>
      </c>
      <c r="N289" s="29">
        <v>0</v>
      </c>
      <c r="O289" s="28">
        <v>0</v>
      </c>
      <c r="P289" s="28">
        <v>0</v>
      </c>
      <c r="Q289" s="32">
        <v>74523</v>
      </c>
      <c r="R289" s="32">
        <v>4340</v>
      </c>
      <c r="T289" s="28" t="s">
        <v>135</v>
      </c>
      <c r="U289" s="32">
        <v>54.65</v>
      </c>
      <c r="V289" s="32">
        <v>1</v>
      </c>
      <c r="W289" s="32">
        <v>0.7</v>
      </c>
      <c r="X289" s="32">
        <v>0.09</v>
      </c>
      <c r="Y289" s="32">
        <f t="shared" si="24"/>
        <v>0.7</v>
      </c>
      <c r="Z289" s="32">
        <f t="shared" si="25"/>
        <v>0.09</v>
      </c>
      <c r="AA289" s="32">
        <v>0.10199999999999999</v>
      </c>
      <c r="AB289" s="33">
        <v>2.1825126257799601E-2</v>
      </c>
      <c r="AC289">
        <f t="shared" si="26"/>
        <v>13</v>
      </c>
      <c r="AD289">
        <f t="shared" si="27"/>
        <v>0</v>
      </c>
      <c r="AE289">
        <f t="shared" si="28"/>
        <v>0</v>
      </c>
      <c r="AF289">
        <f>'TP Factors'!$D$5</f>
        <v>0.88209793191670816</v>
      </c>
      <c r="AG289">
        <f t="shared" si="29"/>
        <v>0</v>
      </c>
    </row>
    <row r="290" spans="1:33">
      <c r="A290" s="28" t="s">
        <v>125</v>
      </c>
      <c r="B290" s="28">
        <v>0</v>
      </c>
      <c r="D290" s="29">
        <v>0</v>
      </c>
      <c r="E290" s="28" t="s">
        <v>102</v>
      </c>
      <c r="F290" s="28">
        <v>0</v>
      </c>
      <c r="G290" s="30">
        <v>3</v>
      </c>
      <c r="H290" s="28" t="s">
        <v>103</v>
      </c>
      <c r="I290" s="28" t="s">
        <v>104</v>
      </c>
      <c r="J290" s="28">
        <v>0</v>
      </c>
      <c r="K290" s="31">
        <v>109.35835011099999</v>
      </c>
      <c r="L290" s="31">
        <v>477.80134700000002</v>
      </c>
      <c r="M290" s="29">
        <v>0</v>
      </c>
      <c r="N290" s="29">
        <v>0</v>
      </c>
      <c r="O290" s="28">
        <v>0</v>
      </c>
      <c r="P290" s="28">
        <v>0</v>
      </c>
      <c r="Q290" s="32">
        <v>74524</v>
      </c>
      <c r="R290" s="32">
        <v>4340</v>
      </c>
      <c r="T290" s="28" t="s">
        <v>119</v>
      </c>
      <c r="U290" s="32">
        <v>54.65</v>
      </c>
      <c r="V290" s="32">
        <v>1</v>
      </c>
      <c r="W290" s="32">
        <v>0.7</v>
      </c>
      <c r="X290" s="32">
        <v>0.09</v>
      </c>
      <c r="Y290" s="32">
        <f t="shared" si="24"/>
        <v>0.7</v>
      </c>
      <c r="Z290" s="32">
        <f t="shared" si="25"/>
        <v>0.09</v>
      </c>
      <c r="AA290" s="32">
        <v>0.41299999999999998</v>
      </c>
      <c r="AB290" s="33">
        <v>0.117974153365572</v>
      </c>
      <c r="AC290">
        <f t="shared" si="26"/>
        <v>274</v>
      </c>
      <c r="AD290">
        <f t="shared" si="27"/>
        <v>0</v>
      </c>
      <c r="AE290">
        <f t="shared" si="28"/>
        <v>0.1</v>
      </c>
      <c r="AF290">
        <f>'TP Factors'!$D$5</f>
        <v>0.88209793191670816</v>
      </c>
      <c r="AG290">
        <f t="shared" si="29"/>
        <v>0.1</v>
      </c>
    </row>
    <row r="291" spans="1:33">
      <c r="A291" s="28" t="s">
        <v>125</v>
      </c>
      <c r="B291" s="28">
        <v>0</v>
      </c>
      <c r="D291" s="29">
        <v>0</v>
      </c>
      <c r="E291" s="28" t="s">
        <v>102</v>
      </c>
      <c r="F291" s="28">
        <v>0</v>
      </c>
      <c r="G291" s="30">
        <v>3</v>
      </c>
      <c r="H291" s="28" t="s">
        <v>103</v>
      </c>
      <c r="I291" s="28" t="s">
        <v>104</v>
      </c>
      <c r="J291" s="28">
        <v>0</v>
      </c>
      <c r="K291" s="31">
        <v>157.19310887099999</v>
      </c>
      <c r="L291" s="31">
        <v>958.13942121599996</v>
      </c>
      <c r="M291" s="29">
        <v>0</v>
      </c>
      <c r="N291" s="29">
        <v>0</v>
      </c>
      <c r="O291" s="28">
        <v>0</v>
      </c>
      <c r="P291" s="28">
        <v>0</v>
      </c>
      <c r="Q291" s="32">
        <v>74525</v>
      </c>
      <c r="R291" s="32">
        <v>4340</v>
      </c>
      <c r="T291" s="28" t="s">
        <v>135</v>
      </c>
      <c r="U291" s="32">
        <v>54.65</v>
      </c>
      <c r="V291" s="32">
        <v>1</v>
      </c>
      <c r="W291" s="32">
        <v>0.7</v>
      </c>
      <c r="X291" s="32">
        <v>0.09</v>
      </c>
      <c r="Y291" s="32">
        <f t="shared" si="24"/>
        <v>0.7</v>
      </c>
      <c r="Z291" s="32">
        <f t="shared" si="25"/>
        <v>0.09</v>
      </c>
      <c r="AA291" s="32">
        <v>0.10199999999999999</v>
      </c>
      <c r="AB291" s="33">
        <v>0.23657465457996299</v>
      </c>
      <c r="AC291">
        <f t="shared" si="26"/>
        <v>136</v>
      </c>
      <c r="AD291">
        <f t="shared" si="27"/>
        <v>0</v>
      </c>
      <c r="AE291">
        <f t="shared" si="28"/>
        <v>0</v>
      </c>
      <c r="AF291">
        <f>'TP Factors'!$D$5</f>
        <v>0.88209793191670816</v>
      </c>
      <c r="AG291">
        <f t="shared" si="29"/>
        <v>0</v>
      </c>
    </row>
    <row r="292" spans="1:33">
      <c r="A292" s="28" t="s">
        <v>125</v>
      </c>
      <c r="B292" s="28">
        <v>0</v>
      </c>
      <c r="D292" s="29">
        <v>0</v>
      </c>
      <c r="E292" s="28" t="s">
        <v>102</v>
      </c>
      <c r="F292" s="28">
        <v>0</v>
      </c>
      <c r="G292" s="30">
        <v>3</v>
      </c>
      <c r="H292" s="28" t="s">
        <v>103</v>
      </c>
      <c r="I292" s="28" t="s">
        <v>104</v>
      </c>
      <c r="J292" s="28">
        <v>0</v>
      </c>
      <c r="K292" s="31">
        <v>102.199492631</v>
      </c>
      <c r="L292" s="31">
        <v>543.77082411100002</v>
      </c>
      <c r="M292" s="29">
        <v>0</v>
      </c>
      <c r="N292" s="29">
        <v>0</v>
      </c>
      <c r="O292" s="28">
        <v>0</v>
      </c>
      <c r="P292" s="28">
        <v>0</v>
      </c>
      <c r="Q292" s="32">
        <v>74526</v>
      </c>
      <c r="R292" s="32">
        <v>4340</v>
      </c>
      <c r="T292" s="28" t="s">
        <v>135</v>
      </c>
      <c r="U292" s="32">
        <v>54.65</v>
      </c>
      <c r="V292" s="32">
        <v>1</v>
      </c>
      <c r="W292" s="32">
        <v>0.7</v>
      </c>
      <c r="X292" s="32">
        <v>0.09</v>
      </c>
      <c r="Y292" s="32">
        <f t="shared" si="24"/>
        <v>0.7</v>
      </c>
      <c r="Z292" s="32">
        <f t="shared" si="25"/>
        <v>0.09</v>
      </c>
      <c r="AA292" s="32">
        <v>0.10199999999999999</v>
      </c>
      <c r="AB292" s="33">
        <v>0.13426271191022199</v>
      </c>
      <c r="AC292">
        <f t="shared" si="26"/>
        <v>77</v>
      </c>
      <c r="AD292">
        <f t="shared" si="27"/>
        <v>0</v>
      </c>
      <c r="AE292">
        <f t="shared" si="28"/>
        <v>0</v>
      </c>
      <c r="AF292">
        <f>'TP Factors'!$D$5</f>
        <v>0.88209793191670816</v>
      </c>
      <c r="AG292">
        <f t="shared" si="29"/>
        <v>0</v>
      </c>
    </row>
    <row r="293" spans="1:33">
      <c r="A293" s="28" t="s">
        <v>125</v>
      </c>
      <c r="B293" s="28">
        <v>0</v>
      </c>
      <c r="D293" s="29">
        <v>0</v>
      </c>
      <c r="E293" s="28" t="s">
        <v>102</v>
      </c>
      <c r="F293" s="28">
        <v>0</v>
      </c>
      <c r="G293" s="30">
        <v>3</v>
      </c>
      <c r="H293" s="28" t="s">
        <v>103</v>
      </c>
      <c r="I293" s="28" t="s">
        <v>104</v>
      </c>
      <c r="J293" s="28">
        <v>0</v>
      </c>
      <c r="K293" s="31">
        <v>253.899381912</v>
      </c>
      <c r="L293" s="31">
        <v>1557.2753633899999</v>
      </c>
      <c r="M293" s="29">
        <v>0</v>
      </c>
      <c r="N293" s="29">
        <v>0</v>
      </c>
      <c r="O293" s="28">
        <v>0</v>
      </c>
      <c r="P293" s="28">
        <v>0</v>
      </c>
      <c r="Q293" s="32">
        <v>74527</v>
      </c>
      <c r="R293" s="32">
        <v>4340</v>
      </c>
      <c r="T293" s="28" t="s">
        <v>119</v>
      </c>
      <c r="U293" s="32">
        <v>54.65</v>
      </c>
      <c r="V293" s="32">
        <v>1</v>
      </c>
      <c r="W293" s="32">
        <v>0.7</v>
      </c>
      <c r="X293" s="32">
        <v>0.09</v>
      </c>
      <c r="Y293" s="32">
        <f t="shared" si="24"/>
        <v>0.7</v>
      </c>
      <c r="Z293" s="32">
        <f t="shared" si="25"/>
        <v>0.09</v>
      </c>
      <c r="AA293" s="32">
        <v>0.41299999999999998</v>
      </c>
      <c r="AB293" s="33">
        <v>0.384507527484995</v>
      </c>
      <c r="AC293">
        <f t="shared" si="26"/>
        <v>892</v>
      </c>
      <c r="AD293">
        <f t="shared" si="27"/>
        <v>1</v>
      </c>
      <c r="AE293">
        <f t="shared" si="28"/>
        <v>0.2</v>
      </c>
      <c r="AF293">
        <f>'TP Factors'!$D$5</f>
        <v>0.88209793191670816</v>
      </c>
      <c r="AG293">
        <f t="shared" si="29"/>
        <v>0.2</v>
      </c>
    </row>
    <row r="294" spans="1:33">
      <c r="A294" s="28" t="s">
        <v>125</v>
      </c>
      <c r="B294" s="28">
        <v>0</v>
      </c>
      <c r="D294" s="29">
        <v>0</v>
      </c>
      <c r="E294" s="28" t="s">
        <v>102</v>
      </c>
      <c r="F294" s="28">
        <v>0</v>
      </c>
      <c r="G294" s="30">
        <v>3</v>
      </c>
      <c r="H294" s="28" t="s">
        <v>103</v>
      </c>
      <c r="I294" s="28" t="s">
        <v>104</v>
      </c>
      <c r="J294" s="28">
        <v>0</v>
      </c>
      <c r="K294" s="31">
        <v>195.412173809</v>
      </c>
      <c r="L294" s="31">
        <v>1044.35245818</v>
      </c>
      <c r="M294" s="29">
        <v>0</v>
      </c>
      <c r="N294" s="29">
        <v>0</v>
      </c>
      <c r="O294" s="28">
        <v>0</v>
      </c>
      <c r="P294" s="28">
        <v>0</v>
      </c>
      <c r="Q294" s="32">
        <v>74528</v>
      </c>
      <c r="R294" s="32">
        <v>4340</v>
      </c>
      <c r="T294" s="28" t="s">
        <v>119</v>
      </c>
      <c r="U294" s="32">
        <v>54.65</v>
      </c>
      <c r="V294" s="32">
        <v>1</v>
      </c>
      <c r="W294" s="32">
        <v>0.7</v>
      </c>
      <c r="X294" s="32">
        <v>0.09</v>
      </c>
      <c r="Y294" s="32">
        <f t="shared" si="24"/>
        <v>0.7</v>
      </c>
      <c r="Z294" s="32">
        <f t="shared" si="25"/>
        <v>0.09</v>
      </c>
      <c r="AA294" s="32">
        <v>0.41299999999999998</v>
      </c>
      <c r="AB294" s="33">
        <v>0.257861540170156</v>
      </c>
      <c r="AC294">
        <f t="shared" si="26"/>
        <v>598</v>
      </c>
      <c r="AD294">
        <f t="shared" si="27"/>
        <v>1</v>
      </c>
      <c r="AE294">
        <f t="shared" si="28"/>
        <v>0.1</v>
      </c>
      <c r="AF294">
        <f>'TP Factors'!$D$5</f>
        <v>0.88209793191670816</v>
      </c>
      <c r="AG294">
        <f t="shared" si="29"/>
        <v>0.1</v>
      </c>
    </row>
    <row r="295" spans="1:33">
      <c r="A295" s="28" t="s">
        <v>125</v>
      </c>
      <c r="B295" s="28">
        <v>0</v>
      </c>
      <c r="D295" s="29">
        <v>0</v>
      </c>
      <c r="E295" s="28" t="s">
        <v>102</v>
      </c>
      <c r="F295" s="28">
        <v>0</v>
      </c>
      <c r="G295" s="30">
        <v>3</v>
      </c>
      <c r="H295" s="28" t="s">
        <v>103</v>
      </c>
      <c r="I295" s="28" t="s">
        <v>104</v>
      </c>
      <c r="J295" s="28">
        <v>0</v>
      </c>
      <c r="K295" s="31">
        <v>141.571669654</v>
      </c>
      <c r="L295" s="31">
        <v>1046.0184819200001</v>
      </c>
      <c r="M295" s="29">
        <v>0</v>
      </c>
      <c r="N295" s="29">
        <v>0</v>
      </c>
      <c r="O295" s="28">
        <v>0</v>
      </c>
      <c r="P295" s="28">
        <v>0</v>
      </c>
      <c r="Q295" s="32">
        <v>74529</v>
      </c>
      <c r="R295" s="32">
        <v>4340</v>
      </c>
      <c r="T295" s="28" t="s">
        <v>135</v>
      </c>
      <c r="U295" s="32">
        <v>54.65</v>
      </c>
      <c r="V295" s="32">
        <v>1</v>
      </c>
      <c r="W295" s="32">
        <v>0.7</v>
      </c>
      <c r="X295" s="32">
        <v>0.09</v>
      </c>
      <c r="Y295" s="32">
        <f t="shared" si="24"/>
        <v>0.7</v>
      </c>
      <c r="Z295" s="32">
        <f t="shared" si="25"/>
        <v>0.09</v>
      </c>
      <c r="AA295" s="32">
        <v>0.10199999999999999</v>
      </c>
      <c r="AB295" s="33">
        <v>0.258272905549432</v>
      </c>
      <c r="AC295">
        <f t="shared" si="26"/>
        <v>148</v>
      </c>
      <c r="AD295">
        <f t="shared" si="27"/>
        <v>0</v>
      </c>
      <c r="AE295">
        <f t="shared" si="28"/>
        <v>0</v>
      </c>
      <c r="AF295">
        <f>'TP Factors'!$D$5</f>
        <v>0.88209793191670816</v>
      </c>
      <c r="AG295">
        <f t="shared" si="29"/>
        <v>0</v>
      </c>
    </row>
    <row r="296" spans="1:33">
      <c r="A296" s="28" t="s">
        <v>125</v>
      </c>
      <c r="B296" s="28">
        <v>0</v>
      </c>
      <c r="D296" s="29">
        <v>0</v>
      </c>
      <c r="E296" s="28" t="s">
        <v>102</v>
      </c>
      <c r="F296" s="28">
        <v>0</v>
      </c>
      <c r="G296" s="30">
        <v>3</v>
      </c>
      <c r="H296" s="28" t="s">
        <v>103</v>
      </c>
      <c r="I296" s="28" t="s">
        <v>104</v>
      </c>
      <c r="J296" s="28">
        <v>0</v>
      </c>
      <c r="K296" s="31">
        <v>452.730524876</v>
      </c>
      <c r="L296" s="31">
        <v>1683.0277724099999</v>
      </c>
      <c r="M296" s="29">
        <v>0</v>
      </c>
      <c r="N296" s="29">
        <v>0</v>
      </c>
      <c r="O296" s="28">
        <v>0</v>
      </c>
      <c r="P296" s="28">
        <v>0</v>
      </c>
      <c r="Q296" s="32">
        <v>74530</v>
      </c>
      <c r="R296" s="32">
        <v>4340</v>
      </c>
      <c r="T296" s="28" t="s">
        <v>135</v>
      </c>
      <c r="U296" s="32">
        <v>54.65</v>
      </c>
      <c r="V296" s="32">
        <v>1</v>
      </c>
      <c r="W296" s="32">
        <v>0.7</v>
      </c>
      <c r="X296" s="32">
        <v>0.09</v>
      </c>
      <c r="Y296" s="32">
        <f t="shared" si="24"/>
        <v>0.7</v>
      </c>
      <c r="Z296" s="32">
        <f t="shared" si="25"/>
        <v>0.09</v>
      </c>
      <c r="AA296" s="32">
        <v>0.10199999999999999</v>
      </c>
      <c r="AB296" s="33">
        <v>0.41555711926879202</v>
      </c>
      <c r="AC296">
        <f t="shared" si="26"/>
        <v>238</v>
      </c>
      <c r="AD296">
        <f t="shared" si="27"/>
        <v>0</v>
      </c>
      <c r="AE296">
        <f t="shared" si="28"/>
        <v>0</v>
      </c>
      <c r="AF296">
        <f>'TP Factors'!$D$5</f>
        <v>0.88209793191670816</v>
      </c>
      <c r="AG296">
        <f t="shared" si="29"/>
        <v>0</v>
      </c>
    </row>
    <row r="297" spans="1:33">
      <c r="A297" s="28" t="s">
        <v>125</v>
      </c>
      <c r="B297" s="28">
        <v>0</v>
      </c>
      <c r="D297" s="29">
        <v>0</v>
      </c>
      <c r="E297" s="28" t="s">
        <v>102</v>
      </c>
      <c r="F297" s="28">
        <v>0</v>
      </c>
      <c r="G297" s="30">
        <v>3</v>
      </c>
      <c r="H297" s="28" t="s">
        <v>103</v>
      </c>
      <c r="I297" s="28" t="s">
        <v>104</v>
      </c>
      <c r="J297" s="28">
        <v>0</v>
      </c>
      <c r="K297" s="31">
        <v>1753.4116449999999</v>
      </c>
      <c r="L297" s="31">
        <v>6783.0669783000003</v>
      </c>
      <c r="M297" s="29">
        <v>0</v>
      </c>
      <c r="N297" s="29">
        <v>0</v>
      </c>
      <c r="O297" s="28">
        <v>0</v>
      </c>
      <c r="P297" s="28">
        <v>0</v>
      </c>
      <c r="Q297" s="32">
        <v>74531</v>
      </c>
      <c r="R297" s="32">
        <v>4340</v>
      </c>
      <c r="T297" s="28" t="s">
        <v>119</v>
      </c>
      <c r="U297" s="32">
        <v>54.65</v>
      </c>
      <c r="V297" s="32">
        <v>1</v>
      </c>
      <c r="W297" s="32">
        <v>0.7</v>
      </c>
      <c r="X297" s="32">
        <v>0.09</v>
      </c>
      <c r="Y297" s="32">
        <f t="shared" si="24"/>
        <v>0.7</v>
      </c>
      <c r="Z297" s="32">
        <f t="shared" si="25"/>
        <v>0.09</v>
      </c>
      <c r="AA297" s="32">
        <v>0.41299999999999998</v>
      </c>
      <c r="AB297" s="33">
        <v>1.67481004959026</v>
      </c>
      <c r="AC297">
        <f t="shared" si="26"/>
        <v>3886</v>
      </c>
      <c r="AD297">
        <f t="shared" si="27"/>
        <v>6</v>
      </c>
      <c r="AE297">
        <f t="shared" si="28"/>
        <v>0.8</v>
      </c>
      <c r="AF297">
        <f>'TP Factors'!$D$5</f>
        <v>0.88209793191670816</v>
      </c>
      <c r="AG297">
        <f t="shared" si="29"/>
        <v>0.7</v>
      </c>
    </row>
    <row r="298" spans="1:33">
      <c r="A298" s="28" t="s">
        <v>125</v>
      </c>
      <c r="B298" s="28">
        <v>0</v>
      </c>
      <c r="D298" s="29">
        <v>0</v>
      </c>
      <c r="E298" s="28" t="s">
        <v>102</v>
      </c>
      <c r="F298" s="28">
        <v>0</v>
      </c>
      <c r="G298" s="30">
        <v>3</v>
      </c>
      <c r="H298" s="28" t="s">
        <v>103</v>
      </c>
      <c r="I298" s="28" t="s">
        <v>104</v>
      </c>
      <c r="J298" s="28">
        <v>0</v>
      </c>
      <c r="K298" s="31">
        <v>3.5103298002700001</v>
      </c>
      <c r="L298" s="31">
        <v>0.44899289405699999</v>
      </c>
      <c r="M298" s="29">
        <v>0</v>
      </c>
      <c r="N298" s="29">
        <v>0</v>
      </c>
      <c r="O298" s="28">
        <v>0</v>
      </c>
      <c r="P298" s="28">
        <v>0</v>
      </c>
      <c r="Q298" s="32">
        <v>74532</v>
      </c>
      <c r="R298" s="32">
        <v>4340</v>
      </c>
      <c r="T298" s="28" t="s">
        <v>119</v>
      </c>
      <c r="U298" s="32">
        <v>54.65</v>
      </c>
      <c r="V298" s="32">
        <v>1</v>
      </c>
      <c r="W298" s="32">
        <v>0.7</v>
      </c>
      <c r="X298" s="32">
        <v>0.09</v>
      </c>
      <c r="Y298" s="32">
        <f t="shared" si="24"/>
        <v>0.7</v>
      </c>
      <c r="Z298" s="32">
        <f t="shared" si="25"/>
        <v>0.09</v>
      </c>
      <c r="AA298" s="32">
        <v>0.41299999999999998</v>
      </c>
      <c r="AB298" s="33">
        <v>1.1086102108174E-4</v>
      </c>
      <c r="AC298">
        <f t="shared" si="26"/>
        <v>0</v>
      </c>
      <c r="AD298">
        <f t="shared" si="27"/>
        <v>0</v>
      </c>
      <c r="AE298">
        <f t="shared" si="28"/>
        <v>0</v>
      </c>
      <c r="AF298">
        <f>'TP Factors'!$D$5</f>
        <v>0.88209793191670816</v>
      </c>
      <c r="AG298">
        <f t="shared" si="29"/>
        <v>0</v>
      </c>
    </row>
    <row r="299" spans="1:33">
      <c r="A299" s="28" t="s">
        <v>125</v>
      </c>
      <c r="B299" s="28">
        <v>0</v>
      </c>
      <c r="D299" s="29">
        <v>0</v>
      </c>
      <c r="E299" s="28" t="s">
        <v>102</v>
      </c>
      <c r="F299" s="28">
        <v>0</v>
      </c>
      <c r="G299" s="30">
        <v>3</v>
      </c>
      <c r="H299" s="28" t="s">
        <v>103</v>
      </c>
      <c r="I299" s="28" t="s">
        <v>104</v>
      </c>
      <c r="J299" s="28">
        <v>0</v>
      </c>
      <c r="K299" s="31">
        <v>826.24749094000003</v>
      </c>
      <c r="L299" s="31">
        <v>10305.414604199999</v>
      </c>
      <c r="M299" s="29">
        <v>0</v>
      </c>
      <c r="N299" s="29">
        <v>0</v>
      </c>
      <c r="O299" s="28">
        <v>0</v>
      </c>
      <c r="P299" s="28">
        <v>0</v>
      </c>
      <c r="Q299" s="32">
        <v>74533</v>
      </c>
      <c r="R299" s="32">
        <v>4340</v>
      </c>
      <c r="T299" s="28" t="s">
        <v>119</v>
      </c>
      <c r="U299" s="32">
        <v>54.65</v>
      </c>
      <c r="V299" s="32">
        <v>1</v>
      </c>
      <c r="W299" s="32">
        <v>0.7</v>
      </c>
      <c r="X299" s="32">
        <v>0.09</v>
      </c>
      <c r="Y299" s="32">
        <f t="shared" si="24"/>
        <v>0.7</v>
      </c>
      <c r="Z299" s="32">
        <f t="shared" si="25"/>
        <v>0.09</v>
      </c>
      <c r="AA299" s="32">
        <v>0.41299999999999998</v>
      </c>
      <c r="AB299" s="33">
        <v>2.5445144929324099</v>
      </c>
      <c r="AC299">
        <f t="shared" si="26"/>
        <v>5903</v>
      </c>
      <c r="AD299">
        <f t="shared" si="27"/>
        <v>9</v>
      </c>
      <c r="AE299">
        <f t="shared" si="28"/>
        <v>1.2</v>
      </c>
      <c r="AF299">
        <f>'TP Factors'!$D$5</f>
        <v>0.88209793191670816</v>
      </c>
      <c r="AG299">
        <f t="shared" si="29"/>
        <v>1.1000000000000001</v>
      </c>
    </row>
    <row r="300" spans="1:33">
      <c r="A300" s="28" t="s">
        <v>125</v>
      </c>
      <c r="B300" s="28">
        <v>0</v>
      </c>
      <c r="D300" s="29">
        <v>0</v>
      </c>
      <c r="E300" s="28" t="s">
        <v>102</v>
      </c>
      <c r="F300" s="28">
        <v>0</v>
      </c>
      <c r="G300" s="30">
        <v>3</v>
      </c>
      <c r="H300" s="28" t="s">
        <v>103</v>
      </c>
      <c r="I300" s="28" t="s">
        <v>104</v>
      </c>
      <c r="J300" s="28">
        <v>0</v>
      </c>
      <c r="K300" s="31">
        <v>596.31503269300003</v>
      </c>
      <c r="L300" s="31">
        <v>2777.0351783299998</v>
      </c>
      <c r="M300" s="29">
        <v>0</v>
      </c>
      <c r="N300" s="29">
        <v>0</v>
      </c>
      <c r="O300" s="28">
        <v>0</v>
      </c>
      <c r="P300" s="28">
        <v>0</v>
      </c>
      <c r="Q300" s="32">
        <v>74534</v>
      </c>
      <c r="R300" s="32">
        <v>4340</v>
      </c>
      <c r="T300" s="28" t="s">
        <v>135</v>
      </c>
      <c r="U300" s="32">
        <v>54.65</v>
      </c>
      <c r="V300" s="32">
        <v>1</v>
      </c>
      <c r="W300" s="32">
        <v>0.7</v>
      </c>
      <c r="X300" s="32">
        <v>0.09</v>
      </c>
      <c r="Y300" s="32">
        <f t="shared" si="24"/>
        <v>0.7</v>
      </c>
      <c r="Z300" s="32">
        <f t="shared" si="25"/>
        <v>0.09</v>
      </c>
      <c r="AA300" s="32">
        <v>0.10199999999999999</v>
      </c>
      <c r="AB300" s="33">
        <v>0.68567906740318696</v>
      </c>
      <c r="AC300">
        <f t="shared" si="26"/>
        <v>393</v>
      </c>
      <c r="AD300">
        <f t="shared" si="27"/>
        <v>1</v>
      </c>
      <c r="AE300">
        <f t="shared" si="28"/>
        <v>0.1</v>
      </c>
      <c r="AF300">
        <f>'TP Factors'!$D$5</f>
        <v>0.88209793191670816</v>
      </c>
      <c r="AG300">
        <f t="shared" si="29"/>
        <v>0.1</v>
      </c>
    </row>
    <row r="301" spans="1:33">
      <c r="A301" s="28" t="s">
        <v>125</v>
      </c>
      <c r="B301" s="28">
        <v>0</v>
      </c>
      <c r="D301" s="29">
        <v>0</v>
      </c>
      <c r="E301" s="28" t="s">
        <v>102</v>
      </c>
      <c r="F301" s="28">
        <v>0</v>
      </c>
      <c r="G301" s="30">
        <v>3</v>
      </c>
      <c r="H301" s="28" t="s">
        <v>103</v>
      </c>
      <c r="I301" s="28" t="s">
        <v>104</v>
      </c>
      <c r="J301" s="28">
        <v>0</v>
      </c>
      <c r="K301" s="31">
        <v>348.01926495200001</v>
      </c>
      <c r="L301" s="31">
        <v>5616.1535442499999</v>
      </c>
      <c r="M301" s="29">
        <v>0</v>
      </c>
      <c r="N301" s="29">
        <v>0</v>
      </c>
      <c r="O301" s="28">
        <v>0</v>
      </c>
      <c r="P301" s="28">
        <v>0</v>
      </c>
      <c r="Q301" s="32">
        <v>74535</v>
      </c>
      <c r="R301" s="32">
        <v>4340</v>
      </c>
      <c r="T301" s="28" t="s">
        <v>135</v>
      </c>
      <c r="U301" s="32">
        <v>54.65</v>
      </c>
      <c r="V301" s="32">
        <v>1</v>
      </c>
      <c r="W301" s="32">
        <v>0.7</v>
      </c>
      <c r="X301" s="32">
        <v>0.09</v>
      </c>
      <c r="Y301" s="32">
        <f t="shared" si="24"/>
        <v>0.7</v>
      </c>
      <c r="Z301" s="32">
        <f t="shared" si="25"/>
        <v>0.09</v>
      </c>
      <c r="AA301" s="32">
        <v>0.10199999999999999</v>
      </c>
      <c r="AB301" s="33">
        <v>1.38668697969618</v>
      </c>
      <c r="AC301">
        <f t="shared" si="26"/>
        <v>795</v>
      </c>
      <c r="AD301">
        <f t="shared" si="27"/>
        <v>1</v>
      </c>
      <c r="AE301">
        <f t="shared" si="28"/>
        <v>0.2</v>
      </c>
      <c r="AF301">
        <f>'TP Factors'!$D$5</f>
        <v>0.88209793191670816</v>
      </c>
      <c r="AG301">
        <f t="shared" si="29"/>
        <v>0.2</v>
      </c>
    </row>
    <row r="302" spans="1:33">
      <c r="A302" s="28" t="s">
        <v>125</v>
      </c>
      <c r="B302" s="28">
        <v>0</v>
      </c>
      <c r="D302" s="29">
        <v>0</v>
      </c>
      <c r="E302" s="28" t="s">
        <v>102</v>
      </c>
      <c r="F302" s="28">
        <v>0</v>
      </c>
      <c r="G302" s="30">
        <v>4</v>
      </c>
      <c r="H302" s="28" t="s">
        <v>103</v>
      </c>
      <c r="I302" s="28" t="s">
        <v>104</v>
      </c>
      <c r="J302" s="28">
        <v>0</v>
      </c>
      <c r="K302" s="31">
        <v>28.548322452099999</v>
      </c>
      <c r="L302" s="31">
        <v>36.681682093600003</v>
      </c>
      <c r="M302" s="29">
        <v>0</v>
      </c>
      <c r="N302" s="29">
        <v>0</v>
      </c>
      <c r="O302" s="28">
        <v>0</v>
      </c>
      <c r="P302" s="28">
        <v>0</v>
      </c>
      <c r="Q302" s="32">
        <v>74536</v>
      </c>
      <c r="R302" s="32">
        <v>3100</v>
      </c>
      <c r="T302" s="28" t="s">
        <v>155</v>
      </c>
      <c r="U302" s="32">
        <v>54.65</v>
      </c>
      <c r="V302" s="32">
        <v>1</v>
      </c>
      <c r="W302" s="32">
        <v>1.2</v>
      </c>
      <c r="X302" s="32">
        <v>6.4000000000000001E-2</v>
      </c>
      <c r="Y302" s="32">
        <f t="shared" si="24"/>
        <v>1.2</v>
      </c>
      <c r="Z302" s="32">
        <f t="shared" si="25"/>
        <v>6.4000000000000001E-2</v>
      </c>
      <c r="AA302" s="32">
        <v>0.1</v>
      </c>
      <c r="AB302" s="33">
        <v>9.0570926843719802E-3</v>
      </c>
      <c r="AC302">
        <f t="shared" si="26"/>
        <v>5</v>
      </c>
      <c r="AD302">
        <f t="shared" si="27"/>
        <v>0</v>
      </c>
      <c r="AE302">
        <f t="shared" si="28"/>
        <v>0</v>
      </c>
      <c r="AF302">
        <f>'TP Factors'!$D$5</f>
        <v>0.88209793191670816</v>
      </c>
      <c r="AG302">
        <f t="shared" si="29"/>
        <v>0</v>
      </c>
    </row>
    <row r="303" spans="1:33">
      <c r="A303" s="28" t="s">
        <v>125</v>
      </c>
      <c r="B303" s="28">
        <v>0</v>
      </c>
      <c r="D303" s="29">
        <v>0</v>
      </c>
      <c r="E303" s="28" t="s">
        <v>102</v>
      </c>
      <c r="F303" s="28">
        <v>0</v>
      </c>
      <c r="G303" s="30">
        <v>4</v>
      </c>
      <c r="H303" s="28" t="s">
        <v>103</v>
      </c>
      <c r="I303" s="28" t="s">
        <v>104</v>
      </c>
      <c r="J303" s="28">
        <v>0</v>
      </c>
      <c r="K303" s="31">
        <v>58.264468327499998</v>
      </c>
      <c r="L303" s="31">
        <v>166.11091402900001</v>
      </c>
      <c r="M303" s="29">
        <v>0</v>
      </c>
      <c r="N303" s="29">
        <v>0</v>
      </c>
      <c r="O303" s="28">
        <v>0</v>
      </c>
      <c r="P303" s="28">
        <v>0</v>
      </c>
      <c r="Q303" s="32">
        <v>74537</v>
      </c>
      <c r="R303" s="32">
        <v>3100</v>
      </c>
      <c r="T303" s="28" t="s">
        <v>169</v>
      </c>
      <c r="U303" s="32">
        <v>54.65</v>
      </c>
      <c r="V303" s="32">
        <v>1</v>
      </c>
      <c r="W303" s="32">
        <v>1.2</v>
      </c>
      <c r="X303" s="32">
        <v>6.4000000000000001E-2</v>
      </c>
      <c r="Y303" s="32">
        <f t="shared" si="24"/>
        <v>1.2</v>
      </c>
      <c r="Z303" s="32">
        <f t="shared" si="25"/>
        <v>6.4000000000000001E-2</v>
      </c>
      <c r="AA303" s="32">
        <v>0.41099999999999998</v>
      </c>
      <c r="AB303" s="33">
        <v>4.1014530285255799E-2</v>
      </c>
      <c r="AC303">
        <f t="shared" si="26"/>
        <v>95</v>
      </c>
      <c r="AD303">
        <f t="shared" si="27"/>
        <v>0</v>
      </c>
      <c r="AE303">
        <f t="shared" si="28"/>
        <v>0</v>
      </c>
      <c r="AF303">
        <f>'TP Factors'!$D$5</f>
        <v>0.88209793191670816</v>
      </c>
      <c r="AG303">
        <f t="shared" si="29"/>
        <v>0</v>
      </c>
    </row>
    <row r="304" spans="1:33">
      <c r="A304" s="28" t="s">
        <v>125</v>
      </c>
      <c r="B304" s="28">
        <v>0</v>
      </c>
      <c r="D304" s="29">
        <v>0</v>
      </c>
      <c r="E304" s="28" t="s">
        <v>102</v>
      </c>
      <c r="F304" s="28">
        <v>0</v>
      </c>
      <c r="G304" s="30">
        <v>4</v>
      </c>
      <c r="H304" s="28" t="s">
        <v>103</v>
      </c>
      <c r="I304" s="28" t="s">
        <v>104</v>
      </c>
      <c r="J304" s="28">
        <v>0</v>
      </c>
      <c r="K304" s="31">
        <v>407.12284524</v>
      </c>
      <c r="L304" s="31">
        <v>6848.17024915</v>
      </c>
      <c r="M304" s="29">
        <v>0</v>
      </c>
      <c r="N304" s="29">
        <v>0</v>
      </c>
      <c r="O304" s="28">
        <v>0</v>
      </c>
      <c r="P304" s="28">
        <v>0</v>
      </c>
      <c r="Q304" s="32">
        <v>74538</v>
      </c>
      <c r="R304" s="32">
        <v>3100</v>
      </c>
      <c r="T304" s="28" t="s">
        <v>155</v>
      </c>
      <c r="U304" s="32">
        <v>54.65</v>
      </c>
      <c r="V304" s="32">
        <v>1</v>
      </c>
      <c r="W304" s="32">
        <v>1.2</v>
      </c>
      <c r="X304" s="32">
        <v>6.4000000000000001E-2</v>
      </c>
      <c r="Y304" s="32">
        <f t="shared" si="24"/>
        <v>1.2</v>
      </c>
      <c r="Z304" s="32">
        <f t="shared" si="25"/>
        <v>6.4000000000000001E-2</v>
      </c>
      <c r="AA304" s="32">
        <v>0.1</v>
      </c>
      <c r="AB304" s="33">
        <v>1.6908850905919</v>
      </c>
      <c r="AC304">
        <f t="shared" si="26"/>
        <v>950</v>
      </c>
      <c r="AD304">
        <f t="shared" si="27"/>
        <v>3</v>
      </c>
      <c r="AE304">
        <f t="shared" si="28"/>
        <v>0.1</v>
      </c>
      <c r="AF304">
        <f>'TP Factors'!$D$5</f>
        <v>0.88209793191670816</v>
      </c>
      <c r="AG304">
        <f t="shared" si="29"/>
        <v>0.1</v>
      </c>
    </row>
    <row r="305" spans="1:33">
      <c r="A305" s="28" t="s">
        <v>125</v>
      </c>
      <c r="B305" s="28">
        <v>0</v>
      </c>
      <c r="D305" s="29">
        <v>0</v>
      </c>
      <c r="E305" s="28" t="s">
        <v>102</v>
      </c>
      <c r="F305" s="28">
        <v>0</v>
      </c>
      <c r="G305" s="30">
        <v>4</v>
      </c>
      <c r="H305" s="28" t="s">
        <v>103</v>
      </c>
      <c r="I305" s="28" t="s">
        <v>104</v>
      </c>
      <c r="J305" s="28">
        <v>0</v>
      </c>
      <c r="K305" s="31">
        <v>310.96478295399999</v>
      </c>
      <c r="L305" s="31">
        <v>1186.86224281</v>
      </c>
      <c r="M305" s="29">
        <v>0</v>
      </c>
      <c r="N305" s="29">
        <v>0</v>
      </c>
      <c r="O305" s="28">
        <v>0</v>
      </c>
      <c r="P305" s="28">
        <v>0</v>
      </c>
      <c r="Q305" s="32">
        <v>74539</v>
      </c>
      <c r="R305" s="32">
        <v>3100</v>
      </c>
      <c r="T305" s="28" t="s">
        <v>169</v>
      </c>
      <c r="U305" s="32">
        <v>54.65</v>
      </c>
      <c r="V305" s="32">
        <v>1</v>
      </c>
      <c r="W305" s="32">
        <v>1.2</v>
      </c>
      <c r="X305" s="32">
        <v>6.4000000000000001E-2</v>
      </c>
      <c r="Y305" s="32">
        <f t="shared" si="24"/>
        <v>1.2</v>
      </c>
      <c r="Z305" s="32">
        <f t="shared" si="25"/>
        <v>6.4000000000000001E-2</v>
      </c>
      <c r="AA305" s="32">
        <v>0.41099999999999998</v>
      </c>
      <c r="AB305" s="33">
        <v>0.293048756831363</v>
      </c>
      <c r="AC305">
        <f t="shared" si="26"/>
        <v>677</v>
      </c>
      <c r="AD305">
        <f t="shared" si="27"/>
        <v>2</v>
      </c>
      <c r="AE305">
        <f t="shared" si="28"/>
        <v>0.1</v>
      </c>
      <c r="AF305">
        <f>'TP Factors'!$D$5</f>
        <v>0.88209793191670816</v>
      </c>
      <c r="AG305">
        <f t="shared" si="29"/>
        <v>0.1</v>
      </c>
    </row>
    <row r="306" spans="1:33">
      <c r="A306" s="28" t="s">
        <v>100</v>
      </c>
      <c r="B306" s="28">
        <v>0</v>
      </c>
      <c r="D306" s="29">
        <v>0</v>
      </c>
      <c r="E306" s="28" t="s">
        <v>102</v>
      </c>
      <c r="F306" s="28">
        <v>0</v>
      </c>
      <c r="G306" s="30">
        <v>105</v>
      </c>
      <c r="H306" s="28" t="s">
        <v>103</v>
      </c>
      <c r="I306" s="28" t="s">
        <v>104</v>
      </c>
      <c r="J306" s="28">
        <v>0</v>
      </c>
      <c r="K306" s="31">
        <v>102.674350742</v>
      </c>
      <c r="L306" s="31">
        <v>548.44388641700004</v>
      </c>
      <c r="M306" s="29">
        <v>0</v>
      </c>
      <c r="N306" s="29">
        <v>0</v>
      </c>
      <c r="O306" s="28">
        <v>0</v>
      </c>
      <c r="P306" s="28">
        <v>0</v>
      </c>
      <c r="Q306" s="32">
        <v>74541</v>
      </c>
      <c r="R306" s="32">
        <v>1400</v>
      </c>
      <c r="T306" s="28" t="s">
        <v>128</v>
      </c>
      <c r="U306" s="32">
        <v>48.29</v>
      </c>
      <c r="V306" s="32">
        <v>1</v>
      </c>
      <c r="W306" s="32">
        <v>1.93</v>
      </c>
      <c r="X306" s="32">
        <v>0.497</v>
      </c>
      <c r="Y306" s="32">
        <f t="shared" si="24"/>
        <v>1.93</v>
      </c>
      <c r="Z306" s="32">
        <f t="shared" si="25"/>
        <v>0.497</v>
      </c>
      <c r="AA306" s="32">
        <v>0.88700000000000001</v>
      </c>
      <c r="AB306" s="33">
        <v>2.1364417181415E-3</v>
      </c>
      <c r="AC306">
        <f t="shared" si="26"/>
        <v>9</v>
      </c>
      <c r="AD306">
        <f t="shared" si="27"/>
        <v>0</v>
      </c>
      <c r="AE306">
        <f t="shared" si="28"/>
        <v>0</v>
      </c>
      <c r="AF306">
        <f>'TP Factors'!$D$5</f>
        <v>0.88209793191670816</v>
      </c>
      <c r="AG306">
        <f t="shared" si="29"/>
        <v>0</v>
      </c>
    </row>
    <row r="307" spans="1:33">
      <c r="A307" s="28" t="s">
        <v>100</v>
      </c>
      <c r="B307" s="28">
        <v>0</v>
      </c>
      <c r="D307" s="29">
        <v>0</v>
      </c>
      <c r="E307" s="28" t="s">
        <v>102</v>
      </c>
      <c r="F307" s="28">
        <v>0</v>
      </c>
      <c r="G307" s="30">
        <v>105</v>
      </c>
      <c r="H307" s="28" t="s">
        <v>103</v>
      </c>
      <c r="I307" s="28" t="s">
        <v>104</v>
      </c>
      <c r="J307" s="28">
        <v>0</v>
      </c>
      <c r="K307" s="31">
        <v>1023.50866101</v>
      </c>
      <c r="L307" s="31">
        <v>50875.550186599998</v>
      </c>
      <c r="M307" s="29">
        <v>0</v>
      </c>
      <c r="N307" s="29">
        <v>0</v>
      </c>
      <c r="O307" s="28">
        <v>0</v>
      </c>
      <c r="P307" s="28">
        <v>0</v>
      </c>
      <c r="Q307" s="32">
        <v>74542</v>
      </c>
      <c r="R307" s="32">
        <v>1400</v>
      </c>
      <c r="T307" s="28" t="s">
        <v>112</v>
      </c>
      <c r="U307" s="32">
        <v>48.29</v>
      </c>
      <c r="V307" s="32">
        <v>1</v>
      </c>
      <c r="W307" s="32">
        <v>1.93</v>
      </c>
      <c r="X307" s="32">
        <v>0.497</v>
      </c>
      <c r="Y307" s="32">
        <f t="shared" si="24"/>
        <v>1.93</v>
      </c>
      <c r="Z307" s="32">
        <f t="shared" si="25"/>
        <v>0.497</v>
      </c>
      <c r="AA307" s="32">
        <v>0.89</v>
      </c>
      <c r="AB307" s="33">
        <v>2.47996462907876</v>
      </c>
      <c r="AC307">
        <f t="shared" si="26"/>
        <v>10956</v>
      </c>
      <c r="AD307">
        <f t="shared" si="27"/>
        <v>47</v>
      </c>
      <c r="AE307">
        <f t="shared" si="28"/>
        <v>12</v>
      </c>
      <c r="AF307">
        <f>'TP Factors'!$D$5</f>
        <v>0.88209793191670816</v>
      </c>
      <c r="AG307">
        <f t="shared" si="29"/>
        <v>10.6</v>
      </c>
    </row>
    <row r="308" spans="1:33">
      <c r="A308" s="28" t="s">
        <v>100</v>
      </c>
      <c r="B308" s="28">
        <v>0</v>
      </c>
      <c r="D308" s="29">
        <v>0</v>
      </c>
      <c r="E308" s="28" t="s">
        <v>102</v>
      </c>
      <c r="F308" s="28">
        <v>0</v>
      </c>
      <c r="G308" s="30">
        <v>105</v>
      </c>
      <c r="H308" s="28" t="s">
        <v>103</v>
      </c>
      <c r="I308" s="28" t="s">
        <v>104</v>
      </c>
      <c r="J308" s="28">
        <v>0</v>
      </c>
      <c r="K308" s="31">
        <v>766.27146882600005</v>
      </c>
      <c r="L308" s="31">
        <v>9382.76471451</v>
      </c>
      <c r="M308" s="29">
        <v>0</v>
      </c>
      <c r="N308" s="29">
        <v>0</v>
      </c>
      <c r="O308" s="28">
        <v>0</v>
      </c>
      <c r="P308" s="28">
        <v>0</v>
      </c>
      <c r="Q308" s="32">
        <v>74543</v>
      </c>
      <c r="R308" s="32">
        <v>1400</v>
      </c>
      <c r="T308" s="28" t="s">
        <v>131</v>
      </c>
      <c r="U308" s="32">
        <v>48.29</v>
      </c>
      <c r="V308" s="32">
        <v>1</v>
      </c>
      <c r="W308" s="32">
        <v>1.93</v>
      </c>
      <c r="X308" s="32">
        <v>0.497</v>
      </c>
      <c r="Y308" s="32">
        <f t="shared" si="24"/>
        <v>1.93</v>
      </c>
      <c r="Z308" s="32">
        <f t="shared" si="25"/>
        <v>0.497</v>
      </c>
      <c r="AA308" s="32">
        <v>0.88800000000000001</v>
      </c>
      <c r="AB308" s="33">
        <v>1.93934227984027</v>
      </c>
      <c r="AC308">
        <f t="shared" si="26"/>
        <v>8548</v>
      </c>
      <c r="AD308">
        <f t="shared" si="27"/>
        <v>36</v>
      </c>
      <c r="AE308">
        <f t="shared" si="28"/>
        <v>9.4</v>
      </c>
      <c r="AF308">
        <f>'TP Factors'!$D$5</f>
        <v>0.88209793191670816</v>
      </c>
      <c r="AG308">
        <f t="shared" si="29"/>
        <v>8.3000000000000007</v>
      </c>
    </row>
    <row r="309" spans="1:33">
      <c r="A309" s="28" t="s">
        <v>125</v>
      </c>
      <c r="B309" s="28">
        <v>0</v>
      </c>
      <c r="D309" s="29">
        <v>0</v>
      </c>
      <c r="E309" s="28" t="s">
        <v>102</v>
      </c>
      <c r="F309" s="28">
        <v>0</v>
      </c>
      <c r="G309" s="30">
        <v>0</v>
      </c>
      <c r="H309" s="28" t="s">
        <v>103</v>
      </c>
      <c r="I309" s="28" t="s">
        <v>104</v>
      </c>
      <c r="J309" s="28">
        <v>0</v>
      </c>
      <c r="K309" s="31">
        <v>30.8510924118</v>
      </c>
      <c r="L309" s="31">
        <v>57.003874770899998</v>
      </c>
      <c r="M309" s="29">
        <v>0</v>
      </c>
      <c r="N309" s="29">
        <v>0</v>
      </c>
      <c r="O309" s="28">
        <v>0</v>
      </c>
      <c r="P309" s="28">
        <v>0</v>
      </c>
      <c r="Q309" s="32">
        <v>74544</v>
      </c>
      <c r="R309" s="32">
        <v>6460</v>
      </c>
      <c r="T309" s="28" t="s">
        <v>130</v>
      </c>
      <c r="U309" s="32">
        <v>54.65</v>
      </c>
      <c r="V309" s="32">
        <v>1</v>
      </c>
      <c r="W309" s="32">
        <v>0</v>
      </c>
      <c r="X309" s="32">
        <v>0</v>
      </c>
      <c r="Y309" s="32">
        <f t="shared" si="24"/>
        <v>0</v>
      </c>
      <c r="Z309" s="32">
        <f t="shared" si="25"/>
        <v>0</v>
      </c>
      <c r="AA309" s="32">
        <v>0.26600000000000001</v>
      </c>
      <c r="AB309" s="33">
        <v>1.4074859507024E-2</v>
      </c>
      <c r="AC309">
        <f t="shared" si="26"/>
        <v>21</v>
      </c>
      <c r="AD309">
        <f t="shared" si="27"/>
        <v>0</v>
      </c>
      <c r="AE309">
        <f t="shared" si="28"/>
        <v>0</v>
      </c>
      <c r="AF309">
        <f>'TP Factors'!$D$5</f>
        <v>0.88209793191670816</v>
      </c>
      <c r="AG309">
        <f t="shared" si="29"/>
        <v>0</v>
      </c>
    </row>
    <row r="310" spans="1:33">
      <c r="A310" s="28" t="s">
        <v>125</v>
      </c>
      <c r="B310" s="28">
        <v>0</v>
      </c>
      <c r="D310" s="29">
        <v>0</v>
      </c>
      <c r="E310" s="28" t="s">
        <v>102</v>
      </c>
      <c r="F310" s="28">
        <v>0</v>
      </c>
      <c r="G310" s="30">
        <v>0</v>
      </c>
      <c r="H310" s="28" t="s">
        <v>103</v>
      </c>
      <c r="I310" s="28" t="s">
        <v>104</v>
      </c>
      <c r="J310" s="28">
        <v>0</v>
      </c>
      <c r="K310" s="31">
        <v>9.5146545741999997</v>
      </c>
      <c r="L310" s="31">
        <v>3.40883836226</v>
      </c>
      <c r="M310" s="29">
        <v>0</v>
      </c>
      <c r="N310" s="29">
        <v>0</v>
      </c>
      <c r="O310" s="28">
        <v>0</v>
      </c>
      <c r="P310" s="28">
        <v>0</v>
      </c>
      <c r="Q310" s="32">
        <v>74545</v>
      </c>
      <c r="R310" s="32">
        <v>6460</v>
      </c>
      <c r="T310" s="28" t="s">
        <v>122</v>
      </c>
      <c r="U310" s="32">
        <v>54.65</v>
      </c>
      <c r="V310" s="32">
        <v>1</v>
      </c>
      <c r="W310" s="32">
        <v>0</v>
      </c>
      <c r="X310" s="32">
        <v>0</v>
      </c>
      <c r="Y310" s="32">
        <f t="shared" si="24"/>
        <v>0</v>
      </c>
      <c r="Z310" s="32">
        <f t="shared" si="25"/>
        <v>0</v>
      </c>
      <c r="AA310" s="32">
        <v>0.30299999999999999</v>
      </c>
      <c r="AB310" s="33">
        <v>8.4167823551485003E-4</v>
      </c>
      <c r="AC310">
        <f t="shared" si="26"/>
        <v>1</v>
      </c>
      <c r="AD310">
        <f t="shared" si="27"/>
        <v>0</v>
      </c>
      <c r="AE310">
        <f t="shared" si="28"/>
        <v>0</v>
      </c>
      <c r="AF310">
        <f>'TP Factors'!$D$5</f>
        <v>0.88209793191670816</v>
      </c>
      <c r="AG310">
        <f t="shared" si="29"/>
        <v>0</v>
      </c>
    </row>
    <row r="311" spans="1:33">
      <c r="A311" s="28" t="s">
        <v>125</v>
      </c>
      <c r="B311" s="28">
        <v>0</v>
      </c>
      <c r="D311" s="29">
        <v>0</v>
      </c>
      <c r="E311" s="28" t="s">
        <v>102</v>
      </c>
      <c r="F311" s="28">
        <v>0</v>
      </c>
      <c r="G311" s="30">
        <v>0</v>
      </c>
      <c r="H311" s="28" t="s">
        <v>103</v>
      </c>
      <c r="I311" s="28" t="s">
        <v>104</v>
      </c>
      <c r="J311" s="28">
        <v>0</v>
      </c>
      <c r="K311" s="31">
        <v>296.21638932799999</v>
      </c>
      <c r="L311" s="31">
        <v>2013.78490253</v>
      </c>
      <c r="M311" s="29">
        <v>0</v>
      </c>
      <c r="N311" s="29">
        <v>0</v>
      </c>
      <c r="O311" s="28">
        <v>0</v>
      </c>
      <c r="P311" s="28">
        <v>0</v>
      </c>
      <c r="Q311" s="32">
        <v>74546</v>
      </c>
      <c r="R311" s="32">
        <v>6460</v>
      </c>
      <c r="T311" s="28" t="s">
        <v>130</v>
      </c>
      <c r="U311" s="32">
        <v>54.65</v>
      </c>
      <c r="V311" s="32">
        <v>1</v>
      </c>
      <c r="W311" s="32">
        <v>0</v>
      </c>
      <c r="X311" s="32">
        <v>0</v>
      </c>
      <c r="Y311" s="32">
        <f t="shared" si="24"/>
        <v>0</v>
      </c>
      <c r="Z311" s="32">
        <f t="shared" si="25"/>
        <v>0</v>
      </c>
      <c r="AA311" s="32">
        <v>0.26600000000000001</v>
      </c>
      <c r="AB311" s="33">
        <v>0.497224656266336</v>
      </c>
      <c r="AC311">
        <f t="shared" si="26"/>
        <v>743</v>
      </c>
      <c r="AD311">
        <f t="shared" si="27"/>
        <v>0</v>
      </c>
      <c r="AE311">
        <f t="shared" si="28"/>
        <v>0</v>
      </c>
      <c r="AF311">
        <f>'TP Factors'!$D$5</f>
        <v>0.88209793191670816</v>
      </c>
      <c r="AG311">
        <f t="shared" si="29"/>
        <v>0</v>
      </c>
    </row>
    <row r="312" spans="1:33">
      <c r="A312" s="28" t="s">
        <v>125</v>
      </c>
      <c r="B312" s="28">
        <v>0</v>
      </c>
      <c r="D312" s="29">
        <v>0</v>
      </c>
      <c r="E312" s="28" t="s">
        <v>102</v>
      </c>
      <c r="F312" s="28">
        <v>0</v>
      </c>
      <c r="G312" s="30">
        <v>0</v>
      </c>
      <c r="H312" s="28" t="s">
        <v>103</v>
      </c>
      <c r="I312" s="28" t="s">
        <v>104</v>
      </c>
      <c r="J312" s="28">
        <v>0</v>
      </c>
      <c r="K312" s="31">
        <v>150.16527004299999</v>
      </c>
      <c r="L312" s="31">
        <v>201.91782221099999</v>
      </c>
      <c r="M312" s="29">
        <v>0</v>
      </c>
      <c r="N312" s="29">
        <v>0</v>
      </c>
      <c r="O312" s="28">
        <v>0</v>
      </c>
      <c r="P312" s="28">
        <v>0</v>
      </c>
      <c r="Q312" s="32">
        <v>74547</v>
      </c>
      <c r="R312" s="32">
        <v>6460</v>
      </c>
      <c r="T312" s="28" t="s">
        <v>134</v>
      </c>
      <c r="U312" s="32">
        <v>54.65</v>
      </c>
      <c r="V312" s="32">
        <v>1</v>
      </c>
      <c r="W312" s="32">
        <v>0</v>
      </c>
      <c r="X312" s="32">
        <v>0</v>
      </c>
      <c r="Y312" s="32">
        <f t="shared" si="24"/>
        <v>0</v>
      </c>
      <c r="Z312" s="32">
        <f t="shared" si="25"/>
        <v>0</v>
      </c>
      <c r="AA312" s="32">
        <v>0.191</v>
      </c>
      <c r="AB312" s="33">
        <v>4.9855643628156199E-2</v>
      </c>
      <c r="AC312">
        <f t="shared" si="26"/>
        <v>53</v>
      </c>
      <c r="AD312">
        <f t="shared" si="27"/>
        <v>0</v>
      </c>
      <c r="AE312">
        <f t="shared" si="28"/>
        <v>0</v>
      </c>
      <c r="AF312">
        <f>'TP Factors'!$D$5</f>
        <v>0.88209793191670816</v>
      </c>
      <c r="AG312">
        <f t="shared" si="29"/>
        <v>0</v>
      </c>
    </row>
    <row r="313" spans="1:33">
      <c r="A313" s="28" t="s">
        <v>125</v>
      </c>
      <c r="B313" s="28">
        <v>0</v>
      </c>
      <c r="D313" s="29">
        <v>0</v>
      </c>
      <c r="E313" s="28" t="s">
        <v>102</v>
      </c>
      <c r="F313" s="28">
        <v>0</v>
      </c>
      <c r="G313" s="30">
        <v>0</v>
      </c>
      <c r="H313" s="28" t="s">
        <v>103</v>
      </c>
      <c r="I313" s="28" t="s">
        <v>104</v>
      </c>
      <c r="J313" s="28">
        <v>0</v>
      </c>
      <c r="K313" s="31">
        <v>783.45042813400005</v>
      </c>
      <c r="L313" s="31">
        <v>17696.848324899998</v>
      </c>
      <c r="M313" s="29">
        <v>0</v>
      </c>
      <c r="N313" s="29">
        <v>0</v>
      </c>
      <c r="O313" s="28">
        <v>0</v>
      </c>
      <c r="P313" s="28">
        <v>0</v>
      </c>
      <c r="Q313" s="32">
        <v>74548</v>
      </c>
      <c r="R313" s="32">
        <v>6460</v>
      </c>
      <c r="T313" s="28" t="s">
        <v>122</v>
      </c>
      <c r="U313" s="32">
        <v>54.65</v>
      </c>
      <c r="V313" s="32">
        <v>1</v>
      </c>
      <c r="W313" s="32">
        <v>0</v>
      </c>
      <c r="X313" s="32">
        <v>0</v>
      </c>
      <c r="Y313" s="32">
        <f t="shared" si="24"/>
        <v>0</v>
      </c>
      <c r="Z313" s="32">
        <f t="shared" si="25"/>
        <v>0</v>
      </c>
      <c r="AA313" s="32">
        <v>0.30299999999999999</v>
      </c>
      <c r="AB313" s="33">
        <v>4.36953841125416</v>
      </c>
      <c r="AC313">
        <f t="shared" si="26"/>
        <v>7437</v>
      </c>
      <c r="AD313">
        <f t="shared" si="27"/>
        <v>0</v>
      </c>
      <c r="AE313">
        <f t="shared" si="28"/>
        <v>0</v>
      </c>
      <c r="AF313">
        <f>'TP Factors'!$D$5</f>
        <v>0.88209793191670816</v>
      </c>
      <c r="AG313">
        <f t="shared" si="29"/>
        <v>0</v>
      </c>
    </row>
    <row r="314" spans="1:33">
      <c r="A314" s="28" t="s">
        <v>100</v>
      </c>
      <c r="B314" s="28">
        <v>0</v>
      </c>
      <c r="D314" s="29">
        <v>0</v>
      </c>
      <c r="E314" s="28" t="s">
        <v>102</v>
      </c>
      <c r="F314" s="28">
        <v>0</v>
      </c>
      <c r="G314" s="30">
        <v>105</v>
      </c>
      <c r="H314" s="28" t="s">
        <v>103</v>
      </c>
      <c r="I314" s="28" t="s">
        <v>104</v>
      </c>
      <c r="J314" s="28">
        <v>0</v>
      </c>
      <c r="K314" s="31">
        <v>413.00369636099998</v>
      </c>
      <c r="L314" s="31">
        <v>8364.2851945399998</v>
      </c>
      <c r="M314" s="29">
        <v>0</v>
      </c>
      <c r="N314" s="29">
        <v>0</v>
      </c>
      <c r="O314" s="28">
        <v>0</v>
      </c>
      <c r="P314" s="28">
        <v>0</v>
      </c>
      <c r="Q314" s="32">
        <v>74549</v>
      </c>
      <c r="R314" s="32">
        <v>1400</v>
      </c>
      <c r="T314" s="28" t="s">
        <v>106</v>
      </c>
      <c r="U314" s="32">
        <v>48.29</v>
      </c>
      <c r="V314" s="32">
        <v>1</v>
      </c>
      <c r="W314" s="32">
        <v>1.93</v>
      </c>
      <c r="X314" s="32">
        <v>0.497</v>
      </c>
      <c r="Y314" s="32">
        <f t="shared" si="24"/>
        <v>1.93</v>
      </c>
      <c r="Z314" s="32">
        <f t="shared" si="25"/>
        <v>0.497</v>
      </c>
      <c r="AA314" s="32">
        <v>0.88600000000000001</v>
      </c>
      <c r="AB314" s="33">
        <v>0.316153123183393</v>
      </c>
      <c r="AC314">
        <f t="shared" si="26"/>
        <v>1390</v>
      </c>
      <c r="AD314">
        <f t="shared" si="27"/>
        <v>6</v>
      </c>
      <c r="AE314">
        <f t="shared" si="28"/>
        <v>1.5</v>
      </c>
      <c r="AF314">
        <f>'TP Factors'!$D$5</f>
        <v>0.88209793191670816</v>
      </c>
      <c r="AG314">
        <f t="shared" si="29"/>
        <v>1.3</v>
      </c>
    </row>
    <row r="315" spans="1:33">
      <c r="A315" s="28" t="s">
        <v>100</v>
      </c>
      <c r="B315" s="28">
        <v>0</v>
      </c>
      <c r="D315" s="29">
        <v>0</v>
      </c>
      <c r="E315" s="28" t="s">
        <v>102</v>
      </c>
      <c r="F315" s="28">
        <v>0</v>
      </c>
      <c r="G315" s="30">
        <v>105</v>
      </c>
      <c r="H315" s="28" t="s">
        <v>103</v>
      </c>
      <c r="I315" s="28" t="s">
        <v>104</v>
      </c>
      <c r="J315" s="28">
        <v>0</v>
      </c>
      <c r="K315" s="31">
        <v>1158.8064571299999</v>
      </c>
      <c r="L315" s="31">
        <v>69725.947886499998</v>
      </c>
      <c r="M315" s="29">
        <v>0</v>
      </c>
      <c r="N315" s="29">
        <v>0</v>
      </c>
      <c r="O315" s="28">
        <v>0</v>
      </c>
      <c r="P315" s="28">
        <v>0</v>
      </c>
      <c r="Q315" s="32">
        <v>74550</v>
      </c>
      <c r="R315" s="32">
        <v>1400</v>
      </c>
      <c r="T315" s="28" t="s">
        <v>112</v>
      </c>
      <c r="U315" s="32">
        <v>48.29</v>
      </c>
      <c r="V315" s="32">
        <v>1</v>
      </c>
      <c r="W315" s="32">
        <v>1.93</v>
      </c>
      <c r="X315" s="32">
        <v>0.497</v>
      </c>
      <c r="Y315" s="32">
        <f t="shared" si="24"/>
        <v>1.93</v>
      </c>
      <c r="Z315" s="32">
        <f t="shared" si="25"/>
        <v>0.497</v>
      </c>
      <c r="AA315" s="32">
        <v>0.89</v>
      </c>
      <c r="AB315" s="33">
        <v>14.2348272205</v>
      </c>
      <c r="AC315">
        <f t="shared" si="26"/>
        <v>62885</v>
      </c>
      <c r="AD315">
        <f t="shared" si="27"/>
        <v>268</v>
      </c>
      <c r="AE315">
        <f t="shared" si="28"/>
        <v>68.900000000000006</v>
      </c>
      <c r="AF315">
        <f>'TP Factors'!$D$5</f>
        <v>0.88209793191670816</v>
      </c>
      <c r="AG315">
        <f t="shared" si="29"/>
        <v>60.8</v>
      </c>
    </row>
    <row r="316" spans="1:33">
      <c r="A316" s="28" t="s">
        <v>125</v>
      </c>
      <c r="B316" s="28">
        <v>0</v>
      </c>
      <c r="D316" s="29">
        <v>0</v>
      </c>
      <c r="E316" s="28" t="s">
        <v>102</v>
      </c>
      <c r="F316" s="28">
        <v>0</v>
      </c>
      <c r="G316" s="30">
        <v>105</v>
      </c>
      <c r="H316" s="28" t="s">
        <v>103</v>
      </c>
      <c r="I316" s="28" t="s">
        <v>104</v>
      </c>
      <c r="J316" s="28">
        <v>0</v>
      </c>
      <c r="K316" s="31">
        <v>352.623365105</v>
      </c>
      <c r="L316" s="31">
        <v>5905.9282762299999</v>
      </c>
      <c r="M316" s="29">
        <v>0</v>
      </c>
      <c r="N316" s="29">
        <v>0</v>
      </c>
      <c r="O316" s="28">
        <v>0</v>
      </c>
      <c r="P316" s="28">
        <v>0</v>
      </c>
      <c r="Q316" s="32">
        <v>74551</v>
      </c>
      <c r="R316" s="32">
        <v>1400</v>
      </c>
      <c r="T316" s="28" t="s">
        <v>112</v>
      </c>
      <c r="U316" s="32">
        <v>54.65</v>
      </c>
      <c r="V316" s="32">
        <v>1</v>
      </c>
      <c r="W316" s="32">
        <v>1.93</v>
      </c>
      <c r="X316" s="32">
        <v>0.497</v>
      </c>
      <c r="Y316" s="32">
        <f t="shared" si="24"/>
        <v>1.93</v>
      </c>
      <c r="Z316" s="32">
        <f t="shared" si="25"/>
        <v>0.497</v>
      </c>
      <c r="AA316" s="32">
        <v>0.89</v>
      </c>
      <c r="AB316" s="33">
        <v>0.234834805122906</v>
      </c>
      <c r="AC316">
        <f t="shared" si="26"/>
        <v>1174</v>
      </c>
      <c r="AD316">
        <f t="shared" si="27"/>
        <v>5</v>
      </c>
      <c r="AE316">
        <f t="shared" si="28"/>
        <v>1.3</v>
      </c>
      <c r="AF316">
        <f>'TP Factors'!$D$5</f>
        <v>0.88209793191670816</v>
      </c>
      <c r="AG316">
        <f t="shared" si="29"/>
        <v>1.1000000000000001</v>
      </c>
    </row>
    <row r="317" spans="1:33">
      <c r="A317" s="28" t="s">
        <v>125</v>
      </c>
      <c r="B317" s="28">
        <v>0</v>
      </c>
      <c r="D317" s="29">
        <v>0</v>
      </c>
      <c r="E317" s="28" t="s">
        <v>102</v>
      </c>
      <c r="F317" s="28">
        <v>0</v>
      </c>
      <c r="G317" s="30">
        <v>45</v>
      </c>
      <c r="H317" s="28" t="s">
        <v>103</v>
      </c>
      <c r="I317" s="28" t="s">
        <v>104</v>
      </c>
      <c r="J317" s="28">
        <v>0</v>
      </c>
      <c r="K317" s="31">
        <v>124.94157398900001</v>
      </c>
      <c r="L317" s="31">
        <v>106.317924976</v>
      </c>
      <c r="M317" s="29">
        <v>0</v>
      </c>
      <c r="N317" s="29">
        <v>0</v>
      </c>
      <c r="O317" s="28">
        <v>0</v>
      </c>
      <c r="P317" s="28">
        <v>0</v>
      </c>
      <c r="Q317" s="32">
        <v>74558</v>
      </c>
      <c r="R317" s="32">
        <v>8140</v>
      </c>
      <c r="T317" s="28" t="s">
        <v>110</v>
      </c>
      <c r="U317" s="32">
        <v>54.65</v>
      </c>
      <c r="V317" s="32">
        <v>1</v>
      </c>
      <c r="W317" s="32">
        <v>1.2</v>
      </c>
      <c r="X317" s="32">
        <v>0.48</v>
      </c>
      <c r="Y317" s="32">
        <f t="shared" si="24"/>
        <v>1.2</v>
      </c>
      <c r="Z317" s="32">
        <f t="shared" si="25"/>
        <v>0.48</v>
      </c>
      <c r="AA317" s="32">
        <v>0.63</v>
      </c>
      <c r="AB317" s="33">
        <v>2.6251002516238901E-2</v>
      </c>
      <c r="AC317">
        <f t="shared" si="26"/>
        <v>93</v>
      </c>
      <c r="AD317">
        <f t="shared" si="27"/>
        <v>0</v>
      </c>
      <c r="AE317">
        <f t="shared" si="28"/>
        <v>0.1</v>
      </c>
      <c r="AF317">
        <f>'TP Factors'!$D$5</f>
        <v>0.88209793191670816</v>
      </c>
      <c r="AG317">
        <f t="shared" si="29"/>
        <v>0.1</v>
      </c>
    </row>
    <row r="318" spans="1:33">
      <c r="A318" s="28" t="s">
        <v>125</v>
      </c>
      <c r="B318" s="28">
        <v>0</v>
      </c>
      <c r="D318" s="29">
        <v>0</v>
      </c>
      <c r="E318" s="28" t="s">
        <v>102</v>
      </c>
      <c r="F318" s="28">
        <v>0</v>
      </c>
      <c r="G318" s="30">
        <v>45</v>
      </c>
      <c r="H318" s="28" t="s">
        <v>103</v>
      </c>
      <c r="I318" s="28" t="s">
        <v>104</v>
      </c>
      <c r="J318" s="28">
        <v>0</v>
      </c>
      <c r="K318" s="31">
        <v>185.38626038699999</v>
      </c>
      <c r="L318" s="31">
        <v>1207.7941697900001</v>
      </c>
      <c r="M318" s="29">
        <v>0</v>
      </c>
      <c r="N318" s="29">
        <v>0</v>
      </c>
      <c r="O318" s="28">
        <v>0</v>
      </c>
      <c r="P318" s="28">
        <v>0</v>
      </c>
      <c r="Q318" s="32">
        <v>74559</v>
      </c>
      <c r="R318" s="32">
        <v>8140</v>
      </c>
      <c r="T318" s="28" t="s">
        <v>110</v>
      </c>
      <c r="U318" s="32">
        <v>54.65</v>
      </c>
      <c r="V318" s="32">
        <v>1</v>
      </c>
      <c r="W318" s="32">
        <v>1.2</v>
      </c>
      <c r="X318" s="32">
        <v>0.48</v>
      </c>
      <c r="Y318" s="32">
        <f t="shared" si="24"/>
        <v>1.2</v>
      </c>
      <c r="Z318" s="32">
        <f t="shared" si="25"/>
        <v>0.48</v>
      </c>
      <c r="AA318" s="32">
        <v>0.63</v>
      </c>
      <c r="AB318" s="33">
        <v>0.298216966454873</v>
      </c>
      <c r="AC318">
        <f t="shared" si="26"/>
        <v>1055</v>
      </c>
      <c r="AD318">
        <f t="shared" si="27"/>
        <v>3</v>
      </c>
      <c r="AE318">
        <f t="shared" si="28"/>
        <v>1.1000000000000001</v>
      </c>
      <c r="AF318">
        <f>'TP Factors'!$D$5</f>
        <v>0.88209793191670816</v>
      </c>
      <c r="AG318">
        <f t="shared" si="29"/>
        <v>1</v>
      </c>
    </row>
    <row r="319" spans="1:33">
      <c r="A319" s="28" t="s">
        <v>125</v>
      </c>
      <c r="B319" s="28">
        <v>0</v>
      </c>
      <c r="D319" s="29">
        <v>0</v>
      </c>
      <c r="E319" s="28" t="s">
        <v>102</v>
      </c>
      <c r="F319" s="28">
        <v>0</v>
      </c>
      <c r="G319" s="30">
        <v>45</v>
      </c>
      <c r="H319" s="28" t="s">
        <v>103</v>
      </c>
      <c r="I319" s="28" t="s">
        <v>104</v>
      </c>
      <c r="J319" s="28">
        <v>0</v>
      </c>
      <c r="K319" s="31">
        <v>2409.16885972</v>
      </c>
      <c r="L319" s="31">
        <v>32524.835178400001</v>
      </c>
      <c r="M319" s="29">
        <v>0</v>
      </c>
      <c r="N319" s="29">
        <v>0</v>
      </c>
      <c r="O319" s="28">
        <v>0</v>
      </c>
      <c r="P319" s="28">
        <v>0</v>
      </c>
      <c r="Q319" s="32">
        <v>74560</v>
      </c>
      <c r="R319" s="32">
        <v>8140</v>
      </c>
      <c r="T319" s="28" t="s">
        <v>110</v>
      </c>
      <c r="U319" s="32">
        <v>54.65</v>
      </c>
      <c r="V319" s="32">
        <v>1</v>
      </c>
      <c r="W319" s="32">
        <v>1.2</v>
      </c>
      <c r="X319" s="32">
        <v>0.48</v>
      </c>
      <c r="Y319" s="32">
        <f t="shared" si="24"/>
        <v>1.2</v>
      </c>
      <c r="Z319" s="32">
        <f t="shared" si="25"/>
        <v>0.48</v>
      </c>
      <c r="AA319" s="32">
        <v>0.63</v>
      </c>
      <c r="AB319" s="33">
        <v>6.4445086785281598</v>
      </c>
      <c r="AC319">
        <f t="shared" si="26"/>
        <v>22807</v>
      </c>
      <c r="AD319">
        <f t="shared" si="27"/>
        <v>60</v>
      </c>
      <c r="AE319">
        <f t="shared" si="28"/>
        <v>24.1</v>
      </c>
      <c r="AF319">
        <f>'TP Factors'!$D$5</f>
        <v>0.88209793191670816</v>
      </c>
      <c r="AG319">
        <f t="shared" si="29"/>
        <v>21.3</v>
      </c>
    </row>
    <row r="320" spans="1:33">
      <c r="A320" s="28" t="s">
        <v>125</v>
      </c>
      <c r="B320" s="28">
        <v>0</v>
      </c>
      <c r="D320" s="29">
        <v>0</v>
      </c>
      <c r="E320" s="28" t="s">
        <v>102</v>
      </c>
      <c r="F320" s="28">
        <v>0</v>
      </c>
      <c r="G320" s="30">
        <v>45</v>
      </c>
      <c r="H320" s="28" t="s">
        <v>103</v>
      </c>
      <c r="I320" s="28" t="s">
        <v>104</v>
      </c>
      <c r="J320" s="28">
        <v>0</v>
      </c>
      <c r="K320" s="31">
        <v>194.32930925900001</v>
      </c>
      <c r="L320" s="31">
        <v>1437.0674862999999</v>
      </c>
      <c r="M320" s="29">
        <v>0</v>
      </c>
      <c r="N320" s="29">
        <v>0</v>
      </c>
      <c r="O320" s="28">
        <v>0</v>
      </c>
      <c r="P320" s="28">
        <v>0</v>
      </c>
      <c r="Q320" s="32">
        <v>74561</v>
      </c>
      <c r="R320" s="32">
        <v>8140</v>
      </c>
      <c r="T320" s="28" t="s">
        <v>110</v>
      </c>
      <c r="U320" s="32">
        <v>54.65</v>
      </c>
      <c r="V320" s="32">
        <v>1</v>
      </c>
      <c r="W320" s="32">
        <v>1.2</v>
      </c>
      <c r="X320" s="32">
        <v>0.48</v>
      </c>
      <c r="Y320" s="32">
        <f t="shared" si="24"/>
        <v>1.2</v>
      </c>
      <c r="Z320" s="32">
        <f t="shared" si="25"/>
        <v>0.48</v>
      </c>
      <c r="AA320" s="32">
        <v>0.63</v>
      </c>
      <c r="AB320" s="33">
        <v>0.35482692239685298</v>
      </c>
      <c r="AC320">
        <f t="shared" si="26"/>
        <v>1256</v>
      </c>
      <c r="AD320">
        <f t="shared" si="27"/>
        <v>3</v>
      </c>
      <c r="AE320">
        <f t="shared" si="28"/>
        <v>1.3</v>
      </c>
      <c r="AF320">
        <f>'TP Factors'!$D$5</f>
        <v>0.88209793191670816</v>
      </c>
      <c r="AG320">
        <f t="shared" si="29"/>
        <v>1.1000000000000001</v>
      </c>
    </row>
    <row r="321" spans="1:33">
      <c r="A321" s="28" t="s">
        <v>125</v>
      </c>
      <c r="B321" s="28">
        <v>0</v>
      </c>
      <c r="D321" s="29">
        <v>0</v>
      </c>
      <c r="E321" s="28" t="s">
        <v>102</v>
      </c>
      <c r="F321" s="28">
        <v>0</v>
      </c>
      <c r="G321" s="30">
        <v>45</v>
      </c>
      <c r="H321" s="28" t="s">
        <v>103</v>
      </c>
      <c r="I321" s="28" t="s">
        <v>104</v>
      </c>
      <c r="J321" s="28">
        <v>0</v>
      </c>
      <c r="K321" s="31">
        <v>194.124360008</v>
      </c>
      <c r="L321" s="31">
        <v>787.66143538899996</v>
      </c>
      <c r="M321" s="29">
        <v>0</v>
      </c>
      <c r="N321" s="29">
        <v>0</v>
      </c>
      <c r="O321" s="28">
        <v>0</v>
      </c>
      <c r="P321" s="28">
        <v>0</v>
      </c>
      <c r="Q321" s="32">
        <v>74574</v>
      </c>
      <c r="R321" s="32">
        <v>8140</v>
      </c>
      <c r="T321" s="28" t="s">
        <v>110</v>
      </c>
      <c r="U321" s="32">
        <v>54.65</v>
      </c>
      <c r="V321" s="32">
        <v>1</v>
      </c>
      <c r="W321" s="32">
        <v>1.2</v>
      </c>
      <c r="X321" s="32">
        <v>0.48</v>
      </c>
      <c r="Y321" s="32">
        <f t="shared" si="24"/>
        <v>1.2</v>
      </c>
      <c r="Z321" s="32">
        <f t="shared" si="25"/>
        <v>0.48</v>
      </c>
      <c r="AA321" s="32">
        <v>0.63</v>
      </c>
      <c r="AB321" s="33">
        <v>0.19448157996048701</v>
      </c>
      <c r="AC321">
        <f t="shared" si="26"/>
        <v>688</v>
      </c>
      <c r="AD321">
        <f t="shared" si="27"/>
        <v>2</v>
      </c>
      <c r="AE321">
        <f t="shared" si="28"/>
        <v>0.7</v>
      </c>
      <c r="AF321">
        <f>'TP Factors'!$D$5</f>
        <v>0.88209793191670816</v>
      </c>
      <c r="AG321">
        <f t="shared" si="29"/>
        <v>0.6</v>
      </c>
    </row>
    <row r="322" spans="1:33">
      <c r="A322" s="28" t="s">
        <v>125</v>
      </c>
      <c r="B322" s="28">
        <v>0</v>
      </c>
      <c r="D322" s="29">
        <v>0</v>
      </c>
      <c r="E322" s="28" t="s">
        <v>102</v>
      </c>
      <c r="F322" s="28">
        <v>0</v>
      </c>
      <c r="G322" s="30">
        <v>45</v>
      </c>
      <c r="H322" s="28" t="s">
        <v>103</v>
      </c>
      <c r="I322" s="28" t="s">
        <v>104</v>
      </c>
      <c r="J322" s="28">
        <v>0</v>
      </c>
      <c r="K322" s="31">
        <v>837.17955847899998</v>
      </c>
      <c r="L322" s="31">
        <v>2637.9341248699998</v>
      </c>
      <c r="M322" s="29">
        <v>0</v>
      </c>
      <c r="N322" s="29">
        <v>0</v>
      </c>
      <c r="O322" s="28">
        <v>0</v>
      </c>
      <c r="P322" s="28">
        <v>0</v>
      </c>
      <c r="Q322" s="32">
        <v>74576</v>
      </c>
      <c r="R322" s="32">
        <v>8140</v>
      </c>
      <c r="T322" s="28" t="s">
        <v>147</v>
      </c>
      <c r="U322" s="32">
        <v>54.65</v>
      </c>
      <c r="V322" s="32">
        <v>1</v>
      </c>
      <c r="W322" s="32">
        <v>1.2</v>
      </c>
      <c r="X322" s="32">
        <v>0.48</v>
      </c>
      <c r="Y322" s="32">
        <f t="shared" si="24"/>
        <v>1.2</v>
      </c>
      <c r="Z322" s="32">
        <f t="shared" si="25"/>
        <v>0.48</v>
      </c>
      <c r="AA322" s="32">
        <v>0.70299999999999996</v>
      </c>
      <c r="AB322" s="33">
        <v>0.637163137457883</v>
      </c>
      <c r="AC322">
        <f t="shared" si="26"/>
        <v>2516</v>
      </c>
      <c r="AD322">
        <f t="shared" si="27"/>
        <v>7</v>
      </c>
      <c r="AE322">
        <f t="shared" si="28"/>
        <v>2.7</v>
      </c>
      <c r="AF322">
        <f>'TP Factors'!$D$5</f>
        <v>0.88209793191670816</v>
      </c>
      <c r="AG322">
        <f t="shared" si="29"/>
        <v>2.4</v>
      </c>
    </row>
    <row r="323" spans="1:33">
      <c r="A323" s="28" t="s">
        <v>125</v>
      </c>
      <c r="B323" s="28">
        <v>0</v>
      </c>
      <c r="D323" s="29">
        <v>0</v>
      </c>
      <c r="E323" s="28" t="s">
        <v>102</v>
      </c>
      <c r="F323" s="28">
        <v>0</v>
      </c>
      <c r="G323" s="30">
        <v>45</v>
      </c>
      <c r="H323" s="28" t="s">
        <v>103</v>
      </c>
      <c r="I323" s="28" t="s">
        <v>104</v>
      </c>
      <c r="J323" s="28">
        <v>0</v>
      </c>
      <c r="K323" s="31">
        <v>389.22303096799999</v>
      </c>
      <c r="L323" s="31">
        <v>4319.8850048800005</v>
      </c>
      <c r="M323" s="29">
        <v>0</v>
      </c>
      <c r="N323" s="29">
        <v>0</v>
      </c>
      <c r="O323" s="28">
        <v>0</v>
      </c>
      <c r="P323" s="28">
        <v>0</v>
      </c>
      <c r="Q323" s="32">
        <v>74577</v>
      </c>
      <c r="R323" s="32">
        <v>8140</v>
      </c>
      <c r="T323" s="28" t="s">
        <v>110</v>
      </c>
      <c r="U323" s="32">
        <v>54.65</v>
      </c>
      <c r="V323" s="32">
        <v>1</v>
      </c>
      <c r="W323" s="32">
        <v>1.2</v>
      </c>
      <c r="X323" s="32">
        <v>0.48</v>
      </c>
      <c r="Y323" s="32">
        <f t="shared" ref="Y323:Y386" si="30">W323</f>
        <v>1.2</v>
      </c>
      <c r="Z323" s="32">
        <f t="shared" ref="Z323:Z386" si="31">X323</f>
        <v>0.48</v>
      </c>
      <c r="AA323" s="32">
        <v>0.63</v>
      </c>
      <c r="AB323" s="33">
        <v>0.65457857321193802</v>
      </c>
      <c r="AC323">
        <f t="shared" ref="AC323:AC386" si="32">ROUND(AB323*AA323*U323*102.79,0)</f>
        <v>2317</v>
      </c>
      <c r="AD323">
        <f t="shared" ref="AD323:AD386" si="33">ROUND(Y323*AC323*0.002205,0)</f>
        <v>6</v>
      </c>
      <c r="AE323">
        <f t="shared" ref="AE323:AE386" si="34">ROUND(Z323*AC323*0.002205,1)</f>
        <v>2.5</v>
      </c>
      <c r="AF323">
        <f>'TP Factors'!$D$5</f>
        <v>0.88209793191670816</v>
      </c>
      <c r="AG323">
        <f t="shared" ref="AG323:AG386" si="35">ROUND(AE323*AF323,1)</f>
        <v>2.2000000000000002</v>
      </c>
    </row>
    <row r="324" spans="1:33">
      <c r="A324" s="28" t="s">
        <v>125</v>
      </c>
      <c r="B324" s="28">
        <v>0</v>
      </c>
      <c r="D324" s="29">
        <v>0</v>
      </c>
      <c r="E324" s="28" t="s">
        <v>102</v>
      </c>
      <c r="F324" s="28">
        <v>0</v>
      </c>
      <c r="G324" s="30">
        <v>45</v>
      </c>
      <c r="H324" s="28" t="s">
        <v>103</v>
      </c>
      <c r="I324" s="28" t="s">
        <v>104</v>
      </c>
      <c r="J324" s="28">
        <v>0</v>
      </c>
      <c r="K324" s="31">
        <v>1286.4646723999999</v>
      </c>
      <c r="L324" s="31">
        <v>39272.464843499998</v>
      </c>
      <c r="M324" s="29">
        <v>0</v>
      </c>
      <c r="N324" s="29">
        <v>0</v>
      </c>
      <c r="O324" s="28">
        <v>0</v>
      </c>
      <c r="P324" s="28">
        <v>0</v>
      </c>
      <c r="Q324" s="32">
        <v>74578</v>
      </c>
      <c r="R324" s="32">
        <v>8140</v>
      </c>
      <c r="T324" s="28" t="s">
        <v>110</v>
      </c>
      <c r="U324" s="32">
        <v>54.65</v>
      </c>
      <c r="V324" s="32">
        <v>1</v>
      </c>
      <c r="W324" s="32">
        <v>1.2</v>
      </c>
      <c r="X324" s="32">
        <v>0.48</v>
      </c>
      <c r="Y324" s="32">
        <f t="shared" si="30"/>
        <v>1.2</v>
      </c>
      <c r="Z324" s="32">
        <f t="shared" si="31"/>
        <v>0.48</v>
      </c>
      <c r="AA324" s="32">
        <v>0.63</v>
      </c>
      <c r="AB324" s="33">
        <v>1.82099418530812E-2</v>
      </c>
      <c r="AC324">
        <f t="shared" si="32"/>
        <v>64</v>
      </c>
      <c r="AD324">
        <f t="shared" si="33"/>
        <v>0</v>
      </c>
      <c r="AE324">
        <f t="shared" si="34"/>
        <v>0.1</v>
      </c>
      <c r="AF324">
        <f>'TP Factors'!$D$5</f>
        <v>0.88209793191670816</v>
      </c>
      <c r="AG324">
        <f t="shared" si="35"/>
        <v>0.1</v>
      </c>
    </row>
    <row r="325" spans="1:33">
      <c r="A325" s="28" t="s">
        <v>125</v>
      </c>
      <c r="B325" s="28">
        <v>0</v>
      </c>
      <c r="D325" s="29">
        <v>0</v>
      </c>
      <c r="E325" s="28" t="s">
        <v>102</v>
      </c>
      <c r="F325" s="28">
        <v>0</v>
      </c>
      <c r="G325" s="30">
        <v>0</v>
      </c>
      <c r="H325" s="28" t="s">
        <v>103</v>
      </c>
      <c r="I325" s="28" t="s">
        <v>104</v>
      </c>
      <c r="J325" s="28">
        <v>0</v>
      </c>
      <c r="K325" s="31">
        <v>168.18559249</v>
      </c>
      <c r="L325" s="31">
        <v>1076.7743912000001</v>
      </c>
      <c r="M325" s="29">
        <v>0</v>
      </c>
      <c r="N325" s="29">
        <v>0</v>
      </c>
      <c r="O325" s="28">
        <v>0</v>
      </c>
      <c r="P325" s="28">
        <v>0</v>
      </c>
      <c r="Q325" s="32">
        <v>74579</v>
      </c>
      <c r="R325" s="32">
        <v>6460</v>
      </c>
      <c r="T325" s="28" t="s">
        <v>182</v>
      </c>
      <c r="U325" s="32">
        <v>54.65</v>
      </c>
      <c r="V325" s="32">
        <v>1</v>
      </c>
      <c r="W325" s="32">
        <v>0</v>
      </c>
      <c r="X325" s="32">
        <v>0</v>
      </c>
      <c r="Y325" s="32">
        <f t="shared" si="30"/>
        <v>0</v>
      </c>
      <c r="Z325" s="32">
        <f t="shared" si="31"/>
        <v>0</v>
      </c>
      <c r="AA325" s="32">
        <v>0.30299999999999999</v>
      </c>
      <c r="AB325" s="33">
        <v>0.26586678663626101</v>
      </c>
      <c r="AC325">
        <f t="shared" si="32"/>
        <v>453</v>
      </c>
      <c r="AD325">
        <f t="shared" si="33"/>
        <v>0</v>
      </c>
      <c r="AE325">
        <f t="shared" si="34"/>
        <v>0</v>
      </c>
      <c r="AF325">
        <f>'TP Factors'!$D$5</f>
        <v>0.88209793191670816</v>
      </c>
      <c r="AG325">
        <f t="shared" si="35"/>
        <v>0</v>
      </c>
    </row>
    <row r="326" spans="1:33">
      <c r="A326" s="28" t="s">
        <v>125</v>
      </c>
      <c r="B326" s="28">
        <v>0</v>
      </c>
      <c r="D326" s="29">
        <v>0</v>
      </c>
      <c r="E326" s="28" t="s">
        <v>102</v>
      </c>
      <c r="F326" s="28">
        <v>0</v>
      </c>
      <c r="G326" s="30">
        <v>0</v>
      </c>
      <c r="H326" s="28" t="s">
        <v>103</v>
      </c>
      <c r="I326" s="28" t="s">
        <v>104</v>
      </c>
      <c r="J326" s="28">
        <v>0</v>
      </c>
      <c r="K326" s="31">
        <v>190.13970931899999</v>
      </c>
      <c r="L326" s="31">
        <v>2049.7658294100002</v>
      </c>
      <c r="M326" s="29">
        <v>0</v>
      </c>
      <c r="N326" s="29">
        <v>0</v>
      </c>
      <c r="O326" s="28">
        <v>0</v>
      </c>
      <c r="P326" s="28">
        <v>0</v>
      </c>
      <c r="Q326" s="32">
        <v>74580</v>
      </c>
      <c r="R326" s="32">
        <v>6460</v>
      </c>
      <c r="T326" s="28" t="s">
        <v>130</v>
      </c>
      <c r="U326" s="32">
        <v>54.65</v>
      </c>
      <c r="V326" s="32">
        <v>1</v>
      </c>
      <c r="W326" s="32">
        <v>0</v>
      </c>
      <c r="X326" s="32">
        <v>0</v>
      </c>
      <c r="Y326" s="32">
        <f t="shared" si="30"/>
        <v>0</v>
      </c>
      <c r="Z326" s="32">
        <f t="shared" si="31"/>
        <v>0</v>
      </c>
      <c r="AA326" s="32">
        <v>0.26600000000000001</v>
      </c>
      <c r="AB326" s="33">
        <v>0.50610850174454802</v>
      </c>
      <c r="AC326">
        <f t="shared" si="32"/>
        <v>756</v>
      </c>
      <c r="AD326">
        <f t="shared" si="33"/>
        <v>0</v>
      </c>
      <c r="AE326">
        <f t="shared" si="34"/>
        <v>0</v>
      </c>
      <c r="AF326">
        <f>'TP Factors'!$D$5</f>
        <v>0.88209793191670816</v>
      </c>
      <c r="AG326">
        <f t="shared" si="35"/>
        <v>0</v>
      </c>
    </row>
    <row r="327" spans="1:33">
      <c r="A327" s="28" t="s">
        <v>125</v>
      </c>
      <c r="B327" s="28">
        <v>0</v>
      </c>
      <c r="D327" s="29">
        <v>0</v>
      </c>
      <c r="E327" s="28" t="s">
        <v>102</v>
      </c>
      <c r="F327" s="28">
        <v>0</v>
      </c>
      <c r="G327" s="30">
        <v>4</v>
      </c>
      <c r="H327" s="28" t="s">
        <v>103</v>
      </c>
      <c r="I327" s="28" t="s">
        <v>104</v>
      </c>
      <c r="J327" s="28">
        <v>0</v>
      </c>
      <c r="K327" s="31">
        <v>70.321736327300002</v>
      </c>
      <c r="L327" s="31">
        <v>190.92573217</v>
      </c>
      <c r="M327" s="29">
        <v>0</v>
      </c>
      <c r="N327" s="29">
        <v>0</v>
      </c>
      <c r="O327" s="28">
        <v>0</v>
      </c>
      <c r="P327" s="28">
        <v>0</v>
      </c>
      <c r="Q327" s="32">
        <v>74591</v>
      </c>
      <c r="R327" s="32">
        <v>3100</v>
      </c>
      <c r="T327" s="28" t="s">
        <v>164</v>
      </c>
      <c r="U327" s="32">
        <v>54.65</v>
      </c>
      <c r="V327" s="32">
        <v>1</v>
      </c>
      <c r="W327" s="32">
        <v>1.2</v>
      </c>
      <c r="X327" s="32">
        <v>6.4000000000000001E-2</v>
      </c>
      <c r="Y327" s="32">
        <f t="shared" si="30"/>
        <v>1.2</v>
      </c>
      <c r="Z327" s="32">
        <f t="shared" si="31"/>
        <v>6.4000000000000001E-2</v>
      </c>
      <c r="AA327" s="32">
        <v>0.3</v>
      </c>
      <c r="AB327" s="33">
        <v>4.7141553084355602E-2</v>
      </c>
      <c r="AC327">
        <f t="shared" si="32"/>
        <v>79</v>
      </c>
      <c r="AD327">
        <f t="shared" si="33"/>
        <v>0</v>
      </c>
      <c r="AE327">
        <f t="shared" si="34"/>
        <v>0</v>
      </c>
      <c r="AF327">
        <f>'TP Factors'!$D$5</f>
        <v>0.88209793191670816</v>
      </c>
      <c r="AG327">
        <f t="shared" si="35"/>
        <v>0</v>
      </c>
    </row>
    <row r="328" spans="1:33">
      <c r="A328" s="28" t="s">
        <v>125</v>
      </c>
      <c r="B328" s="28">
        <v>0</v>
      </c>
      <c r="D328" s="29">
        <v>0</v>
      </c>
      <c r="E328" s="28" t="s">
        <v>102</v>
      </c>
      <c r="F328" s="28">
        <v>0</v>
      </c>
      <c r="G328" s="30">
        <v>4</v>
      </c>
      <c r="H328" s="28" t="s">
        <v>103</v>
      </c>
      <c r="I328" s="28" t="s">
        <v>104</v>
      </c>
      <c r="J328" s="28">
        <v>0</v>
      </c>
      <c r="K328" s="31">
        <v>64.737582809599999</v>
      </c>
      <c r="L328" s="31">
        <v>258.58084342500001</v>
      </c>
      <c r="M328" s="29">
        <v>0</v>
      </c>
      <c r="N328" s="29">
        <v>0</v>
      </c>
      <c r="O328" s="28">
        <v>0</v>
      </c>
      <c r="P328" s="28">
        <v>0</v>
      </c>
      <c r="Q328" s="32">
        <v>74592</v>
      </c>
      <c r="R328" s="32">
        <v>3100</v>
      </c>
      <c r="T328" s="28" t="s">
        <v>165</v>
      </c>
      <c r="U328" s="32">
        <v>54.65</v>
      </c>
      <c r="V328" s="32">
        <v>1</v>
      </c>
      <c r="W328" s="32">
        <v>1.2</v>
      </c>
      <c r="X328" s="32">
        <v>6.4000000000000001E-2</v>
      </c>
      <c r="Y328" s="32">
        <f t="shared" si="30"/>
        <v>1.2</v>
      </c>
      <c r="Z328" s="32">
        <f t="shared" si="31"/>
        <v>6.4000000000000001E-2</v>
      </c>
      <c r="AA328" s="32">
        <v>0.41099999999999998</v>
      </c>
      <c r="AB328" s="33">
        <v>6.3846306383527604E-2</v>
      </c>
      <c r="AC328">
        <f t="shared" si="32"/>
        <v>147</v>
      </c>
      <c r="AD328">
        <f t="shared" si="33"/>
        <v>0</v>
      </c>
      <c r="AE328">
        <f t="shared" si="34"/>
        <v>0</v>
      </c>
      <c r="AF328">
        <f>'TP Factors'!$D$5</f>
        <v>0.88209793191670816</v>
      </c>
      <c r="AG328">
        <f t="shared" si="35"/>
        <v>0</v>
      </c>
    </row>
    <row r="329" spans="1:33">
      <c r="A329" s="28" t="s">
        <v>125</v>
      </c>
      <c r="B329" s="28">
        <v>0</v>
      </c>
      <c r="D329" s="29">
        <v>0</v>
      </c>
      <c r="E329" s="28" t="s">
        <v>102</v>
      </c>
      <c r="F329" s="28">
        <v>0</v>
      </c>
      <c r="G329" s="30">
        <v>4</v>
      </c>
      <c r="H329" s="28" t="s">
        <v>103</v>
      </c>
      <c r="I329" s="28" t="s">
        <v>104</v>
      </c>
      <c r="J329" s="28">
        <v>0</v>
      </c>
      <c r="K329" s="31">
        <v>76.738854722900001</v>
      </c>
      <c r="L329" s="31">
        <v>322.24085755900001</v>
      </c>
      <c r="M329" s="29">
        <v>0</v>
      </c>
      <c r="N329" s="29">
        <v>0</v>
      </c>
      <c r="O329" s="28">
        <v>0</v>
      </c>
      <c r="P329" s="28">
        <v>0</v>
      </c>
      <c r="Q329" s="32">
        <v>74593</v>
      </c>
      <c r="R329" s="32">
        <v>3100</v>
      </c>
      <c r="T329" s="28" t="s">
        <v>165</v>
      </c>
      <c r="U329" s="32">
        <v>54.65</v>
      </c>
      <c r="V329" s="32">
        <v>1</v>
      </c>
      <c r="W329" s="32">
        <v>1.2</v>
      </c>
      <c r="X329" s="32">
        <v>6.4000000000000001E-2</v>
      </c>
      <c r="Y329" s="32">
        <f t="shared" si="30"/>
        <v>1.2</v>
      </c>
      <c r="Z329" s="32">
        <f t="shared" si="31"/>
        <v>6.4000000000000001E-2</v>
      </c>
      <c r="AA329" s="32">
        <v>0.41099999999999998</v>
      </c>
      <c r="AB329" s="33">
        <v>7.9564629354347494E-2</v>
      </c>
      <c r="AC329">
        <f t="shared" si="32"/>
        <v>184</v>
      </c>
      <c r="AD329">
        <f t="shared" si="33"/>
        <v>0</v>
      </c>
      <c r="AE329">
        <f t="shared" si="34"/>
        <v>0</v>
      </c>
      <c r="AF329">
        <f>'TP Factors'!$D$5</f>
        <v>0.88209793191670816</v>
      </c>
      <c r="AG329">
        <f t="shared" si="35"/>
        <v>0</v>
      </c>
    </row>
    <row r="330" spans="1:33">
      <c r="A330" s="28" t="s">
        <v>125</v>
      </c>
      <c r="B330" s="28">
        <v>0</v>
      </c>
      <c r="D330" s="29">
        <v>0</v>
      </c>
      <c r="E330" s="28" t="s">
        <v>102</v>
      </c>
      <c r="F330" s="28">
        <v>0</v>
      </c>
      <c r="G330" s="30">
        <v>4</v>
      </c>
      <c r="H330" s="28" t="s">
        <v>103</v>
      </c>
      <c r="I330" s="28" t="s">
        <v>104</v>
      </c>
      <c r="J330" s="28">
        <v>0</v>
      </c>
      <c r="K330" s="31">
        <v>89.9799319384</v>
      </c>
      <c r="L330" s="31">
        <v>349.14583464700002</v>
      </c>
      <c r="M330" s="29">
        <v>0</v>
      </c>
      <c r="N330" s="29">
        <v>0</v>
      </c>
      <c r="O330" s="28">
        <v>0</v>
      </c>
      <c r="P330" s="28">
        <v>0</v>
      </c>
      <c r="Q330" s="32">
        <v>74594</v>
      </c>
      <c r="R330" s="32">
        <v>3100</v>
      </c>
      <c r="T330" s="28" t="s">
        <v>165</v>
      </c>
      <c r="U330" s="32">
        <v>54.65</v>
      </c>
      <c r="V330" s="32">
        <v>1</v>
      </c>
      <c r="W330" s="32">
        <v>1.2</v>
      </c>
      <c r="X330" s="32">
        <v>6.4000000000000001E-2</v>
      </c>
      <c r="Y330" s="32">
        <f t="shared" si="30"/>
        <v>1.2</v>
      </c>
      <c r="Z330" s="32">
        <f t="shared" si="31"/>
        <v>6.4000000000000001E-2</v>
      </c>
      <c r="AA330" s="32">
        <v>0.41099999999999998</v>
      </c>
      <c r="AB330" s="33">
        <v>8.6207749098287795E-2</v>
      </c>
      <c r="AC330">
        <f t="shared" si="32"/>
        <v>199</v>
      </c>
      <c r="AD330">
        <f t="shared" si="33"/>
        <v>1</v>
      </c>
      <c r="AE330">
        <f t="shared" si="34"/>
        <v>0</v>
      </c>
      <c r="AF330">
        <f>'TP Factors'!$D$5</f>
        <v>0.88209793191670816</v>
      </c>
      <c r="AG330">
        <f t="shared" si="35"/>
        <v>0</v>
      </c>
    </row>
    <row r="331" spans="1:33">
      <c r="A331" s="28" t="s">
        <v>125</v>
      </c>
      <c r="B331" s="28">
        <v>0</v>
      </c>
      <c r="D331" s="29">
        <v>0</v>
      </c>
      <c r="E331" s="28" t="s">
        <v>102</v>
      </c>
      <c r="F331" s="28">
        <v>0</v>
      </c>
      <c r="G331" s="30">
        <v>4</v>
      </c>
      <c r="H331" s="28" t="s">
        <v>103</v>
      </c>
      <c r="I331" s="28" t="s">
        <v>104</v>
      </c>
      <c r="J331" s="28">
        <v>0</v>
      </c>
      <c r="K331" s="31">
        <v>219.84712721</v>
      </c>
      <c r="L331" s="31">
        <v>2701.0662018500002</v>
      </c>
      <c r="M331" s="29">
        <v>0</v>
      </c>
      <c r="N331" s="29">
        <v>0</v>
      </c>
      <c r="O331" s="28">
        <v>0</v>
      </c>
      <c r="P331" s="28">
        <v>0</v>
      </c>
      <c r="Q331" s="32">
        <v>74595</v>
      </c>
      <c r="R331" s="32">
        <v>3100</v>
      </c>
      <c r="T331" s="28" t="s">
        <v>164</v>
      </c>
      <c r="U331" s="32">
        <v>54.65</v>
      </c>
      <c r="V331" s="32">
        <v>1</v>
      </c>
      <c r="W331" s="32">
        <v>1.2</v>
      </c>
      <c r="X331" s="32">
        <v>6.4000000000000001E-2</v>
      </c>
      <c r="Y331" s="32">
        <f t="shared" si="30"/>
        <v>1.2</v>
      </c>
      <c r="Z331" s="32">
        <f t="shared" si="31"/>
        <v>6.4000000000000001E-2</v>
      </c>
      <c r="AA331" s="32">
        <v>0.3</v>
      </c>
      <c r="AB331" s="33">
        <v>0.66692137663605999</v>
      </c>
      <c r="AC331">
        <f t="shared" si="32"/>
        <v>1124</v>
      </c>
      <c r="AD331">
        <f t="shared" si="33"/>
        <v>3</v>
      </c>
      <c r="AE331">
        <f t="shared" si="34"/>
        <v>0.2</v>
      </c>
      <c r="AF331">
        <f>'TP Factors'!$D$5</f>
        <v>0.88209793191670816</v>
      </c>
      <c r="AG331">
        <f t="shared" si="35"/>
        <v>0.2</v>
      </c>
    </row>
    <row r="332" spans="1:33">
      <c r="A332" s="28" t="s">
        <v>125</v>
      </c>
      <c r="B332" s="28">
        <v>0</v>
      </c>
      <c r="D332" s="29">
        <v>0</v>
      </c>
      <c r="E332" s="28" t="s">
        <v>102</v>
      </c>
      <c r="F332" s="28">
        <v>0</v>
      </c>
      <c r="G332" s="30">
        <v>4</v>
      </c>
      <c r="H332" s="28" t="s">
        <v>103</v>
      </c>
      <c r="I332" s="28" t="s">
        <v>104</v>
      </c>
      <c r="J332" s="28">
        <v>0</v>
      </c>
      <c r="K332" s="31">
        <v>138.44140955099999</v>
      </c>
      <c r="L332" s="31">
        <v>992.193386379</v>
      </c>
      <c r="M332" s="29">
        <v>0</v>
      </c>
      <c r="N332" s="29">
        <v>0</v>
      </c>
      <c r="O332" s="28">
        <v>0</v>
      </c>
      <c r="P332" s="28">
        <v>0</v>
      </c>
      <c r="Q332" s="32">
        <v>74596</v>
      </c>
      <c r="R332" s="32">
        <v>3100</v>
      </c>
      <c r="T332" s="28" t="s">
        <v>165</v>
      </c>
      <c r="U332" s="32">
        <v>54.65</v>
      </c>
      <c r="V332" s="32">
        <v>1</v>
      </c>
      <c r="W332" s="32">
        <v>1.2</v>
      </c>
      <c r="X332" s="32">
        <v>6.4000000000000001E-2</v>
      </c>
      <c r="Y332" s="32">
        <f t="shared" si="30"/>
        <v>1.2</v>
      </c>
      <c r="Z332" s="32">
        <f t="shared" si="31"/>
        <v>6.4000000000000001E-2</v>
      </c>
      <c r="AA332" s="32">
        <v>0.41099999999999998</v>
      </c>
      <c r="AB332" s="33">
        <v>0.24498289002288801</v>
      </c>
      <c r="AC332">
        <f t="shared" si="32"/>
        <v>566</v>
      </c>
      <c r="AD332">
        <f t="shared" si="33"/>
        <v>1</v>
      </c>
      <c r="AE332">
        <f t="shared" si="34"/>
        <v>0.1</v>
      </c>
      <c r="AF332">
        <f>'TP Factors'!$D$5</f>
        <v>0.88209793191670816</v>
      </c>
      <c r="AG332">
        <f t="shared" si="35"/>
        <v>0.1</v>
      </c>
    </row>
    <row r="333" spans="1:33">
      <c r="A333" s="28" t="s">
        <v>125</v>
      </c>
      <c r="B333" s="28">
        <v>0</v>
      </c>
      <c r="D333" s="29">
        <v>0</v>
      </c>
      <c r="E333" s="28" t="s">
        <v>102</v>
      </c>
      <c r="F333" s="28">
        <v>0</v>
      </c>
      <c r="G333" s="30">
        <v>3</v>
      </c>
      <c r="H333" s="28" t="s">
        <v>103</v>
      </c>
      <c r="I333" s="28" t="s">
        <v>104</v>
      </c>
      <c r="J333" s="28">
        <v>0</v>
      </c>
      <c r="K333" s="31">
        <v>25.861174448900002</v>
      </c>
      <c r="L333" s="31">
        <v>32.893437378400002</v>
      </c>
      <c r="M333" s="29">
        <v>0</v>
      </c>
      <c r="N333" s="29">
        <v>0</v>
      </c>
      <c r="O333" s="28">
        <v>0</v>
      </c>
      <c r="P333" s="28">
        <v>0</v>
      </c>
      <c r="Q333" s="32">
        <v>74599</v>
      </c>
      <c r="R333" s="32">
        <v>4340</v>
      </c>
      <c r="T333" s="28" t="s">
        <v>183</v>
      </c>
      <c r="U333" s="32">
        <v>54.65</v>
      </c>
      <c r="V333" s="32">
        <v>1</v>
      </c>
      <c r="W333" s="32">
        <v>0.7</v>
      </c>
      <c r="X333" s="32">
        <v>0.09</v>
      </c>
      <c r="Y333" s="32">
        <f t="shared" si="30"/>
        <v>0.7</v>
      </c>
      <c r="Z333" s="32">
        <f t="shared" si="31"/>
        <v>0.09</v>
      </c>
      <c r="AA333" s="32">
        <v>0.41299999999999998</v>
      </c>
      <c r="AB333" s="33">
        <v>8.1217329677311604E-3</v>
      </c>
      <c r="AC333">
        <f t="shared" si="32"/>
        <v>19</v>
      </c>
      <c r="AD333">
        <f t="shared" si="33"/>
        <v>0</v>
      </c>
      <c r="AE333">
        <f t="shared" si="34"/>
        <v>0</v>
      </c>
      <c r="AF333">
        <f>'TP Factors'!$D$5</f>
        <v>0.88209793191670816</v>
      </c>
      <c r="AG333">
        <f t="shared" si="35"/>
        <v>0</v>
      </c>
    </row>
    <row r="334" spans="1:33">
      <c r="A334" s="28" t="s">
        <v>125</v>
      </c>
      <c r="B334" s="28">
        <v>0</v>
      </c>
      <c r="D334" s="29">
        <v>0</v>
      </c>
      <c r="E334" s="28" t="s">
        <v>102</v>
      </c>
      <c r="F334" s="28">
        <v>0</v>
      </c>
      <c r="G334" s="30">
        <v>3</v>
      </c>
      <c r="H334" s="28" t="s">
        <v>103</v>
      </c>
      <c r="I334" s="28" t="s">
        <v>104</v>
      </c>
      <c r="J334" s="28">
        <v>0</v>
      </c>
      <c r="K334" s="31">
        <v>84.002308604899994</v>
      </c>
      <c r="L334" s="31">
        <v>255.228444395</v>
      </c>
      <c r="M334" s="29">
        <v>0</v>
      </c>
      <c r="N334" s="29">
        <v>0</v>
      </c>
      <c r="O334" s="28">
        <v>0</v>
      </c>
      <c r="P334" s="28">
        <v>0</v>
      </c>
      <c r="Q334" s="32">
        <v>74600</v>
      </c>
      <c r="R334" s="32">
        <v>4340</v>
      </c>
      <c r="T334" s="28" t="s">
        <v>117</v>
      </c>
      <c r="U334" s="32">
        <v>54.65</v>
      </c>
      <c r="V334" s="32">
        <v>1</v>
      </c>
      <c r="W334" s="32">
        <v>0.7</v>
      </c>
      <c r="X334" s="32">
        <v>0.09</v>
      </c>
      <c r="Y334" s="32">
        <f t="shared" si="30"/>
        <v>0.7</v>
      </c>
      <c r="Z334" s="32">
        <f t="shared" si="31"/>
        <v>0.09</v>
      </c>
      <c r="AA334" s="32">
        <v>0.309</v>
      </c>
      <c r="AB334" s="33">
        <v>6.3018566101409906E-2</v>
      </c>
      <c r="AC334">
        <f t="shared" si="32"/>
        <v>109</v>
      </c>
      <c r="AD334">
        <f t="shared" si="33"/>
        <v>0</v>
      </c>
      <c r="AE334">
        <f t="shared" si="34"/>
        <v>0</v>
      </c>
      <c r="AF334">
        <f>'TP Factors'!$D$5</f>
        <v>0.88209793191670816</v>
      </c>
      <c r="AG334">
        <f t="shared" si="35"/>
        <v>0</v>
      </c>
    </row>
    <row r="335" spans="1:33">
      <c r="A335" s="28" t="s">
        <v>125</v>
      </c>
      <c r="B335" s="28">
        <v>0</v>
      </c>
      <c r="D335" s="29">
        <v>0</v>
      </c>
      <c r="E335" s="28" t="s">
        <v>102</v>
      </c>
      <c r="F335" s="28">
        <v>0</v>
      </c>
      <c r="G335" s="30">
        <v>3</v>
      </c>
      <c r="H335" s="28" t="s">
        <v>103</v>
      </c>
      <c r="I335" s="28" t="s">
        <v>104</v>
      </c>
      <c r="J335" s="28">
        <v>0</v>
      </c>
      <c r="K335" s="31">
        <v>93.234897533899996</v>
      </c>
      <c r="L335" s="31">
        <v>365.13992988799998</v>
      </c>
      <c r="M335" s="29">
        <v>0</v>
      </c>
      <c r="N335" s="29">
        <v>0</v>
      </c>
      <c r="O335" s="28">
        <v>0</v>
      </c>
      <c r="P335" s="28">
        <v>0</v>
      </c>
      <c r="Q335" s="32">
        <v>74601</v>
      </c>
      <c r="R335" s="32">
        <v>4340</v>
      </c>
      <c r="T335" s="28" t="s">
        <v>117</v>
      </c>
      <c r="U335" s="32">
        <v>54.65</v>
      </c>
      <c r="V335" s="32">
        <v>1</v>
      </c>
      <c r="W335" s="32">
        <v>0.7</v>
      </c>
      <c r="X335" s="32">
        <v>0.09</v>
      </c>
      <c r="Y335" s="32">
        <f t="shared" si="30"/>
        <v>0.7</v>
      </c>
      <c r="Z335" s="32">
        <f t="shared" si="31"/>
        <v>0.09</v>
      </c>
      <c r="AA335" s="32">
        <v>0.309</v>
      </c>
      <c r="AB335" s="33">
        <v>9.0156872538698904E-2</v>
      </c>
      <c r="AC335">
        <f t="shared" si="32"/>
        <v>156</v>
      </c>
      <c r="AD335">
        <f t="shared" si="33"/>
        <v>0</v>
      </c>
      <c r="AE335">
        <f t="shared" si="34"/>
        <v>0</v>
      </c>
      <c r="AF335">
        <f>'TP Factors'!$D$5</f>
        <v>0.88209793191670816</v>
      </c>
      <c r="AG335">
        <f t="shared" si="35"/>
        <v>0</v>
      </c>
    </row>
    <row r="336" spans="1:33">
      <c r="A336" s="28" t="s">
        <v>125</v>
      </c>
      <c r="B336" s="28">
        <v>0</v>
      </c>
      <c r="D336" s="29">
        <v>0</v>
      </c>
      <c r="E336" s="28" t="s">
        <v>102</v>
      </c>
      <c r="F336" s="28">
        <v>0</v>
      </c>
      <c r="G336" s="30">
        <v>3</v>
      </c>
      <c r="H336" s="28" t="s">
        <v>103</v>
      </c>
      <c r="I336" s="28" t="s">
        <v>104</v>
      </c>
      <c r="J336" s="28">
        <v>0</v>
      </c>
      <c r="K336" s="31">
        <v>88.895943426399995</v>
      </c>
      <c r="L336" s="31">
        <v>264.80791794999999</v>
      </c>
      <c r="M336" s="29">
        <v>0</v>
      </c>
      <c r="N336" s="29">
        <v>0</v>
      </c>
      <c r="O336" s="28">
        <v>0</v>
      </c>
      <c r="P336" s="28">
        <v>0</v>
      </c>
      <c r="Q336" s="32">
        <v>74602</v>
      </c>
      <c r="R336" s="32">
        <v>4340</v>
      </c>
      <c r="T336" s="28" t="s">
        <v>119</v>
      </c>
      <c r="U336" s="32">
        <v>54.65</v>
      </c>
      <c r="V336" s="32">
        <v>1</v>
      </c>
      <c r="W336" s="32">
        <v>0.7</v>
      </c>
      <c r="X336" s="32">
        <v>0.09</v>
      </c>
      <c r="Y336" s="32">
        <f t="shared" si="30"/>
        <v>0.7</v>
      </c>
      <c r="Z336" s="32">
        <f t="shared" si="31"/>
        <v>0.09</v>
      </c>
      <c r="AA336" s="32">
        <v>0.41299999999999998</v>
      </c>
      <c r="AB336" s="33">
        <v>6.5383850697400894E-2</v>
      </c>
      <c r="AC336">
        <f t="shared" si="32"/>
        <v>152</v>
      </c>
      <c r="AD336">
        <f t="shared" si="33"/>
        <v>0</v>
      </c>
      <c r="AE336">
        <f t="shared" si="34"/>
        <v>0</v>
      </c>
      <c r="AF336">
        <f>'TP Factors'!$D$5</f>
        <v>0.88209793191670816</v>
      </c>
      <c r="AG336">
        <f t="shared" si="35"/>
        <v>0</v>
      </c>
    </row>
    <row r="337" spans="1:33">
      <c r="A337" s="28" t="s">
        <v>125</v>
      </c>
      <c r="B337" s="28">
        <v>0</v>
      </c>
      <c r="D337" s="29">
        <v>0</v>
      </c>
      <c r="E337" s="28" t="s">
        <v>102</v>
      </c>
      <c r="F337" s="28">
        <v>0</v>
      </c>
      <c r="G337" s="30">
        <v>3</v>
      </c>
      <c r="H337" s="28" t="s">
        <v>103</v>
      </c>
      <c r="I337" s="28" t="s">
        <v>104</v>
      </c>
      <c r="J337" s="28">
        <v>0</v>
      </c>
      <c r="K337" s="31">
        <v>34.332006771000003</v>
      </c>
      <c r="L337" s="31">
        <v>53.064060515100003</v>
      </c>
      <c r="M337" s="29">
        <v>0</v>
      </c>
      <c r="N337" s="29">
        <v>0</v>
      </c>
      <c r="O337" s="28">
        <v>0</v>
      </c>
      <c r="P337" s="28">
        <v>0</v>
      </c>
      <c r="Q337" s="32">
        <v>74603</v>
      </c>
      <c r="R337" s="32">
        <v>4340</v>
      </c>
      <c r="T337" s="28" t="s">
        <v>119</v>
      </c>
      <c r="U337" s="32">
        <v>54.65</v>
      </c>
      <c r="V337" s="32">
        <v>1</v>
      </c>
      <c r="W337" s="32">
        <v>0.7</v>
      </c>
      <c r="X337" s="32">
        <v>0.09</v>
      </c>
      <c r="Y337" s="32">
        <f t="shared" si="30"/>
        <v>0.7</v>
      </c>
      <c r="Z337" s="32">
        <f t="shared" si="31"/>
        <v>0.09</v>
      </c>
      <c r="AA337" s="32">
        <v>0.41299999999999998</v>
      </c>
      <c r="AB337" s="33">
        <v>1.31020731434583E-2</v>
      </c>
      <c r="AC337">
        <f t="shared" si="32"/>
        <v>30</v>
      </c>
      <c r="AD337">
        <f t="shared" si="33"/>
        <v>0</v>
      </c>
      <c r="AE337">
        <f t="shared" si="34"/>
        <v>0</v>
      </c>
      <c r="AF337">
        <f>'TP Factors'!$D$5</f>
        <v>0.88209793191670816</v>
      </c>
      <c r="AG337">
        <f t="shared" si="35"/>
        <v>0</v>
      </c>
    </row>
    <row r="338" spans="1:33">
      <c r="A338" s="28" t="s">
        <v>125</v>
      </c>
      <c r="B338" s="28">
        <v>0</v>
      </c>
      <c r="D338" s="29">
        <v>0</v>
      </c>
      <c r="E338" s="28" t="s">
        <v>102</v>
      </c>
      <c r="F338" s="28">
        <v>0</v>
      </c>
      <c r="G338" s="30">
        <v>3</v>
      </c>
      <c r="H338" s="28" t="s">
        <v>103</v>
      </c>
      <c r="I338" s="28" t="s">
        <v>104</v>
      </c>
      <c r="J338" s="28">
        <v>0</v>
      </c>
      <c r="K338" s="31">
        <v>60.962921297500003</v>
      </c>
      <c r="L338" s="31">
        <v>168.08708558800001</v>
      </c>
      <c r="M338" s="29">
        <v>0</v>
      </c>
      <c r="N338" s="29">
        <v>0</v>
      </c>
      <c r="O338" s="28">
        <v>0</v>
      </c>
      <c r="P338" s="28">
        <v>0</v>
      </c>
      <c r="Q338" s="32">
        <v>74604</v>
      </c>
      <c r="R338" s="32">
        <v>4340</v>
      </c>
      <c r="T338" s="28" t="s">
        <v>119</v>
      </c>
      <c r="U338" s="32">
        <v>54.65</v>
      </c>
      <c r="V338" s="32">
        <v>1</v>
      </c>
      <c r="W338" s="32">
        <v>0.7</v>
      </c>
      <c r="X338" s="32">
        <v>0.09</v>
      </c>
      <c r="Y338" s="32">
        <f t="shared" si="30"/>
        <v>0.7</v>
      </c>
      <c r="Z338" s="32">
        <f t="shared" si="31"/>
        <v>0.09</v>
      </c>
      <c r="AA338" s="32">
        <v>0.41299999999999998</v>
      </c>
      <c r="AB338" s="33">
        <v>4.1502467664873699E-2</v>
      </c>
      <c r="AC338">
        <f t="shared" si="32"/>
        <v>96</v>
      </c>
      <c r="AD338">
        <f t="shared" si="33"/>
        <v>0</v>
      </c>
      <c r="AE338">
        <f t="shared" si="34"/>
        <v>0</v>
      </c>
      <c r="AF338">
        <f>'TP Factors'!$D$5</f>
        <v>0.88209793191670816</v>
      </c>
      <c r="AG338">
        <f t="shared" si="35"/>
        <v>0</v>
      </c>
    </row>
    <row r="339" spans="1:33">
      <c r="A339" s="28" t="s">
        <v>125</v>
      </c>
      <c r="B339" s="28">
        <v>0</v>
      </c>
      <c r="D339" s="29">
        <v>0</v>
      </c>
      <c r="E339" s="28" t="s">
        <v>102</v>
      </c>
      <c r="F339" s="28">
        <v>0</v>
      </c>
      <c r="G339" s="30">
        <v>3</v>
      </c>
      <c r="H339" s="28" t="s">
        <v>103</v>
      </c>
      <c r="I339" s="28" t="s">
        <v>104</v>
      </c>
      <c r="J339" s="28">
        <v>0</v>
      </c>
      <c r="K339" s="31">
        <v>60.2235640046</v>
      </c>
      <c r="L339" s="31">
        <v>161.01796995500001</v>
      </c>
      <c r="M339" s="29">
        <v>0</v>
      </c>
      <c r="N339" s="29">
        <v>0</v>
      </c>
      <c r="O339" s="28">
        <v>0</v>
      </c>
      <c r="P339" s="28">
        <v>0</v>
      </c>
      <c r="Q339" s="32">
        <v>74605</v>
      </c>
      <c r="R339" s="32">
        <v>4340</v>
      </c>
      <c r="T339" s="28" t="s">
        <v>119</v>
      </c>
      <c r="U339" s="32">
        <v>54.65</v>
      </c>
      <c r="V339" s="32">
        <v>1</v>
      </c>
      <c r="W339" s="32">
        <v>0.7</v>
      </c>
      <c r="X339" s="32">
        <v>0.09</v>
      </c>
      <c r="Y339" s="32">
        <f t="shared" si="30"/>
        <v>0.7</v>
      </c>
      <c r="Z339" s="32">
        <f t="shared" si="31"/>
        <v>0.09</v>
      </c>
      <c r="AA339" s="32">
        <v>0.41299999999999998</v>
      </c>
      <c r="AB339" s="33">
        <v>3.9757028858511602E-2</v>
      </c>
      <c r="AC339">
        <f t="shared" si="32"/>
        <v>92</v>
      </c>
      <c r="AD339">
        <f t="shared" si="33"/>
        <v>0</v>
      </c>
      <c r="AE339">
        <f t="shared" si="34"/>
        <v>0</v>
      </c>
      <c r="AF339">
        <f>'TP Factors'!$D$5</f>
        <v>0.88209793191670816</v>
      </c>
      <c r="AG339">
        <f t="shared" si="35"/>
        <v>0</v>
      </c>
    </row>
    <row r="340" spans="1:33">
      <c r="A340" s="28" t="s">
        <v>125</v>
      </c>
      <c r="B340" s="28">
        <v>0</v>
      </c>
      <c r="D340" s="29">
        <v>0</v>
      </c>
      <c r="E340" s="28" t="s">
        <v>102</v>
      </c>
      <c r="F340" s="28">
        <v>0</v>
      </c>
      <c r="G340" s="30">
        <v>3</v>
      </c>
      <c r="H340" s="28" t="s">
        <v>103</v>
      </c>
      <c r="I340" s="28" t="s">
        <v>104</v>
      </c>
      <c r="J340" s="28">
        <v>0</v>
      </c>
      <c r="K340" s="31">
        <v>97.796703215199997</v>
      </c>
      <c r="L340" s="31">
        <v>324.57557774399999</v>
      </c>
      <c r="M340" s="29">
        <v>0</v>
      </c>
      <c r="N340" s="29">
        <v>0</v>
      </c>
      <c r="O340" s="28">
        <v>0</v>
      </c>
      <c r="P340" s="28">
        <v>0</v>
      </c>
      <c r="Q340" s="32">
        <v>74606</v>
      </c>
      <c r="R340" s="32">
        <v>4340</v>
      </c>
      <c r="T340" s="28" t="s">
        <v>119</v>
      </c>
      <c r="U340" s="32">
        <v>54.65</v>
      </c>
      <c r="V340" s="32">
        <v>1</v>
      </c>
      <c r="W340" s="32">
        <v>0.7</v>
      </c>
      <c r="X340" s="32">
        <v>0.09</v>
      </c>
      <c r="Y340" s="32">
        <f t="shared" si="30"/>
        <v>0.7</v>
      </c>
      <c r="Z340" s="32">
        <f t="shared" si="31"/>
        <v>0.09</v>
      </c>
      <c r="AA340" s="32">
        <v>0.41299999999999998</v>
      </c>
      <c r="AB340" s="33">
        <v>8.0141121100673299E-2</v>
      </c>
      <c r="AC340">
        <f t="shared" si="32"/>
        <v>186</v>
      </c>
      <c r="AD340">
        <f t="shared" si="33"/>
        <v>0</v>
      </c>
      <c r="AE340">
        <f t="shared" si="34"/>
        <v>0</v>
      </c>
      <c r="AF340">
        <f>'TP Factors'!$D$5</f>
        <v>0.88209793191670816</v>
      </c>
      <c r="AG340">
        <f t="shared" si="35"/>
        <v>0</v>
      </c>
    </row>
    <row r="341" spans="1:33">
      <c r="A341" s="28" t="s">
        <v>125</v>
      </c>
      <c r="B341" s="28">
        <v>0</v>
      </c>
      <c r="D341" s="29">
        <v>0</v>
      </c>
      <c r="E341" s="28" t="s">
        <v>102</v>
      </c>
      <c r="F341" s="28">
        <v>0</v>
      </c>
      <c r="G341" s="30">
        <v>3</v>
      </c>
      <c r="H341" s="28" t="s">
        <v>103</v>
      </c>
      <c r="I341" s="28" t="s">
        <v>104</v>
      </c>
      <c r="J341" s="28">
        <v>0</v>
      </c>
      <c r="K341" s="31">
        <v>59.781855488600002</v>
      </c>
      <c r="L341" s="31">
        <v>194.89361165400001</v>
      </c>
      <c r="M341" s="29">
        <v>0</v>
      </c>
      <c r="N341" s="29">
        <v>0</v>
      </c>
      <c r="O341" s="28">
        <v>0</v>
      </c>
      <c r="P341" s="28">
        <v>0</v>
      </c>
      <c r="Q341" s="32">
        <v>74607</v>
      </c>
      <c r="R341" s="32">
        <v>4340</v>
      </c>
      <c r="T341" s="28" t="s">
        <v>117</v>
      </c>
      <c r="U341" s="32">
        <v>54.65</v>
      </c>
      <c r="V341" s="32">
        <v>1</v>
      </c>
      <c r="W341" s="32">
        <v>0.7</v>
      </c>
      <c r="X341" s="32">
        <v>0.09</v>
      </c>
      <c r="Y341" s="32">
        <f t="shared" si="30"/>
        <v>0.7</v>
      </c>
      <c r="Z341" s="32">
        <f t="shared" si="31"/>
        <v>0.09</v>
      </c>
      <c r="AA341" s="32">
        <v>0.309</v>
      </c>
      <c r="AB341" s="33">
        <v>4.8121282738445903E-2</v>
      </c>
      <c r="AC341">
        <f t="shared" si="32"/>
        <v>84</v>
      </c>
      <c r="AD341">
        <f t="shared" si="33"/>
        <v>0</v>
      </c>
      <c r="AE341">
        <f t="shared" si="34"/>
        <v>0</v>
      </c>
      <c r="AF341">
        <f>'TP Factors'!$D$5</f>
        <v>0.88209793191670816</v>
      </c>
      <c r="AG341">
        <f t="shared" si="35"/>
        <v>0</v>
      </c>
    </row>
    <row r="342" spans="1:33">
      <c r="A342" s="28" t="s">
        <v>125</v>
      </c>
      <c r="B342" s="28">
        <v>0</v>
      </c>
      <c r="D342" s="29">
        <v>0</v>
      </c>
      <c r="E342" s="28" t="s">
        <v>102</v>
      </c>
      <c r="F342" s="28">
        <v>0</v>
      </c>
      <c r="G342" s="30">
        <v>3</v>
      </c>
      <c r="H342" s="28" t="s">
        <v>103</v>
      </c>
      <c r="I342" s="28" t="s">
        <v>104</v>
      </c>
      <c r="J342" s="28">
        <v>0</v>
      </c>
      <c r="K342" s="31">
        <v>374.04269713899998</v>
      </c>
      <c r="L342" s="31">
        <v>6727.9648203799998</v>
      </c>
      <c r="M342" s="29">
        <v>0</v>
      </c>
      <c r="N342" s="29">
        <v>0</v>
      </c>
      <c r="O342" s="28">
        <v>0</v>
      </c>
      <c r="P342" s="28">
        <v>0</v>
      </c>
      <c r="Q342" s="32">
        <v>74608</v>
      </c>
      <c r="R342" s="32">
        <v>4340</v>
      </c>
      <c r="T342" s="28" t="s">
        <v>183</v>
      </c>
      <c r="U342" s="32">
        <v>54.65</v>
      </c>
      <c r="V342" s="32">
        <v>1</v>
      </c>
      <c r="W342" s="32">
        <v>0.7</v>
      </c>
      <c r="X342" s="32">
        <v>0.09</v>
      </c>
      <c r="Y342" s="32">
        <f t="shared" si="30"/>
        <v>0.7</v>
      </c>
      <c r="Z342" s="32">
        <f t="shared" si="31"/>
        <v>0.09</v>
      </c>
      <c r="AA342" s="32">
        <v>0.41299999999999998</v>
      </c>
      <c r="AB342" s="33">
        <v>1.66120464863702</v>
      </c>
      <c r="AC342">
        <f t="shared" si="32"/>
        <v>3854</v>
      </c>
      <c r="AD342">
        <f t="shared" si="33"/>
        <v>6</v>
      </c>
      <c r="AE342">
        <f t="shared" si="34"/>
        <v>0.8</v>
      </c>
      <c r="AF342">
        <f>'TP Factors'!$D$5</f>
        <v>0.88209793191670816</v>
      </c>
      <c r="AG342">
        <f t="shared" si="35"/>
        <v>0.7</v>
      </c>
    </row>
    <row r="343" spans="1:33">
      <c r="A343" s="28" t="s">
        <v>125</v>
      </c>
      <c r="B343" s="28">
        <v>0</v>
      </c>
      <c r="D343" s="29">
        <v>0</v>
      </c>
      <c r="E343" s="28" t="s">
        <v>102</v>
      </c>
      <c r="F343" s="28">
        <v>0</v>
      </c>
      <c r="G343" s="30">
        <v>3</v>
      </c>
      <c r="H343" s="28" t="s">
        <v>103</v>
      </c>
      <c r="I343" s="28" t="s">
        <v>104</v>
      </c>
      <c r="J343" s="28">
        <v>0</v>
      </c>
      <c r="K343" s="31">
        <v>809.57372981499998</v>
      </c>
      <c r="L343" s="31">
        <v>5049.4041614999996</v>
      </c>
      <c r="M343" s="29">
        <v>0</v>
      </c>
      <c r="N343" s="29">
        <v>0</v>
      </c>
      <c r="O343" s="28">
        <v>0</v>
      </c>
      <c r="P343" s="28">
        <v>0</v>
      </c>
      <c r="Q343" s="32">
        <v>74609</v>
      </c>
      <c r="R343" s="32">
        <v>4340</v>
      </c>
      <c r="T343" s="28" t="s">
        <v>117</v>
      </c>
      <c r="U343" s="32">
        <v>54.65</v>
      </c>
      <c r="V343" s="32">
        <v>1</v>
      </c>
      <c r="W343" s="32">
        <v>0.7</v>
      </c>
      <c r="X343" s="32">
        <v>0.09</v>
      </c>
      <c r="Y343" s="32">
        <f t="shared" si="30"/>
        <v>0.7</v>
      </c>
      <c r="Z343" s="32">
        <f t="shared" si="31"/>
        <v>0.09</v>
      </c>
      <c r="AA343" s="32">
        <v>0.309</v>
      </c>
      <c r="AB343" s="33">
        <v>1.2467506769939201</v>
      </c>
      <c r="AC343">
        <f t="shared" si="32"/>
        <v>2164</v>
      </c>
      <c r="AD343">
        <f t="shared" si="33"/>
        <v>3</v>
      </c>
      <c r="AE343">
        <f t="shared" si="34"/>
        <v>0.4</v>
      </c>
      <c r="AF343">
        <f>'TP Factors'!$D$5</f>
        <v>0.88209793191670816</v>
      </c>
      <c r="AG343">
        <f t="shared" si="35"/>
        <v>0.4</v>
      </c>
    </row>
    <row r="344" spans="1:33">
      <c r="A344" s="28" t="s">
        <v>125</v>
      </c>
      <c r="B344" s="28">
        <v>0</v>
      </c>
      <c r="D344" s="29">
        <v>0</v>
      </c>
      <c r="E344" s="28" t="s">
        <v>102</v>
      </c>
      <c r="F344" s="28">
        <v>0</v>
      </c>
      <c r="G344" s="30">
        <v>3</v>
      </c>
      <c r="H344" s="28" t="s">
        <v>103</v>
      </c>
      <c r="I344" s="28" t="s">
        <v>104</v>
      </c>
      <c r="J344" s="28">
        <v>0</v>
      </c>
      <c r="K344" s="31">
        <v>1751.44328492</v>
      </c>
      <c r="L344" s="31">
        <v>33448.423925900002</v>
      </c>
      <c r="M344" s="29">
        <v>0</v>
      </c>
      <c r="N344" s="29">
        <v>0</v>
      </c>
      <c r="O344" s="28">
        <v>0</v>
      </c>
      <c r="P344" s="28">
        <v>0</v>
      </c>
      <c r="Q344" s="32">
        <v>74610</v>
      </c>
      <c r="R344" s="32">
        <v>4340</v>
      </c>
      <c r="T344" s="28" t="s">
        <v>119</v>
      </c>
      <c r="U344" s="32">
        <v>54.65</v>
      </c>
      <c r="V344" s="32">
        <v>1</v>
      </c>
      <c r="W344" s="32">
        <v>0.7</v>
      </c>
      <c r="X344" s="32">
        <v>0.09</v>
      </c>
      <c r="Y344" s="32">
        <f t="shared" si="30"/>
        <v>0.7</v>
      </c>
      <c r="Z344" s="32">
        <f t="shared" si="31"/>
        <v>0.09</v>
      </c>
      <c r="AA344" s="32">
        <v>0.41299999999999998</v>
      </c>
      <c r="AB344" s="33">
        <v>8.2587669029743598</v>
      </c>
      <c r="AC344">
        <f t="shared" si="32"/>
        <v>19160</v>
      </c>
      <c r="AD344">
        <f t="shared" si="33"/>
        <v>30</v>
      </c>
      <c r="AE344">
        <f t="shared" si="34"/>
        <v>3.8</v>
      </c>
      <c r="AF344">
        <f>'TP Factors'!$D$5</f>
        <v>0.88209793191670816</v>
      </c>
      <c r="AG344">
        <f t="shared" si="35"/>
        <v>3.4</v>
      </c>
    </row>
    <row r="345" spans="1:33">
      <c r="A345" s="28" t="s">
        <v>100</v>
      </c>
      <c r="B345" s="28">
        <v>0</v>
      </c>
      <c r="D345" s="29">
        <v>0</v>
      </c>
      <c r="E345" s="28" t="s">
        <v>102</v>
      </c>
      <c r="F345" s="28">
        <v>0</v>
      </c>
      <c r="G345" s="30">
        <v>0</v>
      </c>
      <c r="H345" s="28" t="s">
        <v>103</v>
      </c>
      <c r="I345" s="28" t="s">
        <v>104</v>
      </c>
      <c r="J345" s="28">
        <v>0</v>
      </c>
      <c r="K345" s="31">
        <v>38.850193738100003</v>
      </c>
      <c r="L345" s="31">
        <v>56.500204029400003</v>
      </c>
      <c r="M345" s="29">
        <v>0</v>
      </c>
      <c r="N345" s="29">
        <v>0</v>
      </c>
      <c r="O345" s="28">
        <v>0</v>
      </c>
      <c r="P345" s="28">
        <v>0</v>
      </c>
      <c r="Q345" s="32">
        <v>74611</v>
      </c>
      <c r="R345" s="32">
        <v>5300</v>
      </c>
      <c r="T345" s="28" t="s">
        <v>178</v>
      </c>
      <c r="U345" s="32">
        <v>48.29</v>
      </c>
      <c r="V345" s="32">
        <v>1</v>
      </c>
      <c r="W345" s="32">
        <v>0.6</v>
      </c>
      <c r="X345" s="32">
        <v>0.13500000000000001</v>
      </c>
      <c r="Y345" s="32">
        <f t="shared" si="30"/>
        <v>0.6</v>
      </c>
      <c r="Z345" s="32">
        <f t="shared" si="31"/>
        <v>0.13500000000000001</v>
      </c>
      <c r="AA345" s="32">
        <v>0.5</v>
      </c>
      <c r="AB345" s="33">
        <v>1.3950497694924201E-2</v>
      </c>
      <c r="AC345">
        <f t="shared" si="32"/>
        <v>35</v>
      </c>
      <c r="AD345">
        <f t="shared" si="33"/>
        <v>0</v>
      </c>
      <c r="AE345">
        <f t="shared" si="34"/>
        <v>0</v>
      </c>
      <c r="AF345">
        <f>'TP Factors'!$D$5</f>
        <v>0.88209793191670816</v>
      </c>
      <c r="AG345">
        <f t="shared" si="35"/>
        <v>0</v>
      </c>
    </row>
    <row r="346" spans="1:33">
      <c r="A346" s="28" t="s">
        <v>100</v>
      </c>
      <c r="B346" s="28">
        <v>0</v>
      </c>
      <c r="D346" s="29">
        <v>0</v>
      </c>
      <c r="E346" s="28" t="s">
        <v>102</v>
      </c>
      <c r="F346" s="28">
        <v>0</v>
      </c>
      <c r="G346" s="30">
        <v>0</v>
      </c>
      <c r="H346" s="28" t="s">
        <v>103</v>
      </c>
      <c r="I346" s="28" t="s">
        <v>104</v>
      </c>
      <c r="J346" s="28">
        <v>0</v>
      </c>
      <c r="K346" s="31">
        <v>174.27960956300001</v>
      </c>
      <c r="L346" s="31">
        <v>1350.62740626</v>
      </c>
      <c r="M346" s="29">
        <v>0</v>
      </c>
      <c r="N346" s="29">
        <v>0</v>
      </c>
      <c r="O346" s="28">
        <v>0</v>
      </c>
      <c r="P346" s="28">
        <v>0</v>
      </c>
      <c r="Q346" s="32">
        <v>74612</v>
      </c>
      <c r="R346" s="32">
        <v>5300</v>
      </c>
      <c r="T346" s="28" t="s">
        <v>179</v>
      </c>
      <c r="U346" s="32">
        <v>48.29</v>
      </c>
      <c r="V346" s="32">
        <v>1</v>
      </c>
      <c r="W346" s="32">
        <v>0.6</v>
      </c>
      <c r="X346" s="32">
        <v>0.13500000000000001</v>
      </c>
      <c r="Y346" s="32">
        <f t="shared" si="30"/>
        <v>0.6</v>
      </c>
      <c r="Z346" s="32">
        <f t="shared" si="31"/>
        <v>0.13500000000000001</v>
      </c>
      <c r="AA346" s="32">
        <v>0.5</v>
      </c>
      <c r="AB346" s="33">
        <v>0.333484175832165</v>
      </c>
      <c r="AC346">
        <f t="shared" si="32"/>
        <v>828</v>
      </c>
      <c r="AD346">
        <f t="shared" si="33"/>
        <v>1</v>
      </c>
      <c r="AE346">
        <f t="shared" si="34"/>
        <v>0.2</v>
      </c>
      <c r="AF346">
        <f>'TP Factors'!$D$5</f>
        <v>0.88209793191670816</v>
      </c>
      <c r="AG346">
        <f t="shared" si="35"/>
        <v>0.2</v>
      </c>
    </row>
    <row r="347" spans="1:33">
      <c r="A347" s="28" t="s">
        <v>100</v>
      </c>
      <c r="B347" s="28">
        <v>0</v>
      </c>
      <c r="D347" s="29">
        <v>0</v>
      </c>
      <c r="E347" s="28" t="s">
        <v>102</v>
      </c>
      <c r="F347" s="28">
        <v>0</v>
      </c>
      <c r="G347" s="30">
        <v>0</v>
      </c>
      <c r="H347" s="28" t="s">
        <v>103</v>
      </c>
      <c r="I347" s="28" t="s">
        <v>104</v>
      </c>
      <c r="J347" s="28">
        <v>0</v>
      </c>
      <c r="K347" s="31">
        <v>156.71319983199999</v>
      </c>
      <c r="L347" s="31">
        <v>1195.5014408500001</v>
      </c>
      <c r="M347" s="29">
        <v>0</v>
      </c>
      <c r="N347" s="29">
        <v>0</v>
      </c>
      <c r="O347" s="28">
        <v>0</v>
      </c>
      <c r="P347" s="28">
        <v>0</v>
      </c>
      <c r="Q347" s="32">
        <v>74616</v>
      </c>
      <c r="R347" s="32">
        <v>5300</v>
      </c>
      <c r="T347" s="28" t="s">
        <v>179</v>
      </c>
      <c r="U347" s="32">
        <v>48.29</v>
      </c>
      <c r="V347" s="32">
        <v>1</v>
      </c>
      <c r="W347" s="32">
        <v>0.6</v>
      </c>
      <c r="X347" s="32">
        <v>0.13500000000000001</v>
      </c>
      <c r="Y347" s="32">
        <f t="shared" si="30"/>
        <v>0.6</v>
      </c>
      <c r="Z347" s="32">
        <f t="shared" si="31"/>
        <v>0.13500000000000001</v>
      </c>
      <c r="AA347" s="32">
        <v>0.5</v>
      </c>
      <c r="AB347" s="33">
        <v>0.29518194476856502</v>
      </c>
      <c r="AC347">
        <f t="shared" si="32"/>
        <v>733</v>
      </c>
      <c r="AD347">
        <f t="shared" si="33"/>
        <v>1</v>
      </c>
      <c r="AE347">
        <f t="shared" si="34"/>
        <v>0.2</v>
      </c>
      <c r="AF347">
        <f>'TP Factors'!$D$5</f>
        <v>0.88209793191670816</v>
      </c>
      <c r="AG347">
        <f t="shared" si="35"/>
        <v>0.2</v>
      </c>
    </row>
    <row r="348" spans="1:33">
      <c r="A348" s="28" t="s">
        <v>125</v>
      </c>
      <c r="B348" s="28">
        <v>0</v>
      </c>
      <c r="D348" s="29">
        <v>0</v>
      </c>
      <c r="E348" s="28" t="s">
        <v>102</v>
      </c>
      <c r="F348" s="28">
        <v>0</v>
      </c>
      <c r="G348" s="30">
        <v>0</v>
      </c>
      <c r="H348" s="28" t="s">
        <v>103</v>
      </c>
      <c r="I348" s="28" t="s">
        <v>104</v>
      </c>
      <c r="J348" s="28">
        <v>0</v>
      </c>
      <c r="K348" s="31">
        <v>175.32663169400001</v>
      </c>
      <c r="L348" s="31">
        <v>1537.51958141</v>
      </c>
      <c r="M348" s="29">
        <v>0</v>
      </c>
      <c r="N348" s="29">
        <v>0</v>
      </c>
      <c r="O348" s="28">
        <v>0</v>
      </c>
      <c r="P348" s="28">
        <v>0</v>
      </c>
      <c r="Q348" s="32">
        <v>74617</v>
      </c>
      <c r="R348" s="32">
        <v>5300</v>
      </c>
      <c r="T348" s="28" t="s">
        <v>179</v>
      </c>
      <c r="U348" s="32">
        <v>54.65</v>
      </c>
      <c r="V348" s="32">
        <v>1</v>
      </c>
      <c r="W348" s="32">
        <v>0.6</v>
      </c>
      <c r="X348" s="32">
        <v>0.13500000000000001</v>
      </c>
      <c r="Y348" s="32">
        <f t="shared" si="30"/>
        <v>0.6</v>
      </c>
      <c r="Z348" s="32">
        <f t="shared" si="31"/>
        <v>0.13500000000000001</v>
      </c>
      <c r="AA348" s="32">
        <v>0.5</v>
      </c>
      <c r="AB348" s="33">
        <v>0.379629827315761</v>
      </c>
      <c r="AC348">
        <f t="shared" si="32"/>
        <v>1066</v>
      </c>
      <c r="AD348">
        <f t="shared" si="33"/>
        <v>1</v>
      </c>
      <c r="AE348">
        <f t="shared" si="34"/>
        <v>0.3</v>
      </c>
      <c r="AF348">
        <f>'TP Factors'!$D$5</f>
        <v>0.88209793191670816</v>
      </c>
      <c r="AG348">
        <f t="shared" si="35"/>
        <v>0.3</v>
      </c>
    </row>
    <row r="349" spans="1:33">
      <c r="A349" s="28" t="s">
        <v>100</v>
      </c>
      <c r="B349" s="28">
        <v>0</v>
      </c>
      <c r="D349" s="29">
        <v>0</v>
      </c>
      <c r="E349" s="28" t="s">
        <v>102</v>
      </c>
      <c r="F349" s="28">
        <v>0</v>
      </c>
      <c r="G349" s="30">
        <v>0</v>
      </c>
      <c r="H349" s="28" t="s">
        <v>103</v>
      </c>
      <c r="I349" s="28" t="s">
        <v>104</v>
      </c>
      <c r="J349" s="28">
        <v>0</v>
      </c>
      <c r="K349" s="31">
        <v>177.789967383</v>
      </c>
      <c r="L349" s="31">
        <v>952.33945140599997</v>
      </c>
      <c r="M349" s="29">
        <v>0</v>
      </c>
      <c r="N349" s="29">
        <v>0</v>
      </c>
      <c r="O349" s="28">
        <v>0</v>
      </c>
      <c r="P349" s="28">
        <v>0</v>
      </c>
      <c r="Q349" s="32">
        <v>74618</v>
      </c>
      <c r="R349" s="32">
        <v>5300</v>
      </c>
      <c r="T349" s="28" t="s">
        <v>178</v>
      </c>
      <c r="U349" s="32">
        <v>48.29</v>
      </c>
      <c r="V349" s="32">
        <v>1</v>
      </c>
      <c r="W349" s="32">
        <v>0.6</v>
      </c>
      <c r="X349" s="32">
        <v>0.13500000000000001</v>
      </c>
      <c r="Y349" s="32">
        <f t="shared" si="30"/>
        <v>0.6</v>
      </c>
      <c r="Z349" s="32">
        <f t="shared" si="31"/>
        <v>0.13500000000000001</v>
      </c>
      <c r="AA349" s="32">
        <v>0.5</v>
      </c>
      <c r="AB349" s="33">
        <v>0.235142682191185</v>
      </c>
      <c r="AC349">
        <f t="shared" si="32"/>
        <v>584</v>
      </c>
      <c r="AD349">
        <f t="shared" si="33"/>
        <v>1</v>
      </c>
      <c r="AE349">
        <f t="shared" si="34"/>
        <v>0.2</v>
      </c>
      <c r="AF349">
        <f>'TP Factors'!$D$5</f>
        <v>0.88209793191670816</v>
      </c>
      <c r="AG349">
        <f t="shared" si="35"/>
        <v>0.2</v>
      </c>
    </row>
    <row r="350" spans="1:33">
      <c r="A350" s="28" t="s">
        <v>125</v>
      </c>
      <c r="B350" s="28">
        <v>0</v>
      </c>
      <c r="D350" s="29">
        <v>0</v>
      </c>
      <c r="E350" s="28" t="s">
        <v>102</v>
      </c>
      <c r="F350" s="28">
        <v>0</v>
      </c>
      <c r="G350" s="30">
        <v>0</v>
      </c>
      <c r="H350" s="28" t="s">
        <v>103</v>
      </c>
      <c r="I350" s="28" t="s">
        <v>104</v>
      </c>
      <c r="J350" s="28">
        <v>0</v>
      </c>
      <c r="K350" s="31">
        <v>117.045952336</v>
      </c>
      <c r="L350" s="31">
        <v>507.37205768199999</v>
      </c>
      <c r="M350" s="29">
        <v>0</v>
      </c>
      <c r="N350" s="29">
        <v>0</v>
      </c>
      <c r="O350" s="28">
        <v>0</v>
      </c>
      <c r="P350" s="28">
        <v>0</v>
      </c>
      <c r="Q350" s="32">
        <v>74619</v>
      </c>
      <c r="R350" s="32">
        <v>5300</v>
      </c>
      <c r="T350" s="28" t="s">
        <v>178</v>
      </c>
      <c r="U350" s="32">
        <v>54.65</v>
      </c>
      <c r="V350" s="32">
        <v>1</v>
      </c>
      <c r="W350" s="32">
        <v>0.6</v>
      </c>
      <c r="X350" s="32">
        <v>0.13500000000000001</v>
      </c>
      <c r="Y350" s="32">
        <f t="shared" si="30"/>
        <v>0.6</v>
      </c>
      <c r="Z350" s="32">
        <f t="shared" si="31"/>
        <v>0.13500000000000001</v>
      </c>
      <c r="AA350" s="32">
        <v>0.5</v>
      </c>
      <c r="AB350" s="33">
        <v>0.125275526649792</v>
      </c>
      <c r="AC350">
        <f t="shared" si="32"/>
        <v>352</v>
      </c>
      <c r="AD350">
        <f t="shared" si="33"/>
        <v>0</v>
      </c>
      <c r="AE350">
        <f t="shared" si="34"/>
        <v>0.1</v>
      </c>
      <c r="AF350">
        <f>'TP Factors'!$D$5</f>
        <v>0.88209793191670816</v>
      </c>
      <c r="AG350">
        <f t="shared" si="35"/>
        <v>0.1</v>
      </c>
    </row>
    <row r="351" spans="1:33">
      <c r="A351" s="28" t="s">
        <v>125</v>
      </c>
      <c r="B351" s="28">
        <v>0</v>
      </c>
      <c r="D351" s="29">
        <v>0</v>
      </c>
      <c r="E351" s="28" t="s">
        <v>102</v>
      </c>
      <c r="F351" s="28">
        <v>0</v>
      </c>
      <c r="G351" s="30">
        <v>0</v>
      </c>
      <c r="H351" s="28" t="s">
        <v>103</v>
      </c>
      <c r="I351" s="28" t="s">
        <v>104</v>
      </c>
      <c r="J351" s="28">
        <v>0</v>
      </c>
      <c r="K351" s="31">
        <v>128.74307632899999</v>
      </c>
      <c r="L351" s="31">
        <v>545.76644271099997</v>
      </c>
      <c r="M351" s="29">
        <v>0</v>
      </c>
      <c r="N351" s="29">
        <v>0</v>
      </c>
      <c r="O351" s="28">
        <v>0</v>
      </c>
      <c r="P351" s="28">
        <v>0</v>
      </c>
      <c r="Q351" s="32">
        <v>74620</v>
      </c>
      <c r="R351" s="32">
        <v>5300</v>
      </c>
      <c r="T351" s="28" t="s">
        <v>143</v>
      </c>
      <c r="U351" s="32">
        <v>54.65</v>
      </c>
      <c r="V351" s="32">
        <v>1</v>
      </c>
      <c r="W351" s="32">
        <v>0.6</v>
      </c>
      <c r="X351" s="32">
        <v>0.13500000000000001</v>
      </c>
      <c r="Y351" s="32">
        <f t="shared" si="30"/>
        <v>0.6</v>
      </c>
      <c r="Z351" s="32">
        <f t="shared" si="31"/>
        <v>0.13500000000000001</v>
      </c>
      <c r="AA351" s="32">
        <v>0.5</v>
      </c>
      <c r="AB351" s="33">
        <v>0.134755499768211</v>
      </c>
      <c r="AC351">
        <f t="shared" si="32"/>
        <v>378</v>
      </c>
      <c r="AD351">
        <f t="shared" si="33"/>
        <v>1</v>
      </c>
      <c r="AE351">
        <f t="shared" si="34"/>
        <v>0.1</v>
      </c>
      <c r="AF351">
        <f>'TP Factors'!$D$5</f>
        <v>0.88209793191670816</v>
      </c>
      <c r="AG351">
        <f t="shared" si="35"/>
        <v>0.1</v>
      </c>
    </row>
    <row r="352" spans="1:33">
      <c r="A352" s="28" t="s">
        <v>125</v>
      </c>
      <c r="B352" s="28">
        <v>0</v>
      </c>
      <c r="D352" s="29">
        <v>0</v>
      </c>
      <c r="E352" s="28" t="s">
        <v>102</v>
      </c>
      <c r="F352" s="28">
        <v>0</v>
      </c>
      <c r="G352" s="30">
        <v>0</v>
      </c>
      <c r="H352" s="28" t="s">
        <v>103</v>
      </c>
      <c r="I352" s="28" t="s">
        <v>104</v>
      </c>
      <c r="J352" s="28">
        <v>0</v>
      </c>
      <c r="K352" s="31">
        <v>5.8059622689500001</v>
      </c>
      <c r="L352" s="31">
        <v>1.53932835929</v>
      </c>
      <c r="M352" s="29">
        <v>0</v>
      </c>
      <c r="N352" s="29">
        <v>0</v>
      </c>
      <c r="O352" s="28">
        <v>0</v>
      </c>
      <c r="P352" s="28">
        <v>0</v>
      </c>
      <c r="Q352" s="32">
        <v>74621</v>
      </c>
      <c r="R352" s="32">
        <v>6300</v>
      </c>
      <c r="T352" s="28" t="s">
        <v>184</v>
      </c>
      <c r="U352" s="32">
        <v>54.65</v>
      </c>
      <c r="V352" s="32">
        <v>1</v>
      </c>
      <c r="W352" s="32">
        <v>0</v>
      </c>
      <c r="X352" s="32">
        <v>0</v>
      </c>
      <c r="Y352" s="32">
        <f t="shared" si="30"/>
        <v>0</v>
      </c>
      <c r="Z352" s="32">
        <f t="shared" si="31"/>
        <v>0</v>
      </c>
      <c r="AA352" s="32">
        <v>0.26600000000000001</v>
      </c>
      <c r="AB352" s="33">
        <v>3.8007645125682002E-4</v>
      </c>
      <c r="AC352">
        <f t="shared" si="32"/>
        <v>1</v>
      </c>
      <c r="AD352">
        <f t="shared" si="33"/>
        <v>0</v>
      </c>
      <c r="AE352">
        <f t="shared" si="34"/>
        <v>0</v>
      </c>
      <c r="AF352">
        <f>'TP Factors'!$D$5</f>
        <v>0.88209793191670816</v>
      </c>
      <c r="AG352">
        <f t="shared" si="35"/>
        <v>0</v>
      </c>
    </row>
    <row r="353" spans="1:33">
      <c r="A353" s="28" t="s">
        <v>125</v>
      </c>
      <c r="B353" s="28">
        <v>0</v>
      </c>
      <c r="D353" s="29">
        <v>0</v>
      </c>
      <c r="E353" s="28" t="s">
        <v>102</v>
      </c>
      <c r="F353" s="28">
        <v>0</v>
      </c>
      <c r="G353" s="30">
        <v>0</v>
      </c>
      <c r="H353" s="28" t="s">
        <v>103</v>
      </c>
      <c r="I353" s="28" t="s">
        <v>104</v>
      </c>
      <c r="J353" s="28">
        <v>0</v>
      </c>
      <c r="K353" s="31">
        <v>62.028227006599998</v>
      </c>
      <c r="L353" s="31">
        <v>213.06435535099999</v>
      </c>
      <c r="M353" s="29">
        <v>0</v>
      </c>
      <c r="N353" s="29">
        <v>0</v>
      </c>
      <c r="O353" s="28">
        <v>0</v>
      </c>
      <c r="P353" s="28">
        <v>0</v>
      </c>
      <c r="Q353" s="32">
        <v>74622</v>
      </c>
      <c r="R353" s="32">
        <v>6300</v>
      </c>
      <c r="T353" s="28" t="s">
        <v>184</v>
      </c>
      <c r="U353" s="32">
        <v>54.65</v>
      </c>
      <c r="V353" s="32">
        <v>1</v>
      </c>
      <c r="W353" s="32">
        <v>0</v>
      </c>
      <c r="X353" s="32">
        <v>0</v>
      </c>
      <c r="Y353" s="32">
        <f t="shared" si="30"/>
        <v>0</v>
      </c>
      <c r="Z353" s="32">
        <f t="shared" si="31"/>
        <v>0</v>
      </c>
      <c r="AA353" s="32">
        <v>0.26600000000000001</v>
      </c>
      <c r="AB353" s="33">
        <v>5.2607842965934598E-2</v>
      </c>
      <c r="AC353">
        <f t="shared" si="32"/>
        <v>79</v>
      </c>
      <c r="AD353">
        <f t="shared" si="33"/>
        <v>0</v>
      </c>
      <c r="AE353">
        <f t="shared" si="34"/>
        <v>0</v>
      </c>
      <c r="AF353">
        <f>'TP Factors'!$D$5</f>
        <v>0.88209793191670816</v>
      </c>
      <c r="AG353">
        <f t="shared" si="35"/>
        <v>0</v>
      </c>
    </row>
    <row r="354" spans="1:33">
      <c r="A354" s="28" t="s">
        <v>125</v>
      </c>
      <c r="B354" s="28">
        <v>0</v>
      </c>
      <c r="D354" s="29">
        <v>0</v>
      </c>
      <c r="E354" s="28" t="s">
        <v>102</v>
      </c>
      <c r="F354" s="28">
        <v>0</v>
      </c>
      <c r="G354" s="30">
        <v>0</v>
      </c>
      <c r="H354" s="28" t="s">
        <v>103</v>
      </c>
      <c r="I354" s="28" t="s">
        <v>104</v>
      </c>
      <c r="J354" s="28">
        <v>0</v>
      </c>
      <c r="K354" s="31">
        <v>727.67020291100005</v>
      </c>
      <c r="L354" s="31">
        <v>12162.546572400001</v>
      </c>
      <c r="M354" s="29">
        <v>0</v>
      </c>
      <c r="N354" s="29">
        <v>0</v>
      </c>
      <c r="O354" s="28">
        <v>0</v>
      </c>
      <c r="P354" s="28">
        <v>0</v>
      </c>
      <c r="Q354" s="32">
        <v>74623</v>
      </c>
      <c r="R354" s="32">
        <v>6300</v>
      </c>
      <c r="T354" s="28" t="s">
        <v>185</v>
      </c>
      <c r="U354" s="32">
        <v>54.65</v>
      </c>
      <c r="V354" s="32">
        <v>1</v>
      </c>
      <c r="W354" s="32">
        <v>0</v>
      </c>
      <c r="X354" s="32">
        <v>0</v>
      </c>
      <c r="Y354" s="32">
        <f t="shared" si="30"/>
        <v>0</v>
      </c>
      <c r="Z354" s="32">
        <f t="shared" si="31"/>
        <v>0</v>
      </c>
      <c r="AA354" s="32">
        <v>0.191</v>
      </c>
      <c r="AB354" s="33">
        <v>2.6408478736004</v>
      </c>
      <c r="AC354">
        <f t="shared" si="32"/>
        <v>2833</v>
      </c>
      <c r="AD354">
        <f t="shared" si="33"/>
        <v>0</v>
      </c>
      <c r="AE354">
        <f t="shared" si="34"/>
        <v>0</v>
      </c>
      <c r="AF354">
        <f>'TP Factors'!$D$5</f>
        <v>0.88209793191670816</v>
      </c>
      <c r="AG354">
        <f t="shared" si="35"/>
        <v>0</v>
      </c>
    </row>
    <row r="355" spans="1:33">
      <c r="A355" s="28" t="s">
        <v>125</v>
      </c>
      <c r="B355" s="28">
        <v>0</v>
      </c>
      <c r="D355" s="29">
        <v>0</v>
      </c>
      <c r="E355" s="28" t="s">
        <v>102</v>
      </c>
      <c r="F355" s="28">
        <v>0</v>
      </c>
      <c r="G355" s="30">
        <v>0</v>
      </c>
      <c r="H355" s="28" t="s">
        <v>103</v>
      </c>
      <c r="I355" s="28" t="s">
        <v>104</v>
      </c>
      <c r="J355" s="28">
        <v>0</v>
      </c>
      <c r="K355" s="31">
        <v>1233.8979684200001</v>
      </c>
      <c r="L355" s="31">
        <v>26297.345364600002</v>
      </c>
      <c r="M355" s="29">
        <v>0</v>
      </c>
      <c r="N355" s="29">
        <v>0</v>
      </c>
      <c r="O355" s="28">
        <v>0</v>
      </c>
      <c r="P355" s="28">
        <v>0</v>
      </c>
      <c r="Q355" s="32">
        <v>74624</v>
      </c>
      <c r="R355" s="32">
        <v>6300</v>
      </c>
      <c r="T355" s="28" t="s">
        <v>185</v>
      </c>
      <c r="U355" s="32">
        <v>54.65</v>
      </c>
      <c r="V355" s="32">
        <v>1</v>
      </c>
      <c r="W355" s="32">
        <v>0</v>
      </c>
      <c r="X355" s="32">
        <v>0</v>
      </c>
      <c r="Y355" s="32">
        <f t="shared" si="30"/>
        <v>0</v>
      </c>
      <c r="Z355" s="32">
        <f t="shared" si="31"/>
        <v>0</v>
      </c>
      <c r="AA355" s="32">
        <v>0.191</v>
      </c>
      <c r="AB355" s="33">
        <v>2.4398046986691599</v>
      </c>
      <c r="AC355">
        <f t="shared" si="32"/>
        <v>2618</v>
      </c>
      <c r="AD355">
        <f t="shared" si="33"/>
        <v>0</v>
      </c>
      <c r="AE355">
        <f t="shared" si="34"/>
        <v>0</v>
      </c>
      <c r="AF355">
        <f>'TP Factors'!$D$5</f>
        <v>0.88209793191670816</v>
      </c>
      <c r="AG355">
        <f t="shared" si="35"/>
        <v>0</v>
      </c>
    </row>
    <row r="356" spans="1:33">
      <c r="A356" s="28" t="s">
        <v>125</v>
      </c>
      <c r="B356" s="28">
        <v>0</v>
      </c>
      <c r="D356" s="29">
        <v>0</v>
      </c>
      <c r="E356" s="28" t="s">
        <v>102</v>
      </c>
      <c r="F356" s="28">
        <v>0</v>
      </c>
      <c r="G356" s="30">
        <v>0</v>
      </c>
      <c r="H356" s="28" t="s">
        <v>103</v>
      </c>
      <c r="I356" s="28" t="s">
        <v>104</v>
      </c>
      <c r="J356" s="28">
        <v>0</v>
      </c>
      <c r="K356" s="31">
        <v>53.520763091500001</v>
      </c>
      <c r="L356" s="31">
        <v>165.05682498300001</v>
      </c>
      <c r="M356" s="29">
        <v>0</v>
      </c>
      <c r="N356" s="29">
        <v>0</v>
      </c>
      <c r="O356" s="28">
        <v>0</v>
      </c>
      <c r="P356" s="28">
        <v>0</v>
      </c>
      <c r="Q356" s="32">
        <v>74625</v>
      </c>
      <c r="R356" s="32">
        <v>6300</v>
      </c>
      <c r="T356" s="28" t="s">
        <v>185</v>
      </c>
      <c r="U356" s="32">
        <v>54.65</v>
      </c>
      <c r="V356" s="32">
        <v>1</v>
      </c>
      <c r="W356" s="32">
        <v>0</v>
      </c>
      <c r="X356" s="32">
        <v>0</v>
      </c>
      <c r="Y356" s="32">
        <f t="shared" si="30"/>
        <v>0</v>
      </c>
      <c r="Z356" s="32">
        <f t="shared" si="31"/>
        <v>0</v>
      </c>
      <c r="AA356" s="32">
        <v>0.191</v>
      </c>
      <c r="AB356" s="33">
        <v>4.0754277224312498E-2</v>
      </c>
      <c r="AC356">
        <f t="shared" si="32"/>
        <v>44</v>
      </c>
      <c r="AD356">
        <f t="shared" si="33"/>
        <v>0</v>
      </c>
      <c r="AE356">
        <f t="shared" si="34"/>
        <v>0</v>
      </c>
      <c r="AF356">
        <f>'TP Factors'!$D$5</f>
        <v>0.88209793191670816</v>
      </c>
      <c r="AG356">
        <f t="shared" si="35"/>
        <v>0</v>
      </c>
    </row>
    <row r="357" spans="1:33">
      <c r="A357" s="28" t="s">
        <v>125</v>
      </c>
      <c r="B357" s="28">
        <v>0</v>
      </c>
      <c r="D357" s="29">
        <v>0</v>
      </c>
      <c r="E357" s="28" t="s">
        <v>102</v>
      </c>
      <c r="F357" s="28">
        <v>0</v>
      </c>
      <c r="G357" s="30">
        <v>0</v>
      </c>
      <c r="H357" s="28" t="s">
        <v>103</v>
      </c>
      <c r="I357" s="28" t="s">
        <v>104</v>
      </c>
      <c r="J357" s="28">
        <v>0</v>
      </c>
      <c r="K357" s="31">
        <v>1281.5888305000001</v>
      </c>
      <c r="L357" s="31">
        <v>9134.7606506499997</v>
      </c>
      <c r="M357" s="29">
        <v>0</v>
      </c>
      <c r="N357" s="29">
        <v>0</v>
      </c>
      <c r="O357" s="28">
        <v>0</v>
      </c>
      <c r="P357" s="28">
        <v>0</v>
      </c>
      <c r="Q357" s="32">
        <v>74626</v>
      </c>
      <c r="R357" s="32">
        <v>6300</v>
      </c>
      <c r="T357" s="28" t="s">
        <v>186</v>
      </c>
      <c r="U357" s="32">
        <v>54.65</v>
      </c>
      <c r="V357" s="32">
        <v>1</v>
      </c>
      <c r="W357" s="32">
        <v>0</v>
      </c>
      <c r="X357" s="32">
        <v>0</v>
      </c>
      <c r="Y357" s="32">
        <f t="shared" si="30"/>
        <v>0</v>
      </c>
      <c r="Z357" s="32">
        <f t="shared" si="31"/>
        <v>0</v>
      </c>
      <c r="AA357" s="32">
        <v>0.30299999999999999</v>
      </c>
      <c r="AB357" s="33">
        <v>2.2554685767298701</v>
      </c>
      <c r="AC357">
        <f t="shared" si="32"/>
        <v>3839</v>
      </c>
      <c r="AD357">
        <f t="shared" si="33"/>
        <v>0</v>
      </c>
      <c r="AE357">
        <f t="shared" si="34"/>
        <v>0</v>
      </c>
      <c r="AF357">
        <f>'TP Factors'!$D$5</f>
        <v>0.88209793191670816</v>
      </c>
      <c r="AG357">
        <f t="shared" si="35"/>
        <v>0</v>
      </c>
    </row>
    <row r="358" spans="1:33">
      <c r="A358" s="28" t="s">
        <v>100</v>
      </c>
      <c r="B358" s="28">
        <v>0</v>
      </c>
      <c r="D358" s="29">
        <v>0</v>
      </c>
      <c r="E358" s="28" t="s">
        <v>102</v>
      </c>
      <c r="F358" s="28">
        <v>0</v>
      </c>
      <c r="G358" s="30">
        <v>0</v>
      </c>
      <c r="H358" s="28" t="s">
        <v>103</v>
      </c>
      <c r="I358" s="28" t="s">
        <v>104</v>
      </c>
      <c r="J358" s="28">
        <v>0</v>
      </c>
      <c r="K358" s="31">
        <v>74.5924837755</v>
      </c>
      <c r="L358" s="31">
        <v>296.489260898</v>
      </c>
      <c r="M358" s="29">
        <v>0</v>
      </c>
      <c r="N358" s="29">
        <v>0</v>
      </c>
      <c r="O358" s="28">
        <v>0</v>
      </c>
      <c r="P358" s="28">
        <v>0</v>
      </c>
      <c r="Q358" s="32">
        <v>74627</v>
      </c>
      <c r="R358" s="32">
        <v>4200</v>
      </c>
      <c r="T358" s="28" t="s">
        <v>173</v>
      </c>
      <c r="U358" s="32">
        <v>48.29</v>
      </c>
      <c r="V358" s="32">
        <v>1</v>
      </c>
      <c r="W358" s="32">
        <v>0</v>
      </c>
      <c r="X358" s="32">
        <v>0</v>
      </c>
      <c r="Y358" s="32">
        <f t="shared" si="30"/>
        <v>0</v>
      </c>
      <c r="Z358" s="32">
        <f t="shared" si="31"/>
        <v>0</v>
      </c>
      <c r="AA358" s="32">
        <v>0</v>
      </c>
      <c r="AB358" s="33">
        <v>7.3206361266634101E-2</v>
      </c>
      <c r="AC358">
        <f t="shared" si="32"/>
        <v>0</v>
      </c>
      <c r="AD358">
        <f t="shared" si="33"/>
        <v>0</v>
      </c>
      <c r="AE358">
        <f t="shared" si="34"/>
        <v>0</v>
      </c>
      <c r="AF358">
        <f>'TP Factors'!$D$5</f>
        <v>0.88209793191670816</v>
      </c>
      <c r="AG358">
        <f t="shared" si="35"/>
        <v>0</v>
      </c>
    </row>
    <row r="359" spans="1:33">
      <c r="A359" s="28" t="s">
        <v>100</v>
      </c>
      <c r="B359" s="28">
        <v>0</v>
      </c>
      <c r="D359" s="29">
        <v>0</v>
      </c>
      <c r="E359" s="28" t="s">
        <v>102</v>
      </c>
      <c r="F359" s="28">
        <v>0</v>
      </c>
      <c r="G359" s="30">
        <v>3</v>
      </c>
      <c r="H359" s="28" t="s">
        <v>103</v>
      </c>
      <c r="I359" s="28" t="s">
        <v>104</v>
      </c>
      <c r="J359" s="28">
        <v>0</v>
      </c>
      <c r="K359" s="31">
        <v>253.25665769099999</v>
      </c>
      <c r="L359" s="31">
        <v>2211.4886819200001</v>
      </c>
      <c r="M359" s="29">
        <v>0</v>
      </c>
      <c r="N359" s="29">
        <v>0</v>
      </c>
      <c r="O359" s="28">
        <v>0</v>
      </c>
      <c r="P359" s="28">
        <v>0</v>
      </c>
      <c r="Q359" s="32">
        <v>74628</v>
      </c>
      <c r="R359" s="32">
        <v>4200</v>
      </c>
      <c r="T359" s="28" t="s">
        <v>187</v>
      </c>
      <c r="U359" s="32">
        <v>48.29</v>
      </c>
      <c r="V359" s="32">
        <v>1</v>
      </c>
      <c r="W359" s="32">
        <v>0.7</v>
      </c>
      <c r="X359" s="32">
        <v>0.09</v>
      </c>
      <c r="Y359" s="32">
        <f t="shared" si="30"/>
        <v>0.7</v>
      </c>
      <c r="Z359" s="32">
        <f t="shared" si="31"/>
        <v>0.09</v>
      </c>
      <c r="AA359" s="32">
        <v>0.41299999999999998</v>
      </c>
      <c r="AB359" s="33">
        <v>0.54604006161980501</v>
      </c>
      <c r="AC359">
        <f t="shared" si="32"/>
        <v>1119</v>
      </c>
      <c r="AD359">
        <f t="shared" si="33"/>
        <v>2</v>
      </c>
      <c r="AE359">
        <f t="shared" si="34"/>
        <v>0.2</v>
      </c>
      <c r="AF359">
        <f>'TP Factors'!$D$5</f>
        <v>0.88209793191670816</v>
      </c>
      <c r="AG359">
        <f t="shared" si="35"/>
        <v>0.2</v>
      </c>
    </row>
    <row r="360" spans="1:33">
      <c r="A360" s="28" t="s">
        <v>100</v>
      </c>
      <c r="B360" s="28">
        <v>0</v>
      </c>
      <c r="D360" s="29">
        <v>0</v>
      </c>
      <c r="E360" s="28" t="s">
        <v>102</v>
      </c>
      <c r="F360" s="28">
        <v>0</v>
      </c>
      <c r="G360" s="30">
        <v>0</v>
      </c>
      <c r="H360" s="28" t="s">
        <v>103</v>
      </c>
      <c r="I360" s="28" t="s">
        <v>104</v>
      </c>
      <c r="J360" s="28">
        <v>0</v>
      </c>
      <c r="K360" s="31">
        <v>84.855504024300004</v>
      </c>
      <c r="L360" s="31">
        <v>295.79008416699997</v>
      </c>
      <c r="M360" s="29">
        <v>0</v>
      </c>
      <c r="N360" s="29">
        <v>0</v>
      </c>
      <c r="O360" s="28">
        <v>0</v>
      </c>
      <c r="P360" s="28">
        <v>0</v>
      </c>
      <c r="Q360" s="32">
        <v>74629</v>
      </c>
      <c r="R360" s="32">
        <v>4200</v>
      </c>
      <c r="T360" s="28" t="s">
        <v>173</v>
      </c>
      <c r="U360" s="32">
        <v>48.29</v>
      </c>
      <c r="V360" s="32">
        <v>1</v>
      </c>
      <c r="W360" s="32">
        <v>0</v>
      </c>
      <c r="X360" s="32">
        <v>0</v>
      </c>
      <c r="Y360" s="32">
        <f t="shared" si="30"/>
        <v>0</v>
      </c>
      <c r="Z360" s="32">
        <f t="shared" si="31"/>
        <v>0</v>
      </c>
      <c r="AA360" s="32">
        <v>0</v>
      </c>
      <c r="AB360" s="33">
        <v>7.3033734062432396E-2</v>
      </c>
      <c r="AC360">
        <f t="shared" si="32"/>
        <v>0</v>
      </c>
      <c r="AD360">
        <f t="shared" si="33"/>
        <v>0</v>
      </c>
      <c r="AE360">
        <f t="shared" si="34"/>
        <v>0</v>
      </c>
      <c r="AF360">
        <f>'TP Factors'!$D$5</f>
        <v>0.88209793191670816</v>
      </c>
      <c r="AG360">
        <f t="shared" si="35"/>
        <v>0</v>
      </c>
    </row>
    <row r="361" spans="1:33">
      <c r="A361" s="28" t="s">
        <v>100</v>
      </c>
      <c r="B361" s="28">
        <v>0</v>
      </c>
      <c r="D361" s="29">
        <v>0</v>
      </c>
      <c r="E361" s="28" t="s">
        <v>102</v>
      </c>
      <c r="F361" s="28">
        <v>0</v>
      </c>
      <c r="G361" s="30">
        <v>3</v>
      </c>
      <c r="H361" s="28" t="s">
        <v>103</v>
      </c>
      <c r="I361" s="28" t="s">
        <v>104</v>
      </c>
      <c r="J361" s="28">
        <v>0</v>
      </c>
      <c r="K361" s="31">
        <v>14.287688860899999</v>
      </c>
      <c r="L361" s="31">
        <v>5.9410721583699999</v>
      </c>
      <c r="M361" s="29">
        <v>0</v>
      </c>
      <c r="N361" s="29">
        <v>0</v>
      </c>
      <c r="O361" s="28">
        <v>0</v>
      </c>
      <c r="P361" s="28">
        <v>0</v>
      </c>
      <c r="Q361" s="32">
        <v>74630</v>
      </c>
      <c r="R361" s="32">
        <v>4200</v>
      </c>
      <c r="T361" s="28" t="s">
        <v>172</v>
      </c>
      <c r="U361" s="32">
        <v>48.29</v>
      </c>
      <c r="V361" s="32">
        <v>1</v>
      </c>
      <c r="W361" s="32">
        <v>0.7</v>
      </c>
      <c r="X361" s="32">
        <v>0.09</v>
      </c>
      <c r="Y361" s="32">
        <f t="shared" si="30"/>
        <v>0.7</v>
      </c>
      <c r="Z361" s="32">
        <f t="shared" si="31"/>
        <v>0.09</v>
      </c>
      <c r="AA361" s="32">
        <v>0.309</v>
      </c>
      <c r="AB361" s="33">
        <v>1.46691418187431E-3</v>
      </c>
      <c r="AC361">
        <f t="shared" si="32"/>
        <v>2</v>
      </c>
      <c r="AD361">
        <f t="shared" si="33"/>
        <v>0</v>
      </c>
      <c r="AE361">
        <f t="shared" si="34"/>
        <v>0</v>
      </c>
      <c r="AF361">
        <f>'TP Factors'!$D$5</f>
        <v>0.88209793191670816</v>
      </c>
      <c r="AG361">
        <f t="shared" si="35"/>
        <v>0</v>
      </c>
    </row>
    <row r="362" spans="1:33">
      <c r="A362" s="28" t="s">
        <v>100</v>
      </c>
      <c r="B362" s="28">
        <v>0</v>
      </c>
      <c r="D362" s="29">
        <v>0</v>
      </c>
      <c r="E362" s="28" t="s">
        <v>102</v>
      </c>
      <c r="F362" s="28">
        <v>0</v>
      </c>
      <c r="G362" s="30">
        <v>0</v>
      </c>
      <c r="H362" s="28" t="s">
        <v>103</v>
      </c>
      <c r="I362" s="28" t="s">
        <v>104</v>
      </c>
      <c r="J362" s="28">
        <v>0</v>
      </c>
      <c r="K362" s="31">
        <v>421.73448571</v>
      </c>
      <c r="L362" s="31">
        <v>5800.0431359599997</v>
      </c>
      <c r="M362" s="29">
        <v>0</v>
      </c>
      <c r="N362" s="29">
        <v>0</v>
      </c>
      <c r="O362" s="28">
        <v>0</v>
      </c>
      <c r="P362" s="28">
        <v>0</v>
      </c>
      <c r="Q362" s="32">
        <v>74631</v>
      </c>
      <c r="R362" s="32">
        <v>4200</v>
      </c>
      <c r="T362" s="28" t="s">
        <v>173</v>
      </c>
      <c r="U362" s="32">
        <v>48.29</v>
      </c>
      <c r="V362" s="32">
        <v>1</v>
      </c>
      <c r="W362" s="32">
        <v>0</v>
      </c>
      <c r="X362" s="32">
        <v>0</v>
      </c>
      <c r="Y362" s="32">
        <f t="shared" si="30"/>
        <v>0</v>
      </c>
      <c r="Z362" s="32">
        <f t="shared" si="31"/>
        <v>0</v>
      </c>
      <c r="AA362" s="32">
        <v>0</v>
      </c>
      <c r="AB362" s="33">
        <v>1.43209259669949</v>
      </c>
      <c r="AC362">
        <f t="shared" si="32"/>
        <v>0</v>
      </c>
      <c r="AD362">
        <f t="shared" si="33"/>
        <v>0</v>
      </c>
      <c r="AE362">
        <f t="shared" si="34"/>
        <v>0</v>
      </c>
      <c r="AF362">
        <f>'TP Factors'!$D$5</f>
        <v>0.88209793191670816</v>
      </c>
      <c r="AG362">
        <f t="shared" si="35"/>
        <v>0</v>
      </c>
    </row>
    <row r="363" spans="1:33">
      <c r="A363" s="28" t="s">
        <v>100</v>
      </c>
      <c r="B363" s="28">
        <v>0</v>
      </c>
      <c r="D363" s="29">
        <v>0</v>
      </c>
      <c r="E363" s="28" t="s">
        <v>102</v>
      </c>
      <c r="F363" s="28">
        <v>0</v>
      </c>
      <c r="G363" s="30">
        <v>3</v>
      </c>
      <c r="H363" s="28" t="s">
        <v>103</v>
      </c>
      <c r="I363" s="28" t="s">
        <v>104</v>
      </c>
      <c r="J363" s="28">
        <v>0</v>
      </c>
      <c r="K363" s="31">
        <v>388.88730663600001</v>
      </c>
      <c r="L363" s="31">
        <v>4649.2454308099996</v>
      </c>
      <c r="M363" s="29">
        <v>0</v>
      </c>
      <c r="N363" s="29">
        <v>0</v>
      </c>
      <c r="O363" s="28">
        <v>0</v>
      </c>
      <c r="P363" s="28">
        <v>0</v>
      </c>
      <c r="Q363" s="32">
        <v>74632</v>
      </c>
      <c r="R363" s="32">
        <v>4200</v>
      </c>
      <c r="T363" s="28" t="s">
        <v>187</v>
      </c>
      <c r="U363" s="32">
        <v>48.29</v>
      </c>
      <c r="V363" s="32">
        <v>1</v>
      </c>
      <c r="W363" s="32">
        <v>0.7</v>
      </c>
      <c r="X363" s="32">
        <v>0.09</v>
      </c>
      <c r="Y363" s="32">
        <f t="shared" si="30"/>
        <v>0.7</v>
      </c>
      <c r="Z363" s="32">
        <f t="shared" si="31"/>
        <v>0.09</v>
      </c>
      <c r="AA363" s="32">
        <v>0.41299999999999998</v>
      </c>
      <c r="AB363" s="33">
        <v>1.1479481772892399</v>
      </c>
      <c r="AC363">
        <f t="shared" si="32"/>
        <v>2353</v>
      </c>
      <c r="AD363">
        <f t="shared" si="33"/>
        <v>4</v>
      </c>
      <c r="AE363">
        <f t="shared" si="34"/>
        <v>0.5</v>
      </c>
      <c r="AF363">
        <f>'TP Factors'!$D$5</f>
        <v>0.88209793191670816</v>
      </c>
      <c r="AG363">
        <f t="shared" si="35"/>
        <v>0.4</v>
      </c>
    </row>
    <row r="364" spans="1:33">
      <c r="A364" s="28" t="s">
        <v>100</v>
      </c>
      <c r="B364" s="28">
        <v>0</v>
      </c>
      <c r="D364" s="29">
        <v>0</v>
      </c>
      <c r="E364" s="28" t="s">
        <v>102</v>
      </c>
      <c r="F364" s="28">
        <v>0</v>
      </c>
      <c r="G364" s="30">
        <v>3</v>
      </c>
      <c r="H364" s="28" t="s">
        <v>103</v>
      </c>
      <c r="I364" s="28" t="s">
        <v>104</v>
      </c>
      <c r="J364" s="28">
        <v>0</v>
      </c>
      <c r="K364" s="31">
        <v>50.4472394366</v>
      </c>
      <c r="L364" s="31">
        <v>105.908947813</v>
      </c>
      <c r="M364" s="29">
        <v>0</v>
      </c>
      <c r="N364" s="29">
        <v>0</v>
      </c>
      <c r="O364" s="28">
        <v>0</v>
      </c>
      <c r="P364" s="28">
        <v>0</v>
      </c>
      <c r="Q364" s="32">
        <v>74633</v>
      </c>
      <c r="R364" s="32">
        <v>4200</v>
      </c>
      <c r="T364" s="28" t="s">
        <v>172</v>
      </c>
      <c r="U364" s="32">
        <v>48.29</v>
      </c>
      <c r="V364" s="32">
        <v>1</v>
      </c>
      <c r="W364" s="32">
        <v>0.7</v>
      </c>
      <c r="X364" s="32">
        <v>0.09</v>
      </c>
      <c r="Y364" s="32">
        <f t="shared" si="30"/>
        <v>0.7</v>
      </c>
      <c r="Z364" s="32">
        <f t="shared" si="31"/>
        <v>0.09</v>
      </c>
      <c r="AA364" s="32">
        <v>0.309</v>
      </c>
      <c r="AB364" s="33">
        <v>2.6150050151597999E-2</v>
      </c>
      <c r="AC364">
        <f t="shared" si="32"/>
        <v>40</v>
      </c>
      <c r="AD364">
        <f t="shared" si="33"/>
        <v>0</v>
      </c>
      <c r="AE364">
        <f t="shared" si="34"/>
        <v>0</v>
      </c>
      <c r="AF364">
        <f>'TP Factors'!$D$5</f>
        <v>0.88209793191670816</v>
      </c>
      <c r="AG364">
        <f t="shared" si="35"/>
        <v>0</v>
      </c>
    </row>
    <row r="365" spans="1:33">
      <c r="A365" s="28" t="s">
        <v>100</v>
      </c>
      <c r="B365" s="28">
        <v>0</v>
      </c>
      <c r="D365" s="29">
        <v>0</v>
      </c>
      <c r="E365" s="28" t="s">
        <v>102</v>
      </c>
      <c r="F365" s="28">
        <v>0</v>
      </c>
      <c r="G365" s="30">
        <v>11.1</v>
      </c>
      <c r="H365" s="28" t="s">
        <v>103</v>
      </c>
      <c r="I365" s="28" t="s">
        <v>104</v>
      </c>
      <c r="J365" s="28">
        <v>0</v>
      </c>
      <c r="K365" s="31">
        <v>415.47387856799998</v>
      </c>
      <c r="L365" s="31">
        <v>11429.182146700001</v>
      </c>
      <c r="M365" s="29">
        <v>0</v>
      </c>
      <c r="N365" s="29">
        <v>0</v>
      </c>
      <c r="O365" s="28">
        <v>0</v>
      </c>
      <c r="P365" s="28">
        <v>0</v>
      </c>
      <c r="Q365" s="32">
        <v>74634</v>
      </c>
      <c r="R365" s="32">
        <v>7200</v>
      </c>
      <c r="T365" s="28" t="s">
        <v>188</v>
      </c>
      <c r="U365" s="32">
        <v>48.29</v>
      </c>
      <c r="V365" s="32">
        <v>1</v>
      </c>
      <c r="W365" s="32">
        <v>1.25</v>
      </c>
      <c r="X365" s="32">
        <v>5.2999999999999999E-2</v>
      </c>
      <c r="Y365" s="32">
        <f t="shared" si="30"/>
        <v>1.25</v>
      </c>
      <c r="Z365" s="32">
        <f t="shared" si="31"/>
        <v>5.2999999999999999E-2</v>
      </c>
      <c r="AA365" s="32">
        <v>0.10199999999999999</v>
      </c>
      <c r="AB365" s="33">
        <v>2.82198744370517</v>
      </c>
      <c r="AC365">
        <f t="shared" si="32"/>
        <v>1429</v>
      </c>
      <c r="AD365">
        <f t="shared" si="33"/>
        <v>4</v>
      </c>
      <c r="AE365">
        <f t="shared" si="34"/>
        <v>0.2</v>
      </c>
      <c r="AF365">
        <f>'TP Factors'!$D$5</f>
        <v>0.88209793191670816</v>
      </c>
      <c r="AG365">
        <f t="shared" si="35"/>
        <v>0.2</v>
      </c>
    </row>
    <row r="366" spans="1:33">
      <c r="A366" s="28" t="s">
        <v>100</v>
      </c>
      <c r="B366" s="28">
        <v>0</v>
      </c>
      <c r="D366" s="29">
        <v>0</v>
      </c>
      <c r="E366" s="28" t="s">
        <v>102</v>
      </c>
      <c r="F366" s="28">
        <v>0</v>
      </c>
      <c r="G366" s="30">
        <v>0</v>
      </c>
      <c r="H366" s="28" t="s">
        <v>103</v>
      </c>
      <c r="I366" s="28" t="s">
        <v>104</v>
      </c>
      <c r="J366" s="28">
        <v>0</v>
      </c>
      <c r="K366" s="31">
        <v>98.660085585100006</v>
      </c>
      <c r="L366" s="31">
        <v>489.74033387899999</v>
      </c>
      <c r="M366" s="29">
        <v>0</v>
      </c>
      <c r="N366" s="29">
        <v>0</v>
      </c>
      <c r="O366" s="28">
        <v>0</v>
      </c>
      <c r="P366" s="28">
        <v>0</v>
      </c>
      <c r="Q366" s="32">
        <v>74636</v>
      </c>
      <c r="R366" s="32">
        <v>6460</v>
      </c>
      <c r="T366" s="28" t="s">
        <v>189</v>
      </c>
      <c r="U366" s="32">
        <v>48.29</v>
      </c>
      <c r="V366" s="32">
        <v>1</v>
      </c>
      <c r="W366" s="32">
        <v>0</v>
      </c>
      <c r="X366" s="32">
        <v>0</v>
      </c>
      <c r="Y366" s="32">
        <f t="shared" si="30"/>
        <v>0</v>
      </c>
      <c r="Z366" s="32">
        <f t="shared" si="31"/>
        <v>0</v>
      </c>
      <c r="AA366" s="32">
        <v>0</v>
      </c>
      <c r="AB366" s="33">
        <v>0.120922112566189</v>
      </c>
      <c r="AC366">
        <f t="shared" si="32"/>
        <v>0</v>
      </c>
      <c r="AD366">
        <f t="shared" si="33"/>
        <v>0</v>
      </c>
      <c r="AE366">
        <f t="shared" si="34"/>
        <v>0</v>
      </c>
      <c r="AF366">
        <f>'TP Factors'!$D$5</f>
        <v>0.88209793191670816</v>
      </c>
      <c r="AG366">
        <f t="shared" si="35"/>
        <v>0</v>
      </c>
    </row>
    <row r="367" spans="1:33">
      <c r="A367" s="28" t="s">
        <v>100</v>
      </c>
      <c r="B367" s="28">
        <v>0</v>
      </c>
      <c r="D367" s="29">
        <v>0</v>
      </c>
      <c r="E367" s="28" t="s">
        <v>102</v>
      </c>
      <c r="F367" s="28">
        <v>0</v>
      </c>
      <c r="G367" s="30">
        <v>0</v>
      </c>
      <c r="H367" s="28" t="s">
        <v>103</v>
      </c>
      <c r="I367" s="28" t="s">
        <v>104</v>
      </c>
      <c r="J367" s="28">
        <v>0</v>
      </c>
      <c r="K367" s="31">
        <v>67.442139225899993</v>
      </c>
      <c r="L367" s="31">
        <v>163.68075652100001</v>
      </c>
      <c r="M367" s="29">
        <v>0</v>
      </c>
      <c r="N367" s="29">
        <v>0</v>
      </c>
      <c r="O367" s="28">
        <v>0</v>
      </c>
      <c r="P367" s="28">
        <v>0</v>
      </c>
      <c r="Q367" s="32">
        <v>74637</v>
      </c>
      <c r="R367" s="32">
        <v>6460</v>
      </c>
      <c r="T367" s="28" t="s">
        <v>189</v>
      </c>
      <c r="U367" s="32">
        <v>48.29</v>
      </c>
      <c r="V367" s="32">
        <v>1</v>
      </c>
      <c r="W367" s="32">
        <v>0</v>
      </c>
      <c r="X367" s="32">
        <v>0</v>
      </c>
      <c r="Y367" s="32">
        <f t="shared" si="30"/>
        <v>0</v>
      </c>
      <c r="Z367" s="32">
        <f t="shared" si="31"/>
        <v>0</v>
      </c>
      <c r="AA367" s="32">
        <v>0</v>
      </c>
      <c r="AB367" s="33">
        <v>4.0414524663415601E-2</v>
      </c>
      <c r="AC367">
        <f t="shared" si="32"/>
        <v>0</v>
      </c>
      <c r="AD367">
        <f t="shared" si="33"/>
        <v>0</v>
      </c>
      <c r="AE367">
        <f t="shared" si="34"/>
        <v>0</v>
      </c>
      <c r="AF367">
        <f>'TP Factors'!$D$5</f>
        <v>0.88209793191670816</v>
      </c>
      <c r="AG367">
        <f t="shared" si="35"/>
        <v>0</v>
      </c>
    </row>
    <row r="368" spans="1:33">
      <c r="A368" s="28" t="s">
        <v>100</v>
      </c>
      <c r="B368" s="28">
        <v>0</v>
      </c>
      <c r="D368" s="29">
        <v>0</v>
      </c>
      <c r="E368" s="28" t="s">
        <v>102</v>
      </c>
      <c r="F368" s="28">
        <v>0</v>
      </c>
      <c r="G368" s="30">
        <v>0</v>
      </c>
      <c r="H368" s="28" t="s">
        <v>103</v>
      </c>
      <c r="I368" s="28" t="s">
        <v>104</v>
      </c>
      <c r="J368" s="28">
        <v>0</v>
      </c>
      <c r="K368" s="31">
        <v>62.7561160164</v>
      </c>
      <c r="L368" s="31">
        <v>71.413953078899993</v>
      </c>
      <c r="M368" s="29">
        <v>0</v>
      </c>
      <c r="N368" s="29">
        <v>0</v>
      </c>
      <c r="O368" s="28">
        <v>0</v>
      </c>
      <c r="P368" s="28">
        <v>0</v>
      </c>
      <c r="Q368" s="32">
        <v>74638</v>
      </c>
      <c r="R368" s="32">
        <v>6460</v>
      </c>
      <c r="T368" s="28" t="s">
        <v>122</v>
      </c>
      <c r="U368" s="32">
        <v>48.29</v>
      </c>
      <c r="V368" s="32">
        <v>1</v>
      </c>
      <c r="W368" s="32">
        <v>0</v>
      </c>
      <c r="X368" s="32">
        <v>0</v>
      </c>
      <c r="Y368" s="32">
        <f t="shared" si="30"/>
        <v>0</v>
      </c>
      <c r="Z368" s="32">
        <f t="shared" si="31"/>
        <v>0</v>
      </c>
      <c r="AA368" s="32">
        <v>0.30299999999999999</v>
      </c>
      <c r="AB368" s="33">
        <v>1.7632866351759799E-2</v>
      </c>
      <c r="AC368">
        <f t="shared" si="32"/>
        <v>27</v>
      </c>
      <c r="AD368">
        <f t="shared" si="33"/>
        <v>0</v>
      </c>
      <c r="AE368">
        <f t="shared" si="34"/>
        <v>0</v>
      </c>
      <c r="AF368">
        <f>'TP Factors'!$D$5</f>
        <v>0.88209793191670816</v>
      </c>
      <c r="AG368">
        <f t="shared" si="35"/>
        <v>0</v>
      </c>
    </row>
    <row r="369" spans="1:33">
      <c r="A369" s="28" t="s">
        <v>100</v>
      </c>
      <c r="B369" s="28">
        <v>0</v>
      </c>
      <c r="D369" s="29">
        <v>0</v>
      </c>
      <c r="E369" s="28" t="s">
        <v>102</v>
      </c>
      <c r="F369" s="28">
        <v>0</v>
      </c>
      <c r="G369" s="30">
        <v>0</v>
      </c>
      <c r="H369" s="28" t="s">
        <v>103</v>
      </c>
      <c r="I369" s="28" t="s">
        <v>104</v>
      </c>
      <c r="J369" s="28">
        <v>0</v>
      </c>
      <c r="K369" s="31">
        <v>215.32972496900001</v>
      </c>
      <c r="L369" s="31">
        <v>2604.7510852</v>
      </c>
      <c r="M369" s="29">
        <v>0</v>
      </c>
      <c r="N369" s="29">
        <v>0</v>
      </c>
      <c r="O369" s="28">
        <v>0</v>
      </c>
      <c r="P369" s="28">
        <v>0</v>
      </c>
      <c r="Q369" s="32">
        <v>74639</v>
      </c>
      <c r="R369" s="32">
        <v>6460</v>
      </c>
      <c r="T369" s="28" t="s">
        <v>189</v>
      </c>
      <c r="U369" s="32">
        <v>48.29</v>
      </c>
      <c r="V369" s="32">
        <v>1</v>
      </c>
      <c r="W369" s="32">
        <v>0</v>
      </c>
      <c r="X369" s="32">
        <v>0</v>
      </c>
      <c r="Y369" s="32">
        <f t="shared" si="30"/>
        <v>0</v>
      </c>
      <c r="Z369" s="32">
        <f t="shared" si="31"/>
        <v>0</v>
      </c>
      <c r="AA369" s="32">
        <v>0</v>
      </c>
      <c r="AB369" s="33">
        <v>0.64314093957676199</v>
      </c>
      <c r="AC369">
        <f t="shared" si="32"/>
        <v>0</v>
      </c>
      <c r="AD369">
        <f t="shared" si="33"/>
        <v>0</v>
      </c>
      <c r="AE369">
        <f t="shared" si="34"/>
        <v>0</v>
      </c>
      <c r="AF369">
        <f>'TP Factors'!$D$5</f>
        <v>0.88209793191670816</v>
      </c>
      <c r="AG369">
        <f t="shared" si="35"/>
        <v>0</v>
      </c>
    </row>
    <row r="370" spans="1:33">
      <c r="A370" s="28" t="s">
        <v>100</v>
      </c>
      <c r="B370" s="28">
        <v>0</v>
      </c>
      <c r="D370" s="29">
        <v>0</v>
      </c>
      <c r="E370" s="28" t="s">
        <v>102</v>
      </c>
      <c r="F370" s="28">
        <v>0</v>
      </c>
      <c r="G370" s="30">
        <v>0</v>
      </c>
      <c r="H370" s="28" t="s">
        <v>103</v>
      </c>
      <c r="I370" s="28" t="s">
        <v>104</v>
      </c>
      <c r="J370" s="28">
        <v>0</v>
      </c>
      <c r="K370" s="31">
        <v>206.29611526299999</v>
      </c>
      <c r="L370" s="31">
        <v>2231.9439257700001</v>
      </c>
      <c r="M370" s="29">
        <v>0</v>
      </c>
      <c r="N370" s="29">
        <v>0</v>
      </c>
      <c r="O370" s="28">
        <v>0</v>
      </c>
      <c r="P370" s="28">
        <v>0</v>
      </c>
      <c r="Q370" s="32">
        <v>74640</v>
      </c>
      <c r="R370" s="32">
        <v>6460</v>
      </c>
      <c r="T370" s="28" t="s">
        <v>122</v>
      </c>
      <c r="U370" s="32">
        <v>48.29</v>
      </c>
      <c r="V370" s="32">
        <v>1</v>
      </c>
      <c r="W370" s="32">
        <v>0</v>
      </c>
      <c r="X370" s="32">
        <v>0</v>
      </c>
      <c r="Y370" s="32">
        <f t="shared" si="30"/>
        <v>0</v>
      </c>
      <c r="Z370" s="32">
        <f t="shared" si="31"/>
        <v>0</v>
      </c>
      <c r="AA370" s="32">
        <v>0.30299999999999999</v>
      </c>
      <c r="AB370" s="33">
        <v>0.55109084995525803</v>
      </c>
      <c r="AC370">
        <f t="shared" si="32"/>
        <v>829</v>
      </c>
      <c r="AD370">
        <f t="shared" si="33"/>
        <v>0</v>
      </c>
      <c r="AE370">
        <f t="shared" si="34"/>
        <v>0</v>
      </c>
      <c r="AF370">
        <f>'TP Factors'!$D$5</f>
        <v>0.88209793191670816</v>
      </c>
      <c r="AG370">
        <f t="shared" si="35"/>
        <v>0</v>
      </c>
    </row>
    <row r="371" spans="1:33">
      <c r="A371" s="28" t="s">
        <v>100</v>
      </c>
      <c r="B371" s="28">
        <v>0</v>
      </c>
      <c r="D371" s="29">
        <v>0</v>
      </c>
      <c r="E371" s="28" t="s">
        <v>102</v>
      </c>
      <c r="F371" s="28">
        <v>0</v>
      </c>
      <c r="G371" s="30">
        <v>0</v>
      </c>
      <c r="H371" s="28" t="s">
        <v>103</v>
      </c>
      <c r="I371" s="28" t="s">
        <v>104</v>
      </c>
      <c r="J371" s="28">
        <v>0</v>
      </c>
      <c r="K371" s="31">
        <v>72.469201509399994</v>
      </c>
      <c r="L371" s="31">
        <v>102.997106082</v>
      </c>
      <c r="M371" s="29">
        <v>0</v>
      </c>
      <c r="N371" s="29">
        <v>0</v>
      </c>
      <c r="O371" s="28">
        <v>0</v>
      </c>
      <c r="P371" s="28">
        <v>0</v>
      </c>
      <c r="Q371" s="32">
        <v>74641</v>
      </c>
      <c r="R371" s="32">
        <v>6460</v>
      </c>
      <c r="T371" s="28" t="s">
        <v>130</v>
      </c>
      <c r="U371" s="32">
        <v>48.29</v>
      </c>
      <c r="V371" s="32">
        <v>1</v>
      </c>
      <c r="W371" s="32">
        <v>0</v>
      </c>
      <c r="X371" s="32">
        <v>0</v>
      </c>
      <c r="Y371" s="32">
        <f t="shared" si="30"/>
        <v>0</v>
      </c>
      <c r="Z371" s="32">
        <f t="shared" si="31"/>
        <v>0</v>
      </c>
      <c r="AA371" s="32">
        <v>0.26600000000000001</v>
      </c>
      <c r="AB371" s="33">
        <v>2.5431088157203501E-2</v>
      </c>
      <c r="AC371">
        <f t="shared" si="32"/>
        <v>34</v>
      </c>
      <c r="AD371">
        <f t="shared" si="33"/>
        <v>0</v>
      </c>
      <c r="AE371">
        <f t="shared" si="34"/>
        <v>0</v>
      </c>
      <c r="AF371">
        <f>'TP Factors'!$D$5</f>
        <v>0.88209793191670816</v>
      </c>
      <c r="AG371">
        <f t="shared" si="35"/>
        <v>0</v>
      </c>
    </row>
    <row r="372" spans="1:33">
      <c r="A372" s="28" t="s">
        <v>100</v>
      </c>
      <c r="B372" s="28">
        <v>0</v>
      </c>
      <c r="D372" s="29">
        <v>0</v>
      </c>
      <c r="E372" s="28" t="s">
        <v>102</v>
      </c>
      <c r="F372" s="28">
        <v>0</v>
      </c>
      <c r="G372" s="30">
        <v>0</v>
      </c>
      <c r="H372" s="28" t="s">
        <v>103</v>
      </c>
      <c r="I372" s="28" t="s">
        <v>104</v>
      </c>
      <c r="J372" s="28">
        <v>0</v>
      </c>
      <c r="K372" s="31">
        <v>155.061468117</v>
      </c>
      <c r="L372" s="31">
        <v>1061.56372145</v>
      </c>
      <c r="M372" s="29">
        <v>0</v>
      </c>
      <c r="N372" s="29">
        <v>0</v>
      </c>
      <c r="O372" s="28">
        <v>0</v>
      </c>
      <c r="P372" s="28">
        <v>0</v>
      </c>
      <c r="Q372" s="32">
        <v>74647</v>
      </c>
      <c r="R372" s="32">
        <v>6460</v>
      </c>
      <c r="T372" s="28" t="s">
        <v>134</v>
      </c>
      <c r="U372" s="32">
        <v>48.29</v>
      </c>
      <c r="V372" s="32">
        <v>1</v>
      </c>
      <c r="W372" s="32">
        <v>0</v>
      </c>
      <c r="X372" s="32">
        <v>0</v>
      </c>
      <c r="Y372" s="32">
        <f t="shared" si="30"/>
        <v>0</v>
      </c>
      <c r="Z372" s="32">
        <f t="shared" si="31"/>
        <v>0</v>
      </c>
      <c r="AA372" s="32">
        <v>0.191</v>
      </c>
      <c r="AB372" s="33">
        <v>0.26211140352996998</v>
      </c>
      <c r="AC372">
        <f t="shared" si="32"/>
        <v>249</v>
      </c>
      <c r="AD372">
        <f t="shared" si="33"/>
        <v>0</v>
      </c>
      <c r="AE372">
        <f t="shared" si="34"/>
        <v>0</v>
      </c>
      <c r="AF372">
        <f>'TP Factors'!$D$5</f>
        <v>0.88209793191670816</v>
      </c>
      <c r="AG372">
        <f t="shared" si="35"/>
        <v>0</v>
      </c>
    </row>
    <row r="373" spans="1:33">
      <c r="A373" s="28" t="s">
        <v>100</v>
      </c>
      <c r="B373" s="28">
        <v>0</v>
      </c>
      <c r="D373" s="29">
        <v>0</v>
      </c>
      <c r="E373" s="28" t="s">
        <v>102</v>
      </c>
      <c r="F373" s="28">
        <v>0</v>
      </c>
      <c r="G373" s="30">
        <v>0</v>
      </c>
      <c r="H373" s="28" t="s">
        <v>103</v>
      </c>
      <c r="I373" s="28" t="s">
        <v>104</v>
      </c>
      <c r="J373" s="28">
        <v>0</v>
      </c>
      <c r="K373" s="31">
        <v>1087.0800797300001</v>
      </c>
      <c r="L373" s="31">
        <v>38605.308507399997</v>
      </c>
      <c r="M373" s="29">
        <v>0</v>
      </c>
      <c r="N373" s="29">
        <v>0</v>
      </c>
      <c r="O373" s="28">
        <v>0</v>
      </c>
      <c r="P373" s="28">
        <v>0</v>
      </c>
      <c r="Q373" s="32">
        <v>74648</v>
      </c>
      <c r="R373" s="32">
        <v>6460</v>
      </c>
      <c r="T373" s="28" t="s">
        <v>189</v>
      </c>
      <c r="U373" s="32">
        <v>48.29</v>
      </c>
      <c r="V373" s="32">
        <v>1</v>
      </c>
      <c r="W373" s="32">
        <v>0</v>
      </c>
      <c r="X373" s="32">
        <v>0</v>
      </c>
      <c r="Y373" s="32">
        <f t="shared" si="30"/>
        <v>0</v>
      </c>
      <c r="Z373" s="32">
        <f t="shared" si="31"/>
        <v>0</v>
      </c>
      <c r="AA373" s="32">
        <v>0</v>
      </c>
      <c r="AB373" s="33">
        <v>9.5320640607925107</v>
      </c>
      <c r="AC373">
        <f t="shared" si="32"/>
        <v>0</v>
      </c>
      <c r="AD373">
        <f t="shared" si="33"/>
        <v>0</v>
      </c>
      <c r="AE373">
        <f t="shared" si="34"/>
        <v>0</v>
      </c>
      <c r="AF373">
        <f>'TP Factors'!$D$5</f>
        <v>0.88209793191670816</v>
      </c>
      <c r="AG373">
        <f t="shared" si="35"/>
        <v>0</v>
      </c>
    </row>
    <row r="374" spans="1:33">
      <c r="A374" s="28" t="s">
        <v>100</v>
      </c>
      <c r="B374" s="28">
        <v>0</v>
      </c>
      <c r="D374" s="29">
        <v>0</v>
      </c>
      <c r="E374" s="28" t="s">
        <v>102</v>
      </c>
      <c r="F374" s="28">
        <v>0</v>
      </c>
      <c r="G374" s="30">
        <v>0</v>
      </c>
      <c r="H374" s="28" t="s">
        <v>103</v>
      </c>
      <c r="I374" s="28" t="s">
        <v>104</v>
      </c>
      <c r="J374" s="28">
        <v>0</v>
      </c>
      <c r="K374" s="31">
        <v>70.304654105799997</v>
      </c>
      <c r="L374" s="31">
        <v>112.240632185</v>
      </c>
      <c r="M374" s="29">
        <v>0</v>
      </c>
      <c r="N374" s="29">
        <v>0</v>
      </c>
      <c r="O374" s="28">
        <v>0</v>
      </c>
      <c r="P374" s="28">
        <v>0</v>
      </c>
      <c r="Q374" s="32">
        <v>74649</v>
      </c>
      <c r="R374" s="32">
        <v>6460</v>
      </c>
      <c r="T374" s="28" t="s">
        <v>122</v>
      </c>
      <c r="U374" s="32">
        <v>48.29</v>
      </c>
      <c r="V374" s="32">
        <v>1</v>
      </c>
      <c r="W374" s="32">
        <v>0</v>
      </c>
      <c r="X374" s="32">
        <v>0</v>
      </c>
      <c r="Y374" s="32">
        <f t="shared" si="30"/>
        <v>0</v>
      </c>
      <c r="Z374" s="32">
        <f t="shared" si="31"/>
        <v>0</v>
      </c>
      <c r="AA374" s="32">
        <v>0.30299999999999999</v>
      </c>
      <c r="AB374" s="33">
        <v>2.7713408788600902E-2</v>
      </c>
      <c r="AC374">
        <f t="shared" si="32"/>
        <v>42</v>
      </c>
      <c r="AD374">
        <f t="shared" si="33"/>
        <v>0</v>
      </c>
      <c r="AE374">
        <f t="shared" si="34"/>
        <v>0</v>
      </c>
      <c r="AF374">
        <f>'TP Factors'!$D$5</f>
        <v>0.88209793191670816</v>
      </c>
      <c r="AG374">
        <f t="shared" si="35"/>
        <v>0</v>
      </c>
    </row>
    <row r="375" spans="1:33">
      <c r="A375" s="28" t="s">
        <v>100</v>
      </c>
      <c r="B375" s="28">
        <v>0</v>
      </c>
      <c r="D375" s="29">
        <v>0</v>
      </c>
      <c r="E375" s="28" t="s">
        <v>102</v>
      </c>
      <c r="F375" s="28">
        <v>0</v>
      </c>
      <c r="G375" s="30">
        <v>0</v>
      </c>
      <c r="H375" s="28" t="s">
        <v>103</v>
      </c>
      <c r="I375" s="28" t="s">
        <v>104</v>
      </c>
      <c r="J375" s="28">
        <v>0</v>
      </c>
      <c r="K375" s="31">
        <v>1619.4516963799999</v>
      </c>
      <c r="L375" s="31">
        <v>41289.2369454</v>
      </c>
      <c r="M375" s="29">
        <v>0</v>
      </c>
      <c r="N375" s="29">
        <v>0</v>
      </c>
      <c r="O375" s="28">
        <v>0</v>
      </c>
      <c r="P375" s="28">
        <v>0</v>
      </c>
      <c r="Q375" s="32">
        <v>74650</v>
      </c>
      <c r="R375" s="32">
        <v>6460</v>
      </c>
      <c r="T375" s="28" t="s">
        <v>122</v>
      </c>
      <c r="U375" s="32">
        <v>48.29</v>
      </c>
      <c r="V375" s="32">
        <v>1</v>
      </c>
      <c r="W375" s="32">
        <v>0</v>
      </c>
      <c r="X375" s="32">
        <v>0</v>
      </c>
      <c r="Y375" s="32">
        <f t="shared" si="30"/>
        <v>0</v>
      </c>
      <c r="Z375" s="32">
        <f t="shared" si="31"/>
        <v>0</v>
      </c>
      <c r="AA375" s="32">
        <v>0.30299999999999999</v>
      </c>
      <c r="AB375" s="33">
        <v>2.7707181223392499</v>
      </c>
      <c r="AC375">
        <f t="shared" si="32"/>
        <v>4167</v>
      </c>
      <c r="AD375">
        <f t="shared" si="33"/>
        <v>0</v>
      </c>
      <c r="AE375">
        <f t="shared" si="34"/>
        <v>0</v>
      </c>
      <c r="AF375">
        <f>'TP Factors'!$D$5</f>
        <v>0.88209793191670816</v>
      </c>
      <c r="AG375">
        <f t="shared" si="35"/>
        <v>0</v>
      </c>
    </row>
    <row r="376" spans="1:33">
      <c r="A376" s="28" t="s">
        <v>100</v>
      </c>
      <c r="B376" s="28">
        <v>0</v>
      </c>
      <c r="D376" s="29">
        <v>0</v>
      </c>
      <c r="E376" s="28" t="s">
        <v>102</v>
      </c>
      <c r="F376" s="28">
        <v>0</v>
      </c>
      <c r="G376" s="30">
        <v>0</v>
      </c>
      <c r="H376" s="28" t="s">
        <v>103</v>
      </c>
      <c r="I376" s="28" t="s">
        <v>104</v>
      </c>
      <c r="J376" s="28">
        <v>0</v>
      </c>
      <c r="K376" s="31">
        <v>360.852762149</v>
      </c>
      <c r="L376" s="31">
        <v>1245.76165098</v>
      </c>
      <c r="M376" s="29">
        <v>0</v>
      </c>
      <c r="N376" s="29">
        <v>0</v>
      </c>
      <c r="O376" s="28">
        <v>0</v>
      </c>
      <c r="P376" s="28">
        <v>0</v>
      </c>
      <c r="Q376" s="32">
        <v>74651</v>
      </c>
      <c r="R376" s="32">
        <v>6460</v>
      </c>
      <c r="T376" s="28" t="s">
        <v>134</v>
      </c>
      <c r="U376" s="32">
        <v>48.29</v>
      </c>
      <c r="V376" s="32">
        <v>1</v>
      </c>
      <c r="W376" s="32">
        <v>0</v>
      </c>
      <c r="X376" s="32">
        <v>0</v>
      </c>
      <c r="Y376" s="32">
        <f t="shared" si="30"/>
        <v>0</v>
      </c>
      <c r="Z376" s="32">
        <f t="shared" si="31"/>
        <v>0</v>
      </c>
      <c r="AA376" s="32">
        <v>0.191</v>
      </c>
      <c r="AB376" s="33">
        <v>0.30759194248111399</v>
      </c>
      <c r="AC376">
        <f t="shared" si="32"/>
        <v>292</v>
      </c>
      <c r="AD376">
        <f t="shared" si="33"/>
        <v>0</v>
      </c>
      <c r="AE376">
        <f t="shared" si="34"/>
        <v>0</v>
      </c>
      <c r="AF376">
        <f>'TP Factors'!$D$5</f>
        <v>0.88209793191670816</v>
      </c>
      <c r="AG376">
        <f t="shared" si="35"/>
        <v>0</v>
      </c>
    </row>
    <row r="377" spans="1:33">
      <c r="A377" s="28" t="s">
        <v>100</v>
      </c>
      <c r="B377" s="28">
        <v>0</v>
      </c>
      <c r="D377" s="29">
        <v>0</v>
      </c>
      <c r="E377" s="28" t="s">
        <v>102</v>
      </c>
      <c r="F377" s="28">
        <v>0</v>
      </c>
      <c r="G377" s="30">
        <v>0</v>
      </c>
      <c r="H377" s="28" t="s">
        <v>103</v>
      </c>
      <c r="I377" s="28" t="s">
        <v>104</v>
      </c>
      <c r="J377" s="28">
        <v>0</v>
      </c>
      <c r="K377" s="31">
        <v>137.06462700399999</v>
      </c>
      <c r="L377" s="31">
        <v>1112.93926259</v>
      </c>
      <c r="M377" s="29">
        <v>0</v>
      </c>
      <c r="N377" s="29">
        <v>0</v>
      </c>
      <c r="O377" s="28">
        <v>0</v>
      </c>
      <c r="P377" s="28">
        <v>0</v>
      </c>
      <c r="Q377" s="32">
        <v>74652</v>
      </c>
      <c r="R377" s="32">
        <v>6460</v>
      </c>
      <c r="T377" s="28" t="s">
        <v>130</v>
      </c>
      <c r="U377" s="32">
        <v>48.29</v>
      </c>
      <c r="V377" s="32">
        <v>1</v>
      </c>
      <c r="W377" s="32">
        <v>0</v>
      </c>
      <c r="X377" s="32">
        <v>0</v>
      </c>
      <c r="Y377" s="32">
        <f t="shared" si="30"/>
        <v>0</v>
      </c>
      <c r="Z377" s="32">
        <f t="shared" si="31"/>
        <v>0</v>
      </c>
      <c r="AA377" s="32">
        <v>0.26600000000000001</v>
      </c>
      <c r="AB377" s="33">
        <v>0.27479668040613098</v>
      </c>
      <c r="AC377">
        <f t="shared" si="32"/>
        <v>363</v>
      </c>
      <c r="AD377">
        <f t="shared" si="33"/>
        <v>0</v>
      </c>
      <c r="AE377">
        <f t="shared" si="34"/>
        <v>0</v>
      </c>
      <c r="AF377">
        <f>'TP Factors'!$D$5</f>
        <v>0.88209793191670816</v>
      </c>
      <c r="AG377">
        <f t="shared" si="35"/>
        <v>0</v>
      </c>
    </row>
    <row r="378" spans="1:33">
      <c r="A378" s="28" t="s">
        <v>100</v>
      </c>
      <c r="B378" s="28">
        <v>0</v>
      </c>
      <c r="D378" s="29">
        <v>0</v>
      </c>
      <c r="E378" s="28" t="s">
        <v>102</v>
      </c>
      <c r="F378" s="28">
        <v>0</v>
      </c>
      <c r="G378" s="30">
        <v>0</v>
      </c>
      <c r="H378" s="28" t="s">
        <v>103</v>
      </c>
      <c r="I378" s="28" t="s">
        <v>104</v>
      </c>
      <c r="J378" s="28">
        <v>0</v>
      </c>
      <c r="K378" s="31">
        <v>5.0310490962600003</v>
      </c>
      <c r="L378" s="31">
        <v>0.86008533690599998</v>
      </c>
      <c r="M378" s="29">
        <v>0</v>
      </c>
      <c r="N378" s="29">
        <v>0</v>
      </c>
      <c r="O378" s="28">
        <v>0</v>
      </c>
      <c r="P378" s="28">
        <v>0</v>
      </c>
      <c r="Q378" s="32">
        <v>74653</v>
      </c>
      <c r="R378" s="32">
        <v>6460</v>
      </c>
      <c r="T378" s="28" t="s">
        <v>130</v>
      </c>
      <c r="U378" s="32">
        <v>48.29</v>
      </c>
      <c r="V378" s="32">
        <v>1</v>
      </c>
      <c r="W378" s="32">
        <v>0</v>
      </c>
      <c r="X378" s="32">
        <v>0</v>
      </c>
      <c r="Y378" s="32">
        <f t="shared" si="30"/>
        <v>0</v>
      </c>
      <c r="Z378" s="32">
        <f t="shared" si="31"/>
        <v>0</v>
      </c>
      <c r="AA378" s="32">
        <v>0.26600000000000001</v>
      </c>
      <c r="AB378" s="33">
        <v>2.1236427092663E-4</v>
      </c>
      <c r="AC378">
        <f t="shared" si="32"/>
        <v>0</v>
      </c>
      <c r="AD378">
        <f t="shared" si="33"/>
        <v>0</v>
      </c>
      <c r="AE378">
        <f t="shared" si="34"/>
        <v>0</v>
      </c>
      <c r="AF378">
        <f>'TP Factors'!$D$5</f>
        <v>0.88209793191670816</v>
      </c>
      <c r="AG378">
        <f t="shared" si="35"/>
        <v>0</v>
      </c>
    </row>
    <row r="379" spans="1:33">
      <c r="A379" s="28" t="s">
        <v>100</v>
      </c>
      <c r="B379" s="28">
        <v>0</v>
      </c>
      <c r="D379" s="29">
        <v>0</v>
      </c>
      <c r="E379" s="28" t="s">
        <v>102</v>
      </c>
      <c r="F379" s="28">
        <v>0</v>
      </c>
      <c r="G379" s="30">
        <v>0</v>
      </c>
      <c r="H379" s="28" t="s">
        <v>103</v>
      </c>
      <c r="I379" s="28" t="s">
        <v>104</v>
      </c>
      <c r="J379" s="28">
        <v>0</v>
      </c>
      <c r="K379" s="31">
        <v>777.50672285400003</v>
      </c>
      <c r="L379" s="31">
        <v>11611.1760368</v>
      </c>
      <c r="M379" s="29">
        <v>0</v>
      </c>
      <c r="N379" s="29">
        <v>0</v>
      </c>
      <c r="O379" s="28">
        <v>0</v>
      </c>
      <c r="P379" s="28">
        <v>0</v>
      </c>
      <c r="Q379" s="32">
        <v>74654</v>
      </c>
      <c r="R379" s="32">
        <v>6460</v>
      </c>
      <c r="T379" s="28" t="s">
        <v>134</v>
      </c>
      <c r="U379" s="32">
        <v>48.29</v>
      </c>
      <c r="V379" s="32">
        <v>1</v>
      </c>
      <c r="W379" s="32">
        <v>0</v>
      </c>
      <c r="X379" s="32">
        <v>0</v>
      </c>
      <c r="Y379" s="32">
        <f t="shared" si="30"/>
        <v>0</v>
      </c>
      <c r="Z379" s="32">
        <f t="shared" si="31"/>
        <v>0</v>
      </c>
      <c r="AA379" s="32">
        <v>0.191</v>
      </c>
      <c r="AB379" s="33">
        <v>0.40315813756944002</v>
      </c>
      <c r="AC379">
        <f t="shared" si="32"/>
        <v>382</v>
      </c>
      <c r="AD379">
        <f t="shared" si="33"/>
        <v>0</v>
      </c>
      <c r="AE379">
        <f t="shared" si="34"/>
        <v>0</v>
      </c>
      <c r="AF379">
        <f>'TP Factors'!$D$5</f>
        <v>0.88209793191670816</v>
      </c>
      <c r="AG379">
        <f t="shared" si="35"/>
        <v>0</v>
      </c>
    </row>
    <row r="380" spans="1:33">
      <c r="A380" s="28" t="s">
        <v>100</v>
      </c>
      <c r="B380" s="28">
        <v>0</v>
      </c>
      <c r="D380" s="29">
        <v>0</v>
      </c>
      <c r="E380" s="28" t="s">
        <v>102</v>
      </c>
      <c r="F380" s="28">
        <v>0</v>
      </c>
      <c r="G380" s="30">
        <v>3</v>
      </c>
      <c r="H380" s="28" t="s">
        <v>103</v>
      </c>
      <c r="I380" s="28" t="s">
        <v>104</v>
      </c>
      <c r="J380" s="28">
        <v>0</v>
      </c>
      <c r="K380" s="31">
        <v>310.616805134</v>
      </c>
      <c r="L380" s="31">
        <v>3823.1389531099999</v>
      </c>
      <c r="M380" s="29">
        <v>0</v>
      </c>
      <c r="N380" s="29">
        <v>0</v>
      </c>
      <c r="O380" s="28">
        <v>0</v>
      </c>
      <c r="P380" s="28">
        <v>0</v>
      </c>
      <c r="Q380" s="32">
        <v>74657</v>
      </c>
      <c r="R380" s="32">
        <v>4110</v>
      </c>
      <c r="T380" s="28" t="s">
        <v>190</v>
      </c>
      <c r="U380" s="32">
        <v>48.29</v>
      </c>
      <c r="V380" s="32">
        <v>1</v>
      </c>
      <c r="W380" s="32">
        <v>0.7</v>
      </c>
      <c r="X380" s="32">
        <v>0.09</v>
      </c>
      <c r="Y380" s="32">
        <f t="shared" si="30"/>
        <v>0.7</v>
      </c>
      <c r="Z380" s="32">
        <f t="shared" si="31"/>
        <v>0.09</v>
      </c>
      <c r="AA380" s="32">
        <v>0.25800000000000001</v>
      </c>
      <c r="AB380" s="33">
        <v>0.82666324642440403</v>
      </c>
      <c r="AC380">
        <f t="shared" si="32"/>
        <v>1059</v>
      </c>
      <c r="AD380">
        <f t="shared" si="33"/>
        <v>2</v>
      </c>
      <c r="AE380">
        <f t="shared" si="34"/>
        <v>0.2</v>
      </c>
      <c r="AF380">
        <f>'TP Factors'!$D$5</f>
        <v>0.88209793191670816</v>
      </c>
      <c r="AG380">
        <f t="shared" si="35"/>
        <v>0.2</v>
      </c>
    </row>
    <row r="381" spans="1:33">
      <c r="A381" s="28" t="s">
        <v>100</v>
      </c>
      <c r="B381" s="28">
        <v>0</v>
      </c>
      <c r="D381" s="29">
        <v>0</v>
      </c>
      <c r="E381" s="28" t="s">
        <v>102</v>
      </c>
      <c r="F381" s="28">
        <v>0</v>
      </c>
      <c r="G381" s="30">
        <v>3</v>
      </c>
      <c r="H381" s="28" t="s">
        <v>103</v>
      </c>
      <c r="I381" s="28" t="s">
        <v>104</v>
      </c>
      <c r="J381" s="28">
        <v>0</v>
      </c>
      <c r="K381" s="31">
        <v>150.458692789</v>
      </c>
      <c r="L381" s="31">
        <v>554.33511593599997</v>
      </c>
      <c r="M381" s="29">
        <v>0</v>
      </c>
      <c r="N381" s="29">
        <v>0</v>
      </c>
      <c r="O381" s="28">
        <v>0</v>
      </c>
      <c r="P381" s="28">
        <v>0</v>
      </c>
      <c r="Q381" s="32">
        <v>74658</v>
      </c>
      <c r="R381" s="32">
        <v>4110</v>
      </c>
      <c r="T381" s="28" t="s">
        <v>160</v>
      </c>
      <c r="U381" s="32">
        <v>48.29</v>
      </c>
      <c r="V381" s="32">
        <v>1</v>
      </c>
      <c r="W381" s="32">
        <v>0.7</v>
      </c>
      <c r="X381" s="32">
        <v>0.09</v>
      </c>
      <c r="Y381" s="32">
        <f t="shared" si="30"/>
        <v>0.7</v>
      </c>
      <c r="Z381" s="32">
        <f t="shared" si="31"/>
        <v>0.09</v>
      </c>
      <c r="AA381" s="32">
        <v>0.10199999999999999</v>
      </c>
      <c r="AB381" s="33">
        <v>0.136871311193551</v>
      </c>
      <c r="AC381">
        <f t="shared" si="32"/>
        <v>69</v>
      </c>
      <c r="AD381">
        <f t="shared" si="33"/>
        <v>0</v>
      </c>
      <c r="AE381">
        <f t="shared" si="34"/>
        <v>0</v>
      </c>
      <c r="AF381">
        <f>'TP Factors'!$D$5</f>
        <v>0.88209793191670816</v>
      </c>
      <c r="AG381">
        <f t="shared" si="35"/>
        <v>0</v>
      </c>
    </row>
    <row r="382" spans="1:33">
      <c r="A382" s="28" t="s">
        <v>100</v>
      </c>
      <c r="B382" s="28">
        <v>0</v>
      </c>
      <c r="D382" s="29">
        <v>0</v>
      </c>
      <c r="E382" s="28" t="s">
        <v>102</v>
      </c>
      <c r="F382" s="28">
        <v>0</v>
      </c>
      <c r="G382" s="30">
        <v>3</v>
      </c>
      <c r="H382" s="28" t="s">
        <v>103</v>
      </c>
      <c r="I382" s="28" t="s">
        <v>104</v>
      </c>
      <c r="J382" s="28">
        <v>0</v>
      </c>
      <c r="K382" s="31">
        <v>887.18077742499997</v>
      </c>
      <c r="L382" s="31">
        <v>7711.2107333000004</v>
      </c>
      <c r="M382" s="29">
        <v>0</v>
      </c>
      <c r="N382" s="29">
        <v>0</v>
      </c>
      <c r="O382" s="28">
        <v>0</v>
      </c>
      <c r="P382" s="28">
        <v>0</v>
      </c>
      <c r="Q382" s="32">
        <v>74663</v>
      </c>
      <c r="R382" s="32">
        <v>4110</v>
      </c>
      <c r="T382" s="28" t="s">
        <v>190</v>
      </c>
      <c r="U382" s="32">
        <v>48.29</v>
      </c>
      <c r="V382" s="32">
        <v>1</v>
      </c>
      <c r="W382" s="32">
        <v>0.7</v>
      </c>
      <c r="X382" s="32">
        <v>0.09</v>
      </c>
      <c r="Y382" s="32">
        <f t="shared" si="30"/>
        <v>0.7</v>
      </c>
      <c r="Z382" s="32">
        <f t="shared" si="31"/>
        <v>0.09</v>
      </c>
      <c r="AA382" s="32">
        <v>0.25800000000000001</v>
      </c>
      <c r="AB382" s="33">
        <v>0.301355395573775</v>
      </c>
      <c r="AC382">
        <f t="shared" si="32"/>
        <v>386</v>
      </c>
      <c r="AD382">
        <f t="shared" si="33"/>
        <v>1</v>
      </c>
      <c r="AE382">
        <f t="shared" si="34"/>
        <v>0.1</v>
      </c>
      <c r="AF382">
        <f>'TP Factors'!$D$5</f>
        <v>0.88209793191670816</v>
      </c>
      <c r="AG382">
        <f t="shared" si="35"/>
        <v>0.1</v>
      </c>
    </row>
    <row r="383" spans="1:33">
      <c r="A383" s="28" t="s">
        <v>100</v>
      </c>
      <c r="B383" s="28">
        <v>0</v>
      </c>
      <c r="D383" s="29">
        <v>0</v>
      </c>
      <c r="E383" s="28" t="s">
        <v>102</v>
      </c>
      <c r="F383" s="28">
        <v>0</v>
      </c>
      <c r="G383" s="30">
        <v>3</v>
      </c>
      <c r="H383" s="28" t="s">
        <v>103</v>
      </c>
      <c r="I383" s="28" t="s">
        <v>104</v>
      </c>
      <c r="J383" s="28">
        <v>0</v>
      </c>
      <c r="K383" s="31">
        <v>727.48505901700003</v>
      </c>
      <c r="L383" s="31">
        <v>8047.49127451</v>
      </c>
      <c r="M383" s="29">
        <v>0</v>
      </c>
      <c r="N383" s="29">
        <v>0</v>
      </c>
      <c r="O383" s="28">
        <v>0</v>
      </c>
      <c r="P383" s="28">
        <v>0</v>
      </c>
      <c r="Q383" s="32">
        <v>74664</v>
      </c>
      <c r="R383" s="32">
        <v>4110</v>
      </c>
      <c r="T383" s="28" t="s">
        <v>160</v>
      </c>
      <c r="U383" s="32">
        <v>48.29</v>
      </c>
      <c r="V383" s="32">
        <v>1</v>
      </c>
      <c r="W383" s="32">
        <v>0.7</v>
      </c>
      <c r="X383" s="32">
        <v>0.09</v>
      </c>
      <c r="Y383" s="32">
        <f t="shared" si="30"/>
        <v>0.7</v>
      </c>
      <c r="Z383" s="32">
        <f t="shared" si="31"/>
        <v>0.09</v>
      </c>
      <c r="AA383" s="32">
        <v>0.10199999999999999</v>
      </c>
      <c r="AB383" s="33">
        <v>0.45376480348452403</v>
      </c>
      <c r="AC383">
        <f t="shared" si="32"/>
        <v>230</v>
      </c>
      <c r="AD383">
        <f t="shared" si="33"/>
        <v>0</v>
      </c>
      <c r="AE383">
        <f t="shared" si="34"/>
        <v>0</v>
      </c>
      <c r="AF383">
        <f>'TP Factors'!$D$5</f>
        <v>0.88209793191670816</v>
      </c>
      <c r="AG383">
        <f t="shared" si="35"/>
        <v>0</v>
      </c>
    </row>
    <row r="384" spans="1:33">
      <c r="A384" s="28" t="s">
        <v>100</v>
      </c>
      <c r="B384" s="28">
        <v>0</v>
      </c>
      <c r="D384" s="29">
        <v>0</v>
      </c>
      <c r="E384" s="28" t="s">
        <v>102</v>
      </c>
      <c r="F384" s="28">
        <v>0</v>
      </c>
      <c r="G384" s="30">
        <v>29</v>
      </c>
      <c r="H384" s="28" t="s">
        <v>103</v>
      </c>
      <c r="I384" s="28" t="s">
        <v>104</v>
      </c>
      <c r="J384" s="28">
        <v>0</v>
      </c>
      <c r="K384" s="31">
        <v>465.01889007900002</v>
      </c>
      <c r="L384" s="31">
        <v>3579.3160094</v>
      </c>
      <c r="M384" s="29">
        <v>0</v>
      </c>
      <c r="N384" s="29">
        <v>0</v>
      </c>
      <c r="O384" s="28">
        <v>0</v>
      </c>
      <c r="P384" s="28">
        <v>0</v>
      </c>
      <c r="Q384" s="32">
        <v>74667</v>
      </c>
      <c r="R384" s="32">
        <v>1200</v>
      </c>
      <c r="T384" s="28" t="s">
        <v>109</v>
      </c>
      <c r="U384" s="32">
        <v>48.29</v>
      </c>
      <c r="V384" s="32">
        <v>1</v>
      </c>
      <c r="W384" s="32">
        <v>2.23</v>
      </c>
      <c r="X384" s="32">
        <v>0.316</v>
      </c>
      <c r="Y384" s="32">
        <f t="shared" si="30"/>
        <v>2.23</v>
      </c>
      <c r="Z384" s="32">
        <f t="shared" si="31"/>
        <v>0.316</v>
      </c>
      <c r="AA384" s="32">
        <v>0.22</v>
      </c>
      <c r="AB384" s="33">
        <v>0.137929218270543</v>
      </c>
      <c r="AC384">
        <f t="shared" si="32"/>
        <v>151</v>
      </c>
      <c r="AD384">
        <f t="shared" si="33"/>
        <v>1</v>
      </c>
      <c r="AE384">
        <f t="shared" si="34"/>
        <v>0.1</v>
      </c>
      <c r="AF384">
        <f>'TP Factors'!$D$5</f>
        <v>0.88209793191670816</v>
      </c>
      <c r="AG384">
        <f t="shared" si="35"/>
        <v>0.1</v>
      </c>
    </row>
    <row r="385" spans="1:33">
      <c r="A385" s="28" t="s">
        <v>125</v>
      </c>
      <c r="B385" s="28">
        <v>0</v>
      </c>
      <c r="D385" s="29">
        <v>0</v>
      </c>
      <c r="E385" s="28" t="s">
        <v>102</v>
      </c>
      <c r="F385" s="28">
        <v>0</v>
      </c>
      <c r="G385" s="30">
        <v>73.5</v>
      </c>
      <c r="H385" s="28" t="s">
        <v>103</v>
      </c>
      <c r="I385" s="28" t="s">
        <v>104</v>
      </c>
      <c r="J385" s="28">
        <v>0</v>
      </c>
      <c r="K385" s="31">
        <v>315.36814044200003</v>
      </c>
      <c r="L385" s="31">
        <v>871.69218868500002</v>
      </c>
      <c r="M385" s="29">
        <v>0</v>
      </c>
      <c r="N385" s="29">
        <v>0</v>
      </c>
      <c r="O385" s="28">
        <v>0</v>
      </c>
      <c r="P385" s="28">
        <v>0</v>
      </c>
      <c r="Q385" s="32">
        <v>74680</v>
      </c>
      <c r="R385" s="32">
        <v>1550</v>
      </c>
      <c r="T385" s="28" t="s">
        <v>191</v>
      </c>
      <c r="U385" s="32">
        <v>54.65</v>
      </c>
      <c r="V385" s="32">
        <v>1</v>
      </c>
      <c r="W385" s="32">
        <v>1.55</v>
      </c>
      <c r="X385" s="32">
        <v>0.15</v>
      </c>
      <c r="Y385" s="32">
        <f t="shared" si="30"/>
        <v>1.55</v>
      </c>
      <c r="Z385" s="32">
        <f t="shared" si="31"/>
        <v>0.15</v>
      </c>
      <c r="AA385" s="32">
        <v>0.57699999999999996</v>
      </c>
      <c r="AB385" s="33">
        <v>0.21522983318063399</v>
      </c>
      <c r="AC385">
        <f t="shared" si="32"/>
        <v>698</v>
      </c>
      <c r="AD385">
        <f t="shared" si="33"/>
        <v>2</v>
      </c>
      <c r="AE385">
        <f t="shared" si="34"/>
        <v>0.2</v>
      </c>
      <c r="AF385">
        <f>'TP Factors'!$D$5</f>
        <v>0.88209793191670816</v>
      </c>
      <c r="AG385">
        <f t="shared" si="35"/>
        <v>0.2</v>
      </c>
    </row>
    <row r="386" spans="1:33">
      <c r="A386" s="28" t="s">
        <v>125</v>
      </c>
      <c r="B386" s="28">
        <v>0</v>
      </c>
      <c r="D386" s="29">
        <v>0</v>
      </c>
      <c r="E386" s="28" t="s">
        <v>102</v>
      </c>
      <c r="F386" s="28">
        <v>0</v>
      </c>
      <c r="G386" s="30">
        <v>73.5</v>
      </c>
      <c r="H386" s="28" t="s">
        <v>103</v>
      </c>
      <c r="I386" s="28" t="s">
        <v>104</v>
      </c>
      <c r="J386" s="28">
        <v>0</v>
      </c>
      <c r="K386" s="31">
        <v>75.874151828500004</v>
      </c>
      <c r="L386" s="31">
        <v>138.681127694</v>
      </c>
      <c r="M386" s="29">
        <v>0</v>
      </c>
      <c r="N386" s="29">
        <v>0</v>
      </c>
      <c r="O386" s="28">
        <v>0</v>
      </c>
      <c r="P386" s="28">
        <v>0</v>
      </c>
      <c r="Q386" s="32">
        <v>74681</v>
      </c>
      <c r="R386" s="32">
        <v>1550</v>
      </c>
      <c r="T386" s="28" t="s">
        <v>192</v>
      </c>
      <c r="U386" s="32">
        <v>54.65</v>
      </c>
      <c r="V386" s="32">
        <v>1</v>
      </c>
      <c r="W386" s="32">
        <v>1.55</v>
      </c>
      <c r="X386" s="32">
        <v>0.15</v>
      </c>
      <c r="Y386" s="32">
        <f t="shared" si="30"/>
        <v>1.55</v>
      </c>
      <c r="Z386" s="32">
        <f t="shared" si="31"/>
        <v>0.15</v>
      </c>
      <c r="AA386" s="32">
        <v>0.54400000000000004</v>
      </c>
      <c r="AB386" s="33">
        <v>3.42418078386936E-2</v>
      </c>
      <c r="AC386">
        <f t="shared" si="32"/>
        <v>105</v>
      </c>
      <c r="AD386">
        <f t="shared" si="33"/>
        <v>0</v>
      </c>
      <c r="AE386">
        <f t="shared" si="34"/>
        <v>0</v>
      </c>
      <c r="AF386">
        <f>'TP Factors'!$D$5</f>
        <v>0.88209793191670816</v>
      </c>
      <c r="AG386">
        <f t="shared" si="35"/>
        <v>0</v>
      </c>
    </row>
    <row r="387" spans="1:33">
      <c r="A387" s="28" t="s">
        <v>125</v>
      </c>
      <c r="B387" s="28">
        <v>0</v>
      </c>
      <c r="D387" s="29">
        <v>0</v>
      </c>
      <c r="E387" s="28" t="s">
        <v>102</v>
      </c>
      <c r="F387" s="28">
        <v>0</v>
      </c>
      <c r="G387" s="30">
        <v>73.5</v>
      </c>
      <c r="H387" s="28" t="s">
        <v>103</v>
      </c>
      <c r="I387" s="28" t="s">
        <v>104</v>
      </c>
      <c r="J387" s="28">
        <v>0</v>
      </c>
      <c r="K387" s="31">
        <v>338.41272890200003</v>
      </c>
      <c r="L387" s="31">
        <v>4933.2032344099998</v>
      </c>
      <c r="M387" s="29">
        <v>0</v>
      </c>
      <c r="N387" s="29">
        <v>0</v>
      </c>
      <c r="O387" s="28">
        <v>0</v>
      </c>
      <c r="P387" s="28">
        <v>0</v>
      </c>
      <c r="Q387" s="32">
        <v>74682</v>
      </c>
      <c r="R387" s="32">
        <v>1550</v>
      </c>
      <c r="T387" s="28" t="s">
        <v>191</v>
      </c>
      <c r="U387" s="32">
        <v>54.65</v>
      </c>
      <c r="V387" s="32">
        <v>1</v>
      </c>
      <c r="W387" s="32">
        <v>1.55</v>
      </c>
      <c r="X387" s="32">
        <v>0.15</v>
      </c>
      <c r="Y387" s="32">
        <f t="shared" ref="Y387:Y450" si="36">W387</f>
        <v>1.55</v>
      </c>
      <c r="Z387" s="32">
        <f t="shared" ref="Z387:Z450" si="37">X387</f>
        <v>0.15</v>
      </c>
      <c r="AA387" s="32">
        <v>0.57699999999999996</v>
      </c>
      <c r="AB387" s="33">
        <v>1.21805886215605</v>
      </c>
      <c r="AC387">
        <f t="shared" ref="AC387:AC450" si="38">ROUND(AB387*AA387*U387*102.79,0)</f>
        <v>3948</v>
      </c>
      <c r="AD387">
        <f t="shared" ref="AD387:AD450" si="39">ROUND(Y387*AC387*0.002205,0)</f>
        <v>13</v>
      </c>
      <c r="AE387">
        <f t="shared" ref="AE387:AE450" si="40">ROUND(Z387*AC387*0.002205,1)</f>
        <v>1.3</v>
      </c>
      <c r="AF387">
        <f>'TP Factors'!$D$5</f>
        <v>0.88209793191670816</v>
      </c>
      <c r="AG387">
        <f t="shared" ref="AG387:AG450" si="41">ROUND(AE387*AF387,1)</f>
        <v>1.1000000000000001</v>
      </c>
    </row>
    <row r="388" spans="1:33">
      <c r="A388" s="28" t="s">
        <v>125</v>
      </c>
      <c r="B388" s="28">
        <v>0</v>
      </c>
      <c r="D388" s="29">
        <v>0</v>
      </c>
      <c r="E388" s="28" t="s">
        <v>102</v>
      </c>
      <c r="F388" s="28">
        <v>0</v>
      </c>
      <c r="G388" s="30">
        <v>73.5</v>
      </c>
      <c r="H388" s="28" t="s">
        <v>103</v>
      </c>
      <c r="I388" s="28" t="s">
        <v>104</v>
      </c>
      <c r="J388" s="28">
        <v>0</v>
      </c>
      <c r="K388" s="31">
        <v>41.148231331200002</v>
      </c>
      <c r="L388" s="31">
        <v>18.747860847799998</v>
      </c>
      <c r="M388" s="29">
        <v>0</v>
      </c>
      <c r="N388" s="29">
        <v>0</v>
      </c>
      <c r="O388" s="28">
        <v>0</v>
      </c>
      <c r="P388" s="28">
        <v>0</v>
      </c>
      <c r="Q388" s="32">
        <v>74683</v>
      </c>
      <c r="R388" s="32">
        <v>1550</v>
      </c>
      <c r="T388" s="28" t="s">
        <v>192</v>
      </c>
      <c r="U388" s="32">
        <v>54.65</v>
      </c>
      <c r="V388" s="32">
        <v>1</v>
      </c>
      <c r="W388" s="32">
        <v>1.55</v>
      </c>
      <c r="X388" s="32">
        <v>0.15</v>
      </c>
      <c r="Y388" s="32">
        <f t="shared" si="36"/>
        <v>1.55</v>
      </c>
      <c r="Z388" s="32">
        <f t="shared" si="37"/>
        <v>0.15</v>
      </c>
      <c r="AA388" s="32">
        <v>0.54400000000000004</v>
      </c>
      <c r="AB388" s="33">
        <v>4.5359603130598596E-3</v>
      </c>
      <c r="AC388">
        <f t="shared" si="38"/>
        <v>14</v>
      </c>
      <c r="AD388">
        <f t="shared" si="39"/>
        <v>0</v>
      </c>
      <c r="AE388">
        <f t="shared" si="40"/>
        <v>0</v>
      </c>
      <c r="AF388">
        <f>'TP Factors'!$D$5</f>
        <v>0.88209793191670816</v>
      </c>
      <c r="AG388">
        <f t="shared" si="41"/>
        <v>0</v>
      </c>
    </row>
    <row r="389" spans="1:33">
      <c r="A389" s="28" t="s">
        <v>125</v>
      </c>
      <c r="B389" s="28">
        <v>0</v>
      </c>
      <c r="D389" s="29">
        <v>0</v>
      </c>
      <c r="E389" s="28" t="s">
        <v>102</v>
      </c>
      <c r="F389" s="28">
        <v>0</v>
      </c>
      <c r="G389" s="30">
        <v>73.5</v>
      </c>
      <c r="H389" s="28" t="s">
        <v>103</v>
      </c>
      <c r="I389" s="28" t="s">
        <v>104</v>
      </c>
      <c r="J389" s="28">
        <v>0</v>
      </c>
      <c r="K389" s="31">
        <v>489.84258251699998</v>
      </c>
      <c r="L389" s="31">
        <v>7538.7332024099996</v>
      </c>
      <c r="M389" s="29">
        <v>0</v>
      </c>
      <c r="N389" s="29">
        <v>0</v>
      </c>
      <c r="O389" s="28">
        <v>0</v>
      </c>
      <c r="P389" s="28">
        <v>0</v>
      </c>
      <c r="Q389" s="32">
        <v>74684</v>
      </c>
      <c r="R389" s="32">
        <v>1550</v>
      </c>
      <c r="T389" s="28" t="s">
        <v>192</v>
      </c>
      <c r="U389" s="32">
        <v>54.65</v>
      </c>
      <c r="V389" s="32">
        <v>1</v>
      </c>
      <c r="W389" s="32">
        <v>1.55</v>
      </c>
      <c r="X389" s="32">
        <v>0.15</v>
      </c>
      <c r="Y389" s="32">
        <f t="shared" si="36"/>
        <v>1.55</v>
      </c>
      <c r="Z389" s="32">
        <f t="shared" si="37"/>
        <v>0.15</v>
      </c>
      <c r="AA389" s="32">
        <v>0.54400000000000004</v>
      </c>
      <c r="AB389" s="33">
        <v>1.8300163825935301</v>
      </c>
      <c r="AC389">
        <f t="shared" si="38"/>
        <v>5592</v>
      </c>
      <c r="AD389">
        <f t="shared" si="39"/>
        <v>19</v>
      </c>
      <c r="AE389">
        <f t="shared" si="40"/>
        <v>1.8</v>
      </c>
      <c r="AF389">
        <f>'TP Factors'!$D$5</f>
        <v>0.88209793191670816</v>
      </c>
      <c r="AG389">
        <f t="shared" si="41"/>
        <v>1.6</v>
      </c>
    </row>
    <row r="390" spans="1:33">
      <c r="A390" s="28" t="s">
        <v>125</v>
      </c>
      <c r="B390" s="28">
        <v>0</v>
      </c>
      <c r="D390" s="29">
        <v>0</v>
      </c>
      <c r="E390" s="28" t="s">
        <v>102</v>
      </c>
      <c r="F390" s="28">
        <v>0</v>
      </c>
      <c r="G390" s="30">
        <v>0</v>
      </c>
      <c r="H390" s="28" t="s">
        <v>103</v>
      </c>
      <c r="I390" s="28" t="s">
        <v>104</v>
      </c>
      <c r="J390" s="28">
        <v>0</v>
      </c>
      <c r="K390" s="31">
        <v>161.15191245299999</v>
      </c>
      <c r="L390" s="31">
        <v>692.07450431400002</v>
      </c>
      <c r="M390" s="29">
        <v>0</v>
      </c>
      <c r="N390" s="29">
        <v>0</v>
      </c>
      <c r="O390" s="28">
        <v>0</v>
      </c>
      <c r="P390" s="28">
        <v>0</v>
      </c>
      <c r="Q390" s="32">
        <v>74687</v>
      </c>
      <c r="R390" s="32">
        <v>5300</v>
      </c>
      <c r="T390" s="28" t="s">
        <v>193</v>
      </c>
      <c r="U390" s="32">
        <v>54.65</v>
      </c>
      <c r="V390" s="32">
        <v>1</v>
      </c>
      <c r="W390" s="32">
        <v>0.6</v>
      </c>
      <c r="X390" s="32">
        <v>0.13500000000000001</v>
      </c>
      <c r="Y390" s="32">
        <f t="shared" si="36"/>
        <v>0.6</v>
      </c>
      <c r="Z390" s="32">
        <f t="shared" si="37"/>
        <v>0.13500000000000001</v>
      </c>
      <c r="AA390" s="32">
        <v>0.5</v>
      </c>
      <c r="AB390" s="33">
        <v>0.17088035118136299</v>
      </c>
      <c r="AC390">
        <f t="shared" si="38"/>
        <v>480</v>
      </c>
      <c r="AD390">
        <f t="shared" si="39"/>
        <v>1</v>
      </c>
      <c r="AE390">
        <f t="shared" si="40"/>
        <v>0.1</v>
      </c>
      <c r="AF390">
        <f>'TP Factors'!$D$5</f>
        <v>0.88209793191670816</v>
      </c>
      <c r="AG390">
        <f t="shared" si="41"/>
        <v>0.1</v>
      </c>
    </row>
    <row r="391" spans="1:33">
      <c r="A391" s="28" t="s">
        <v>125</v>
      </c>
      <c r="B391" s="28">
        <v>0</v>
      </c>
      <c r="D391" s="29">
        <v>0</v>
      </c>
      <c r="E391" s="28" t="s">
        <v>102</v>
      </c>
      <c r="F391" s="28">
        <v>0</v>
      </c>
      <c r="G391" s="30">
        <v>0</v>
      </c>
      <c r="H391" s="28" t="s">
        <v>103</v>
      </c>
      <c r="I391" s="28" t="s">
        <v>104</v>
      </c>
      <c r="J391" s="28">
        <v>0</v>
      </c>
      <c r="K391" s="31">
        <v>94.520605837999994</v>
      </c>
      <c r="L391" s="31">
        <v>188.68161173600001</v>
      </c>
      <c r="M391" s="29">
        <v>0</v>
      </c>
      <c r="N391" s="29">
        <v>0</v>
      </c>
      <c r="O391" s="28">
        <v>0</v>
      </c>
      <c r="P391" s="28">
        <v>0</v>
      </c>
      <c r="Q391" s="32">
        <v>74688</v>
      </c>
      <c r="R391" s="32">
        <v>5300</v>
      </c>
      <c r="T391" s="28" t="s">
        <v>178</v>
      </c>
      <c r="U391" s="32">
        <v>54.65</v>
      </c>
      <c r="V391" s="32">
        <v>1</v>
      </c>
      <c r="W391" s="32">
        <v>0.6</v>
      </c>
      <c r="X391" s="32">
        <v>0.13500000000000001</v>
      </c>
      <c r="Y391" s="32">
        <f t="shared" si="36"/>
        <v>0.6</v>
      </c>
      <c r="Z391" s="32">
        <f t="shared" si="37"/>
        <v>0.13500000000000001</v>
      </c>
      <c r="AA391" s="32">
        <v>0.5</v>
      </c>
      <c r="AB391" s="33">
        <v>4.6587438423989998E-2</v>
      </c>
      <c r="AC391">
        <f t="shared" si="38"/>
        <v>131</v>
      </c>
      <c r="AD391">
        <f t="shared" si="39"/>
        <v>0</v>
      </c>
      <c r="AE391">
        <f t="shared" si="40"/>
        <v>0</v>
      </c>
      <c r="AF391">
        <f>'TP Factors'!$D$5</f>
        <v>0.88209793191670816</v>
      </c>
      <c r="AG391">
        <f t="shared" si="41"/>
        <v>0</v>
      </c>
    </row>
    <row r="392" spans="1:33">
      <c r="A392" s="28" t="s">
        <v>125</v>
      </c>
      <c r="B392" s="28">
        <v>0</v>
      </c>
      <c r="D392" s="29">
        <v>0</v>
      </c>
      <c r="E392" s="28" t="s">
        <v>102</v>
      </c>
      <c r="F392" s="28">
        <v>0</v>
      </c>
      <c r="G392" s="30">
        <v>4</v>
      </c>
      <c r="H392" s="28" t="s">
        <v>103</v>
      </c>
      <c r="I392" s="28" t="s">
        <v>104</v>
      </c>
      <c r="J392" s="28">
        <v>0</v>
      </c>
      <c r="K392" s="31">
        <v>545.75500941600001</v>
      </c>
      <c r="L392" s="31">
        <v>12136.880971500001</v>
      </c>
      <c r="M392" s="29">
        <v>0</v>
      </c>
      <c r="N392" s="29">
        <v>0</v>
      </c>
      <c r="O392" s="28">
        <v>0</v>
      </c>
      <c r="P392" s="28">
        <v>0</v>
      </c>
      <c r="Q392" s="32">
        <v>74690</v>
      </c>
      <c r="R392" s="32">
        <v>3100</v>
      </c>
      <c r="T392" s="28" t="s">
        <v>165</v>
      </c>
      <c r="U392" s="32">
        <v>54.65</v>
      </c>
      <c r="V392" s="32">
        <v>1</v>
      </c>
      <c r="W392" s="32">
        <v>1.2</v>
      </c>
      <c r="X392" s="32">
        <v>6.4000000000000001E-2</v>
      </c>
      <c r="Y392" s="32">
        <f t="shared" si="36"/>
        <v>1.2</v>
      </c>
      <c r="Z392" s="32">
        <f t="shared" si="37"/>
        <v>6.4000000000000001E-2</v>
      </c>
      <c r="AA392" s="32">
        <v>0.41099999999999998</v>
      </c>
      <c r="AB392" s="33">
        <v>2.9967210846864498</v>
      </c>
      <c r="AC392">
        <f t="shared" si="38"/>
        <v>6919</v>
      </c>
      <c r="AD392">
        <f t="shared" si="39"/>
        <v>18</v>
      </c>
      <c r="AE392">
        <f t="shared" si="40"/>
        <v>1</v>
      </c>
      <c r="AF392">
        <f>'TP Factors'!$D$5</f>
        <v>0.88209793191670816</v>
      </c>
      <c r="AG392">
        <f t="shared" si="41"/>
        <v>0.9</v>
      </c>
    </row>
    <row r="393" spans="1:33">
      <c r="A393" s="28" t="s">
        <v>125</v>
      </c>
      <c r="B393" s="28">
        <v>0</v>
      </c>
      <c r="D393" s="29">
        <v>0</v>
      </c>
      <c r="E393" s="28" t="s">
        <v>102</v>
      </c>
      <c r="F393" s="28">
        <v>0</v>
      </c>
      <c r="G393" s="30">
        <v>4</v>
      </c>
      <c r="H393" s="28" t="s">
        <v>103</v>
      </c>
      <c r="I393" s="28" t="s">
        <v>104</v>
      </c>
      <c r="J393" s="28">
        <v>0</v>
      </c>
      <c r="K393" s="31">
        <v>303.64236785999998</v>
      </c>
      <c r="L393" s="31">
        <v>3094.04285226</v>
      </c>
      <c r="M393" s="29">
        <v>0</v>
      </c>
      <c r="N393" s="29">
        <v>0</v>
      </c>
      <c r="O393" s="28">
        <v>0</v>
      </c>
      <c r="P393" s="28">
        <v>0</v>
      </c>
      <c r="Q393" s="32">
        <v>74691</v>
      </c>
      <c r="R393" s="32">
        <v>3100</v>
      </c>
      <c r="T393" s="28" t="s">
        <v>155</v>
      </c>
      <c r="U393" s="32">
        <v>54.65</v>
      </c>
      <c r="V393" s="32">
        <v>1</v>
      </c>
      <c r="W393" s="32">
        <v>1.2</v>
      </c>
      <c r="X393" s="32">
        <v>6.4000000000000001E-2</v>
      </c>
      <c r="Y393" s="32">
        <f t="shared" si="36"/>
        <v>1.2</v>
      </c>
      <c r="Z393" s="32">
        <f t="shared" si="37"/>
        <v>6.4000000000000001E-2</v>
      </c>
      <c r="AA393" s="32">
        <v>0.1</v>
      </c>
      <c r="AB393" s="33">
        <v>0.76395107574903398</v>
      </c>
      <c r="AC393">
        <f t="shared" si="38"/>
        <v>429</v>
      </c>
      <c r="AD393">
        <f t="shared" si="39"/>
        <v>1</v>
      </c>
      <c r="AE393">
        <f t="shared" si="40"/>
        <v>0.1</v>
      </c>
      <c r="AF393">
        <f>'TP Factors'!$D$5</f>
        <v>0.88209793191670816</v>
      </c>
      <c r="AG393">
        <f t="shared" si="41"/>
        <v>0.1</v>
      </c>
    </row>
    <row r="394" spans="1:33">
      <c r="A394" s="28" t="s">
        <v>125</v>
      </c>
      <c r="B394" s="28">
        <v>0</v>
      </c>
      <c r="D394" s="29">
        <v>0</v>
      </c>
      <c r="E394" s="28" t="s">
        <v>102</v>
      </c>
      <c r="F394" s="28">
        <v>0</v>
      </c>
      <c r="G394" s="30">
        <v>4</v>
      </c>
      <c r="H394" s="28" t="s">
        <v>103</v>
      </c>
      <c r="I394" s="28" t="s">
        <v>104</v>
      </c>
      <c r="J394" s="28">
        <v>0</v>
      </c>
      <c r="K394" s="31">
        <v>109.603654628</v>
      </c>
      <c r="L394" s="31">
        <v>523.02438241000004</v>
      </c>
      <c r="M394" s="29">
        <v>0</v>
      </c>
      <c r="N394" s="29">
        <v>0</v>
      </c>
      <c r="O394" s="28">
        <v>0</v>
      </c>
      <c r="P394" s="28">
        <v>0</v>
      </c>
      <c r="Q394" s="32">
        <v>74692</v>
      </c>
      <c r="R394" s="32">
        <v>3100</v>
      </c>
      <c r="T394" s="28" t="s">
        <v>155</v>
      </c>
      <c r="U394" s="32">
        <v>54.65</v>
      </c>
      <c r="V394" s="32">
        <v>1</v>
      </c>
      <c r="W394" s="32">
        <v>1.2</v>
      </c>
      <c r="X394" s="32">
        <v>6.4000000000000001E-2</v>
      </c>
      <c r="Y394" s="32">
        <f t="shared" si="36"/>
        <v>1.2</v>
      </c>
      <c r="Z394" s="32">
        <f t="shared" si="37"/>
        <v>6.4000000000000001E-2</v>
      </c>
      <c r="AA394" s="32">
        <v>0.1</v>
      </c>
      <c r="AB394" s="33">
        <v>0.129140127762573</v>
      </c>
      <c r="AC394">
        <f t="shared" si="38"/>
        <v>73</v>
      </c>
      <c r="AD394">
        <f t="shared" si="39"/>
        <v>0</v>
      </c>
      <c r="AE394">
        <f t="shared" si="40"/>
        <v>0</v>
      </c>
      <c r="AF394">
        <f>'TP Factors'!$D$5</f>
        <v>0.88209793191670816</v>
      </c>
      <c r="AG394">
        <f t="shared" si="41"/>
        <v>0</v>
      </c>
    </row>
    <row r="395" spans="1:33">
      <c r="A395" s="28" t="s">
        <v>125</v>
      </c>
      <c r="B395" s="28">
        <v>0</v>
      </c>
      <c r="D395" s="29">
        <v>0</v>
      </c>
      <c r="E395" s="28" t="s">
        <v>102</v>
      </c>
      <c r="F395" s="28">
        <v>0</v>
      </c>
      <c r="G395" s="30">
        <v>4</v>
      </c>
      <c r="H395" s="28" t="s">
        <v>103</v>
      </c>
      <c r="I395" s="28" t="s">
        <v>104</v>
      </c>
      <c r="J395" s="28">
        <v>0</v>
      </c>
      <c r="K395" s="31">
        <v>251.221973053</v>
      </c>
      <c r="L395" s="31">
        <v>3139.2868989200001</v>
      </c>
      <c r="M395" s="29">
        <v>0</v>
      </c>
      <c r="N395" s="29">
        <v>0</v>
      </c>
      <c r="O395" s="28">
        <v>0</v>
      </c>
      <c r="P395" s="28">
        <v>0</v>
      </c>
      <c r="Q395" s="32">
        <v>74693</v>
      </c>
      <c r="R395" s="32">
        <v>3100</v>
      </c>
      <c r="T395" s="28" t="s">
        <v>165</v>
      </c>
      <c r="U395" s="32">
        <v>54.65</v>
      </c>
      <c r="V395" s="32">
        <v>1</v>
      </c>
      <c r="W395" s="32">
        <v>1.2</v>
      </c>
      <c r="X395" s="32">
        <v>6.4000000000000001E-2</v>
      </c>
      <c r="Y395" s="32">
        <f t="shared" si="36"/>
        <v>1.2</v>
      </c>
      <c r="Z395" s="32">
        <f t="shared" si="37"/>
        <v>6.4000000000000001E-2</v>
      </c>
      <c r="AA395" s="32">
        <v>0.41099999999999998</v>
      </c>
      <c r="AB395" s="33">
        <v>0.77512254687197002</v>
      </c>
      <c r="AC395">
        <f t="shared" si="38"/>
        <v>1790</v>
      </c>
      <c r="AD395">
        <f t="shared" si="39"/>
        <v>5</v>
      </c>
      <c r="AE395">
        <f t="shared" si="40"/>
        <v>0.3</v>
      </c>
      <c r="AF395">
        <f>'TP Factors'!$D$5</f>
        <v>0.88209793191670816</v>
      </c>
      <c r="AG395">
        <f t="shared" si="41"/>
        <v>0.3</v>
      </c>
    </row>
    <row r="396" spans="1:33">
      <c r="A396" s="28" t="s">
        <v>125</v>
      </c>
      <c r="B396" s="28">
        <v>0</v>
      </c>
      <c r="D396" s="29">
        <v>0</v>
      </c>
      <c r="E396" s="28" t="s">
        <v>102</v>
      </c>
      <c r="F396" s="28">
        <v>0</v>
      </c>
      <c r="G396" s="30">
        <v>4</v>
      </c>
      <c r="H396" s="28" t="s">
        <v>103</v>
      </c>
      <c r="I396" s="28" t="s">
        <v>104</v>
      </c>
      <c r="J396" s="28">
        <v>0</v>
      </c>
      <c r="K396" s="31">
        <v>409.98089523900001</v>
      </c>
      <c r="L396" s="31">
        <v>9584.0422646799998</v>
      </c>
      <c r="M396" s="29">
        <v>0</v>
      </c>
      <c r="N396" s="29">
        <v>0</v>
      </c>
      <c r="O396" s="28">
        <v>0</v>
      </c>
      <c r="P396" s="28">
        <v>0</v>
      </c>
      <c r="Q396" s="32">
        <v>74694</v>
      </c>
      <c r="R396" s="32">
        <v>3100</v>
      </c>
      <c r="T396" s="28" t="s">
        <v>155</v>
      </c>
      <c r="U396" s="32">
        <v>54.65</v>
      </c>
      <c r="V396" s="32">
        <v>1</v>
      </c>
      <c r="W396" s="32">
        <v>1.2</v>
      </c>
      <c r="X396" s="32">
        <v>6.4000000000000001E-2</v>
      </c>
      <c r="Y396" s="32">
        <f t="shared" si="36"/>
        <v>1.2</v>
      </c>
      <c r="Z396" s="32">
        <f t="shared" si="37"/>
        <v>6.4000000000000001E-2</v>
      </c>
      <c r="AA396" s="32">
        <v>0.1</v>
      </c>
      <c r="AB396" s="33">
        <v>2.36002290464375</v>
      </c>
      <c r="AC396">
        <f t="shared" si="38"/>
        <v>1326</v>
      </c>
      <c r="AD396">
        <f t="shared" si="39"/>
        <v>4</v>
      </c>
      <c r="AE396">
        <f t="shared" si="40"/>
        <v>0.2</v>
      </c>
      <c r="AF396">
        <f>'TP Factors'!$D$5</f>
        <v>0.88209793191670816</v>
      </c>
      <c r="AG396">
        <f t="shared" si="41"/>
        <v>0.2</v>
      </c>
    </row>
    <row r="397" spans="1:33">
      <c r="A397" s="28" t="s">
        <v>125</v>
      </c>
      <c r="B397" s="28">
        <v>0</v>
      </c>
      <c r="D397" s="29">
        <v>0</v>
      </c>
      <c r="E397" s="28" t="s">
        <v>102</v>
      </c>
      <c r="F397" s="28">
        <v>0</v>
      </c>
      <c r="G397" s="30">
        <v>4</v>
      </c>
      <c r="H397" s="28" t="s">
        <v>103</v>
      </c>
      <c r="I397" s="28" t="s">
        <v>104</v>
      </c>
      <c r="J397" s="28">
        <v>0</v>
      </c>
      <c r="K397" s="31">
        <v>140.986073514</v>
      </c>
      <c r="L397" s="31">
        <v>398.50564655199997</v>
      </c>
      <c r="M397" s="29">
        <v>0</v>
      </c>
      <c r="N397" s="29">
        <v>0</v>
      </c>
      <c r="O397" s="28">
        <v>0</v>
      </c>
      <c r="P397" s="28">
        <v>0</v>
      </c>
      <c r="Q397" s="32">
        <v>74695</v>
      </c>
      <c r="R397" s="32">
        <v>3100</v>
      </c>
      <c r="T397" s="28" t="s">
        <v>155</v>
      </c>
      <c r="U397" s="32">
        <v>54.65</v>
      </c>
      <c r="V397" s="32">
        <v>1</v>
      </c>
      <c r="W397" s="32">
        <v>1.2</v>
      </c>
      <c r="X397" s="32">
        <v>6.4000000000000001E-2</v>
      </c>
      <c r="Y397" s="32">
        <f t="shared" si="36"/>
        <v>1.2</v>
      </c>
      <c r="Z397" s="32">
        <f t="shared" si="37"/>
        <v>6.4000000000000001E-2</v>
      </c>
      <c r="AA397" s="32">
        <v>0.1</v>
      </c>
      <c r="AB397" s="33">
        <v>9.8395167804842004E-2</v>
      </c>
      <c r="AC397">
        <f t="shared" si="38"/>
        <v>55</v>
      </c>
      <c r="AD397">
        <f t="shared" si="39"/>
        <v>0</v>
      </c>
      <c r="AE397">
        <f t="shared" si="40"/>
        <v>0</v>
      </c>
      <c r="AF397">
        <f>'TP Factors'!$D$5</f>
        <v>0.88209793191670816</v>
      </c>
      <c r="AG397">
        <f t="shared" si="41"/>
        <v>0</v>
      </c>
    </row>
    <row r="398" spans="1:33">
      <c r="A398" s="28" t="s">
        <v>125</v>
      </c>
      <c r="B398" s="28">
        <v>0</v>
      </c>
      <c r="D398" s="29">
        <v>0</v>
      </c>
      <c r="E398" s="28" t="s">
        <v>102</v>
      </c>
      <c r="F398" s="28">
        <v>0</v>
      </c>
      <c r="G398" s="30">
        <v>4</v>
      </c>
      <c r="H398" s="28" t="s">
        <v>103</v>
      </c>
      <c r="I398" s="28" t="s">
        <v>104</v>
      </c>
      <c r="J398" s="28">
        <v>0</v>
      </c>
      <c r="K398" s="31">
        <v>217.585266004</v>
      </c>
      <c r="L398" s="31">
        <v>1374.51619375</v>
      </c>
      <c r="M398" s="29">
        <v>0</v>
      </c>
      <c r="N398" s="29">
        <v>0</v>
      </c>
      <c r="O398" s="28">
        <v>0</v>
      </c>
      <c r="P398" s="28">
        <v>0</v>
      </c>
      <c r="Q398" s="32">
        <v>74696</v>
      </c>
      <c r="R398" s="32">
        <v>3100</v>
      </c>
      <c r="T398" s="28" t="s">
        <v>165</v>
      </c>
      <c r="U398" s="32">
        <v>54.65</v>
      </c>
      <c r="V398" s="32">
        <v>1</v>
      </c>
      <c r="W398" s="32">
        <v>1.2</v>
      </c>
      <c r="X398" s="32">
        <v>6.4000000000000001E-2</v>
      </c>
      <c r="Y398" s="32">
        <f t="shared" si="36"/>
        <v>1.2</v>
      </c>
      <c r="Z398" s="32">
        <f t="shared" si="37"/>
        <v>6.4000000000000001E-2</v>
      </c>
      <c r="AA398" s="32">
        <v>0.41099999999999998</v>
      </c>
      <c r="AB398" s="33">
        <v>0.339382206128999</v>
      </c>
      <c r="AC398">
        <f t="shared" si="38"/>
        <v>784</v>
      </c>
      <c r="AD398">
        <f t="shared" si="39"/>
        <v>2</v>
      </c>
      <c r="AE398">
        <f t="shared" si="40"/>
        <v>0.1</v>
      </c>
      <c r="AF398">
        <f>'TP Factors'!$D$5</f>
        <v>0.88209793191670816</v>
      </c>
      <c r="AG398">
        <f t="shared" si="41"/>
        <v>0.1</v>
      </c>
    </row>
    <row r="399" spans="1:33">
      <c r="A399" s="28" t="s">
        <v>125</v>
      </c>
      <c r="B399" s="28">
        <v>0</v>
      </c>
      <c r="D399" s="29">
        <v>0</v>
      </c>
      <c r="E399" s="28" t="s">
        <v>102</v>
      </c>
      <c r="F399" s="28">
        <v>0</v>
      </c>
      <c r="G399" s="30">
        <v>4</v>
      </c>
      <c r="H399" s="28" t="s">
        <v>103</v>
      </c>
      <c r="I399" s="28" t="s">
        <v>104</v>
      </c>
      <c r="J399" s="28">
        <v>0</v>
      </c>
      <c r="K399" s="31">
        <v>738.96399742799997</v>
      </c>
      <c r="L399" s="31">
        <v>3218.5518213</v>
      </c>
      <c r="M399" s="29">
        <v>0</v>
      </c>
      <c r="N399" s="29">
        <v>0</v>
      </c>
      <c r="O399" s="28">
        <v>0</v>
      </c>
      <c r="P399" s="28">
        <v>0</v>
      </c>
      <c r="Q399" s="32">
        <v>74697</v>
      </c>
      <c r="R399" s="32">
        <v>3100</v>
      </c>
      <c r="T399" s="28" t="s">
        <v>155</v>
      </c>
      <c r="U399" s="32">
        <v>54.65</v>
      </c>
      <c r="V399" s="32">
        <v>1</v>
      </c>
      <c r="W399" s="32">
        <v>1.2</v>
      </c>
      <c r="X399" s="32">
        <v>6.4000000000000001E-2</v>
      </c>
      <c r="Y399" s="32">
        <f t="shared" si="36"/>
        <v>1.2</v>
      </c>
      <c r="Z399" s="32">
        <f t="shared" si="37"/>
        <v>6.4000000000000001E-2</v>
      </c>
      <c r="AA399" s="32">
        <v>0.1</v>
      </c>
      <c r="AB399" s="33">
        <v>0.74848103965242896</v>
      </c>
      <c r="AC399">
        <f t="shared" si="38"/>
        <v>420</v>
      </c>
      <c r="AD399">
        <f t="shared" si="39"/>
        <v>1</v>
      </c>
      <c r="AE399">
        <f t="shared" si="40"/>
        <v>0.1</v>
      </c>
      <c r="AF399">
        <f>'TP Factors'!$D$5</f>
        <v>0.88209793191670816</v>
      </c>
      <c r="AG399">
        <f t="shared" si="41"/>
        <v>0.1</v>
      </c>
    </row>
    <row r="400" spans="1:33">
      <c r="A400" s="28" t="s">
        <v>125</v>
      </c>
      <c r="B400" s="28">
        <v>0</v>
      </c>
      <c r="D400" s="29">
        <v>0</v>
      </c>
      <c r="E400" s="28" t="s">
        <v>102</v>
      </c>
      <c r="F400" s="28">
        <v>0</v>
      </c>
      <c r="G400" s="30">
        <v>4</v>
      </c>
      <c r="H400" s="28" t="s">
        <v>103</v>
      </c>
      <c r="I400" s="28" t="s">
        <v>104</v>
      </c>
      <c r="J400" s="28">
        <v>0</v>
      </c>
      <c r="K400" s="31">
        <v>158.502868213</v>
      </c>
      <c r="L400" s="31">
        <v>363.42933534299999</v>
      </c>
      <c r="M400" s="29">
        <v>0</v>
      </c>
      <c r="N400" s="29">
        <v>0</v>
      </c>
      <c r="O400" s="28">
        <v>0</v>
      </c>
      <c r="P400" s="28">
        <v>0</v>
      </c>
      <c r="Q400" s="32">
        <v>74698</v>
      </c>
      <c r="R400" s="32">
        <v>3100</v>
      </c>
      <c r="T400" s="28" t="s">
        <v>155</v>
      </c>
      <c r="U400" s="32">
        <v>54.65</v>
      </c>
      <c r="V400" s="32">
        <v>1</v>
      </c>
      <c r="W400" s="32">
        <v>1.2</v>
      </c>
      <c r="X400" s="32">
        <v>6.4000000000000001E-2</v>
      </c>
      <c r="Y400" s="32">
        <f t="shared" si="36"/>
        <v>1.2</v>
      </c>
      <c r="Z400" s="32">
        <f t="shared" si="37"/>
        <v>6.4000000000000001E-2</v>
      </c>
      <c r="AA400" s="32">
        <v>0.1</v>
      </c>
      <c r="AB400" s="33">
        <v>8.9734462710263793E-2</v>
      </c>
      <c r="AC400">
        <f t="shared" si="38"/>
        <v>50</v>
      </c>
      <c r="AD400">
        <f t="shared" si="39"/>
        <v>0</v>
      </c>
      <c r="AE400">
        <f t="shared" si="40"/>
        <v>0</v>
      </c>
      <c r="AF400">
        <f>'TP Factors'!$D$5</f>
        <v>0.88209793191670816</v>
      </c>
      <c r="AG400">
        <f t="shared" si="41"/>
        <v>0</v>
      </c>
    </row>
    <row r="401" spans="1:33">
      <c r="A401" s="28" t="s">
        <v>125</v>
      </c>
      <c r="B401" s="28">
        <v>0</v>
      </c>
      <c r="D401" s="29">
        <v>0</v>
      </c>
      <c r="E401" s="28" t="s">
        <v>102</v>
      </c>
      <c r="F401" s="28">
        <v>0</v>
      </c>
      <c r="G401" s="30">
        <v>0</v>
      </c>
      <c r="H401" s="28" t="s">
        <v>103</v>
      </c>
      <c r="I401" s="28" t="s">
        <v>104</v>
      </c>
      <c r="J401" s="28">
        <v>0</v>
      </c>
      <c r="K401" s="31">
        <v>15.115708356800001</v>
      </c>
      <c r="L401" s="31">
        <v>4.2496053825100004</v>
      </c>
      <c r="M401" s="29">
        <v>0</v>
      </c>
      <c r="N401" s="29">
        <v>0</v>
      </c>
      <c r="O401" s="28">
        <v>0</v>
      </c>
      <c r="P401" s="28">
        <v>0</v>
      </c>
      <c r="Q401" s="32">
        <v>74709</v>
      </c>
      <c r="R401" s="32">
        <v>6430</v>
      </c>
      <c r="T401" s="28" t="s">
        <v>194</v>
      </c>
      <c r="U401" s="32">
        <v>54.65</v>
      </c>
      <c r="V401" s="32">
        <v>1</v>
      </c>
      <c r="W401" s="32">
        <v>0</v>
      </c>
      <c r="X401" s="32">
        <v>0</v>
      </c>
      <c r="Y401" s="32">
        <f t="shared" si="36"/>
        <v>0</v>
      </c>
      <c r="Z401" s="32">
        <f t="shared" si="37"/>
        <v>0</v>
      </c>
      <c r="AA401" s="32">
        <v>0.30299999999999999</v>
      </c>
      <c r="AB401" s="33">
        <v>1.04927200083133E-3</v>
      </c>
      <c r="AC401">
        <f t="shared" si="38"/>
        <v>2</v>
      </c>
      <c r="AD401">
        <f t="shared" si="39"/>
        <v>0</v>
      </c>
      <c r="AE401">
        <f t="shared" si="40"/>
        <v>0</v>
      </c>
      <c r="AF401">
        <f>'TP Factors'!$D$5</f>
        <v>0.88209793191670816</v>
      </c>
      <c r="AG401">
        <f t="shared" si="41"/>
        <v>0</v>
      </c>
    </row>
    <row r="402" spans="1:33">
      <c r="A402" s="28" t="s">
        <v>125</v>
      </c>
      <c r="B402" s="28">
        <v>0</v>
      </c>
      <c r="D402" s="29">
        <v>0</v>
      </c>
      <c r="E402" s="28" t="s">
        <v>102</v>
      </c>
      <c r="F402" s="28">
        <v>0</v>
      </c>
      <c r="G402" s="30">
        <v>0</v>
      </c>
      <c r="H402" s="28" t="s">
        <v>103</v>
      </c>
      <c r="I402" s="28" t="s">
        <v>104</v>
      </c>
      <c r="J402" s="28">
        <v>0</v>
      </c>
      <c r="K402" s="31">
        <v>118.47804765799999</v>
      </c>
      <c r="L402" s="31">
        <v>907.36371269300002</v>
      </c>
      <c r="M402" s="29">
        <v>0</v>
      </c>
      <c r="N402" s="29">
        <v>0</v>
      </c>
      <c r="O402" s="28">
        <v>0</v>
      </c>
      <c r="P402" s="28">
        <v>0</v>
      </c>
      <c r="Q402" s="32">
        <v>74710</v>
      </c>
      <c r="R402" s="32">
        <v>6430</v>
      </c>
      <c r="T402" s="28" t="s">
        <v>194</v>
      </c>
      <c r="U402" s="32">
        <v>54.65</v>
      </c>
      <c r="V402" s="32">
        <v>1</v>
      </c>
      <c r="W402" s="32">
        <v>0</v>
      </c>
      <c r="X402" s="32">
        <v>0</v>
      </c>
      <c r="Y402" s="32">
        <f t="shared" si="36"/>
        <v>0</v>
      </c>
      <c r="Z402" s="32">
        <f t="shared" si="37"/>
        <v>0</v>
      </c>
      <c r="AA402" s="32">
        <v>0.30299999999999999</v>
      </c>
      <c r="AB402" s="33">
        <v>0.22403758608279301</v>
      </c>
      <c r="AC402">
        <f t="shared" si="38"/>
        <v>381</v>
      </c>
      <c r="AD402">
        <f t="shared" si="39"/>
        <v>0</v>
      </c>
      <c r="AE402">
        <f t="shared" si="40"/>
        <v>0</v>
      </c>
      <c r="AF402">
        <f>'TP Factors'!$D$5</f>
        <v>0.88209793191670816</v>
      </c>
      <c r="AG402">
        <f t="shared" si="41"/>
        <v>0</v>
      </c>
    </row>
    <row r="403" spans="1:33">
      <c r="A403" s="28" t="s">
        <v>125</v>
      </c>
      <c r="B403" s="28">
        <v>0</v>
      </c>
      <c r="D403" s="29">
        <v>0</v>
      </c>
      <c r="E403" s="28" t="s">
        <v>102</v>
      </c>
      <c r="F403" s="28">
        <v>0</v>
      </c>
      <c r="G403" s="30">
        <v>0</v>
      </c>
      <c r="H403" s="28" t="s">
        <v>103</v>
      </c>
      <c r="I403" s="28" t="s">
        <v>104</v>
      </c>
      <c r="J403" s="28">
        <v>0</v>
      </c>
      <c r="K403" s="31">
        <v>81.222493254100002</v>
      </c>
      <c r="L403" s="31">
        <v>211.037193328</v>
      </c>
      <c r="M403" s="29">
        <v>0</v>
      </c>
      <c r="N403" s="29">
        <v>0</v>
      </c>
      <c r="O403" s="28">
        <v>0</v>
      </c>
      <c r="P403" s="28">
        <v>0</v>
      </c>
      <c r="Q403" s="32">
        <v>74711</v>
      </c>
      <c r="R403" s="32">
        <v>6430</v>
      </c>
      <c r="T403" s="28" t="s">
        <v>194</v>
      </c>
      <c r="U403" s="32">
        <v>54.65</v>
      </c>
      <c r="V403" s="32">
        <v>1</v>
      </c>
      <c r="W403" s="32">
        <v>0</v>
      </c>
      <c r="X403" s="32">
        <v>0</v>
      </c>
      <c r="Y403" s="32">
        <f t="shared" si="36"/>
        <v>0</v>
      </c>
      <c r="Z403" s="32">
        <f t="shared" si="37"/>
        <v>0</v>
      </c>
      <c r="AA403" s="32">
        <v>0.30299999999999999</v>
      </c>
      <c r="AB403" s="33">
        <v>5.2107286386422501E-2</v>
      </c>
      <c r="AC403">
        <f t="shared" si="38"/>
        <v>89</v>
      </c>
      <c r="AD403">
        <f t="shared" si="39"/>
        <v>0</v>
      </c>
      <c r="AE403">
        <f t="shared" si="40"/>
        <v>0</v>
      </c>
      <c r="AF403">
        <f>'TP Factors'!$D$5</f>
        <v>0.88209793191670816</v>
      </c>
      <c r="AG403">
        <f t="shared" si="41"/>
        <v>0</v>
      </c>
    </row>
    <row r="404" spans="1:33">
      <c r="A404" s="28" t="s">
        <v>125</v>
      </c>
      <c r="B404" s="28">
        <v>0</v>
      </c>
      <c r="D404" s="29">
        <v>0</v>
      </c>
      <c r="E404" s="28" t="s">
        <v>102</v>
      </c>
      <c r="F404" s="28">
        <v>0</v>
      </c>
      <c r="G404" s="30">
        <v>0</v>
      </c>
      <c r="H404" s="28" t="s">
        <v>103</v>
      </c>
      <c r="I404" s="28" t="s">
        <v>104</v>
      </c>
      <c r="J404" s="28">
        <v>0</v>
      </c>
      <c r="K404" s="31">
        <v>306.40596022</v>
      </c>
      <c r="L404" s="31">
        <v>1382.7176933000001</v>
      </c>
      <c r="M404" s="29">
        <v>0</v>
      </c>
      <c r="N404" s="29">
        <v>0</v>
      </c>
      <c r="O404" s="28">
        <v>0</v>
      </c>
      <c r="P404" s="28">
        <v>0</v>
      </c>
      <c r="Q404" s="32">
        <v>74712</v>
      </c>
      <c r="R404" s="32">
        <v>6430</v>
      </c>
      <c r="T404" s="28" t="s">
        <v>194</v>
      </c>
      <c r="U404" s="32">
        <v>54.65</v>
      </c>
      <c r="V404" s="32">
        <v>1</v>
      </c>
      <c r="W404" s="32">
        <v>0</v>
      </c>
      <c r="X404" s="32">
        <v>0</v>
      </c>
      <c r="Y404" s="32">
        <f t="shared" si="36"/>
        <v>0</v>
      </c>
      <c r="Z404" s="32">
        <f t="shared" si="37"/>
        <v>0</v>
      </c>
      <c r="AA404" s="32">
        <v>0.30299999999999999</v>
      </c>
      <c r="AB404" s="33">
        <v>0.34140745846939902</v>
      </c>
      <c r="AC404">
        <f t="shared" si="38"/>
        <v>581</v>
      </c>
      <c r="AD404">
        <f t="shared" si="39"/>
        <v>0</v>
      </c>
      <c r="AE404">
        <f t="shared" si="40"/>
        <v>0</v>
      </c>
      <c r="AF404">
        <f>'TP Factors'!$D$5</f>
        <v>0.88209793191670816</v>
      </c>
      <c r="AG404">
        <f t="shared" si="41"/>
        <v>0</v>
      </c>
    </row>
    <row r="405" spans="1:33">
      <c r="A405" s="28" t="s">
        <v>125</v>
      </c>
      <c r="B405" s="28">
        <v>0</v>
      </c>
      <c r="D405" s="29">
        <v>0</v>
      </c>
      <c r="E405" s="28" t="s">
        <v>102</v>
      </c>
      <c r="F405" s="28">
        <v>0</v>
      </c>
      <c r="G405" s="30">
        <v>0</v>
      </c>
      <c r="H405" s="28" t="s">
        <v>103</v>
      </c>
      <c r="I405" s="28" t="s">
        <v>104</v>
      </c>
      <c r="J405" s="28">
        <v>0</v>
      </c>
      <c r="K405" s="31">
        <v>444.47982568999998</v>
      </c>
      <c r="L405" s="31">
        <v>3862.6053593500001</v>
      </c>
      <c r="M405" s="29">
        <v>0</v>
      </c>
      <c r="N405" s="29">
        <v>0</v>
      </c>
      <c r="O405" s="28">
        <v>0</v>
      </c>
      <c r="P405" s="28">
        <v>0</v>
      </c>
      <c r="Q405" s="32">
        <v>74713</v>
      </c>
      <c r="R405" s="32">
        <v>6430</v>
      </c>
      <c r="T405" s="28" t="s">
        <v>194</v>
      </c>
      <c r="U405" s="32">
        <v>54.65</v>
      </c>
      <c r="V405" s="32">
        <v>1</v>
      </c>
      <c r="W405" s="32">
        <v>0</v>
      </c>
      <c r="X405" s="32">
        <v>0</v>
      </c>
      <c r="Y405" s="32">
        <f t="shared" si="36"/>
        <v>0</v>
      </c>
      <c r="Z405" s="32">
        <f t="shared" si="37"/>
        <v>0</v>
      </c>
      <c r="AA405" s="32">
        <v>0.30299999999999999</v>
      </c>
      <c r="AB405" s="33">
        <v>0.95371759356892105</v>
      </c>
      <c r="AC405">
        <f t="shared" si="38"/>
        <v>1623</v>
      </c>
      <c r="AD405">
        <f t="shared" si="39"/>
        <v>0</v>
      </c>
      <c r="AE405">
        <f t="shared" si="40"/>
        <v>0</v>
      </c>
      <c r="AF405">
        <f>'TP Factors'!$D$5</f>
        <v>0.88209793191670816</v>
      </c>
      <c r="AG405">
        <f t="shared" si="41"/>
        <v>0</v>
      </c>
    </row>
    <row r="406" spans="1:33">
      <c r="A406" s="28" t="s">
        <v>125</v>
      </c>
      <c r="B406" s="28">
        <v>0</v>
      </c>
      <c r="D406" s="29">
        <v>0</v>
      </c>
      <c r="E406" s="28" t="s">
        <v>102</v>
      </c>
      <c r="F406" s="28">
        <v>0</v>
      </c>
      <c r="G406" s="30">
        <v>0</v>
      </c>
      <c r="H406" s="28" t="s">
        <v>103</v>
      </c>
      <c r="I406" s="28" t="s">
        <v>104</v>
      </c>
      <c r="J406" s="28">
        <v>0</v>
      </c>
      <c r="K406" s="31">
        <v>402.28464023100003</v>
      </c>
      <c r="L406" s="31">
        <v>1531.0419365299999</v>
      </c>
      <c r="M406" s="29">
        <v>0</v>
      </c>
      <c r="N406" s="29">
        <v>0</v>
      </c>
      <c r="O406" s="28">
        <v>0</v>
      </c>
      <c r="P406" s="28">
        <v>0</v>
      </c>
      <c r="Q406" s="32">
        <v>74714</v>
      </c>
      <c r="R406" s="32">
        <v>6430</v>
      </c>
      <c r="T406" s="28" t="s">
        <v>194</v>
      </c>
      <c r="U406" s="32">
        <v>54.65</v>
      </c>
      <c r="V406" s="32">
        <v>1</v>
      </c>
      <c r="W406" s="32">
        <v>0</v>
      </c>
      <c r="X406" s="32">
        <v>0</v>
      </c>
      <c r="Y406" s="32">
        <f t="shared" si="36"/>
        <v>0</v>
      </c>
      <c r="Z406" s="32">
        <f t="shared" si="37"/>
        <v>0</v>
      </c>
      <c r="AA406" s="32">
        <v>0.30299999999999999</v>
      </c>
      <c r="AB406" s="33">
        <v>0.37803025131031898</v>
      </c>
      <c r="AC406">
        <f t="shared" si="38"/>
        <v>643</v>
      </c>
      <c r="AD406">
        <f t="shared" si="39"/>
        <v>0</v>
      </c>
      <c r="AE406">
        <f t="shared" si="40"/>
        <v>0</v>
      </c>
      <c r="AF406">
        <f>'TP Factors'!$D$5</f>
        <v>0.88209793191670816</v>
      </c>
      <c r="AG406">
        <f t="shared" si="41"/>
        <v>0</v>
      </c>
    </row>
    <row r="407" spans="1:33">
      <c r="A407" s="28" t="s">
        <v>100</v>
      </c>
      <c r="B407" s="28">
        <v>0</v>
      </c>
      <c r="D407" s="29">
        <v>0</v>
      </c>
      <c r="E407" s="28" t="s">
        <v>102</v>
      </c>
      <c r="F407" s="28">
        <v>0</v>
      </c>
      <c r="G407" s="30">
        <v>3</v>
      </c>
      <c r="H407" s="28" t="s">
        <v>103</v>
      </c>
      <c r="I407" s="28" t="s">
        <v>104</v>
      </c>
      <c r="J407" s="28">
        <v>0</v>
      </c>
      <c r="K407" s="31">
        <v>11.7970076127</v>
      </c>
      <c r="L407" s="31">
        <v>7.2413469022500001</v>
      </c>
      <c r="M407" s="29">
        <v>0</v>
      </c>
      <c r="N407" s="29">
        <v>0</v>
      </c>
      <c r="O407" s="28">
        <v>0</v>
      </c>
      <c r="P407" s="28">
        <v>0</v>
      </c>
      <c r="Q407" s="32">
        <v>74718</v>
      </c>
      <c r="R407" s="32">
        <v>3200</v>
      </c>
      <c r="T407" s="28" t="s">
        <v>142</v>
      </c>
      <c r="U407" s="32">
        <v>48.29</v>
      </c>
      <c r="V407" s="32">
        <v>1</v>
      </c>
      <c r="W407" s="32">
        <v>1.2</v>
      </c>
      <c r="X407" s="32">
        <v>6.4000000000000001E-2</v>
      </c>
      <c r="Y407" s="32">
        <f t="shared" si="36"/>
        <v>1.2</v>
      </c>
      <c r="Z407" s="32">
        <f t="shared" si="37"/>
        <v>6.4000000000000001E-2</v>
      </c>
      <c r="AA407" s="32">
        <v>0.28699999999999998</v>
      </c>
      <c r="AB407" s="33">
        <v>1.7879660138889399E-3</v>
      </c>
      <c r="AC407">
        <f t="shared" si="38"/>
        <v>3</v>
      </c>
      <c r="AD407">
        <f t="shared" si="39"/>
        <v>0</v>
      </c>
      <c r="AE407">
        <f t="shared" si="40"/>
        <v>0</v>
      </c>
      <c r="AF407">
        <f>'TP Factors'!$D$5</f>
        <v>0.88209793191670816</v>
      </c>
      <c r="AG407">
        <f t="shared" si="41"/>
        <v>0</v>
      </c>
    </row>
    <row r="408" spans="1:33">
      <c r="A408" s="28" t="s">
        <v>100</v>
      </c>
      <c r="B408" s="28">
        <v>0</v>
      </c>
      <c r="D408" s="29">
        <v>0</v>
      </c>
      <c r="E408" s="28" t="s">
        <v>102</v>
      </c>
      <c r="F408" s="28">
        <v>0</v>
      </c>
      <c r="G408" s="30">
        <v>3</v>
      </c>
      <c r="H408" s="28" t="s">
        <v>103</v>
      </c>
      <c r="I408" s="28" t="s">
        <v>104</v>
      </c>
      <c r="J408" s="28">
        <v>0</v>
      </c>
      <c r="K408" s="31">
        <v>812.59469444499996</v>
      </c>
      <c r="L408" s="31">
        <v>9907.6744694299996</v>
      </c>
      <c r="M408" s="29">
        <v>0</v>
      </c>
      <c r="N408" s="29">
        <v>0</v>
      </c>
      <c r="O408" s="28">
        <v>0</v>
      </c>
      <c r="P408" s="28">
        <v>0</v>
      </c>
      <c r="Q408" s="32">
        <v>74723</v>
      </c>
      <c r="R408" s="32">
        <v>3200</v>
      </c>
      <c r="T408" s="28" t="s">
        <v>141</v>
      </c>
      <c r="U408" s="32">
        <v>48.29</v>
      </c>
      <c r="V408" s="32">
        <v>1</v>
      </c>
      <c r="W408" s="32">
        <v>1.2</v>
      </c>
      <c r="X408" s="32">
        <v>6.4000000000000001E-2</v>
      </c>
      <c r="Y408" s="32">
        <f t="shared" si="36"/>
        <v>1.2</v>
      </c>
      <c r="Z408" s="32">
        <f t="shared" si="37"/>
        <v>6.4000000000000001E-2</v>
      </c>
      <c r="AA408" s="32">
        <v>0.4</v>
      </c>
      <c r="AB408" s="33">
        <v>7.6239625821806099E-3</v>
      </c>
      <c r="AC408">
        <f t="shared" si="38"/>
        <v>15</v>
      </c>
      <c r="AD408">
        <f t="shared" si="39"/>
        <v>0</v>
      </c>
      <c r="AE408">
        <f t="shared" si="40"/>
        <v>0</v>
      </c>
      <c r="AF408">
        <f>'TP Factors'!$D$5</f>
        <v>0.88209793191670816</v>
      </c>
      <c r="AG408">
        <f t="shared" si="41"/>
        <v>0</v>
      </c>
    </row>
    <row r="409" spans="1:33">
      <c r="A409" s="28" t="s">
        <v>100</v>
      </c>
      <c r="B409" s="28">
        <v>0</v>
      </c>
      <c r="D409" s="29">
        <v>0</v>
      </c>
      <c r="E409" s="28" t="s">
        <v>102</v>
      </c>
      <c r="F409" s="28">
        <v>0</v>
      </c>
      <c r="G409" s="30">
        <v>3</v>
      </c>
      <c r="H409" s="28" t="s">
        <v>103</v>
      </c>
      <c r="I409" s="28" t="s">
        <v>104</v>
      </c>
      <c r="J409" s="28">
        <v>0</v>
      </c>
      <c r="K409" s="31">
        <v>368.96675062600002</v>
      </c>
      <c r="L409" s="31">
        <v>1714.1589846100001</v>
      </c>
      <c r="M409" s="29">
        <v>0</v>
      </c>
      <c r="N409" s="29">
        <v>0</v>
      </c>
      <c r="O409" s="28">
        <v>0</v>
      </c>
      <c r="P409" s="28">
        <v>0</v>
      </c>
      <c r="Q409" s="32">
        <v>74724</v>
      </c>
      <c r="R409" s="32">
        <v>3200</v>
      </c>
      <c r="T409" s="28" t="s">
        <v>142</v>
      </c>
      <c r="U409" s="32">
        <v>48.29</v>
      </c>
      <c r="V409" s="32">
        <v>1</v>
      </c>
      <c r="W409" s="32">
        <v>1.2</v>
      </c>
      <c r="X409" s="32">
        <v>6.4000000000000001E-2</v>
      </c>
      <c r="Y409" s="32">
        <f t="shared" si="36"/>
        <v>1.2</v>
      </c>
      <c r="Z409" s="32">
        <f t="shared" si="37"/>
        <v>6.4000000000000001E-2</v>
      </c>
      <c r="AA409" s="32">
        <v>0.28699999999999998</v>
      </c>
      <c r="AB409" s="33">
        <v>9.6589410514937205E-2</v>
      </c>
      <c r="AC409">
        <f t="shared" si="38"/>
        <v>138</v>
      </c>
      <c r="AD409">
        <f t="shared" si="39"/>
        <v>0</v>
      </c>
      <c r="AE409">
        <f t="shared" si="40"/>
        <v>0</v>
      </c>
      <c r="AF409">
        <f>'TP Factors'!$D$5</f>
        <v>0.88209793191670816</v>
      </c>
      <c r="AG409">
        <f t="shared" si="41"/>
        <v>0</v>
      </c>
    </row>
    <row r="410" spans="1:33">
      <c r="A410" s="28" t="s">
        <v>100</v>
      </c>
      <c r="B410" s="28">
        <v>0</v>
      </c>
      <c r="D410" s="29">
        <v>0</v>
      </c>
      <c r="E410" s="28" t="s">
        <v>102</v>
      </c>
      <c r="F410" s="28">
        <v>0</v>
      </c>
      <c r="G410" s="30">
        <v>102.5</v>
      </c>
      <c r="H410" s="28" t="s">
        <v>103</v>
      </c>
      <c r="I410" s="28" t="s">
        <v>104</v>
      </c>
      <c r="J410" s="28">
        <v>0</v>
      </c>
      <c r="K410" s="31">
        <v>134.969141393</v>
      </c>
      <c r="L410" s="31">
        <v>760.08273322699995</v>
      </c>
      <c r="M410" s="29">
        <v>0</v>
      </c>
      <c r="N410" s="29">
        <v>0</v>
      </c>
      <c r="O410" s="28">
        <v>0</v>
      </c>
      <c r="P410" s="28">
        <v>0</v>
      </c>
      <c r="Q410" s="32">
        <v>74736</v>
      </c>
      <c r="R410" s="32">
        <v>1300</v>
      </c>
      <c r="T410" s="28" t="s">
        <v>129</v>
      </c>
      <c r="U410" s="32">
        <v>48.29</v>
      </c>
      <c r="V410" s="32">
        <v>1</v>
      </c>
      <c r="W410" s="32">
        <v>2.1</v>
      </c>
      <c r="X410" s="32">
        <v>0.51600000000000001</v>
      </c>
      <c r="Y410" s="32">
        <f t="shared" si="36"/>
        <v>2.1</v>
      </c>
      <c r="Z410" s="32">
        <f t="shared" si="37"/>
        <v>0.51600000000000001</v>
      </c>
      <c r="AA410" s="32">
        <v>0.66200000000000003</v>
      </c>
      <c r="AB410" s="33">
        <v>0.187672419560312</v>
      </c>
      <c r="AC410">
        <f t="shared" si="38"/>
        <v>617</v>
      </c>
      <c r="AD410">
        <f t="shared" si="39"/>
        <v>3</v>
      </c>
      <c r="AE410">
        <f t="shared" si="40"/>
        <v>0.7</v>
      </c>
      <c r="AF410">
        <f>'TP Factors'!$D$5</f>
        <v>0.88209793191670816</v>
      </c>
      <c r="AG410">
        <f t="shared" si="41"/>
        <v>0.6</v>
      </c>
    </row>
    <row r="411" spans="1:33">
      <c r="A411" s="28" t="s">
        <v>125</v>
      </c>
      <c r="B411" s="28">
        <v>0</v>
      </c>
      <c r="D411" s="29">
        <v>0</v>
      </c>
      <c r="E411" s="28" t="s">
        <v>102</v>
      </c>
      <c r="F411" s="28">
        <v>0</v>
      </c>
      <c r="G411" s="30">
        <v>102.5</v>
      </c>
      <c r="H411" s="28" t="s">
        <v>103</v>
      </c>
      <c r="I411" s="28" t="s">
        <v>104</v>
      </c>
      <c r="J411" s="28">
        <v>0</v>
      </c>
      <c r="K411" s="31">
        <v>1694.0061776</v>
      </c>
      <c r="L411" s="31">
        <v>57108.5224131</v>
      </c>
      <c r="M411" s="29">
        <v>0</v>
      </c>
      <c r="N411" s="29">
        <v>0</v>
      </c>
      <c r="O411" s="28">
        <v>0</v>
      </c>
      <c r="P411" s="28">
        <v>0</v>
      </c>
      <c r="Q411" s="32">
        <v>74737</v>
      </c>
      <c r="R411" s="32">
        <v>1300</v>
      </c>
      <c r="T411" s="28" t="s">
        <v>129</v>
      </c>
      <c r="U411" s="32">
        <v>54.65</v>
      </c>
      <c r="V411" s="32">
        <v>1</v>
      </c>
      <c r="W411" s="32">
        <v>2.1</v>
      </c>
      <c r="X411" s="32">
        <v>0.51600000000000001</v>
      </c>
      <c r="Y411" s="32">
        <f t="shared" si="36"/>
        <v>2.1</v>
      </c>
      <c r="Z411" s="32">
        <f t="shared" si="37"/>
        <v>0.51600000000000001</v>
      </c>
      <c r="AA411" s="32">
        <v>0.66200000000000003</v>
      </c>
      <c r="AB411" s="33">
        <v>14.100691047</v>
      </c>
      <c r="AC411">
        <f t="shared" si="38"/>
        <v>52437</v>
      </c>
      <c r="AD411">
        <f t="shared" si="39"/>
        <v>243</v>
      </c>
      <c r="AE411">
        <f t="shared" si="40"/>
        <v>59.7</v>
      </c>
      <c r="AF411">
        <f>'TP Factors'!$D$5</f>
        <v>0.88209793191670816</v>
      </c>
      <c r="AG411">
        <f t="shared" si="41"/>
        <v>52.7</v>
      </c>
    </row>
    <row r="412" spans="1:33">
      <c r="A412" s="28" t="s">
        <v>100</v>
      </c>
      <c r="B412" s="28">
        <v>0</v>
      </c>
      <c r="D412" s="29">
        <v>0</v>
      </c>
      <c r="E412" s="28" t="s">
        <v>102</v>
      </c>
      <c r="F412" s="28">
        <v>0</v>
      </c>
      <c r="G412" s="30">
        <v>102.5</v>
      </c>
      <c r="H412" s="28" t="s">
        <v>103</v>
      </c>
      <c r="I412" s="28" t="s">
        <v>104</v>
      </c>
      <c r="J412" s="28">
        <v>0</v>
      </c>
      <c r="K412" s="31">
        <v>159.44305633499999</v>
      </c>
      <c r="L412" s="31">
        <v>702.98258944600002</v>
      </c>
      <c r="M412" s="29">
        <v>0</v>
      </c>
      <c r="N412" s="29">
        <v>0</v>
      </c>
      <c r="O412" s="28">
        <v>0</v>
      </c>
      <c r="P412" s="28">
        <v>0</v>
      </c>
      <c r="Q412" s="32">
        <v>74738</v>
      </c>
      <c r="R412" s="32">
        <v>1300</v>
      </c>
      <c r="T412" s="28" t="s">
        <v>195</v>
      </c>
      <c r="U412" s="32">
        <v>48.29</v>
      </c>
      <c r="V412" s="32">
        <v>1</v>
      </c>
      <c r="W412" s="32">
        <v>2.1</v>
      </c>
      <c r="X412" s="32">
        <v>0.51600000000000001</v>
      </c>
      <c r="Y412" s="32">
        <f t="shared" si="36"/>
        <v>2.1</v>
      </c>
      <c r="Z412" s="32">
        <f t="shared" si="37"/>
        <v>0.51600000000000001</v>
      </c>
      <c r="AA412" s="32">
        <v>0.67700000000000005</v>
      </c>
      <c r="AB412" s="33">
        <v>0.17357382870569599</v>
      </c>
      <c r="AC412">
        <f t="shared" si="38"/>
        <v>583</v>
      </c>
      <c r="AD412">
        <f t="shared" si="39"/>
        <v>3</v>
      </c>
      <c r="AE412">
        <f t="shared" si="40"/>
        <v>0.7</v>
      </c>
      <c r="AF412">
        <f>'TP Factors'!$D$5</f>
        <v>0.88209793191670816</v>
      </c>
      <c r="AG412">
        <f t="shared" si="41"/>
        <v>0.6</v>
      </c>
    </row>
    <row r="413" spans="1:33">
      <c r="A413" s="28" t="s">
        <v>125</v>
      </c>
      <c r="B413" s="28">
        <v>0</v>
      </c>
      <c r="D413" s="29">
        <v>0</v>
      </c>
      <c r="E413" s="28" t="s">
        <v>102</v>
      </c>
      <c r="F413" s="28">
        <v>0</v>
      </c>
      <c r="G413" s="30">
        <v>102.5</v>
      </c>
      <c r="H413" s="28" t="s">
        <v>103</v>
      </c>
      <c r="I413" s="28" t="s">
        <v>104</v>
      </c>
      <c r="J413" s="28">
        <v>0</v>
      </c>
      <c r="K413" s="31">
        <v>107.55023594399999</v>
      </c>
      <c r="L413" s="31">
        <v>431.29448975999998</v>
      </c>
      <c r="M413" s="29">
        <v>0</v>
      </c>
      <c r="N413" s="29">
        <v>0</v>
      </c>
      <c r="O413" s="28">
        <v>0</v>
      </c>
      <c r="P413" s="28">
        <v>0</v>
      </c>
      <c r="Q413" s="32">
        <v>74739</v>
      </c>
      <c r="R413" s="32">
        <v>1300</v>
      </c>
      <c r="T413" s="28" t="s">
        <v>195</v>
      </c>
      <c r="U413" s="32">
        <v>54.65</v>
      </c>
      <c r="V413" s="32">
        <v>1</v>
      </c>
      <c r="W413" s="32">
        <v>2.1</v>
      </c>
      <c r="X413" s="32">
        <v>0.51600000000000001</v>
      </c>
      <c r="Y413" s="32">
        <f t="shared" si="36"/>
        <v>2.1</v>
      </c>
      <c r="Z413" s="32">
        <f t="shared" si="37"/>
        <v>0.51600000000000001</v>
      </c>
      <c r="AA413" s="32">
        <v>0.67700000000000005</v>
      </c>
      <c r="AB413" s="33">
        <v>0.10649116267426199</v>
      </c>
      <c r="AC413">
        <f t="shared" si="38"/>
        <v>405</v>
      </c>
      <c r="AD413">
        <f t="shared" si="39"/>
        <v>2</v>
      </c>
      <c r="AE413">
        <f t="shared" si="40"/>
        <v>0.5</v>
      </c>
      <c r="AF413">
        <f>'TP Factors'!$D$5</f>
        <v>0.88209793191670816</v>
      </c>
      <c r="AG413">
        <f t="shared" si="41"/>
        <v>0.4</v>
      </c>
    </row>
    <row r="414" spans="1:33">
      <c r="A414" s="28" t="s">
        <v>100</v>
      </c>
      <c r="B414" s="28">
        <v>0</v>
      </c>
      <c r="D414" s="29">
        <v>0</v>
      </c>
      <c r="E414" s="28" t="s">
        <v>102</v>
      </c>
      <c r="F414" s="28">
        <v>0</v>
      </c>
      <c r="G414" s="30">
        <v>102.5</v>
      </c>
      <c r="H414" s="28" t="s">
        <v>103</v>
      </c>
      <c r="I414" s="28" t="s">
        <v>104</v>
      </c>
      <c r="J414" s="28">
        <v>0</v>
      </c>
      <c r="K414" s="31">
        <v>1703.5244665499999</v>
      </c>
      <c r="L414" s="31">
        <v>54976.967965999997</v>
      </c>
      <c r="M414" s="29">
        <v>0</v>
      </c>
      <c r="N414" s="29">
        <v>0</v>
      </c>
      <c r="O414" s="28">
        <v>0</v>
      </c>
      <c r="P414" s="28">
        <v>0</v>
      </c>
      <c r="Q414" s="32">
        <v>74741</v>
      </c>
      <c r="R414" s="32">
        <v>1300</v>
      </c>
      <c r="T414" s="28" t="s">
        <v>124</v>
      </c>
      <c r="U414" s="32">
        <v>48.29</v>
      </c>
      <c r="V414" s="32">
        <v>1</v>
      </c>
      <c r="W414" s="32">
        <v>2.1</v>
      </c>
      <c r="X414" s="32">
        <v>0.51600000000000001</v>
      </c>
      <c r="Y414" s="32">
        <f t="shared" si="36"/>
        <v>2.1</v>
      </c>
      <c r="Z414" s="32">
        <f t="shared" si="37"/>
        <v>0.51600000000000001</v>
      </c>
      <c r="AA414" s="32">
        <v>0.69199999999999995</v>
      </c>
      <c r="AB414" s="33">
        <v>13.574393965000001</v>
      </c>
      <c r="AC414">
        <f t="shared" si="38"/>
        <v>46627</v>
      </c>
      <c r="AD414">
        <f t="shared" si="39"/>
        <v>216</v>
      </c>
      <c r="AE414">
        <f t="shared" si="40"/>
        <v>53.1</v>
      </c>
      <c r="AF414">
        <f>'TP Factors'!$D$5</f>
        <v>0.88209793191670816</v>
      </c>
      <c r="AG414">
        <f t="shared" si="41"/>
        <v>46.8</v>
      </c>
    </row>
    <row r="415" spans="1:33">
      <c r="A415" s="28" t="s">
        <v>125</v>
      </c>
      <c r="B415" s="28">
        <v>0</v>
      </c>
      <c r="D415" s="29">
        <v>0</v>
      </c>
      <c r="E415" s="28" t="s">
        <v>102</v>
      </c>
      <c r="F415" s="28">
        <v>0</v>
      </c>
      <c r="G415" s="30">
        <v>102.5</v>
      </c>
      <c r="H415" s="28" t="s">
        <v>103</v>
      </c>
      <c r="I415" s="28" t="s">
        <v>104</v>
      </c>
      <c r="J415" s="28">
        <v>0</v>
      </c>
      <c r="K415" s="31">
        <v>522.90313864200004</v>
      </c>
      <c r="L415" s="31">
        <v>6650.5714060399996</v>
      </c>
      <c r="M415" s="29">
        <v>0</v>
      </c>
      <c r="N415" s="29">
        <v>0</v>
      </c>
      <c r="O415" s="28">
        <v>0</v>
      </c>
      <c r="P415" s="28">
        <v>0</v>
      </c>
      <c r="Q415" s="32">
        <v>74742</v>
      </c>
      <c r="R415" s="32">
        <v>1300</v>
      </c>
      <c r="T415" s="28" t="s">
        <v>124</v>
      </c>
      <c r="U415" s="32">
        <v>54.65</v>
      </c>
      <c r="V415" s="32">
        <v>1</v>
      </c>
      <c r="W415" s="32">
        <v>2.1</v>
      </c>
      <c r="X415" s="32">
        <v>0.51600000000000001</v>
      </c>
      <c r="Y415" s="32">
        <f t="shared" si="36"/>
        <v>2.1</v>
      </c>
      <c r="Z415" s="32">
        <f t="shared" si="37"/>
        <v>0.51600000000000001</v>
      </c>
      <c r="AA415" s="32">
        <v>0.69199999999999995</v>
      </c>
      <c r="AB415" s="33">
        <v>1.6420961933359099</v>
      </c>
      <c r="AC415">
        <f t="shared" si="38"/>
        <v>6383</v>
      </c>
      <c r="AD415">
        <f t="shared" si="39"/>
        <v>30</v>
      </c>
      <c r="AE415">
        <f t="shared" si="40"/>
        <v>7.3</v>
      </c>
      <c r="AF415">
        <f>'TP Factors'!$D$5</f>
        <v>0.88209793191670816</v>
      </c>
      <c r="AG415">
        <f t="shared" si="41"/>
        <v>6.4</v>
      </c>
    </row>
    <row r="416" spans="1:33">
      <c r="A416" s="28" t="s">
        <v>100</v>
      </c>
      <c r="B416" s="28">
        <v>0</v>
      </c>
      <c r="D416" s="29">
        <v>0</v>
      </c>
      <c r="E416" s="28" t="s">
        <v>102</v>
      </c>
      <c r="F416" s="28">
        <v>0</v>
      </c>
      <c r="G416" s="30">
        <v>102.5</v>
      </c>
      <c r="H416" s="28" t="s">
        <v>103</v>
      </c>
      <c r="I416" s="28" t="s">
        <v>104</v>
      </c>
      <c r="J416" s="28">
        <v>0</v>
      </c>
      <c r="K416" s="31">
        <v>319.953639447</v>
      </c>
      <c r="L416" s="31">
        <v>2763.0717466299998</v>
      </c>
      <c r="M416" s="29">
        <v>0</v>
      </c>
      <c r="N416" s="29">
        <v>0</v>
      </c>
      <c r="O416" s="28">
        <v>0</v>
      </c>
      <c r="P416" s="28">
        <v>0</v>
      </c>
      <c r="Q416" s="32">
        <v>74745</v>
      </c>
      <c r="R416" s="32">
        <v>1300</v>
      </c>
      <c r="T416" s="28" t="s">
        <v>195</v>
      </c>
      <c r="U416" s="32">
        <v>48.29</v>
      </c>
      <c r="V416" s="32">
        <v>1</v>
      </c>
      <c r="W416" s="32">
        <v>2.1</v>
      </c>
      <c r="X416" s="32">
        <v>0.51600000000000001</v>
      </c>
      <c r="Y416" s="32">
        <f t="shared" si="36"/>
        <v>2.1</v>
      </c>
      <c r="Z416" s="32">
        <f t="shared" si="37"/>
        <v>0.51600000000000001</v>
      </c>
      <c r="AA416" s="32">
        <v>0.67700000000000005</v>
      </c>
      <c r="AB416" s="33">
        <v>0.68223154502041605</v>
      </c>
      <c r="AC416">
        <f t="shared" si="38"/>
        <v>2293</v>
      </c>
      <c r="AD416">
        <f t="shared" si="39"/>
        <v>11</v>
      </c>
      <c r="AE416">
        <f t="shared" si="40"/>
        <v>2.6</v>
      </c>
      <c r="AF416">
        <f>'TP Factors'!$D$5</f>
        <v>0.88209793191670816</v>
      </c>
      <c r="AG416">
        <f t="shared" si="41"/>
        <v>2.2999999999999998</v>
      </c>
    </row>
    <row r="417" spans="1:33">
      <c r="A417" s="28" t="s">
        <v>125</v>
      </c>
      <c r="B417" s="28">
        <v>0</v>
      </c>
      <c r="D417" s="29">
        <v>0</v>
      </c>
      <c r="E417" s="28" t="s">
        <v>102</v>
      </c>
      <c r="F417" s="28">
        <v>0</v>
      </c>
      <c r="G417" s="30">
        <v>102.5</v>
      </c>
      <c r="H417" s="28" t="s">
        <v>103</v>
      </c>
      <c r="I417" s="28" t="s">
        <v>104</v>
      </c>
      <c r="J417" s="28">
        <v>0</v>
      </c>
      <c r="K417" s="31">
        <v>435.36743337199999</v>
      </c>
      <c r="L417" s="31">
        <v>9877.5842003399994</v>
      </c>
      <c r="M417" s="29">
        <v>0</v>
      </c>
      <c r="N417" s="29">
        <v>0</v>
      </c>
      <c r="O417" s="28">
        <v>0</v>
      </c>
      <c r="P417" s="28">
        <v>0</v>
      </c>
      <c r="Q417" s="32">
        <v>74746</v>
      </c>
      <c r="R417" s="32">
        <v>1300</v>
      </c>
      <c r="T417" s="28" t="s">
        <v>124</v>
      </c>
      <c r="U417" s="32">
        <v>54.65</v>
      </c>
      <c r="V417" s="32">
        <v>1</v>
      </c>
      <c r="W417" s="32">
        <v>2.1</v>
      </c>
      <c r="X417" s="32">
        <v>0.51600000000000001</v>
      </c>
      <c r="Y417" s="32">
        <f t="shared" si="36"/>
        <v>2.1</v>
      </c>
      <c r="Z417" s="32">
        <f t="shared" si="37"/>
        <v>0.51600000000000001</v>
      </c>
      <c r="AA417" s="32">
        <v>0.69199999999999995</v>
      </c>
      <c r="AB417" s="33">
        <v>2.4388786735201098</v>
      </c>
      <c r="AC417">
        <f t="shared" si="38"/>
        <v>9481</v>
      </c>
      <c r="AD417">
        <f t="shared" si="39"/>
        <v>44</v>
      </c>
      <c r="AE417">
        <f t="shared" si="40"/>
        <v>10.8</v>
      </c>
      <c r="AF417">
        <f>'TP Factors'!$D$5</f>
        <v>0.88209793191670816</v>
      </c>
      <c r="AG417">
        <f t="shared" si="41"/>
        <v>9.5</v>
      </c>
    </row>
    <row r="418" spans="1:33">
      <c r="A418" s="28" t="s">
        <v>125</v>
      </c>
      <c r="B418" s="28">
        <v>0</v>
      </c>
      <c r="D418" s="29">
        <v>0</v>
      </c>
      <c r="E418" s="28" t="s">
        <v>102</v>
      </c>
      <c r="F418" s="28">
        <v>0</v>
      </c>
      <c r="G418" s="30">
        <v>102.5</v>
      </c>
      <c r="H418" s="28" t="s">
        <v>103</v>
      </c>
      <c r="I418" s="28" t="s">
        <v>104</v>
      </c>
      <c r="J418" s="28">
        <v>0</v>
      </c>
      <c r="K418" s="31">
        <v>370.755445775</v>
      </c>
      <c r="L418" s="31">
        <v>3890.42405874</v>
      </c>
      <c r="M418" s="29">
        <v>0</v>
      </c>
      <c r="N418" s="29">
        <v>0</v>
      </c>
      <c r="O418" s="28">
        <v>0</v>
      </c>
      <c r="P418" s="28">
        <v>0</v>
      </c>
      <c r="Q418" s="32">
        <v>74747</v>
      </c>
      <c r="R418" s="32">
        <v>1300</v>
      </c>
      <c r="T418" s="28" t="s">
        <v>124</v>
      </c>
      <c r="U418" s="32">
        <v>54.65</v>
      </c>
      <c r="V418" s="32">
        <v>1</v>
      </c>
      <c r="W418" s="32">
        <v>2.1</v>
      </c>
      <c r="X418" s="32">
        <v>0.51600000000000001</v>
      </c>
      <c r="Y418" s="32">
        <f t="shared" si="36"/>
        <v>2.1</v>
      </c>
      <c r="Z418" s="32">
        <f t="shared" si="37"/>
        <v>0.51600000000000001</v>
      </c>
      <c r="AA418" s="32">
        <v>0.69199999999999995</v>
      </c>
      <c r="AB418" s="33">
        <v>0.96058641710649195</v>
      </c>
      <c r="AC418">
        <f t="shared" si="38"/>
        <v>3734</v>
      </c>
      <c r="AD418">
        <f t="shared" si="39"/>
        <v>17</v>
      </c>
      <c r="AE418">
        <f t="shared" si="40"/>
        <v>4.2</v>
      </c>
      <c r="AF418">
        <f>'TP Factors'!$D$5</f>
        <v>0.88209793191670816</v>
      </c>
      <c r="AG418">
        <f t="shared" si="41"/>
        <v>3.7</v>
      </c>
    </row>
    <row r="419" spans="1:33">
      <c r="A419" s="28" t="s">
        <v>100</v>
      </c>
      <c r="B419" s="28">
        <v>0</v>
      </c>
      <c r="D419" s="29">
        <v>0</v>
      </c>
      <c r="E419" s="28" t="s">
        <v>102</v>
      </c>
      <c r="F419" s="28">
        <v>0</v>
      </c>
      <c r="G419" s="30">
        <v>102.5</v>
      </c>
      <c r="H419" s="28" t="s">
        <v>103</v>
      </c>
      <c r="I419" s="28" t="s">
        <v>104</v>
      </c>
      <c r="J419" s="28">
        <v>0</v>
      </c>
      <c r="K419" s="31">
        <v>1177.1072896999999</v>
      </c>
      <c r="L419" s="31">
        <v>80661.857017999995</v>
      </c>
      <c r="M419" s="29">
        <v>0</v>
      </c>
      <c r="N419" s="29">
        <v>0</v>
      </c>
      <c r="O419" s="28">
        <v>0</v>
      </c>
      <c r="P419" s="28">
        <v>0</v>
      </c>
      <c r="Q419" s="32">
        <v>74748</v>
      </c>
      <c r="R419" s="32">
        <v>1300</v>
      </c>
      <c r="T419" s="28" t="s">
        <v>153</v>
      </c>
      <c r="U419" s="32">
        <v>48.29</v>
      </c>
      <c r="V419" s="32">
        <v>1</v>
      </c>
      <c r="W419" s="32">
        <v>2.1</v>
      </c>
      <c r="X419" s="32">
        <v>0.51600000000000001</v>
      </c>
      <c r="Y419" s="32">
        <f t="shared" si="36"/>
        <v>2.1</v>
      </c>
      <c r="Z419" s="32">
        <f t="shared" si="37"/>
        <v>0.51600000000000001</v>
      </c>
      <c r="AA419" s="32">
        <v>0.63100000000000001</v>
      </c>
      <c r="AB419" s="33">
        <v>7.8838900621977599</v>
      </c>
      <c r="AC419">
        <f t="shared" si="38"/>
        <v>24693</v>
      </c>
      <c r="AD419">
        <f t="shared" si="39"/>
        <v>114</v>
      </c>
      <c r="AE419">
        <f t="shared" si="40"/>
        <v>28.1</v>
      </c>
      <c r="AF419">
        <f>'TP Factors'!$D$5</f>
        <v>0.88209793191670816</v>
      </c>
      <c r="AG419">
        <f t="shared" si="41"/>
        <v>24.8</v>
      </c>
    </row>
    <row r="420" spans="1:33">
      <c r="A420" s="28" t="s">
        <v>125</v>
      </c>
      <c r="B420" s="28">
        <v>0</v>
      </c>
      <c r="D420" s="29">
        <v>0</v>
      </c>
      <c r="E420" s="28" t="s">
        <v>102</v>
      </c>
      <c r="F420" s="28">
        <v>0</v>
      </c>
      <c r="G420" s="30">
        <v>102.5</v>
      </c>
      <c r="H420" s="28" t="s">
        <v>103</v>
      </c>
      <c r="I420" s="28" t="s">
        <v>104</v>
      </c>
      <c r="J420" s="28">
        <v>0</v>
      </c>
      <c r="K420" s="31">
        <v>1259.82826813</v>
      </c>
      <c r="L420" s="31">
        <v>72837.765175799999</v>
      </c>
      <c r="M420" s="29">
        <v>0</v>
      </c>
      <c r="N420" s="29">
        <v>0</v>
      </c>
      <c r="O420" s="28">
        <v>0</v>
      </c>
      <c r="P420" s="28">
        <v>0</v>
      </c>
      <c r="Q420" s="32">
        <v>74749</v>
      </c>
      <c r="R420" s="32">
        <v>1300</v>
      </c>
      <c r="T420" s="28" t="s">
        <v>153</v>
      </c>
      <c r="U420" s="32">
        <v>54.65</v>
      </c>
      <c r="V420" s="32">
        <v>1</v>
      </c>
      <c r="W420" s="32">
        <v>2.1</v>
      </c>
      <c r="X420" s="32">
        <v>0.51600000000000001</v>
      </c>
      <c r="Y420" s="32">
        <f t="shared" si="36"/>
        <v>2.1</v>
      </c>
      <c r="Z420" s="32">
        <f t="shared" si="37"/>
        <v>0.51600000000000001</v>
      </c>
      <c r="AA420" s="32">
        <v>0.63100000000000001</v>
      </c>
      <c r="AB420" s="33">
        <v>1.52498498495099</v>
      </c>
      <c r="AC420">
        <f t="shared" si="38"/>
        <v>5406</v>
      </c>
      <c r="AD420">
        <f t="shared" si="39"/>
        <v>25</v>
      </c>
      <c r="AE420">
        <f t="shared" si="40"/>
        <v>6.2</v>
      </c>
      <c r="AF420">
        <f>'TP Factors'!$D$5</f>
        <v>0.88209793191670816</v>
      </c>
      <c r="AG420">
        <f t="shared" si="41"/>
        <v>5.5</v>
      </c>
    </row>
    <row r="421" spans="1:33">
      <c r="A421" s="28" t="s">
        <v>100</v>
      </c>
      <c r="B421" s="28">
        <v>0</v>
      </c>
      <c r="D421" s="29">
        <v>0</v>
      </c>
      <c r="E421" s="28" t="s">
        <v>102</v>
      </c>
      <c r="F421" s="28">
        <v>0</v>
      </c>
      <c r="G421" s="30">
        <v>102.5</v>
      </c>
      <c r="H421" s="28" t="s">
        <v>103</v>
      </c>
      <c r="I421" s="28" t="s">
        <v>104</v>
      </c>
      <c r="J421" s="28">
        <v>0</v>
      </c>
      <c r="K421" s="31">
        <v>1626.3745926199999</v>
      </c>
      <c r="L421" s="31">
        <v>156373.53534999999</v>
      </c>
      <c r="M421" s="29">
        <v>0</v>
      </c>
      <c r="N421" s="29">
        <v>0</v>
      </c>
      <c r="O421" s="28">
        <v>0</v>
      </c>
      <c r="P421" s="28">
        <v>0</v>
      </c>
      <c r="Q421" s="32">
        <v>74751</v>
      </c>
      <c r="R421" s="32">
        <v>1300</v>
      </c>
      <c r="T421" s="28" t="s">
        <v>124</v>
      </c>
      <c r="U421" s="32">
        <v>48.29</v>
      </c>
      <c r="V421" s="32">
        <v>1</v>
      </c>
      <c r="W421" s="32">
        <v>2.1</v>
      </c>
      <c r="X421" s="32">
        <v>0.51600000000000001</v>
      </c>
      <c r="Y421" s="32">
        <f t="shared" si="36"/>
        <v>2.1</v>
      </c>
      <c r="Z421" s="32">
        <f t="shared" si="37"/>
        <v>0.51600000000000001</v>
      </c>
      <c r="AA421" s="32">
        <v>0.69199999999999995</v>
      </c>
      <c r="AB421" s="33">
        <v>25.409406608499999</v>
      </c>
      <c r="AC421">
        <f t="shared" si="38"/>
        <v>87279</v>
      </c>
      <c r="AD421">
        <f t="shared" si="39"/>
        <v>404</v>
      </c>
      <c r="AE421">
        <f t="shared" si="40"/>
        <v>99.3</v>
      </c>
      <c r="AF421">
        <f>'TP Factors'!$D$5</f>
        <v>0.88209793191670816</v>
      </c>
      <c r="AG421">
        <f t="shared" si="41"/>
        <v>87.6</v>
      </c>
    </row>
    <row r="422" spans="1:33">
      <c r="A422" s="28" t="s">
        <v>125</v>
      </c>
      <c r="B422" s="28">
        <v>0</v>
      </c>
      <c r="D422" s="29">
        <v>0</v>
      </c>
      <c r="E422" s="28" t="s">
        <v>102</v>
      </c>
      <c r="F422" s="28">
        <v>0</v>
      </c>
      <c r="G422" s="30">
        <v>102.5</v>
      </c>
      <c r="H422" s="28" t="s">
        <v>103</v>
      </c>
      <c r="I422" s="28" t="s">
        <v>104</v>
      </c>
      <c r="J422" s="28">
        <v>0</v>
      </c>
      <c r="K422" s="31">
        <v>1155.4834638299999</v>
      </c>
      <c r="L422" s="31">
        <v>42335.4924302</v>
      </c>
      <c r="M422" s="29">
        <v>0</v>
      </c>
      <c r="N422" s="29">
        <v>0</v>
      </c>
      <c r="O422" s="28">
        <v>0</v>
      </c>
      <c r="P422" s="28">
        <v>0</v>
      </c>
      <c r="Q422" s="32">
        <v>74752</v>
      </c>
      <c r="R422" s="32">
        <v>1300</v>
      </c>
      <c r="T422" s="28" t="s">
        <v>124</v>
      </c>
      <c r="U422" s="32">
        <v>54.65</v>
      </c>
      <c r="V422" s="32">
        <v>1</v>
      </c>
      <c r="W422" s="32">
        <v>2.1</v>
      </c>
      <c r="X422" s="32">
        <v>0.51600000000000001</v>
      </c>
      <c r="Y422" s="32">
        <f t="shared" si="36"/>
        <v>2.1</v>
      </c>
      <c r="Z422" s="32">
        <f t="shared" si="37"/>
        <v>0.51600000000000001</v>
      </c>
      <c r="AA422" s="32">
        <v>0.69199999999999995</v>
      </c>
      <c r="AB422" s="33">
        <v>9.6801608673669204</v>
      </c>
      <c r="AC422">
        <f t="shared" si="38"/>
        <v>37630</v>
      </c>
      <c r="AD422">
        <f t="shared" si="39"/>
        <v>174</v>
      </c>
      <c r="AE422">
        <f t="shared" si="40"/>
        <v>42.8</v>
      </c>
      <c r="AF422">
        <f>'TP Factors'!$D$5</f>
        <v>0.88209793191670816</v>
      </c>
      <c r="AG422">
        <f t="shared" si="41"/>
        <v>37.799999999999997</v>
      </c>
    </row>
    <row r="423" spans="1:33">
      <c r="A423" s="28" t="s">
        <v>125</v>
      </c>
      <c r="B423" s="28">
        <v>0</v>
      </c>
      <c r="D423" s="29">
        <v>0</v>
      </c>
      <c r="E423" s="28" t="s">
        <v>102</v>
      </c>
      <c r="F423" s="28">
        <v>0</v>
      </c>
      <c r="G423" s="30">
        <v>102.5</v>
      </c>
      <c r="H423" s="28" t="s">
        <v>103</v>
      </c>
      <c r="I423" s="28" t="s">
        <v>104</v>
      </c>
      <c r="J423" s="28">
        <v>0</v>
      </c>
      <c r="K423" s="31">
        <v>700.52754316599999</v>
      </c>
      <c r="L423" s="31">
        <v>3770.4955751100001</v>
      </c>
      <c r="M423" s="29">
        <v>0</v>
      </c>
      <c r="N423" s="29">
        <v>0</v>
      </c>
      <c r="O423" s="28">
        <v>0</v>
      </c>
      <c r="P423" s="28">
        <v>0</v>
      </c>
      <c r="Q423" s="32">
        <v>74753</v>
      </c>
      <c r="R423" s="32">
        <v>1300</v>
      </c>
      <c r="T423" s="28" t="s">
        <v>129</v>
      </c>
      <c r="U423" s="32">
        <v>54.65</v>
      </c>
      <c r="V423" s="32">
        <v>1</v>
      </c>
      <c r="W423" s="32">
        <v>2.1</v>
      </c>
      <c r="X423" s="32">
        <v>0.51600000000000001</v>
      </c>
      <c r="Y423" s="32">
        <f t="shared" si="36"/>
        <v>2.1</v>
      </c>
      <c r="Z423" s="32">
        <f t="shared" si="37"/>
        <v>0.51600000000000001</v>
      </c>
      <c r="AA423" s="32">
        <v>0.66200000000000003</v>
      </c>
      <c r="AB423" s="33">
        <v>0.93097490598573696</v>
      </c>
      <c r="AC423">
        <f t="shared" si="38"/>
        <v>3462</v>
      </c>
      <c r="AD423">
        <f t="shared" si="39"/>
        <v>16</v>
      </c>
      <c r="AE423">
        <f t="shared" si="40"/>
        <v>3.9</v>
      </c>
      <c r="AF423">
        <f>'TP Factors'!$D$5</f>
        <v>0.88209793191670816</v>
      </c>
      <c r="AG423">
        <f t="shared" si="41"/>
        <v>3.4</v>
      </c>
    </row>
    <row r="424" spans="1:33">
      <c r="A424" s="28" t="s">
        <v>100</v>
      </c>
      <c r="B424" s="28">
        <v>0</v>
      </c>
      <c r="D424" s="29">
        <v>0</v>
      </c>
      <c r="E424" s="28" t="s">
        <v>102</v>
      </c>
      <c r="F424" s="28">
        <v>0</v>
      </c>
      <c r="G424" s="30">
        <v>3</v>
      </c>
      <c r="H424" s="28" t="s">
        <v>103</v>
      </c>
      <c r="I424" s="28" t="s">
        <v>104</v>
      </c>
      <c r="J424" s="28">
        <v>0</v>
      </c>
      <c r="K424" s="31">
        <v>12.1722500232</v>
      </c>
      <c r="L424" s="31">
        <v>6.7904714110200004</v>
      </c>
      <c r="M424" s="29">
        <v>0</v>
      </c>
      <c r="N424" s="29">
        <v>0</v>
      </c>
      <c r="O424" s="28">
        <v>0</v>
      </c>
      <c r="P424" s="28">
        <v>0</v>
      </c>
      <c r="Q424" s="32">
        <v>74754</v>
      </c>
      <c r="R424" s="32">
        <v>4200</v>
      </c>
      <c r="T424" s="28" t="s">
        <v>133</v>
      </c>
      <c r="U424" s="32">
        <v>48.29</v>
      </c>
      <c r="V424" s="32">
        <v>1</v>
      </c>
      <c r="W424" s="32">
        <v>0.7</v>
      </c>
      <c r="X424" s="32">
        <v>0.09</v>
      </c>
      <c r="Y424" s="32">
        <f t="shared" si="36"/>
        <v>0.7</v>
      </c>
      <c r="Z424" s="32">
        <f t="shared" si="37"/>
        <v>0.09</v>
      </c>
      <c r="AA424" s="32">
        <v>0.10199999999999999</v>
      </c>
      <c r="AB424" s="33">
        <v>1.67664000762991E-3</v>
      </c>
      <c r="AC424">
        <f t="shared" si="38"/>
        <v>1</v>
      </c>
      <c r="AD424">
        <f t="shared" si="39"/>
        <v>0</v>
      </c>
      <c r="AE424">
        <f t="shared" si="40"/>
        <v>0</v>
      </c>
      <c r="AF424">
        <f>'TP Factors'!$D$5</f>
        <v>0.88209793191670816</v>
      </c>
      <c r="AG424">
        <f t="shared" si="41"/>
        <v>0</v>
      </c>
    </row>
    <row r="425" spans="1:33">
      <c r="A425" s="28" t="s">
        <v>100</v>
      </c>
      <c r="B425" s="28">
        <v>0</v>
      </c>
      <c r="D425" s="29">
        <v>0</v>
      </c>
      <c r="E425" s="28" t="s">
        <v>102</v>
      </c>
      <c r="F425" s="28">
        <v>0</v>
      </c>
      <c r="G425" s="30">
        <v>3</v>
      </c>
      <c r="H425" s="28" t="s">
        <v>103</v>
      </c>
      <c r="I425" s="28" t="s">
        <v>104</v>
      </c>
      <c r="J425" s="28">
        <v>0</v>
      </c>
      <c r="K425" s="31">
        <v>145.56224644299999</v>
      </c>
      <c r="L425" s="31">
        <v>1219.6285730300001</v>
      </c>
      <c r="M425" s="29">
        <v>0</v>
      </c>
      <c r="N425" s="29">
        <v>0</v>
      </c>
      <c r="O425" s="28">
        <v>0</v>
      </c>
      <c r="P425" s="28">
        <v>0</v>
      </c>
      <c r="Q425" s="32">
        <v>74755</v>
      </c>
      <c r="R425" s="32">
        <v>4200</v>
      </c>
      <c r="T425" s="28" t="s">
        <v>174</v>
      </c>
      <c r="U425" s="32">
        <v>48.29</v>
      </c>
      <c r="V425" s="32">
        <v>1</v>
      </c>
      <c r="W425" s="32">
        <v>0.7</v>
      </c>
      <c r="X425" s="32">
        <v>0.09</v>
      </c>
      <c r="Y425" s="32">
        <f t="shared" si="36"/>
        <v>0.7</v>
      </c>
      <c r="Z425" s="32">
        <f t="shared" si="37"/>
        <v>0.09</v>
      </c>
      <c r="AA425" s="32">
        <v>0.25800000000000001</v>
      </c>
      <c r="AB425" s="33">
        <v>0.30113934301735701</v>
      </c>
      <c r="AC425">
        <f t="shared" si="38"/>
        <v>386</v>
      </c>
      <c r="AD425">
        <f t="shared" si="39"/>
        <v>1</v>
      </c>
      <c r="AE425">
        <f t="shared" si="40"/>
        <v>0.1</v>
      </c>
      <c r="AF425">
        <f>'TP Factors'!$D$5</f>
        <v>0.88209793191670816</v>
      </c>
      <c r="AG425">
        <f t="shared" si="41"/>
        <v>0.1</v>
      </c>
    </row>
    <row r="426" spans="1:33">
      <c r="A426" s="28" t="s">
        <v>100</v>
      </c>
      <c r="B426" s="28">
        <v>0</v>
      </c>
      <c r="D426" s="29">
        <v>0</v>
      </c>
      <c r="E426" s="28" t="s">
        <v>102</v>
      </c>
      <c r="F426" s="28">
        <v>0</v>
      </c>
      <c r="G426" s="30">
        <v>3</v>
      </c>
      <c r="H426" s="28" t="s">
        <v>103</v>
      </c>
      <c r="I426" s="28" t="s">
        <v>104</v>
      </c>
      <c r="J426" s="28">
        <v>0</v>
      </c>
      <c r="K426" s="31">
        <v>98.094412640399995</v>
      </c>
      <c r="L426" s="31">
        <v>476.89683265600002</v>
      </c>
      <c r="M426" s="29">
        <v>0</v>
      </c>
      <c r="N426" s="29">
        <v>0</v>
      </c>
      <c r="O426" s="28">
        <v>0</v>
      </c>
      <c r="P426" s="28">
        <v>0</v>
      </c>
      <c r="Q426" s="32">
        <v>74756</v>
      </c>
      <c r="R426" s="32">
        <v>4200</v>
      </c>
      <c r="T426" s="28" t="s">
        <v>133</v>
      </c>
      <c r="U426" s="32">
        <v>48.29</v>
      </c>
      <c r="V426" s="32">
        <v>1</v>
      </c>
      <c r="W426" s="32">
        <v>0.7</v>
      </c>
      <c r="X426" s="32">
        <v>0.09</v>
      </c>
      <c r="Y426" s="32">
        <f t="shared" si="36"/>
        <v>0.7</v>
      </c>
      <c r="Z426" s="32">
        <f t="shared" si="37"/>
        <v>0.09</v>
      </c>
      <c r="AA426" s="32">
        <v>0.10199999999999999</v>
      </c>
      <c r="AB426" s="33">
        <v>0.117750923243505</v>
      </c>
      <c r="AC426">
        <f t="shared" si="38"/>
        <v>60</v>
      </c>
      <c r="AD426">
        <f t="shared" si="39"/>
        <v>0</v>
      </c>
      <c r="AE426">
        <f t="shared" si="40"/>
        <v>0</v>
      </c>
      <c r="AF426">
        <f>'TP Factors'!$D$5</f>
        <v>0.88209793191670816</v>
      </c>
      <c r="AG426">
        <f t="shared" si="41"/>
        <v>0</v>
      </c>
    </row>
    <row r="427" spans="1:33">
      <c r="A427" s="28" t="s">
        <v>100</v>
      </c>
      <c r="B427" s="28">
        <v>0</v>
      </c>
      <c r="D427" s="29">
        <v>0</v>
      </c>
      <c r="E427" s="28" t="s">
        <v>102</v>
      </c>
      <c r="F427" s="28">
        <v>0</v>
      </c>
      <c r="G427" s="30">
        <v>3</v>
      </c>
      <c r="H427" s="28" t="s">
        <v>103</v>
      </c>
      <c r="I427" s="28" t="s">
        <v>104</v>
      </c>
      <c r="J427" s="28">
        <v>0</v>
      </c>
      <c r="K427" s="31">
        <v>104.144872956</v>
      </c>
      <c r="L427" s="31">
        <v>575.797733247</v>
      </c>
      <c r="M427" s="29">
        <v>0</v>
      </c>
      <c r="N427" s="29">
        <v>0</v>
      </c>
      <c r="O427" s="28">
        <v>0</v>
      </c>
      <c r="P427" s="28">
        <v>0</v>
      </c>
      <c r="Q427" s="32">
        <v>74757</v>
      </c>
      <c r="R427" s="32">
        <v>4200</v>
      </c>
      <c r="T427" s="28" t="s">
        <v>133</v>
      </c>
      <c r="U427" s="32">
        <v>48.29</v>
      </c>
      <c r="V427" s="32">
        <v>1</v>
      </c>
      <c r="W427" s="32">
        <v>0.7</v>
      </c>
      <c r="X427" s="32">
        <v>0.09</v>
      </c>
      <c r="Y427" s="32">
        <f t="shared" si="36"/>
        <v>0.7</v>
      </c>
      <c r="Z427" s="32">
        <f t="shared" si="37"/>
        <v>0.09</v>
      </c>
      <c r="AA427" s="32">
        <v>0.10199999999999999</v>
      </c>
      <c r="AB427" s="33">
        <v>0.142170615350209</v>
      </c>
      <c r="AC427">
        <f t="shared" si="38"/>
        <v>72</v>
      </c>
      <c r="AD427">
        <f t="shared" si="39"/>
        <v>0</v>
      </c>
      <c r="AE427">
        <f t="shared" si="40"/>
        <v>0</v>
      </c>
      <c r="AF427">
        <f>'TP Factors'!$D$5</f>
        <v>0.88209793191670816</v>
      </c>
      <c r="AG427">
        <f t="shared" si="41"/>
        <v>0</v>
      </c>
    </row>
    <row r="428" spans="1:33">
      <c r="A428" s="28" t="s">
        <v>100</v>
      </c>
      <c r="B428" s="28">
        <v>0</v>
      </c>
      <c r="D428" s="29">
        <v>0</v>
      </c>
      <c r="E428" s="28" t="s">
        <v>102</v>
      </c>
      <c r="F428" s="28">
        <v>0</v>
      </c>
      <c r="G428" s="30">
        <v>3</v>
      </c>
      <c r="H428" s="28" t="s">
        <v>103</v>
      </c>
      <c r="I428" s="28" t="s">
        <v>104</v>
      </c>
      <c r="J428" s="28">
        <v>0</v>
      </c>
      <c r="K428" s="31">
        <v>518.07573515299998</v>
      </c>
      <c r="L428" s="31">
        <v>6240.1182159099999</v>
      </c>
      <c r="M428" s="29">
        <v>0</v>
      </c>
      <c r="N428" s="29">
        <v>0</v>
      </c>
      <c r="O428" s="28">
        <v>0</v>
      </c>
      <c r="P428" s="28">
        <v>0</v>
      </c>
      <c r="Q428" s="32">
        <v>74758</v>
      </c>
      <c r="R428" s="32">
        <v>4200</v>
      </c>
      <c r="T428" s="28" t="s">
        <v>133</v>
      </c>
      <c r="U428" s="32">
        <v>48.29</v>
      </c>
      <c r="V428" s="32">
        <v>1</v>
      </c>
      <c r="W428" s="32">
        <v>0.7</v>
      </c>
      <c r="X428" s="32">
        <v>0.09</v>
      </c>
      <c r="Y428" s="32">
        <f t="shared" si="36"/>
        <v>0.7</v>
      </c>
      <c r="Z428" s="32">
        <f t="shared" si="37"/>
        <v>0.09</v>
      </c>
      <c r="AA428" s="32">
        <v>0.10199999999999999</v>
      </c>
      <c r="AB428" s="33">
        <v>1.5407519235676299</v>
      </c>
      <c r="AC428">
        <f t="shared" si="38"/>
        <v>780</v>
      </c>
      <c r="AD428">
        <f t="shared" si="39"/>
        <v>1</v>
      </c>
      <c r="AE428">
        <f t="shared" si="40"/>
        <v>0.2</v>
      </c>
      <c r="AF428">
        <f>'TP Factors'!$D$5</f>
        <v>0.88209793191670816</v>
      </c>
      <c r="AG428">
        <f t="shared" si="41"/>
        <v>0.2</v>
      </c>
    </row>
    <row r="429" spans="1:33">
      <c r="A429" s="28" t="s">
        <v>100</v>
      </c>
      <c r="B429" s="28">
        <v>0</v>
      </c>
      <c r="D429" s="29">
        <v>0</v>
      </c>
      <c r="E429" s="28" t="s">
        <v>102</v>
      </c>
      <c r="F429" s="28">
        <v>0</v>
      </c>
      <c r="G429" s="30">
        <v>3</v>
      </c>
      <c r="H429" s="28" t="s">
        <v>103</v>
      </c>
      <c r="I429" s="28" t="s">
        <v>104</v>
      </c>
      <c r="J429" s="28">
        <v>0</v>
      </c>
      <c r="K429" s="31">
        <v>513.21166263199996</v>
      </c>
      <c r="L429" s="31">
        <v>5870.1413750000002</v>
      </c>
      <c r="M429" s="29">
        <v>0</v>
      </c>
      <c r="N429" s="29">
        <v>0</v>
      </c>
      <c r="O429" s="28">
        <v>0</v>
      </c>
      <c r="P429" s="28">
        <v>0</v>
      </c>
      <c r="Q429" s="32">
        <v>74759</v>
      </c>
      <c r="R429" s="32">
        <v>4200</v>
      </c>
      <c r="T429" s="28" t="s">
        <v>174</v>
      </c>
      <c r="U429" s="32">
        <v>48.29</v>
      </c>
      <c r="V429" s="32">
        <v>1</v>
      </c>
      <c r="W429" s="32">
        <v>0.7</v>
      </c>
      <c r="X429" s="32">
        <v>0.09</v>
      </c>
      <c r="Y429" s="32">
        <f t="shared" si="36"/>
        <v>0.7</v>
      </c>
      <c r="Z429" s="32">
        <f t="shared" si="37"/>
        <v>0.09</v>
      </c>
      <c r="AA429" s="32">
        <v>0.25800000000000001</v>
      </c>
      <c r="AB429" s="33">
        <v>1.4494008099553699</v>
      </c>
      <c r="AC429">
        <f t="shared" si="38"/>
        <v>1856</v>
      </c>
      <c r="AD429">
        <f t="shared" si="39"/>
        <v>3</v>
      </c>
      <c r="AE429">
        <f t="shared" si="40"/>
        <v>0.4</v>
      </c>
      <c r="AF429">
        <f>'TP Factors'!$D$5</f>
        <v>0.88209793191670816</v>
      </c>
      <c r="AG429">
        <f t="shared" si="41"/>
        <v>0.4</v>
      </c>
    </row>
    <row r="430" spans="1:33">
      <c r="A430" s="28" t="s">
        <v>125</v>
      </c>
      <c r="B430" s="28">
        <v>0</v>
      </c>
      <c r="D430" s="29">
        <v>0</v>
      </c>
      <c r="E430" s="28" t="s">
        <v>102</v>
      </c>
      <c r="F430" s="28">
        <v>0</v>
      </c>
      <c r="G430" s="30">
        <v>29</v>
      </c>
      <c r="H430" s="28" t="s">
        <v>103</v>
      </c>
      <c r="I430" s="28" t="s">
        <v>104</v>
      </c>
      <c r="J430" s="28">
        <v>0</v>
      </c>
      <c r="K430" s="31">
        <v>70.925548333699993</v>
      </c>
      <c r="L430" s="31">
        <v>131.224557105</v>
      </c>
      <c r="M430" s="29">
        <v>0</v>
      </c>
      <c r="N430" s="29">
        <v>0</v>
      </c>
      <c r="O430" s="28">
        <v>0</v>
      </c>
      <c r="P430" s="28">
        <v>0</v>
      </c>
      <c r="Q430" s="32">
        <v>74779</v>
      </c>
      <c r="R430" s="32">
        <v>1200</v>
      </c>
      <c r="T430" s="28" t="s">
        <v>109</v>
      </c>
      <c r="U430" s="32">
        <v>54.65</v>
      </c>
      <c r="V430" s="32">
        <v>1</v>
      </c>
      <c r="W430" s="32">
        <v>2.23</v>
      </c>
      <c r="X430" s="32">
        <v>0.316</v>
      </c>
      <c r="Y430" s="32">
        <f t="shared" si="36"/>
        <v>2.23</v>
      </c>
      <c r="Z430" s="32">
        <f t="shared" si="37"/>
        <v>0.316</v>
      </c>
      <c r="AA430" s="32">
        <v>0.22</v>
      </c>
      <c r="AB430" s="33">
        <v>3.0206384691019699E-2</v>
      </c>
      <c r="AC430">
        <f t="shared" si="38"/>
        <v>37</v>
      </c>
      <c r="AD430">
        <f t="shared" si="39"/>
        <v>0</v>
      </c>
      <c r="AE430">
        <f t="shared" si="40"/>
        <v>0</v>
      </c>
      <c r="AF430">
        <f>'TP Factors'!$D$5</f>
        <v>0.88209793191670816</v>
      </c>
      <c r="AG430">
        <f t="shared" si="41"/>
        <v>0</v>
      </c>
    </row>
    <row r="431" spans="1:33">
      <c r="A431" s="28" t="s">
        <v>125</v>
      </c>
      <c r="B431" s="28">
        <v>0</v>
      </c>
      <c r="D431" s="29">
        <v>0</v>
      </c>
      <c r="E431" s="28" t="s">
        <v>102</v>
      </c>
      <c r="F431" s="28">
        <v>0</v>
      </c>
      <c r="G431" s="30">
        <v>105</v>
      </c>
      <c r="H431" s="28" t="s">
        <v>103</v>
      </c>
      <c r="I431" s="28" t="s">
        <v>104</v>
      </c>
      <c r="J431" s="28">
        <v>0</v>
      </c>
      <c r="K431" s="31">
        <v>158.955774241</v>
      </c>
      <c r="L431" s="31">
        <v>1031.2629297999999</v>
      </c>
      <c r="M431" s="29">
        <v>0</v>
      </c>
      <c r="N431" s="29">
        <v>0</v>
      </c>
      <c r="O431" s="28">
        <v>0</v>
      </c>
      <c r="P431" s="28">
        <v>0</v>
      </c>
      <c r="Q431" s="32">
        <v>74792</v>
      </c>
      <c r="R431" s="32">
        <v>1400</v>
      </c>
      <c r="T431" s="28" t="s">
        <v>106</v>
      </c>
      <c r="U431" s="32">
        <v>54.65</v>
      </c>
      <c r="V431" s="32">
        <v>1</v>
      </c>
      <c r="W431" s="32">
        <v>1.93</v>
      </c>
      <c r="X431" s="32">
        <v>0.497</v>
      </c>
      <c r="Y431" s="32">
        <f t="shared" si="36"/>
        <v>1.93</v>
      </c>
      <c r="Z431" s="32">
        <f t="shared" si="37"/>
        <v>0.497</v>
      </c>
      <c r="AA431" s="32">
        <v>0.88600000000000001</v>
      </c>
      <c r="AB431" s="33">
        <v>0.25462939407208801</v>
      </c>
      <c r="AC431">
        <f t="shared" si="38"/>
        <v>1267</v>
      </c>
      <c r="AD431">
        <f t="shared" si="39"/>
        <v>5</v>
      </c>
      <c r="AE431">
        <f t="shared" si="40"/>
        <v>1.4</v>
      </c>
      <c r="AF431">
        <f>'TP Factors'!$D$5</f>
        <v>0.88209793191670816</v>
      </c>
      <c r="AG431">
        <f t="shared" si="41"/>
        <v>1.2</v>
      </c>
    </row>
    <row r="432" spans="1:33">
      <c r="A432" s="28" t="s">
        <v>125</v>
      </c>
      <c r="B432" s="28">
        <v>0</v>
      </c>
      <c r="D432" s="29">
        <v>0</v>
      </c>
      <c r="E432" s="28" t="s">
        <v>102</v>
      </c>
      <c r="F432" s="28">
        <v>0</v>
      </c>
      <c r="G432" s="30">
        <v>34</v>
      </c>
      <c r="H432" s="28" t="s">
        <v>103</v>
      </c>
      <c r="I432" s="28" t="s">
        <v>104</v>
      </c>
      <c r="J432" s="28">
        <v>0</v>
      </c>
      <c r="K432" s="31">
        <v>80.2568105223</v>
      </c>
      <c r="L432" s="31">
        <v>191.36036892600001</v>
      </c>
      <c r="M432" s="29">
        <v>0</v>
      </c>
      <c r="N432" s="29">
        <v>0</v>
      </c>
      <c r="O432" s="28">
        <v>0</v>
      </c>
      <c r="P432" s="28">
        <v>0</v>
      </c>
      <c r="Q432" s="32">
        <v>74793</v>
      </c>
      <c r="R432" s="32">
        <v>7400</v>
      </c>
      <c r="T432" s="28" t="s">
        <v>159</v>
      </c>
      <c r="U432" s="32">
        <v>54.65</v>
      </c>
      <c r="V432" s="32">
        <v>1</v>
      </c>
      <c r="W432" s="32">
        <v>1.38</v>
      </c>
      <c r="X432" s="32">
        <v>0.109</v>
      </c>
      <c r="Y432" s="32">
        <f t="shared" si="36"/>
        <v>1.38</v>
      </c>
      <c r="Z432" s="32">
        <f t="shared" si="37"/>
        <v>0.109</v>
      </c>
      <c r="AA432" s="32">
        <v>0.16</v>
      </c>
      <c r="AB432" s="33">
        <v>4.7248835453962398E-2</v>
      </c>
      <c r="AC432">
        <f t="shared" si="38"/>
        <v>42</v>
      </c>
      <c r="AD432">
        <f t="shared" si="39"/>
        <v>0</v>
      </c>
      <c r="AE432">
        <f t="shared" si="40"/>
        <v>0</v>
      </c>
      <c r="AF432">
        <f>'TP Factors'!$D$5</f>
        <v>0.88209793191670816</v>
      </c>
      <c r="AG432">
        <f t="shared" si="41"/>
        <v>0</v>
      </c>
    </row>
    <row r="433" spans="1:33">
      <c r="A433" s="28" t="s">
        <v>125</v>
      </c>
      <c r="B433" s="28">
        <v>0</v>
      </c>
      <c r="D433" s="29">
        <v>0</v>
      </c>
      <c r="E433" s="28" t="s">
        <v>102</v>
      </c>
      <c r="F433" s="28">
        <v>0</v>
      </c>
      <c r="G433" s="30">
        <v>34</v>
      </c>
      <c r="H433" s="28" t="s">
        <v>103</v>
      </c>
      <c r="I433" s="28" t="s">
        <v>104</v>
      </c>
      <c r="J433" s="28">
        <v>0</v>
      </c>
      <c r="K433" s="31">
        <v>158.91407282099999</v>
      </c>
      <c r="L433" s="31">
        <v>898.67914537800004</v>
      </c>
      <c r="M433" s="29">
        <v>0</v>
      </c>
      <c r="N433" s="29">
        <v>0</v>
      </c>
      <c r="O433" s="28">
        <v>0</v>
      </c>
      <c r="P433" s="28">
        <v>0</v>
      </c>
      <c r="Q433" s="32">
        <v>74794</v>
      </c>
      <c r="R433" s="32">
        <v>7400</v>
      </c>
      <c r="T433" s="28" t="s">
        <v>196</v>
      </c>
      <c r="U433" s="32">
        <v>54.65</v>
      </c>
      <c r="V433" s="32">
        <v>1</v>
      </c>
      <c r="W433" s="32">
        <v>1.38</v>
      </c>
      <c r="X433" s="32">
        <v>0.109</v>
      </c>
      <c r="Y433" s="32">
        <f t="shared" si="36"/>
        <v>1.38</v>
      </c>
      <c r="Z433" s="32">
        <f t="shared" si="37"/>
        <v>0.109</v>
      </c>
      <c r="AA433" s="32">
        <v>0.223</v>
      </c>
      <c r="AB433" s="33">
        <v>0.22189309392282699</v>
      </c>
      <c r="AC433">
        <f t="shared" si="38"/>
        <v>278</v>
      </c>
      <c r="AD433">
        <f t="shared" si="39"/>
        <v>1</v>
      </c>
      <c r="AE433">
        <f t="shared" si="40"/>
        <v>0.1</v>
      </c>
      <c r="AF433">
        <f>'TP Factors'!$D$5</f>
        <v>0.88209793191670816</v>
      </c>
      <c r="AG433">
        <f t="shared" si="41"/>
        <v>0.1</v>
      </c>
    </row>
    <row r="434" spans="1:33">
      <c r="A434" s="28" t="s">
        <v>125</v>
      </c>
      <c r="B434" s="28">
        <v>0</v>
      </c>
      <c r="D434" s="29">
        <v>0</v>
      </c>
      <c r="E434" s="28" t="s">
        <v>102</v>
      </c>
      <c r="F434" s="28">
        <v>0</v>
      </c>
      <c r="G434" s="30">
        <v>34</v>
      </c>
      <c r="H434" s="28" t="s">
        <v>103</v>
      </c>
      <c r="I434" s="28" t="s">
        <v>104</v>
      </c>
      <c r="J434" s="28">
        <v>0</v>
      </c>
      <c r="K434" s="31">
        <v>92.497594450400001</v>
      </c>
      <c r="L434" s="31">
        <v>343.50092669200001</v>
      </c>
      <c r="M434" s="29">
        <v>0</v>
      </c>
      <c r="N434" s="29">
        <v>0</v>
      </c>
      <c r="O434" s="28">
        <v>0</v>
      </c>
      <c r="P434" s="28">
        <v>0</v>
      </c>
      <c r="Q434" s="32">
        <v>74795</v>
      </c>
      <c r="R434" s="32">
        <v>7400</v>
      </c>
      <c r="T434" s="28" t="s">
        <v>159</v>
      </c>
      <c r="U434" s="32">
        <v>54.65</v>
      </c>
      <c r="V434" s="32">
        <v>1</v>
      </c>
      <c r="W434" s="32">
        <v>1.38</v>
      </c>
      <c r="X434" s="32">
        <v>0.109</v>
      </c>
      <c r="Y434" s="32">
        <f t="shared" si="36"/>
        <v>1.38</v>
      </c>
      <c r="Z434" s="32">
        <f t="shared" si="37"/>
        <v>0.109</v>
      </c>
      <c r="AA434" s="32">
        <v>0.16</v>
      </c>
      <c r="AB434" s="33">
        <v>8.48138930936886E-2</v>
      </c>
      <c r="AC434">
        <f t="shared" si="38"/>
        <v>76</v>
      </c>
      <c r="AD434">
        <f t="shared" si="39"/>
        <v>0</v>
      </c>
      <c r="AE434">
        <f t="shared" si="40"/>
        <v>0</v>
      </c>
      <c r="AF434">
        <f>'TP Factors'!$D$5</f>
        <v>0.88209793191670816</v>
      </c>
      <c r="AG434">
        <f t="shared" si="41"/>
        <v>0</v>
      </c>
    </row>
    <row r="435" spans="1:33">
      <c r="A435" s="28" t="s">
        <v>125</v>
      </c>
      <c r="B435" s="28">
        <v>0</v>
      </c>
      <c r="D435" s="29">
        <v>0</v>
      </c>
      <c r="E435" s="28" t="s">
        <v>102</v>
      </c>
      <c r="F435" s="28">
        <v>0</v>
      </c>
      <c r="G435" s="30">
        <v>34</v>
      </c>
      <c r="H435" s="28" t="s">
        <v>103</v>
      </c>
      <c r="I435" s="28" t="s">
        <v>104</v>
      </c>
      <c r="J435" s="28">
        <v>0</v>
      </c>
      <c r="K435" s="31">
        <v>137.77918134500001</v>
      </c>
      <c r="L435" s="31">
        <v>824.36512322399994</v>
      </c>
      <c r="M435" s="29">
        <v>0</v>
      </c>
      <c r="N435" s="29">
        <v>0</v>
      </c>
      <c r="O435" s="28">
        <v>0</v>
      </c>
      <c r="P435" s="28">
        <v>0</v>
      </c>
      <c r="Q435" s="32">
        <v>74796</v>
      </c>
      <c r="R435" s="32">
        <v>7400</v>
      </c>
      <c r="T435" s="28" t="s">
        <v>159</v>
      </c>
      <c r="U435" s="32">
        <v>54.65</v>
      </c>
      <c r="V435" s="32">
        <v>1</v>
      </c>
      <c r="W435" s="32">
        <v>1.38</v>
      </c>
      <c r="X435" s="32">
        <v>0.109</v>
      </c>
      <c r="Y435" s="32">
        <f t="shared" si="36"/>
        <v>1.38</v>
      </c>
      <c r="Z435" s="32">
        <f t="shared" si="37"/>
        <v>0.109</v>
      </c>
      <c r="AA435" s="32">
        <v>0.16</v>
      </c>
      <c r="AB435" s="33">
        <v>0.20354421219416699</v>
      </c>
      <c r="AC435">
        <f t="shared" si="38"/>
        <v>183</v>
      </c>
      <c r="AD435">
        <f t="shared" si="39"/>
        <v>1</v>
      </c>
      <c r="AE435">
        <f t="shared" si="40"/>
        <v>0</v>
      </c>
      <c r="AF435">
        <f>'TP Factors'!$D$5</f>
        <v>0.88209793191670816</v>
      </c>
      <c r="AG435">
        <f t="shared" si="41"/>
        <v>0</v>
      </c>
    </row>
    <row r="436" spans="1:33">
      <c r="A436" s="28" t="s">
        <v>125</v>
      </c>
      <c r="B436" s="28">
        <v>0</v>
      </c>
      <c r="D436" s="29">
        <v>0</v>
      </c>
      <c r="E436" s="28" t="s">
        <v>102</v>
      </c>
      <c r="F436" s="28">
        <v>0</v>
      </c>
      <c r="G436" s="30">
        <v>34</v>
      </c>
      <c r="H436" s="28" t="s">
        <v>103</v>
      </c>
      <c r="I436" s="28" t="s">
        <v>104</v>
      </c>
      <c r="J436" s="28">
        <v>0</v>
      </c>
      <c r="K436" s="31">
        <v>77.138980813200007</v>
      </c>
      <c r="L436" s="31">
        <v>207.62969135700001</v>
      </c>
      <c r="M436" s="29">
        <v>0</v>
      </c>
      <c r="N436" s="29">
        <v>0</v>
      </c>
      <c r="O436" s="28">
        <v>0</v>
      </c>
      <c r="P436" s="28">
        <v>0</v>
      </c>
      <c r="Q436" s="32">
        <v>74797</v>
      </c>
      <c r="R436" s="32">
        <v>7400</v>
      </c>
      <c r="T436" s="28" t="s">
        <v>159</v>
      </c>
      <c r="U436" s="32">
        <v>54.65</v>
      </c>
      <c r="V436" s="32">
        <v>1</v>
      </c>
      <c r="W436" s="32">
        <v>1.38</v>
      </c>
      <c r="X436" s="32">
        <v>0.109</v>
      </c>
      <c r="Y436" s="32">
        <f t="shared" si="36"/>
        <v>1.38</v>
      </c>
      <c r="Z436" s="32">
        <f t="shared" si="37"/>
        <v>0.109</v>
      </c>
      <c r="AA436" s="32">
        <v>0.16</v>
      </c>
      <c r="AB436" s="33">
        <v>5.1265894752554497E-2</v>
      </c>
      <c r="AC436">
        <f t="shared" si="38"/>
        <v>46</v>
      </c>
      <c r="AD436">
        <f t="shared" si="39"/>
        <v>0</v>
      </c>
      <c r="AE436">
        <f t="shared" si="40"/>
        <v>0</v>
      </c>
      <c r="AF436">
        <f>'TP Factors'!$D$5</f>
        <v>0.88209793191670816</v>
      </c>
      <c r="AG436">
        <f t="shared" si="41"/>
        <v>0</v>
      </c>
    </row>
    <row r="437" spans="1:33">
      <c r="A437" s="28" t="s">
        <v>125</v>
      </c>
      <c r="B437" s="28">
        <v>0</v>
      </c>
      <c r="D437" s="29">
        <v>0</v>
      </c>
      <c r="E437" s="28" t="s">
        <v>102</v>
      </c>
      <c r="F437" s="28">
        <v>0</v>
      </c>
      <c r="G437" s="30">
        <v>34</v>
      </c>
      <c r="H437" s="28" t="s">
        <v>103</v>
      </c>
      <c r="I437" s="28" t="s">
        <v>104</v>
      </c>
      <c r="J437" s="28">
        <v>0</v>
      </c>
      <c r="K437" s="31">
        <v>42.132172521599998</v>
      </c>
      <c r="L437" s="31">
        <v>78.987896186300006</v>
      </c>
      <c r="M437" s="29">
        <v>0</v>
      </c>
      <c r="N437" s="29">
        <v>0</v>
      </c>
      <c r="O437" s="28">
        <v>0</v>
      </c>
      <c r="P437" s="28">
        <v>0</v>
      </c>
      <c r="Q437" s="32">
        <v>74798</v>
      </c>
      <c r="R437" s="32">
        <v>7400</v>
      </c>
      <c r="T437" s="28" t="s">
        <v>159</v>
      </c>
      <c r="U437" s="32">
        <v>54.65</v>
      </c>
      <c r="V437" s="32">
        <v>1</v>
      </c>
      <c r="W437" s="32">
        <v>1.38</v>
      </c>
      <c r="X437" s="32">
        <v>0.109</v>
      </c>
      <c r="Y437" s="32">
        <f t="shared" si="36"/>
        <v>1.38</v>
      </c>
      <c r="Z437" s="32">
        <f t="shared" si="37"/>
        <v>0.109</v>
      </c>
      <c r="AA437" s="32">
        <v>0.16</v>
      </c>
      <c r="AB437" s="33">
        <v>1.95029196574447E-2</v>
      </c>
      <c r="AC437">
        <f t="shared" si="38"/>
        <v>18</v>
      </c>
      <c r="AD437">
        <f t="shared" si="39"/>
        <v>0</v>
      </c>
      <c r="AE437">
        <f t="shared" si="40"/>
        <v>0</v>
      </c>
      <c r="AF437">
        <f>'TP Factors'!$D$5</f>
        <v>0.88209793191670816</v>
      </c>
      <c r="AG437">
        <f t="shared" si="41"/>
        <v>0</v>
      </c>
    </row>
    <row r="438" spans="1:33">
      <c r="A438" s="28" t="s">
        <v>125</v>
      </c>
      <c r="B438" s="28">
        <v>0</v>
      </c>
      <c r="D438" s="29">
        <v>0</v>
      </c>
      <c r="E438" s="28" t="s">
        <v>102</v>
      </c>
      <c r="F438" s="28">
        <v>0</v>
      </c>
      <c r="G438" s="30">
        <v>34</v>
      </c>
      <c r="H438" s="28" t="s">
        <v>103</v>
      </c>
      <c r="I438" s="28" t="s">
        <v>104</v>
      </c>
      <c r="J438" s="28">
        <v>0</v>
      </c>
      <c r="K438" s="31">
        <v>10.4540289772</v>
      </c>
      <c r="L438" s="31">
        <v>3.9622761030799998</v>
      </c>
      <c r="M438" s="29">
        <v>0</v>
      </c>
      <c r="N438" s="29">
        <v>0</v>
      </c>
      <c r="O438" s="28">
        <v>0</v>
      </c>
      <c r="P438" s="28">
        <v>0</v>
      </c>
      <c r="Q438" s="32">
        <v>74799</v>
      </c>
      <c r="R438" s="32">
        <v>7400</v>
      </c>
      <c r="T438" s="28" t="s">
        <v>159</v>
      </c>
      <c r="U438" s="32">
        <v>54.65</v>
      </c>
      <c r="V438" s="32">
        <v>1</v>
      </c>
      <c r="W438" s="32">
        <v>1.38</v>
      </c>
      <c r="X438" s="32">
        <v>0.109</v>
      </c>
      <c r="Y438" s="32">
        <f t="shared" si="36"/>
        <v>1.38</v>
      </c>
      <c r="Z438" s="32">
        <f t="shared" si="37"/>
        <v>0.109</v>
      </c>
      <c r="AA438" s="32">
        <v>0.16</v>
      </c>
      <c r="AB438" s="33">
        <v>9.7832661322309997E-4</v>
      </c>
      <c r="AC438">
        <f t="shared" si="38"/>
        <v>1</v>
      </c>
      <c r="AD438">
        <f t="shared" si="39"/>
        <v>0</v>
      </c>
      <c r="AE438">
        <f t="shared" si="40"/>
        <v>0</v>
      </c>
      <c r="AF438">
        <f>'TP Factors'!$D$5</f>
        <v>0.88209793191670816</v>
      </c>
      <c r="AG438">
        <f t="shared" si="41"/>
        <v>0</v>
      </c>
    </row>
    <row r="439" spans="1:33">
      <c r="A439" s="28" t="s">
        <v>125</v>
      </c>
      <c r="B439" s="28">
        <v>0</v>
      </c>
      <c r="D439" s="29">
        <v>0</v>
      </c>
      <c r="E439" s="28" t="s">
        <v>102</v>
      </c>
      <c r="F439" s="28">
        <v>0</v>
      </c>
      <c r="G439" s="30">
        <v>34</v>
      </c>
      <c r="H439" s="28" t="s">
        <v>103</v>
      </c>
      <c r="I439" s="28" t="s">
        <v>104</v>
      </c>
      <c r="J439" s="28">
        <v>0</v>
      </c>
      <c r="K439" s="31">
        <v>162.04328153599999</v>
      </c>
      <c r="L439" s="31">
        <v>407.255756405</v>
      </c>
      <c r="M439" s="29">
        <v>0</v>
      </c>
      <c r="N439" s="29">
        <v>0</v>
      </c>
      <c r="O439" s="28">
        <v>0</v>
      </c>
      <c r="P439" s="28">
        <v>0</v>
      </c>
      <c r="Q439" s="32">
        <v>74800</v>
      </c>
      <c r="R439" s="32">
        <v>7400</v>
      </c>
      <c r="T439" s="28" t="s">
        <v>159</v>
      </c>
      <c r="U439" s="32">
        <v>54.65</v>
      </c>
      <c r="V439" s="32">
        <v>1</v>
      </c>
      <c r="W439" s="32">
        <v>1.38</v>
      </c>
      <c r="X439" s="32">
        <v>0.109</v>
      </c>
      <c r="Y439" s="32">
        <f t="shared" si="36"/>
        <v>1.38</v>
      </c>
      <c r="Z439" s="32">
        <f t="shared" si="37"/>
        <v>0.109</v>
      </c>
      <c r="AA439" s="32">
        <v>0.16</v>
      </c>
      <c r="AB439" s="33">
        <v>0.100555638609232</v>
      </c>
      <c r="AC439">
        <f t="shared" si="38"/>
        <v>90</v>
      </c>
      <c r="AD439">
        <f t="shared" si="39"/>
        <v>0</v>
      </c>
      <c r="AE439">
        <f t="shared" si="40"/>
        <v>0</v>
      </c>
      <c r="AF439">
        <f>'TP Factors'!$D$5</f>
        <v>0.88209793191670816</v>
      </c>
      <c r="AG439">
        <f t="shared" si="41"/>
        <v>0</v>
      </c>
    </row>
    <row r="440" spans="1:33">
      <c r="A440" s="28" t="s">
        <v>125</v>
      </c>
      <c r="B440" s="28">
        <v>0</v>
      </c>
      <c r="D440" s="29">
        <v>0</v>
      </c>
      <c r="E440" s="28" t="s">
        <v>102</v>
      </c>
      <c r="F440" s="28">
        <v>0</v>
      </c>
      <c r="G440" s="30">
        <v>34</v>
      </c>
      <c r="H440" s="28" t="s">
        <v>103</v>
      </c>
      <c r="I440" s="28" t="s">
        <v>104</v>
      </c>
      <c r="J440" s="28">
        <v>0</v>
      </c>
      <c r="K440" s="31">
        <v>313.49380373399998</v>
      </c>
      <c r="L440" s="31">
        <v>5433.0708670499998</v>
      </c>
      <c r="M440" s="29">
        <v>0</v>
      </c>
      <c r="N440" s="29">
        <v>0</v>
      </c>
      <c r="O440" s="28">
        <v>0</v>
      </c>
      <c r="P440" s="28">
        <v>0</v>
      </c>
      <c r="Q440" s="32">
        <v>74801</v>
      </c>
      <c r="R440" s="32">
        <v>7400</v>
      </c>
      <c r="T440" s="28" t="s">
        <v>159</v>
      </c>
      <c r="U440" s="32">
        <v>54.65</v>
      </c>
      <c r="V440" s="32">
        <v>1</v>
      </c>
      <c r="W440" s="32">
        <v>1.38</v>
      </c>
      <c r="X440" s="32">
        <v>0.109</v>
      </c>
      <c r="Y440" s="32">
        <f t="shared" si="36"/>
        <v>1.38</v>
      </c>
      <c r="Z440" s="32">
        <f t="shared" si="37"/>
        <v>0.109</v>
      </c>
      <c r="AA440" s="32">
        <v>0.16</v>
      </c>
      <c r="AB440" s="33">
        <v>1.3414808408446901</v>
      </c>
      <c r="AC440">
        <f t="shared" si="38"/>
        <v>1206</v>
      </c>
      <c r="AD440">
        <f t="shared" si="39"/>
        <v>4</v>
      </c>
      <c r="AE440">
        <f t="shared" si="40"/>
        <v>0.3</v>
      </c>
      <c r="AF440">
        <f>'TP Factors'!$D$5</f>
        <v>0.88209793191670816</v>
      </c>
      <c r="AG440">
        <f t="shared" si="41"/>
        <v>0.3</v>
      </c>
    </row>
    <row r="441" spans="1:33">
      <c r="A441" s="28" t="s">
        <v>125</v>
      </c>
      <c r="B441" s="28">
        <v>0</v>
      </c>
      <c r="D441" s="29">
        <v>0</v>
      </c>
      <c r="E441" s="28" t="s">
        <v>102</v>
      </c>
      <c r="F441" s="28">
        <v>0</v>
      </c>
      <c r="G441" s="30">
        <v>34</v>
      </c>
      <c r="H441" s="28" t="s">
        <v>103</v>
      </c>
      <c r="I441" s="28" t="s">
        <v>104</v>
      </c>
      <c r="J441" s="28">
        <v>0</v>
      </c>
      <c r="K441" s="31">
        <v>679.41019928599997</v>
      </c>
      <c r="L441" s="31">
        <v>13243.672042</v>
      </c>
      <c r="M441" s="29">
        <v>0</v>
      </c>
      <c r="N441" s="29">
        <v>0</v>
      </c>
      <c r="O441" s="28">
        <v>0</v>
      </c>
      <c r="P441" s="28">
        <v>0</v>
      </c>
      <c r="Q441" s="32">
        <v>74802</v>
      </c>
      <c r="R441" s="32">
        <v>7400</v>
      </c>
      <c r="T441" s="28" t="s">
        <v>159</v>
      </c>
      <c r="U441" s="32">
        <v>54.65</v>
      </c>
      <c r="V441" s="32">
        <v>1</v>
      </c>
      <c r="W441" s="32">
        <v>1.38</v>
      </c>
      <c r="X441" s="32">
        <v>0.109</v>
      </c>
      <c r="Y441" s="32">
        <f t="shared" si="36"/>
        <v>1.38</v>
      </c>
      <c r="Z441" s="32">
        <f t="shared" si="37"/>
        <v>0.109</v>
      </c>
      <c r="AA441" s="32">
        <v>0.16</v>
      </c>
      <c r="AB441" s="33">
        <v>3.2699982884323</v>
      </c>
      <c r="AC441">
        <f t="shared" si="38"/>
        <v>2939</v>
      </c>
      <c r="AD441">
        <f t="shared" si="39"/>
        <v>9</v>
      </c>
      <c r="AE441">
        <f t="shared" si="40"/>
        <v>0.7</v>
      </c>
      <c r="AF441">
        <f>'TP Factors'!$D$5</f>
        <v>0.88209793191670816</v>
      </c>
      <c r="AG441">
        <f t="shared" si="41"/>
        <v>0.6</v>
      </c>
    </row>
    <row r="442" spans="1:33">
      <c r="A442" s="28" t="s">
        <v>125</v>
      </c>
      <c r="B442" s="28">
        <v>0</v>
      </c>
      <c r="D442" s="29">
        <v>0</v>
      </c>
      <c r="E442" s="28" t="s">
        <v>102</v>
      </c>
      <c r="F442" s="28">
        <v>0</v>
      </c>
      <c r="G442" s="30">
        <v>34</v>
      </c>
      <c r="H442" s="28" t="s">
        <v>103</v>
      </c>
      <c r="I442" s="28" t="s">
        <v>104</v>
      </c>
      <c r="J442" s="28">
        <v>0</v>
      </c>
      <c r="K442" s="31">
        <v>285.75382644500002</v>
      </c>
      <c r="L442" s="31">
        <v>2256.9100221799999</v>
      </c>
      <c r="M442" s="29">
        <v>0</v>
      </c>
      <c r="N442" s="29">
        <v>0</v>
      </c>
      <c r="O442" s="28">
        <v>0</v>
      </c>
      <c r="P442" s="28">
        <v>0</v>
      </c>
      <c r="Q442" s="32">
        <v>74803</v>
      </c>
      <c r="R442" s="32">
        <v>7400</v>
      </c>
      <c r="T442" s="28" t="s">
        <v>196</v>
      </c>
      <c r="U442" s="32">
        <v>54.65</v>
      </c>
      <c r="V442" s="32">
        <v>1</v>
      </c>
      <c r="W442" s="32">
        <v>1.38</v>
      </c>
      <c r="X442" s="32">
        <v>0.109</v>
      </c>
      <c r="Y442" s="32">
        <f t="shared" si="36"/>
        <v>1.38</v>
      </c>
      <c r="Z442" s="32">
        <f t="shared" si="37"/>
        <v>0.109</v>
      </c>
      <c r="AA442" s="32">
        <v>0.223</v>
      </c>
      <c r="AB442" s="33">
        <v>0.55725418837186902</v>
      </c>
      <c r="AC442">
        <f t="shared" si="38"/>
        <v>698</v>
      </c>
      <c r="AD442">
        <f t="shared" si="39"/>
        <v>2</v>
      </c>
      <c r="AE442">
        <f t="shared" si="40"/>
        <v>0.2</v>
      </c>
      <c r="AF442">
        <f>'TP Factors'!$D$5</f>
        <v>0.88209793191670816</v>
      </c>
      <c r="AG442">
        <f t="shared" si="41"/>
        <v>0.2</v>
      </c>
    </row>
    <row r="443" spans="1:33">
      <c r="A443" s="28" t="s">
        <v>125</v>
      </c>
      <c r="B443" s="28">
        <v>0</v>
      </c>
      <c r="D443" s="29">
        <v>0</v>
      </c>
      <c r="E443" s="28" t="s">
        <v>102</v>
      </c>
      <c r="F443" s="28">
        <v>0</v>
      </c>
      <c r="G443" s="30">
        <v>34</v>
      </c>
      <c r="H443" s="28" t="s">
        <v>103</v>
      </c>
      <c r="I443" s="28" t="s">
        <v>104</v>
      </c>
      <c r="J443" s="28">
        <v>0</v>
      </c>
      <c r="K443" s="31">
        <v>641.803496698</v>
      </c>
      <c r="L443" s="31">
        <v>10228.366678099999</v>
      </c>
      <c r="M443" s="29">
        <v>0</v>
      </c>
      <c r="N443" s="29">
        <v>0</v>
      </c>
      <c r="O443" s="28">
        <v>0</v>
      </c>
      <c r="P443" s="28">
        <v>0</v>
      </c>
      <c r="Q443" s="32">
        <v>74804</v>
      </c>
      <c r="R443" s="32">
        <v>7400</v>
      </c>
      <c r="T443" s="28" t="s">
        <v>159</v>
      </c>
      <c r="U443" s="32">
        <v>54.65</v>
      </c>
      <c r="V443" s="32">
        <v>1</v>
      </c>
      <c r="W443" s="32">
        <v>1.38</v>
      </c>
      <c r="X443" s="32">
        <v>0.109</v>
      </c>
      <c r="Y443" s="32">
        <f t="shared" si="36"/>
        <v>1.38</v>
      </c>
      <c r="Z443" s="32">
        <f t="shared" si="37"/>
        <v>0.109</v>
      </c>
      <c r="AA443" s="32">
        <v>0.16</v>
      </c>
      <c r="AB443" s="33">
        <v>2.5254885114359702</v>
      </c>
      <c r="AC443">
        <f t="shared" si="38"/>
        <v>2270</v>
      </c>
      <c r="AD443">
        <f t="shared" si="39"/>
        <v>7</v>
      </c>
      <c r="AE443">
        <f t="shared" si="40"/>
        <v>0.5</v>
      </c>
      <c r="AF443">
        <f>'TP Factors'!$D$5</f>
        <v>0.88209793191670816</v>
      </c>
      <c r="AG443">
        <f t="shared" si="41"/>
        <v>0.4</v>
      </c>
    </row>
    <row r="444" spans="1:33">
      <c r="A444" s="28" t="s">
        <v>125</v>
      </c>
      <c r="B444" s="28">
        <v>0</v>
      </c>
      <c r="D444" s="29">
        <v>0</v>
      </c>
      <c r="E444" s="28" t="s">
        <v>102</v>
      </c>
      <c r="F444" s="28">
        <v>0</v>
      </c>
      <c r="G444" s="30">
        <v>3</v>
      </c>
      <c r="H444" s="28" t="s">
        <v>103</v>
      </c>
      <c r="I444" s="28" t="s">
        <v>104</v>
      </c>
      <c r="J444" s="28">
        <v>0</v>
      </c>
      <c r="K444" s="31">
        <v>30.2711399292</v>
      </c>
      <c r="L444" s="31">
        <v>42.000279086600003</v>
      </c>
      <c r="M444" s="29">
        <v>0</v>
      </c>
      <c r="N444" s="29">
        <v>0</v>
      </c>
      <c r="O444" s="28">
        <v>0</v>
      </c>
      <c r="P444" s="28">
        <v>0</v>
      </c>
      <c r="Q444" s="32">
        <v>74805</v>
      </c>
      <c r="R444" s="32">
        <v>4110</v>
      </c>
      <c r="T444" s="28" t="s">
        <v>175</v>
      </c>
      <c r="U444" s="32">
        <v>54.65</v>
      </c>
      <c r="V444" s="32">
        <v>1</v>
      </c>
      <c r="W444" s="32">
        <v>0.7</v>
      </c>
      <c r="X444" s="32">
        <v>0.09</v>
      </c>
      <c r="Y444" s="32">
        <f t="shared" si="36"/>
        <v>0.7</v>
      </c>
      <c r="Z444" s="32">
        <f t="shared" si="37"/>
        <v>0.09</v>
      </c>
      <c r="AA444" s="32">
        <v>0.309</v>
      </c>
      <c r="AB444" s="33">
        <v>1.0370301286171399E-2</v>
      </c>
      <c r="AC444">
        <f t="shared" si="38"/>
        <v>18</v>
      </c>
      <c r="AD444">
        <f t="shared" si="39"/>
        <v>0</v>
      </c>
      <c r="AE444">
        <f t="shared" si="40"/>
        <v>0</v>
      </c>
      <c r="AF444">
        <f>'TP Factors'!$D$5</f>
        <v>0.88209793191670816</v>
      </c>
      <c r="AG444">
        <f t="shared" si="41"/>
        <v>0</v>
      </c>
    </row>
    <row r="445" spans="1:33">
      <c r="A445" s="28" t="s">
        <v>125</v>
      </c>
      <c r="B445" s="28">
        <v>0</v>
      </c>
      <c r="D445" s="29">
        <v>0</v>
      </c>
      <c r="E445" s="28" t="s">
        <v>102</v>
      </c>
      <c r="F445" s="28">
        <v>0</v>
      </c>
      <c r="G445" s="30">
        <v>3</v>
      </c>
      <c r="H445" s="28" t="s">
        <v>103</v>
      </c>
      <c r="I445" s="28" t="s">
        <v>104</v>
      </c>
      <c r="J445" s="28">
        <v>0</v>
      </c>
      <c r="K445" s="31">
        <v>30.446209187699999</v>
      </c>
      <c r="L445" s="31">
        <v>57.490342653399999</v>
      </c>
      <c r="M445" s="29">
        <v>0</v>
      </c>
      <c r="N445" s="29">
        <v>0</v>
      </c>
      <c r="O445" s="28">
        <v>0</v>
      </c>
      <c r="P445" s="28">
        <v>0</v>
      </c>
      <c r="Q445" s="32">
        <v>74806</v>
      </c>
      <c r="R445" s="32">
        <v>4110</v>
      </c>
      <c r="T445" s="28" t="s">
        <v>160</v>
      </c>
      <c r="U445" s="32">
        <v>54.65</v>
      </c>
      <c r="V445" s="32">
        <v>1</v>
      </c>
      <c r="W445" s="32">
        <v>0.7</v>
      </c>
      <c r="X445" s="32">
        <v>0.09</v>
      </c>
      <c r="Y445" s="32">
        <f t="shared" si="36"/>
        <v>0.7</v>
      </c>
      <c r="Z445" s="32">
        <f t="shared" si="37"/>
        <v>0.09</v>
      </c>
      <c r="AA445" s="32">
        <v>0.10199999999999999</v>
      </c>
      <c r="AB445" s="33">
        <v>1.41949557407919E-2</v>
      </c>
      <c r="AC445">
        <f t="shared" si="38"/>
        <v>8</v>
      </c>
      <c r="AD445">
        <f t="shared" si="39"/>
        <v>0</v>
      </c>
      <c r="AE445">
        <f t="shared" si="40"/>
        <v>0</v>
      </c>
      <c r="AF445">
        <f>'TP Factors'!$D$5</f>
        <v>0.88209793191670816</v>
      </c>
      <c r="AG445">
        <f t="shared" si="41"/>
        <v>0</v>
      </c>
    </row>
    <row r="446" spans="1:33">
      <c r="A446" s="28" t="s">
        <v>125</v>
      </c>
      <c r="B446" s="28">
        <v>0</v>
      </c>
      <c r="D446" s="29">
        <v>0</v>
      </c>
      <c r="E446" s="28" t="s">
        <v>102</v>
      </c>
      <c r="F446" s="28">
        <v>0</v>
      </c>
      <c r="G446" s="30">
        <v>3</v>
      </c>
      <c r="H446" s="28" t="s">
        <v>103</v>
      </c>
      <c r="I446" s="28" t="s">
        <v>104</v>
      </c>
      <c r="J446" s="28">
        <v>0</v>
      </c>
      <c r="K446" s="31">
        <v>168.571147067</v>
      </c>
      <c r="L446" s="31">
        <v>493.45898964399998</v>
      </c>
      <c r="M446" s="29">
        <v>0</v>
      </c>
      <c r="N446" s="29">
        <v>0</v>
      </c>
      <c r="O446" s="28">
        <v>0</v>
      </c>
      <c r="P446" s="28">
        <v>0</v>
      </c>
      <c r="Q446" s="32">
        <v>74807</v>
      </c>
      <c r="R446" s="32">
        <v>4110</v>
      </c>
      <c r="T446" s="28" t="s">
        <v>175</v>
      </c>
      <c r="U446" s="32">
        <v>54.65</v>
      </c>
      <c r="V446" s="32">
        <v>1</v>
      </c>
      <c r="W446" s="32">
        <v>0.7</v>
      </c>
      <c r="X446" s="32">
        <v>0.09</v>
      </c>
      <c r="Y446" s="32">
        <f t="shared" si="36"/>
        <v>0.7</v>
      </c>
      <c r="Z446" s="32">
        <f t="shared" si="37"/>
        <v>0.09</v>
      </c>
      <c r="AA446" s="32">
        <v>0.309</v>
      </c>
      <c r="AB446" s="33">
        <v>0.121840095907594</v>
      </c>
      <c r="AC446">
        <f t="shared" si="38"/>
        <v>211</v>
      </c>
      <c r="AD446">
        <f t="shared" si="39"/>
        <v>0</v>
      </c>
      <c r="AE446">
        <f t="shared" si="40"/>
        <v>0</v>
      </c>
      <c r="AF446">
        <f>'TP Factors'!$D$5</f>
        <v>0.88209793191670816</v>
      </c>
      <c r="AG446">
        <f t="shared" si="41"/>
        <v>0</v>
      </c>
    </row>
    <row r="447" spans="1:33">
      <c r="A447" s="28" t="s">
        <v>125</v>
      </c>
      <c r="B447" s="28">
        <v>0</v>
      </c>
      <c r="D447" s="29">
        <v>0</v>
      </c>
      <c r="E447" s="28" t="s">
        <v>102</v>
      </c>
      <c r="F447" s="28">
        <v>0</v>
      </c>
      <c r="G447" s="30">
        <v>3</v>
      </c>
      <c r="H447" s="28" t="s">
        <v>103</v>
      </c>
      <c r="I447" s="28" t="s">
        <v>104</v>
      </c>
      <c r="J447" s="28">
        <v>0</v>
      </c>
      <c r="K447" s="31">
        <v>71.084941354899996</v>
      </c>
      <c r="L447" s="31">
        <v>203.417089481</v>
      </c>
      <c r="M447" s="29">
        <v>0</v>
      </c>
      <c r="N447" s="29">
        <v>0</v>
      </c>
      <c r="O447" s="28">
        <v>0</v>
      </c>
      <c r="P447" s="28">
        <v>0</v>
      </c>
      <c r="Q447" s="32">
        <v>74808</v>
      </c>
      <c r="R447" s="32">
        <v>4110</v>
      </c>
      <c r="T447" s="28" t="s">
        <v>175</v>
      </c>
      <c r="U447" s="32">
        <v>54.65</v>
      </c>
      <c r="V447" s="32">
        <v>1</v>
      </c>
      <c r="W447" s="32">
        <v>0.7</v>
      </c>
      <c r="X447" s="32">
        <v>0.09</v>
      </c>
      <c r="Y447" s="32">
        <f t="shared" si="36"/>
        <v>0.7</v>
      </c>
      <c r="Z447" s="32">
        <f t="shared" si="37"/>
        <v>0.09</v>
      </c>
      <c r="AA447" s="32">
        <v>0.309</v>
      </c>
      <c r="AB447" s="33">
        <v>5.0225771657744701E-2</v>
      </c>
      <c r="AC447">
        <f t="shared" si="38"/>
        <v>87</v>
      </c>
      <c r="AD447">
        <f t="shared" si="39"/>
        <v>0</v>
      </c>
      <c r="AE447">
        <f t="shared" si="40"/>
        <v>0</v>
      </c>
      <c r="AF447">
        <f>'TP Factors'!$D$5</f>
        <v>0.88209793191670816</v>
      </c>
      <c r="AG447">
        <f t="shared" si="41"/>
        <v>0</v>
      </c>
    </row>
    <row r="448" spans="1:33">
      <c r="A448" s="28" t="s">
        <v>125</v>
      </c>
      <c r="B448" s="28">
        <v>0</v>
      </c>
      <c r="D448" s="29">
        <v>0</v>
      </c>
      <c r="E448" s="28" t="s">
        <v>102</v>
      </c>
      <c r="F448" s="28">
        <v>0</v>
      </c>
      <c r="G448" s="30">
        <v>3</v>
      </c>
      <c r="H448" s="28" t="s">
        <v>103</v>
      </c>
      <c r="I448" s="28" t="s">
        <v>104</v>
      </c>
      <c r="J448" s="28">
        <v>0</v>
      </c>
      <c r="K448" s="31">
        <v>203.718442807</v>
      </c>
      <c r="L448" s="31">
        <v>1024.9646877800001</v>
      </c>
      <c r="M448" s="29">
        <v>0</v>
      </c>
      <c r="N448" s="29">
        <v>0</v>
      </c>
      <c r="O448" s="28">
        <v>0</v>
      </c>
      <c r="P448" s="28">
        <v>0</v>
      </c>
      <c r="Q448" s="32">
        <v>74809</v>
      </c>
      <c r="R448" s="32">
        <v>4110</v>
      </c>
      <c r="T448" s="28" t="s">
        <v>160</v>
      </c>
      <c r="U448" s="32">
        <v>54.65</v>
      </c>
      <c r="V448" s="32">
        <v>1</v>
      </c>
      <c r="W448" s="32">
        <v>0.7</v>
      </c>
      <c r="X448" s="32">
        <v>0.09</v>
      </c>
      <c r="Y448" s="32">
        <f t="shared" si="36"/>
        <v>0.7</v>
      </c>
      <c r="Z448" s="32">
        <f t="shared" si="37"/>
        <v>0.09</v>
      </c>
      <c r="AA448" s="32">
        <v>0.10199999999999999</v>
      </c>
      <c r="AB448" s="33">
        <v>0.25307430375464102</v>
      </c>
      <c r="AC448">
        <f t="shared" si="38"/>
        <v>145</v>
      </c>
      <c r="AD448">
        <f t="shared" si="39"/>
        <v>0</v>
      </c>
      <c r="AE448">
        <f t="shared" si="40"/>
        <v>0</v>
      </c>
      <c r="AF448">
        <f>'TP Factors'!$D$5</f>
        <v>0.88209793191670816</v>
      </c>
      <c r="AG448">
        <f t="shared" si="41"/>
        <v>0</v>
      </c>
    </row>
    <row r="449" spans="1:33">
      <c r="A449" s="28" t="s">
        <v>125</v>
      </c>
      <c r="B449" s="28">
        <v>0</v>
      </c>
      <c r="D449" s="29">
        <v>0</v>
      </c>
      <c r="E449" s="28" t="s">
        <v>102</v>
      </c>
      <c r="F449" s="28">
        <v>0</v>
      </c>
      <c r="G449" s="30">
        <v>3</v>
      </c>
      <c r="H449" s="28" t="s">
        <v>103</v>
      </c>
      <c r="I449" s="28" t="s">
        <v>104</v>
      </c>
      <c r="J449" s="28">
        <v>0</v>
      </c>
      <c r="K449" s="31">
        <v>290.29865170400001</v>
      </c>
      <c r="L449" s="31">
        <v>4032.4247520399999</v>
      </c>
      <c r="M449" s="29">
        <v>0</v>
      </c>
      <c r="N449" s="29">
        <v>0</v>
      </c>
      <c r="O449" s="28">
        <v>0</v>
      </c>
      <c r="P449" s="28">
        <v>0</v>
      </c>
      <c r="Q449" s="32">
        <v>74810</v>
      </c>
      <c r="R449" s="32">
        <v>4110</v>
      </c>
      <c r="T449" s="28" t="s">
        <v>175</v>
      </c>
      <c r="U449" s="32">
        <v>54.65</v>
      </c>
      <c r="V449" s="32">
        <v>1</v>
      </c>
      <c r="W449" s="32">
        <v>0.7</v>
      </c>
      <c r="X449" s="32">
        <v>0.09</v>
      </c>
      <c r="Y449" s="32">
        <f t="shared" si="36"/>
        <v>0.7</v>
      </c>
      <c r="Z449" s="32">
        <f t="shared" si="37"/>
        <v>0.09</v>
      </c>
      <c r="AA449" s="32">
        <v>0.309</v>
      </c>
      <c r="AB449" s="33">
        <v>0.99564710420348901</v>
      </c>
      <c r="AC449">
        <f t="shared" si="38"/>
        <v>1728</v>
      </c>
      <c r="AD449">
        <f t="shared" si="39"/>
        <v>3</v>
      </c>
      <c r="AE449">
        <f t="shared" si="40"/>
        <v>0.3</v>
      </c>
      <c r="AF449">
        <f>'TP Factors'!$D$5</f>
        <v>0.88209793191670816</v>
      </c>
      <c r="AG449">
        <f t="shared" si="41"/>
        <v>0.3</v>
      </c>
    </row>
    <row r="450" spans="1:33">
      <c r="A450" s="28" t="s">
        <v>125</v>
      </c>
      <c r="B450" s="28">
        <v>0</v>
      </c>
      <c r="D450" s="29">
        <v>0</v>
      </c>
      <c r="E450" s="28" t="s">
        <v>102</v>
      </c>
      <c r="F450" s="28">
        <v>0</v>
      </c>
      <c r="G450" s="30">
        <v>3</v>
      </c>
      <c r="H450" s="28" t="s">
        <v>103</v>
      </c>
      <c r="I450" s="28" t="s">
        <v>104</v>
      </c>
      <c r="J450" s="28">
        <v>0</v>
      </c>
      <c r="K450" s="31">
        <v>237.87338663899999</v>
      </c>
      <c r="L450" s="31">
        <v>1309.46049769</v>
      </c>
      <c r="M450" s="29">
        <v>0</v>
      </c>
      <c r="N450" s="29">
        <v>0</v>
      </c>
      <c r="O450" s="28">
        <v>0</v>
      </c>
      <c r="P450" s="28">
        <v>0</v>
      </c>
      <c r="Q450" s="32">
        <v>74811</v>
      </c>
      <c r="R450" s="32">
        <v>4110</v>
      </c>
      <c r="T450" s="28" t="s">
        <v>175</v>
      </c>
      <c r="U450" s="32">
        <v>54.65</v>
      </c>
      <c r="V450" s="32">
        <v>1</v>
      </c>
      <c r="W450" s="32">
        <v>0.7</v>
      </c>
      <c r="X450" s="32">
        <v>0.09</v>
      </c>
      <c r="Y450" s="32">
        <f t="shared" si="36"/>
        <v>0.7</v>
      </c>
      <c r="Z450" s="32">
        <f t="shared" si="37"/>
        <v>0.09</v>
      </c>
      <c r="AA450" s="32">
        <v>0.309</v>
      </c>
      <c r="AB450" s="33">
        <v>0.32331925997983402</v>
      </c>
      <c r="AC450">
        <f t="shared" si="38"/>
        <v>561</v>
      </c>
      <c r="AD450">
        <f t="shared" si="39"/>
        <v>1</v>
      </c>
      <c r="AE450">
        <f t="shared" si="40"/>
        <v>0.1</v>
      </c>
      <c r="AF450">
        <f>'TP Factors'!$D$5</f>
        <v>0.88209793191670816</v>
      </c>
      <c r="AG450">
        <f t="shared" si="41"/>
        <v>0.1</v>
      </c>
    </row>
    <row r="451" spans="1:33">
      <c r="A451" s="28" t="s">
        <v>125</v>
      </c>
      <c r="B451" s="28">
        <v>0</v>
      </c>
      <c r="D451" s="29">
        <v>0</v>
      </c>
      <c r="E451" s="28" t="s">
        <v>102</v>
      </c>
      <c r="F451" s="28">
        <v>0</v>
      </c>
      <c r="G451" s="30">
        <v>98</v>
      </c>
      <c r="H451" s="28" t="s">
        <v>103</v>
      </c>
      <c r="I451" s="28" t="s">
        <v>104</v>
      </c>
      <c r="J451" s="28">
        <v>0</v>
      </c>
      <c r="K451" s="31">
        <v>54.286224389899999</v>
      </c>
      <c r="L451" s="31">
        <v>135.61166536799999</v>
      </c>
      <c r="M451" s="29">
        <v>0</v>
      </c>
      <c r="N451" s="29">
        <v>0</v>
      </c>
      <c r="O451" s="28">
        <v>0</v>
      </c>
      <c r="P451" s="28">
        <v>0</v>
      </c>
      <c r="Q451" s="32">
        <v>74815</v>
      </c>
      <c r="R451" s="32">
        <v>1700</v>
      </c>
      <c r="T451" s="28" t="s">
        <v>139</v>
      </c>
      <c r="U451" s="32">
        <v>54.65</v>
      </c>
      <c r="V451" s="32">
        <v>1</v>
      </c>
      <c r="W451" s="32">
        <v>1.8</v>
      </c>
      <c r="X451" s="32">
        <v>0.47799999999999998</v>
      </c>
      <c r="Y451" s="32">
        <f t="shared" ref="Y451:Y514" si="42">W451</f>
        <v>1.8</v>
      </c>
      <c r="Z451" s="32">
        <f t="shared" ref="Z451:Z514" si="43">X451</f>
        <v>0.47799999999999998</v>
      </c>
      <c r="AA451" s="32">
        <v>0.78600000000000003</v>
      </c>
      <c r="AB451" s="33">
        <v>3.3483924845770202E-2</v>
      </c>
      <c r="AC451">
        <f t="shared" ref="AC451:AC514" si="44">ROUND(AB451*AA451*U451*102.79,0)</f>
        <v>148</v>
      </c>
      <c r="AD451">
        <f t="shared" ref="AD451:AD514" si="45">ROUND(Y451*AC451*0.002205,0)</f>
        <v>1</v>
      </c>
      <c r="AE451">
        <f t="shared" ref="AE451:AE514" si="46">ROUND(Z451*AC451*0.002205,1)</f>
        <v>0.2</v>
      </c>
      <c r="AF451">
        <f>'TP Factors'!$D$5</f>
        <v>0.88209793191670816</v>
      </c>
      <c r="AG451">
        <f t="shared" ref="AG451:AG514" si="47">ROUND(AE451*AF451,1)</f>
        <v>0.2</v>
      </c>
    </row>
    <row r="452" spans="1:33">
      <c r="A452" s="28" t="s">
        <v>125</v>
      </c>
      <c r="B452" s="28">
        <v>0</v>
      </c>
      <c r="D452" s="29">
        <v>0</v>
      </c>
      <c r="E452" s="28" t="s">
        <v>102</v>
      </c>
      <c r="F452" s="28">
        <v>0</v>
      </c>
      <c r="G452" s="30">
        <v>98</v>
      </c>
      <c r="H452" s="28" t="s">
        <v>103</v>
      </c>
      <c r="I452" s="28" t="s">
        <v>104</v>
      </c>
      <c r="J452" s="28">
        <v>0</v>
      </c>
      <c r="K452" s="31">
        <v>91.931710891700007</v>
      </c>
      <c r="L452" s="31">
        <v>127.184590133</v>
      </c>
      <c r="M452" s="29">
        <v>0</v>
      </c>
      <c r="N452" s="29">
        <v>0</v>
      </c>
      <c r="O452" s="28">
        <v>0</v>
      </c>
      <c r="P452" s="28">
        <v>0</v>
      </c>
      <c r="Q452" s="32">
        <v>74819</v>
      </c>
      <c r="R452" s="32">
        <v>1700</v>
      </c>
      <c r="T452" s="28" t="s">
        <v>146</v>
      </c>
      <c r="U452" s="32">
        <v>54.65</v>
      </c>
      <c r="V452" s="32">
        <v>1</v>
      </c>
      <c r="W452" s="32">
        <v>1.8</v>
      </c>
      <c r="X452" s="32">
        <v>0.47799999999999998</v>
      </c>
      <c r="Y452" s="32">
        <f t="shared" si="42"/>
        <v>1.8</v>
      </c>
      <c r="Z452" s="32">
        <f t="shared" si="43"/>
        <v>0.47799999999999998</v>
      </c>
      <c r="AA452" s="32">
        <v>0.69599999999999995</v>
      </c>
      <c r="AB452" s="33">
        <v>3.1403193002139798E-2</v>
      </c>
      <c r="AC452">
        <f t="shared" si="44"/>
        <v>123</v>
      </c>
      <c r="AD452">
        <f t="shared" si="45"/>
        <v>0</v>
      </c>
      <c r="AE452">
        <f t="shared" si="46"/>
        <v>0.1</v>
      </c>
      <c r="AF452">
        <f>'TP Factors'!$D$5</f>
        <v>0.88209793191670816</v>
      </c>
      <c r="AG452">
        <f t="shared" si="47"/>
        <v>0.1</v>
      </c>
    </row>
    <row r="453" spans="1:33">
      <c r="A453" s="28" t="s">
        <v>125</v>
      </c>
      <c r="B453" s="28">
        <v>0</v>
      </c>
      <c r="D453" s="29">
        <v>0</v>
      </c>
      <c r="E453" s="28" t="s">
        <v>102</v>
      </c>
      <c r="F453" s="28">
        <v>0</v>
      </c>
      <c r="G453" s="30">
        <v>98</v>
      </c>
      <c r="H453" s="28" t="s">
        <v>103</v>
      </c>
      <c r="I453" s="28" t="s">
        <v>104</v>
      </c>
      <c r="J453" s="28">
        <v>0</v>
      </c>
      <c r="K453" s="31">
        <v>1403.27029279</v>
      </c>
      <c r="L453" s="31">
        <v>36320.000605200003</v>
      </c>
      <c r="M453" s="29">
        <v>0</v>
      </c>
      <c r="N453" s="29">
        <v>0</v>
      </c>
      <c r="O453" s="28">
        <v>0</v>
      </c>
      <c r="P453" s="28">
        <v>0</v>
      </c>
      <c r="Q453" s="32">
        <v>74820</v>
      </c>
      <c r="R453" s="32">
        <v>1700</v>
      </c>
      <c r="T453" s="28" t="s">
        <v>139</v>
      </c>
      <c r="U453" s="32">
        <v>54.65</v>
      </c>
      <c r="V453" s="32">
        <v>1</v>
      </c>
      <c r="W453" s="32">
        <v>1.8</v>
      </c>
      <c r="X453" s="32">
        <v>0.47799999999999998</v>
      </c>
      <c r="Y453" s="32">
        <f t="shared" si="42"/>
        <v>1.8</v>
      </c>
      <c r="Z453" s="32">
        <f t="shared" si="43"/>
        <v>0.47799999999999998</v>
      </c>
      <c r="AA453" s="32">
        <v>0.78600000000000003</v>
      </c>
      <c r="AB453" s="33">
        <v>8.9677838659821205</v>
      </c>
      <c r="AC453">
        <f t="shared" si="44"/>
        <v>39596</v>
      </c>
      <c r="AD453">
        <f t="shared" si="45"/>
        <v>157</v>
      </c>
      <c r="AE453">
        <f t="shared" si="46"/>
        <v>41.7</v>
      </c>
      <c r="AF453">
        <f>'TP Factors'!$D$5</f>
        <v>0.88209793191670816</v>
      </c>
      <c r="AG453">
        <f t="shared" si="47"/>
        <v>36.799999999999997</v>
      </c>
    </row>
    <row r="454" spans="1:33">
      <c r="A454" s="28" t="s">
        <v>125</v>
      </c>
      <c r="B454" s="28">
        <v>0</v>
      </c>
      <c r="D454" s="29">
        <v>0</v>
      </c>
      <c r="E454" s="28" t="s">
        <v>102</v>
      </c>
      <c r="F454" s="28">
        <v>0</v>
      </c>
      <c r="G454" s="30">
        <v>98</v>
      </c>
      <c r="H454" s="28" t="s">
        <v>103</v>
      </c>
      <c r="I454" s="28" t="s">
        <v>104</v>
      </c>
      <c r="J454" s="28">
        <v>0</v>
      </c>
      <c r="K454" s="31">
        <v>11.560398810000001</v>
      </c>
      <c r="L454" s="31">
        <v>2.8638599523599999</v>
      </c>
      <c r="M454" s="29">
        <v>0</v>
      </c>
      <c r="N454" s="29">
        <v>0</v>
      </c>
      <c r="O454" s="28">
        <v>0</v>
      </c>
      <c r="P454" s="28">
        <v>0</v>
      </c>
      <c r="Q454" s="32">
        <v>74821</v>
      </c>
      <c r="R454" s="32">
        <v>1700</v>
      </c>
      <c r="T454" s="28" t="s">
        <v>139</v>
      </c>
      <c r="U454" s="32">
        <v>54.65</v>
      </c>
      <c r="V454" s="32">
        <v>1</v>
      </c>
      <c r="W454" s="32">
        <v>1.8</v>
      </c>
      <c r="X454" s="32">
        <v>0.47799999999999998</v>
      </c>
      <c r="Y454" s="32">
        <f t="shared" si="42"/>
        <v>1.8</v>
      </c>
      <c r="Z454" s="32">
        <f t="shared" si="43"/>
        <v>0.47799999999999998</v>
      </c>
      <c r="AA454" s="32">
        <v>0.78600000000000003</v>
      </c>
      <c r="AB454" s="33">
        <v>7.0711654202329E-4</v>
      </c>
      <c r="AC454">
        <f t="shared" si="44"/>
        <v>3</v>
      </c>
      <c r="AD454">
        <f t="shared" si="45"/>
        <v>0</v>
      </c>
      <c r="AE454">
        <f t="shared" si="46"/>
        <v>0</v>
      </c>
      <c r="AF454">
        <f>'TP Factors'!$D$5</f>
        <v>0.88209793191670816</v>
      </c>
      <c r="AG454">
        <f t="shared" si="47"/>
        <v>0</v>
      </c>
    </row>
    <row r="455" spans="1:33">
      <c r="A455" s="28" t="s">
        <v>125</v>
      </c>
      <c r="B455" s="28">
        <v>0</v>
      </c>
      <c r="D455" s="29">
        <v>0</v>
      </c>
      <c r="E455" s="28" t="s">
        <v>102</v>
      </c>
      <c r="F455" s="28">
        <v>0</v>
      </c>
      <c r="G455" s="30">
        <v>0</v>
      </c>
      <c r="H455" s="28" t="s">
        <v>103</v>
      </c>
      <c r="I455" s="28" t="s">
        <v>104</v>
      </c>
      <c r="J455" s="28">
        <v>0</v>
      </c>
      <c r="K455" s="31">
        <v>86.328020721300007</v>
      </c>
      <c r="L455" s="31">
        <v>130.19362428400001</v>
      </c>
      <c r="M455" s="29">
        <v>0</v>
      </c>
      <c r="N455" s="29">
        <v>0</v>
      </c>
      <c r="O455" s="28">
        <v>0</v>
      </c>
      <c r="P455" s="28">
        <v>0</v>
      </c>
      <c r="Q455" s="32">
        <v>74823</v>
      </c>
      <c r="R455" s="32">
        <v>6440</v>
      </c>
      <c r="T455" s="28" t="s">
        <v>171</v>
      </c>
      <c r="U455" s="32">
        <v>54.65</v>
      </c>
      <c r="V455" s="32">
        <v>1</v>
      </c>
      <c r="W455" s="32">
        <v>0</v>
      </c>
      <c r="X455" s="32">
        <v>0</v>
      </c>
      <c r="Y455" s="32">
        <f t="shared" si="42"/>
        <v>0</v>
      </c>
      <c r="Z455" s="32">
        <f t="shared" si="43"/>
        <v>0</v>
      </c>
      <c r="AA455" s="32">
        <v>0.30299999999999999</v>
      </c>
      <c r="AB455" s="33">
        <v>3.2146154793376201E-2</v>
      </c>
      <c r="AC455">
        <f t="shared" si="44"/>
        <v>55</v>
      </c>
      <c r="AD455">
        <f t="shared" si="45"/>
        <v>0</v>
      </c>
      <c r="AE455">
        <f t="shared" si="46"/>
        <v>0</v>
      </c>
      <c r="AF455">
        <f>'TP Factors'!$D$5</f>
        <v>0.88209793191670816</v>
      </c>
      <c r="AG455">
        <f t="shared" si="47"/>
        <v>0</v>
      </c>
    </row>
    <row r="456" spans="1:33">
      <c r="A456" s="28" t="s">
        <v>125</v>
      </c>
      <c r="B456" s="28">
        <v>0</v>
      </c>
      <c r="D456" s="29">
        <v>0</v>
      </c>
      <c r="E456" s="28" t="s">
        <v>102</v>
      </c>
      <c r="F456" s="28">
        <v>0</v>
      </c>
      <c r="G456" s="30">
        <v>0</v>
      </c>
      <c r="H456" s="28" t="s">
        <v>103</v>
      </c>
      <c r="I456" s="28" t="s">
        <v>104</v>
      </c>
      <c r="J456" s="28">
        <v>0</v>
      </c>
      <c r="K456" s="31">
        <v>37.714528472300003</v>
      </c>
      <c r="L456" s="31">
        <v>19.390810445</v>
      </c>
      <c r="M456" s="29">
        <v>0</v>
      </c>
      <c r="N456" s="29">
        <v>0</v>
      </c>
      <c r="O456" s="28">
        <v>0</v>
      </c>
      <c r="P456" s="28">
        <v>0</v>
      </c>
      <c r="Q456" s="32">
        <v>74824</v>
      </c>
      <c r="R456" s="32">
        <v>6440</v>
      </c>
      <c r="T456" s="28" t="s">
        <v>171</v>
      </c>
      <c r="U456" s="32">
        <v>54.65</v>
      </c>
      <c r="V456" s="32">
        <v>1</v>
      </c>
      <c r="W456" s="32">
        <v>0</v>
      </c>
      <c r="X456" s="32">
        <v>0</v>
      </c>
      <c r="Y456" s="32">
        <f t="shared" si="42"/>
        <v>0</v>
      </c>
      <c r="Z456" s="32">
        <f t="shared" si="43"/>
        <v>0</v>
      </c>
      <c r="AA456" s="32">
        <v>0.30299999999999999</v>
      </c>
      <c r="AB456" s="33">
        <v>4.7877924085467103E-3</v>
      </c>
      <c r="AC456">
        <f t="shared" si="44"/>
        <v>8</v>
      </c>
      <c r="AD456">
        <f t="shared" si="45"/>
        <v>0</v>
      </c>
      <c r="AE456">
        <f t="shared" si="46"/>
        <v>0</v>
      </c>
      <c r="AF456">
        <f>'TP Factors'!$D$5</f>
        <v>0.88209793191670816</v>
      </c>
      <c r="AG456">
        <f t="shared" si="47"/>
        <v>0</v>
      </c>
    </row>
    <row r="457" spans="1:33">
      <c r="A457" s="28" t="s">
        <v>125</v>
      </c>
      <c r="B457" s="28">
        <v>0</v>
      </c>
      <c r="D457" s="29">
        <v>0</v>
      </c>
      <c r="E457" s="28" t="s">
        <v>102</v>
      </c>
      <c r="F457" s="28">
        <v>0</v>
      </c>
      <c r="G457" s="30">
        <v>0</v>
      </c>
      <c r="H457" s="28" t="s">
        <v>103</v>
      </c>
      <c r="I457" s="28" t="s">
        <v>104</v>
      </c>
      <c r="J457" s="28">
        <v>0</v>
      </c>
      <c r="K457" s="31">
        <v>152.088130616</v>
      </c>
      <c r="L457" s="31">
        <v>846.66224423400001</v>
      </c>
      <c r="M457" s="29">
        <v>0</v>
      </c>
      <c r="N457" s="29">
        <v>0</v>
      </c>
      <c r="O457" s="28">
        <v>0</v>
      </c>
      <c r="P457" s="28">
        <v>0</v>
      </c>
      <c r="Q457" s="32">
        <v>74825</v>
      </c>
      <c r="R457" s="32">
        <v>6440</v>
      </c>
      <c r="T457" s="28" t="s">
        <v>197</v>
      </c>
      <c r="U457" s="32">
        <v>54.65</v>
      </c>
      <c r="V457" s="32">
        <v>1</v>
      </c>
      <c r="W457" s="32">
        <v>0</v>
      </c>
      <c r="X457" s="32">
        <v>0</v>
      </c>
      <c r="Y457" s="32">
        <f t="shared" si="42"/>
        <v>0</v>
      </c>
      <c r="Z457" s="32">
        <f t="shared" si="43"/>
        <v>0</v>
      </c>
      <c r="AA457" s="32">
        <v>0.191</v>
      </c>
      <c r="AB457" s="33">
        <v>0.209049673980226</v>
      </c>
      <c r="AC457">
        <f t="shared" si="44"/>
        <v>224</v>
      </c>
      <c r="AD457">
        <f t="shared" si="45"/>
        <v>0</v>
      </c>
      <c r="AE457">
        <f t="shared" si="46"/>
        <v>0</v>
      </c>
      <c r="AF457">
        <f>'TP Factors'!$D$5</f>
        <v>0.88209793191670816</v>
      </c>
      <c r="AG457">
        <f t="shared" si="47"/>
        <v>0</v>
      </c>
    </row>
    <row r="458" spans="1:33">
      <c r="A458" s="28" t="s">
        <v>125</v>
      </c>
      <c r="B458" s="28">
        <v>0</v>
      </c>
      <c r="D458" s="29">
        <v>0</v>
      </c>
      <c r="E458" s="28" t="s">
        <v>102</v>
      </c>
      <c r="F458" s="28">
        <v>0</v>
      </c>
      <c r="G458" s="30">
        <v>0</v>
      </c>
      <c r="H458" s="28" t="s">
        <v>103</v>
      </c>
      <c r="I458" s="28" t="s">
        <v>104</v>
      </c>
      <c r="J458" s="28">
        <v>0</v>
      </c>
      <c r="K458" s="31">
        <v>1263.5751048</v>
      </c>
      <c r="L458" s="31">
        <v>32900.803911499999</v>
      </c>
      <c r="M458" s="29">
        <v>0</v>
      </c>
      <c r="N458" s="29">
        <v>0</v>
      </c>
      <c r="O458" s="28">
        <v>0</v>
      </c>
      <c r="P458" s="28">
        <v>0</v>
      </c>
      <c r="Q458" s="32">
        <v>74826</v>
      </c>
      <c r="R458" s="32">
        <v>6440</v>
      </c>
      <c r="T458" s="28" t="s">
        <v>171</v>
      </c>
      <c r="U458" s="32">
        <v>54.65</v>
      </c>
      <c r="V458" s="32">
        <v>1</v>
      </c>
      <c r="W458" s="32">
        <v>0</v>
      </c>
      <c r="X458" s="32">
        <v>0</v>
      </c>
      <c r="Y458" s="32">
        <f t="shared" si="42"/>
        <v>0</v>
      </c>
      <c r="Z458" s="32">
        <f t="shared" si="43"/>
        <v>0</v>
      </c>
      <c r="AA458" s="32">
        <v>0.30299999999999999</v>
      </c>
      <c r="AB458" s="33">
        <v>8.1235500294978493</v>
      </c>
      <c r="AC458">
        <f t="shared" si="44"/>
        <v>13827</v>
      </c>
      <c r="AD458">
        <f t="shared" si="45"/>
        <v>0</v>
      </c>
      <c r="AE458">
        <f t="shared" si="46"/>
        <v>0</v>
      </c>
      <c r="AF458">
        <f>'TP Factors'!$D$5</f>
        <v>0.88209793191670816</v>
      </c>
      <c r="AG458">
        <f t="shared" si="47"/>
        <v>0</v>
      </c>
    </row>
    <row r="459" spans="1:33">
      <c r="A459" s="28" t="s">
        <v>125</v>
      </c>
      <c r="B459" s="28">
        <v>0</v>
      </c>
      <c r="D459" s="29">
        <v>0</v>
      </c>
      <c r="E459" s="28" t="s">
        <v>102</v>
      </c>
      <c r="F459" s="28">
        <v>0</v>
      </c>
      <c r="G459" s="30">
        <v>0</v>
      </c>
      <c r="H459" s="28" t="s">
        <v>103</v>
      </c>
      <c r="I459" s="28" t="s">
        <v>104</v>
      </c>
      <c r="J459" s="28">
        <v>0</v>
      </c>
      <c r="K459" s="31">
        <v>38.214576291500002</v>
      </c>
      <c r="L459" s="31">
        <v>27.4331108742</v>
      </c>
      <c r="M459" s="29">
        <v>0</v>
      </c>
      <c r="N459" s="29">
        <v>0</v>
      </c>
      <c r="O459" s="28">
        <v>0</v>
      </c>
      <c r="P459" s="28">
        <v>0</v>
      </c>
      <c r="Q459" s="32">
        <v>74827</v>
      </c>
      <c r="R459" s="32">
        <v>6440</v>
      </c>
      <c r="T459" s="28" t="s">
        <v>171</v>
      </c>
      <c r="U459" s="32">
        <v>54.65</v>
      </c>
      <c r="V459" s="32">
        <v>1</v>
      </c>
      <c r="W459" s="32">
        <v>0</v>
      </c>
      <c r="X459" s="32">
        <v>0</v>
      </c>
      <c r="Y459" s="32">
        <f t="shared" si="42"/>
        <v>0</v>
      </c>
      <c r="Z459" s="32">
        <f t="shared" si="43"/>
        <v>0</v>
      </c>
      <c r="AA459" s="32">
        <v>0.30299999999999999</v>
      </c>
      <c r="AB459" s="33">
        <v>6.7735194257146202E-3</v>
      </c>
      <c r="AC459">
        <f t="shared" si="44"/>
        <v>12</v>
      </c>
      <c r="AD459">
        <f t="shared" si="45"/>
        <v>0</v>
      </c>
      <c r="AE459">
        <f t="shared" si="46"/>
        <v>0</v>
      </c>
      <c r="AF459">
        <f>'TP Factors'!$D$5</f>
        <v>0.88209793191670816</v>
      </c>
      <c r="AG459">
        <f t="shared" si="47"/>
        <v>0</v>
      </c>
    </row>
    <row r="460" spans="1:33">
      <c r="A460" s="28" t="s">
        <v>125</v>
      </c>
      <c r="B460" s="28">
        <v>0</v>
      </c>
      <c r="D460" s="29">
        <v>0</v>
      </c>
      <c r="E460" s="28" t="s">
        <v>102</v>
      </c>
      <c r="F460" s="28">
        <v>0</v>
      </c>
      <c r="G460" s="30">
        <v>0</v>
      </c>
      <c r="H460" s="28" t="s">
        <v>103</v>
      </c>
      <c r="I460" s="28" t="s">
        <v>104</v>
      </c>
      <c r="J460" s="28">
        <v>0</v>
      </c>
      <c r="K460" s="31">
        <v>92.461312687399996</v>
      </c>
      <c r="L460" s="31">
        <v>380.97469183200002</v>
      </c>
      <c r="M460" s="29">
        <v>0</v>
      </c>
      <c r="N460" s="29">
        <v>0</v>
      </c>
      <c r="O460" s="28">
        <v>0</v>
      </c>
      <c r="P460" s="28">
        <v>0</v>
      </c>
      <c r="Q460" s="32">
        <v>74828</v>
      </c>
      <c r="R460" s="32">
        <v>6440</v>
      </c>
      <c r="T460" s="28" t="s">
        <v>171</v>
      </c>
      <c r="U460" s="32">
        <v>54.65</v>
      </c>
      <c r="V460" s="32">
        <v>1</v>
      </c>
      <c r="W460" s="32">
        <v>0</v>
      </c>
      <c r="X460" s="32">
        <v>0</v>
      </c>
      <c r="Y460" s="32">
        <f t="shared" si="42"/>
        <v>0</v>
      </c>
      <c r="Z460" s="32">
        <f t="shared" si="43"/>
        <v>0</v>
      </c>
      <c r="AA460" s="32">
        <v>0.30299999999999999</v>
      </c>
      <c r="AB460" s="33">
        <v>9.40665931672236E-2</v>
      </c>
      <c r="AC460">
        <f t="shared" si="44"/>
        <v>160</v>
      </c>
      <c r="AD460">
        <f t="shared" si="45"/>
        <v>0</v>
      </c>
      <c r="AE460">
        <f t="shared" si="46"/>
        <v>0</v>
      </c>
      <c r="AF460">
        <f>'TP Factors'!$D$5</f>
        <v>0.88209793191670816</v>
      </c>
      <c r="AG460">
        <f t="shared" si="47"/>
        <v>0</v>
      </c>
    </row>
    <row r="461" spans="1:33">
      <c r="A461" s="28" t="s">
        <v>125</v>
      </c>
      <c r="B461" s="28">
        <v>0</v>
      </c>
      <c r="D461" s="29">
        <v>0</v>
      </c>
      <c r="E461" s="28" t="s">
        <v>102</v>
      </c>
      <c r="F461" s="28">
        <v>0</v>
      </c>
      <c r="G461" s="30">
        <v>0</v>
      </c>
      <c r="H461" s="28" t="s">
        <v>103</v>
      </c>
      <c r="I461" s="28" t="s">
        <v>104</v>
      </c>
      <c r="J461" s="28">
        <v>0</v>
      </c>
      <c r="K461" s="31">
        <v>84.881579476499994</v>
      </c>
      <c r="L461" s="31">
        <v>247.551532657</v>
      </c>
      <c r="M461" s="29">
        <v>0</v>
      </c>
      <c r="N461" s="29">
        <v>0</v>
      </c>
      <c r="O461" s="28">
        <v>0</v>
      </c>
      <c r="P461" s="28">
        <v>0</v>
      </c>
      <c r="Q461" s="32">
        <v>74829</v>
      </c>
      <c r="R461" s="32">
        <v>6440</v>
      </c>
      <c r="T461" s="28" t="s">
        <v>197</v>
      </c>
      <c r="U461" s="32">
        <v>54.65</v>
      </c>
      <c r="V461" s="32">
        <v>1</v>
      </c>
      <c r="W461" s="32">
        <v>0</v>
      </c>
      <c r="X461" s="32">
        <v>0</v>
      </c>
      <c r="Y461" s="32">
        <f t="shared" si="42"/>
        <v>0</v>
      </c>
      <c r="Z461" s="32">
        <f t="shared" si="43"/>
        <v>0</v>
      </c>
      <c r="AA461" s="32">
        <v>0.191</v>
      </c>
      <c r="AB461" s="33">
        <v>6.1123037025176401E-2</v>
      </c>
      <c r="AC461">
        <f t="shared" si="44"/>
        <v>66</v>
      </c>
      <c r="AD461">
        <f t="shared" si="45"/>
        <v>0</v>
      </c>
      <c r="AE461">
        <f t="shared" si="46"/>
        <v>0</v>
      </c>
      <c r="AF461">
        <f>'TP Factors'!$D$5</f>
        <v>0.88209793191670816</v>
      </c>
      <c r="AG461">
        <f t="shared" si="47"/>
        <v>0</v>
      </c>
    </row>
    <row r="462" spans="1:33">
      <c r="A462" s="28" t="s">
        <v>125</v>
      </c>
      <c r="B462" s="28">
        <v>0</v>
      </c>
      <c r="D462" s="29">
        <v>0</v>
      </c>
      <c r="E462" s="28" t="s">
        <v>102</v>
      </c>
      <c r="F462" s="28">
        <v>0</v>
      </c>
      <c r="G462" s="30">
        <v>102.5</v>
      </c>
      <c r="H462" s="28" t="s">
        <v>103</v>
      </c>
      <c r="I462" s="28" t="s">
        <v>104</v>
      </c>
      <c r="J462" s="28">
        <v>0</v>
      </c>
      <c r="K462" s="31">
        <v>846.05092332200002</v>
      </c>
      <c r="L462" s="31">
        <v>11784.3317678</v>
      </c>
      <c r="M462" s="29">
        <v>0</v>
      </c>
      <c r="N462" s="29">
        <v>0</v>
      </c>
      <c r="O462" s="28">
        <v>0</v>
      </c>
      <c r="P462" s="28">
        <v>0</v>
      </c>
      <c r="Q462" s="32">
        <v>74833</v>
      </c>
      <c r="R462" s="32">
        <v>1300</v>
      </c>
      <c r="T462" s="28" t="s">
        <v>129</v>
      </c>
      <c r="U462" s="32">
        <v>54.65</v>
      </c>
      <c r="V462" s="32">
        <v>1</v>
      </c>
      <c r="W462" s="32">
        <v>2.1</v>
      </c>
      <c r="X462" s="32">
        <v>0.51600000000000001</v>
      </c>
      <c r="Y462" s="32">
        <f t="shared" si="42"/>
        <v>2.1</v>
      </c>
      <c r="Z462" s="32">
        <f t="shared" si="43"/>
        <v>0.51600000000000001</v>
      </c>
      <c r="AA462" s="32">
        <v>0.66200000000000003</v>
      </c>
      <c r="AB462" s="33">
        <v>2.9096739850926499</v>
      </c>
      <c r="AC462">
        <f t="shared" si="44"/>
        <v>10820</v>
      </c>
      <c r="AD462">
        <f t="shared" si="45"/>
        <v>50</v>
      </c>
      <c r="AE462">
        <f t="shared" si="46"/>
        <v>12.3</v>
      </c>
      <c r="AF462">
        <f>'TP Factors'!$D$5</f>
        <v>0.88209793191670816</v>
      </c>
      <c r="AG462">
        <f t="shared" si="47"/>
        <v>10.8</v>
      </c>
    </row>
    <row r="463" spans="1:33">
      <c r="A463" s="28" t="s">
        <v>125</v>
      </c>
      <c r="B463" s="28">
        <v>0</v>
      </c>
      <c r="D463" s="29">
        <v>0</v>
      </c>
      <c r="E463" s="28" t="s">
        <v>102</v>
      </c>
      <c r="F463" s="28">
        <v>0</v>
      </c>
      <c r="G463" s="30">
        <v>102.5</v>
      </c>
      <c r="H463" s="28" t="s">
        <v>103</v>
      </c>
      <c r="I463" s="28" t="s">
        <v>104</v>
      </c>
      <c r="J463" s="28">
        <v>0</v>
      </c>
      <c r="K463" s="31">
        <v>104.83455420999999</v>
      </c>
      <c r="L463" s="31">
        <v>249.83732797799999</v>
      </c>
      <c r="M463" s="29">
        <v>0</v>
      </c>
      <c r="N463" s="29">
        <v>0</v>
      </c>
      <c r="O463" s="28">
        <v>0</v>
      </c>
      <c r="P463" s="28">
        <v>0</v>
      </c>
      <c r="Q463" s="32">
        <v>74834</v>
      </c>
      <c r="R463" s="32">
        <v>1300</v>
      </c>
      <c r="T463" s="28" t="s">
        <v>124</v>
      </c>
      <c r="U463" s="32">
        <v>54.65</v>
      </c>
      <c r="V463" s="32">
        <v>1</v>
      </c>
      <c r="W463" s="32">
        <v>2.1</v>
      </c>
      <c r="X463" s="32">
        <v>0.51600000000000001</v>
      </c>
      <c r="Y463" s="32">
        <f t="shared" si="42"/>
        <v>2.1</v>
      </c>
      <c r="Z463" s="32">
        <f t="shared" si="43"/>
        <v>0.51600000000000001</v>
      </c>
      <c r="AA463" s="32">
        <v>0.69199999999999995</v>
      </c>
      <c r="AB463" s="33">
        <v>6.1687439366544902E-2</v>
      </c>
      <c r="AC463">
        <f t="shared" si="44"/>
        <v>240</v>
      </c>
      <c r="AD463">
        <f t="shared" si="45"/>
        <v>1</v>
      </c>
      <c r="AE463">
        <f t="shared" si="46"/>
        <v>0.3</v>
      </c>
      <c r="AF463">
        <f>'TP Factors'!$D$5</f>
        <v>0.88209793191670816</v>
      </c>
      <c r="AG463">
        <f t="shared" si="47"/>
        <v>0.3</v>
      </c>
    </row>
    <row r="464" spans="1:33">
      <c r="A464" s="28" t="s">
        <v>125</v>
      </c>
      <c r="B464" s="28">
        <v>0</v>
      </c>
      <c r="D464" s="29">
        <v>0</v>
      </c>
      <c r="E464" s="28" t="s">
        <v>102</v>
      </c>
      <c r="F464" s="28">
        <v>0</v>
      </c>
      <c r="G464" s="30">
        <v>102.5</v>
      </c>
      <c r="H464" s="28" t="s">
        <v>103</v>
      </c>
      <c r="I464" s="28" t="s">
        <v>104</v>
      </c>
      <c r="J464" s="28">
        <v>0</v>
      </c>
      <c r="K464" s="31">
        <v>1107.76829709</v>
      </c>
      <c r="L464" s="31">
        <v>64489.400286399999</v>
      </c>
      <c r="M464" s="29">
        <v>0</v>
      </c>
      <c r="N464" s="29">
        <v>0</v>
      </c>
      <c r="O464" s="28">
        <v>0</v>
      </c>
      <c r="P464" s="28">
        <v>0</v>
      </c>
      <c r="Q464" s="32">
        <v>74835</v>
      </c>
      <c r="R464" s="32">
        <v>1300</v>
      </c>
      <c r="T464" s="28" t="s">
        <v>124</v>
      </c>
      <c r="U464" s="32">
        <v>54.65</v>
      </c>
      <c r="V464" s="32">
        <v>1</v>
      </c>
      <c r="W464" s="32">
        <v>2.1</v>
      </c>
      <c r="X464" s="32">
        <v>0.51600000000000001</v>
      </c>
      <c r="Y464" s="32">
        <f t="shared" si="42"/>
        <v>2.1</v>
      </c>
      <c r="Z464" s="32">
        <f t="shared" si="43"/>
        <v>0.51600000000000001</v>
      </c>
      <c r="AA464" s="32">
        <v>0.69199999999999995</v>
      </c>
      <c r="AB464" s="33">
        <v>15.9231004523</v>
      </c>
      <c r="AC464">
        <f t="shared" si="44"/>
        <v>61898</v>
      </c>
      <c r="AD464">
        <f t="shared" si="45"/>
        <v>287</v>
      </c>
      <c r="AE464">
        <f t="shared" si="46"/>
        <v>70.400000000000006</v>
      </c>
      <c r="AF464">
        <f>'TP Factors'!$D$5</f>
        <v>0.88209793191670816</v>
      </c>
      <c r="AG464">
        <f t="shared" si="47"/>
        <v>62.1</v>
      </c>
    </row>
    <row r="465" spans="1:33">
      <c r="A465" s="28" t="s">
        <v>125</v>
      </c>
      <c r="B465" s="28">
        <v>0</v>
      </c>
      <c r="D465" s="29">
        <v>0</v>
      </c>
      <c r="E465" s="28" t="s">
        <v>102</v>
      </c>
      <c r="F465" s="28">
        <v>0</v>
      </c>
      <c r="G465" s="30">
        <v>102.5</v>
      </c>
      <c r="H465" s="28" t="s">
        <v>103</v>
      </c>
      <c r="I465" s="28" t="s">
        <v>104</v>
      </c>
      <c r="J465" s="28">
        <v>0</v>
      </c>
      <c r="K465" s="31">
        <v>775.07918321199998</v>
      </c>
      <c r="L465" s="31">
        <v>22177.551329400001</v>
      </c>
      <c r="M465" s="29">
        <v>0</v>
      </c>
      <c r="N465" s="29">
        <v>0</v>
      </c>
      <c r="O465" s="28">
        <v>0</v>
      </c>
      <c r="P465" s="28">
        <v>0</v>
      </c>
      <c r="Q465" s="32">
        <v>74838</v>
      </c>
      <c r="R465" s="32">
        <v>1300</v>
      </c>
      <c r="T465" s="28" t="s">
        <v>124</v>
      </c>
      <c r="U465" s="32">
        <v>54.65</v>
      </c>
      <c r="V465" s="32">
        <v>1</v>
      </c>
      <c r="W465" s="32">
        <v>2.1</v>
      </c>
      <c r="X465" s="32">
        <v>0.51600000000000001</v>
      </c>
      <c r="Y465" s="32">
        <f t="shared" si="42"/>
        <v>2.1</v>
      </c>
      <c r="Z465" s="32">
        <f t="shared" si="43"/>
        <v>0.51600000000000001</v>
      </c>
      <c r="AA465" s="32">
        <v>0.69199999999999995</v>
      </c>
      <c r="AB465" s="33">
        <v>5.2528553503653903</v>
      </c>
      <c r="AC465">
        <f t="shared" si="44"/>
        <v>20419</v>
      </c>
      <c r="AD465">
        <f t="shared" si="45"/>
        <v>95</v>
      </c>
      <c r="AE465">
        <f t="shared" si="46"/>
        <v>23.2</v>
      </c>
      <c r="AF465">
        <f>'TP Factors'!$D$5</f>
        <v>0.88209793191670816</v>
      </c>
      <c r="AG465">
        <f t="shared" si="47"/>
        <v>20.5</v>
      </c>
    </row>
    <row r="466" spans="1:33">
      <c r="A466" s="28" t="s">
        <v>125</v>
      </c>
      <c r="B466" s="28">
        <v>0</v>
      </c>
      <c r="D466" s="29">
        <v>0</v>
      </c>
      <c r="E466" s="28" t="s">
        <v>102</v>
      </c>
      <c r="F466" s="28">
        <v>0</v>
      </c>
      <c r="G466" s="30">
        <v>102.5</v>
      </c>
      <c r="H466" s="28" t="s">
        <v>103</v>
      </c>
      <c r="I466" s="28" t="s">
        <v>104</v>
      </c>
      <c r="J466" s="28">
        <v>0</v>
      </c>
      <c r="K466" s="31">
        <v>514.97852854300004</v>
      </c>
      <c r="L466" s="31">
        <v>9108.8331618100001</v>
      </c>
      <c r="M466" s="29">
        <v>0</v>
      </c>
      <c r="N466" s="29">
        <v>0</v>
      </c>
      <c r="O466" s="28">
        <v>0</v>
      </c>
      <c r="P466" s="28">
        <v>0</v>
      </c>
      <c r="Q466" s="32">
        <v>74839</v>
      </c>
      <c r="R466" s="32">
        <v>1300</v>
      </c>
      <c r="T466" s="28" t="s">
        <v>153</v>
      </c>
      <c r="U466" s="32">
        <v>54.65</v>
      </c>
      <c r="V466" s="32">
        <v>1</v>
      </c>
      <c r="W466" s="32">
        <v>2.1</v>
      </c>
      <c r="X466" s="32">
        <v>0.51600000000000001</v>
      </c>
      <c r="Y466" s="32">
        <f t="shared" si="42"/>
        <v>2.1</v>
      </c>
      <c r="Z466" s="32">
        <f t="shared" si="43"/>
        <v>0.51600000000000001</v>
      </c>
      <c r="AA466" s="32">
        <v>0.63100000000000001</v>
      </c>
      <c r="AB466" s="33">
        <v>2.2490645975049901</v>
      </c>
      <c r="AC466">
        <f t="shared" si="44"/>
        <v>7972</v>
      </c>
      <c r="AD466">
        <f t="shared" si="45"/>
        <v>37</v>
      </c>
      <c r="AE466">
        <f t="shared" si="46"/>
        <v>9.1</v>
      </c>
      <c r="AF466">
        <f>'TP Factors'!$D$5</f>
        <v>0.88209793191670816</v>
      </c>
      <c r="AG466">
        <f t="shared" si="47"/>
        <v>8</v>
      </c>
    </row>
    <row r="467" spans="1:33">
      <c r="A467" s="28" t="s">
        <v>125</v>
      </c>
      <c r="B467" s="28">
        <v>0</v>
      </c>
      <c r="D467" s="29">
        <v>0</v>
      </c>
      <c r="E467" s="28" t="s">
        <v>102</v>
      </c>
      <c r="F467" s="28">
        <v>0</v>
      </c>
      <c r="G467" s="30">
        <v>102.5</v>
      </c>
      <c r="H467" s="28" t="s">
        <v>103</v>
      </c>
      <c r="I467" s="28" t="s">
        <v>104</v>
      </c>
      <c r="J467" s="28">
        <v>0</v>
      </c>
      <c r="K467" s="31">
        <v>654.45142980599996</v>
      </c>
      <c r="L467" s="31">
        <v>20666.6590278</v>
      </c>
      <c r="M467" s="29">
        <v>0</v>
      </c>
      <c r="N467" s="29">
        <v>0</v>
      </c>
      <c r="O467" s="28">
        <v>0</v>
      </c>
      <c r="P467" s="28">
        <v>0</v>
      </c>
      <c r="Q467" s="32">
        <v>74840</v>
      </c>
      <c r="R467" s="32">
        <v>1300</v>
      </c>
      <c r="T467" s="28" t="s">
        <v>124</v>
      </c>
      <c r="U467" s="32">
        <v>54.65</v>
      </c>
      <c r="V467" s="32">
        <v>1</v>
      </c>
      <c r="W467" s="32">
        <v>2.1</v>
      </c>
      <c r="X467" s="32">
        <v>0.51600000000000001</v>
      </c>
      <c r="Y467" s="32">
        <f t="shared" si="42"/>
        <v>2.1</v>
      </c>
      <c r="Z467" s="32">
        <f t="shared" si="43"/>
        <v>0.51600000000000001</v>
      </c>
      <c r="AA467" s="32">
        <v>0.69199999999999995</v>
      </c>
      <c r="AB467" s="33">
        <v>5.1028107969041399</v>
      </c>
      <c r="AC467">
        <f t="shared" si="44"/>
        <v>19836</v>
      </c>
      <c r="AD467">
        <f t="shared" si="45"/>
        <v>92</v>
      </c>
      <c r="AE467">
        <f t="shared" si="46"/>
        <v>22.6</v>
      </c>
      <c r="AF467">
        <f>'TP Factors'!$D$5</f>
        <v>0.88209793191670816</v>
      </c>
      <c r="AG467">
        <f t="shared" si="47"/>
        <v>19.899999999999999</v>
      </c>
    </row>
    <row r="468" spans="1:33">
      <c r="A468" s="28" t="s">
        <v>125</v>
      </c>
      <c r="B468" s="28">
        <v>0</v>
      </c>
      <c r="D468" s="29">
        <v>0</v>
      </c>
      <c r="E468" s="28" t="s">
        <v>102</v>
      </c>
      <c r="F468" s="28">
        <v>0</v>
      </c>
      <c r="G468" s="30">
        <v>102.5</v>
      </c>
      <c r="H468" s="28" t="s">
        <v>103</v>
      </c>
      <c r="I468" s="28" t="s">
        <v>104</v>
      </c>
      <c r="J468" s="28">
        <v>0</v>
      </c>
      <c r="K468" s="31">
        <v>25.4610978531</v>
      </c>
      <c r="L468" s="31">
        <v>27.941480797899999</v>
      </c>
      <c r="M468" s="29">
        <v>0</v>
      </c>
      <c r="N468" s="29">
        <v>0</v>
      </c>
      <c r="O468" s="28">
        <v>0</v>
      </c>
      <c r="P468" s="28">
        <v>0</v>
      </c>
      <c r="Q468" s="32">
        <v>74845</v>
      </c>
      <c r="R468" s="32">
        <v>1300</v>
      </c>
      <c r="T468" s="28" t="s">
        <v>153</v>
      </c>
      <c r="U468" s="32">
        <v>54.65</v>
      </c>
      <c r="V468" s="32">
        <v>1</v>
      </c>
      <c r="W468" s="32">
        <v>2.1</v>
      </c>
      <c r="X468" s="32">
        <v>0.51600000000000001</v>
      </c>
      <c r="Y468" s="32">
        <f t="shared" si="42"/>
        <v>2.1</v>
      </c>
      <c r="Z468" s="32">
        <f t="shared" si="43"/>
        <v>0.51600000000000001</v>
      </c>
      <c r="AA468" s="32">
        <v>0.63100000000000001</v>
      </c>
      <c r="AB468" s="33">
        <v>6.8990426912227398E-3</v>
      </c>
      <c r="AC468">
        <f t="shared" si="44"/>
        <v>24</v>
      </c>
      <c r="AD468">
        <f t="shared" si="45"/>
        <v>0</v>
      </c>
      <c r="AE468">
        <f t="shared" si="46"/>
        <v>0</v>
      </c>
      <c r="AF468">
        <f>'TP Factors'!$D$5</f>
        <v>0.88209793191670816</v>
      </c>
      <c r="AG468">
        <f t="shared" si="47"/>
        <v>0</v>
      </c>
    </row>
    <row r="469" spans="1:33">
      <c r="A469" s="28" t="s">
        <v>125</v>
      </c>
      <c r="B469" s="28">
        <v>0</v>
      </c>
      <c r="D469" s="29">
        <v>0</v>
      </c>
      <c r="E469" s="28" t="s">
        <v>102</v>
      </c>
      <c r="F469" s="28">
        <v>0</v>
      </c>
      <c r="G469" s="30">
        <v>102.5</v>
      </c>
      <c r="H469" s="28" t="s">
        <v>103</v>
      </c>
      <c r="I469" s="28" t="s">
        <v>104</v>
      </c>
      <c r="J469" s="28">
        <v>0</v>
      </c>
      <c r="K469" s="31">
        <v>63.632097863600002</v>
      </c>
      <c r="L469" s="31">
        <v>127.308610621</v>
      </c>
      <c r="M469" s="29">
        <v>0</v>
      </c>
      <c r="N469" s="29">
        <v>0</v>
      </c>
      <c r="O469" s="28">
        <v>0</v>
      </c>
      <c r="P469" s="28">
        <v>0</v>
      </c>
      <c r="Q469" s="32">
        <v>74846</v>
      </c>
      <c r="R469" s="32">
        <v>1300</v>
      </c>
      <c r="T469" s="28" t="s">
        <v>124</v>
      </c>
      <c r="U469" s="32">
        <v>54.65</v>
      </c>
      <c r="V469" s="32">
        <v>1</v>
      </c>
      <c r="W469" s="32">
        <v>2.1</v>
      </c>
      <c r="X469" s="32">
        <v>0.51600000000000001</v>
      </c>
      <c r="Y469" s="32">
        <f t="shared" si="42"/>
        <v>2.1</v>
      </c>
      <c r="Z469" s="32">
        <f t="shared" si="43"/>
        <v>0.51600000000000001</v>
      </c>
      <c r="AA469" s="32">
        <v>0.69199999999999995</v>
      </c>
      <c r="AB469" s="33">
        <v>3.1433824086313199E-2</v>
      </c>
      <c r="AC469">
        <f t="shared" si="44"/>
        <v>122</v>
      </c>
      <c r="AD469">
        <f t="shared" si="45"/>
        <v>1</v>
      </c>
      <c r="AE469">
        <f t="shared" si="46"/>
        <v>0.1</v>
      </c>
      <c r="AF469">
        <f>'TP Factors'!$D$5</f>
        <v>0.88209793191670816</v>
      </c>
      <c r="AG469">
        <f t="shared" si="47"/>
        <v>0.1</v>
      </c>
    </row>
    <row r="470" spans="1:33">
      <c r="A470" s="28" t="s">
        <v>125</v>
      </c>
      <c r="B470" s="28">
        <v>0</v>
      </c>
      <c r="D470" s="29">
        <v>0</v>
      </c>
      <c r="E470" s="28" t="s">
        <v>102</v>
      </c>
      <c r="F470" s="28">
        <v>0</v>
      </c>
      <c r="G470" s="30">
        <v>102.5</v>
      </c>
      <c r="H470" s="28" t="s">
        <v>103</v>
      </c>
      <c r="I470" s="28" t="s">
        <v>104</v>
      </c>
      <c r="J470" s="28">
        <v>0</v>
      </c>
      <c r="K470" s="31">
        <v>41.246838567700003</v>
      </c>
      <c r="L470" s="31">
        <v>71.117839782800004</v>
      </c>
      <c r="M470" s="29">
        <v>0</v>
      </c>
      <c r="N470" s="29">
        <v>0</v>
      </c>
      <c r="O470" s="28">
        <v>0</v>
      </c>
      <c r="P470" s="28">
        <v>0</v>
      </c>
      <c r="Q470" s="32">
        <v>74847</v>
      </c>
      <c r="R470" s="32">
        <v>1300</v>
      </c>
      <c r="T470" s="28" t="s">
        <v>129</v>
      </c>
      <c r="U470" s="32">
        <v>54.65</v>
      </c>
      <c r="V470" s="32">
        <v>1</v>
      </c>
      <c r="W470" s="32">
        <v>2.1</v>
      </c>
      <c r="X470" s="32">
        <v>0.51600000000000001</v>
      </c>
      <c r="Y470" s="32">
        <f t="shared" si="42"/>
        <v>2.1</v>
      </c>
      <c r="Z470" s="32">
        <f t="shared" si="43"/>
        <v>0.51600000000000001</v>
      </c>
      <c r="AA470" s="32">
        <v>0.66200000000000003</v>
      </c>
      <c r="AB470" s="33">
        <v>1.75597363019411E-2</v>
      </c>
      <c r="AC470">
        <f t="shared" si="44"/>
        <v>65</v>
      </c>
      <c r="AD470">
        <f t="shared" si="45"/>
        <v>0</v>
      </c>
      <c r="AE470">
        <f t="shared" si="46"/>
        <v>0.1</v>
      </c>
      <c r="AF470">
        <f>'TP Factors'!$D$5</f>
        <v>0.88209793191670816</v>
      </c>
      <c r="AG470">
        <f t="shared" si="47"/>
        <v>0.1</v>
      </c>
    </row>
    <row r="471" spans="1:33">
      <c r="A471" s="28" t="s">
        <v>125</v>
      </c>
      <c r="B471" s="28">
        <v>0</v>
      </c>
      <c r="D471" s="29">
        <v>0</v>
      </c>
      <c r="E471" s="28" t="s">
        <v>102</v>
      </c>
      <c r="F471" s="28">
        <v>0</v>
      </c>
      <c r="G471" s="30">
        <v>102.5</v>
      </c>
      <c r="H471" s="28" t="s">
        <v>103</v>
      </c>
      <c r="I471" s="28" t="s">
        <v>104</v>
      </c>
      <c r="J471" s="28">
        <v>0</v>
      </c>
      <c r="K471" s="31">
        <v>43.728288681400002</v>
      </c>
      <c r="L471" s="31">
        <v>114.65501509800001</v>
      </c>
      <c r="M471" s="29">
        <v>0</v>
      </c>
      <c r="N471" s="29">
        <v>0</v>
      </c>
      <c r="O471" s="28">
        <v>0</v>
      </c>
      <c r="P471" s="28">
        <v>0</v>
      </c>
      <c r="Q471" s="32">
        <v>74848</v>
      </c>
      <c r="R471" s="32">
        <v>1300</v>
      </c>
      <c r="T471" s="28" t="s">
        <v>129</v>
      </c>
      <c r="U471" s="32">
        <v>54.65</v>
      </c>
      <c r="V471" s="32">
        <v>1</v>
      </c>
      <c r="W471" s="32">
        <v>2.1</v>
      </c>
      <c r="X471" s="32">
        <v>0.51600000000000001</v>
      </c>
      <c r="Y471" s="32">
        <f t="shared" si="42"/>
        <v>2.1</v>
      </c>
      <c r="Z471" s="32">
        <f t="shared" si="43"/>
        <v>0.51600000000000001</v>
      </c>
      <c r="AA471" s="32">
        <v>0.66200000000000003</v>
      </c>
      <c r="AB471" s="33">
        <v>2.83095193773884E-2</v>
      </c>
      <c r="AC471">
        <f t="shared" si="44"/>
        <v>105</v>
      </c>
      <c r="AD471">
        <f t="shared" si="45"/>
        <v>0</v>
      </c>
      <c r="AE471">
        <f t="shared" si="46"/>
        <v>0.1</v>
      </c>
      <c r="AF471">
        <f>'TP Factors'!$D$5</f>
        <v>0.88209793191670816</v>
      </c>
      <c r="AG471">
        <f t="shared" si="47"/>
        <v>0.1</v>
      </c>
    </row>
    <row r="472" spans="1:33">
      <c r="A472" s="28" t="s">
        <v>125</v>
      </c>
      <c r="B472" s="28">
        <v>0</v>
      </c>
      <c r="D472" s="29">
        <v>0</v>
      </c>
      <c r="E472" s="28" t="s">
        <v>102</v>
      </c>
      <c r="F472" s="28">
        <v>0</v>
      </c>
      <c r="G472" s="30">
        <v>102.5</v>
      </c>
      <c r="H472" s="28" t="s">
        <v>103</v>
      </c>
      <c r="I472" s="28" t="s">
        <v>104</v>
      </c>
      <c r="J472" s="28">
        <v>0</v>
      </c>
      <c r="K472" s="31">
        <v>183.36225637499999</v>
      </c>
      <c r="L472" s="31">
        <v>729.67203090500004</v>
      </c>
      <c r="M472" s="29">
        <v>0</v>
      </c>
      <c r="N472" s="29">
        <v>0</v>
      </c>
      <c r="O472" s="28">
        <v>0</v>
      </c>
      <c r="P472" s="28">
        <v>0</v>
      </c>
      <c r="Q472" s="32">
        <v>74849</v>
      </c>
      <c r="R472" s="32">
        <v>1300</v>
      </c>
      <c r="T472" s="28" t="s">
        <v>129</v>
      </c>
      <c r="U472" s="32">
        <v>54.65</v>
      </c>
      <c r="V472" s="32">
        <v>1</v>
      </c>
      <c r="W472" s="32">
        <v>2.1</v>
      </c>
      <c r="X472" s="32">
        <v>0.51600000000000001</v>
      </c>
      <c r="Y472" s="32">
        <f t="shared" si="42"/>
        <v>2.1</v>
      </c>
      <c r="Z472" s="32">
        <f t="shared" si="43"/>
        <v>0.51600000000000001</v>
      </c>
      <c r="AA472" s="32">
        <v>0.66200000000000003</v>
      </c>
      <c r="AB472" s="33">
        <v>0.18016364901804199</v>
      </c>
      <c r="AC472">
        <f t="shared" si="44"/>
        <v>670</v>
      </c>
      <c r="AD472">
        <f t="shared" si="45"/>
        <v>3</v>
      </c>
      <c r="AE472">
        <f t="shared" si="46"/>
        <v>0.8</v>
      </c>
      <c r="AF472">
        <f>'TP Factors'!$D$5</f>
        <v>0.88209793191670816</v>
      </c>
      <c r="AG472">
        <f t="shared" si="47"/>
        <v>0.7</v>
      </c>
    </row>
    <row r="473" spans="1:33">
      <c r="A473" s="28" t="s">
        <v>125</v>
      </c>
      <c r="B473" s="28">
        <v>0</v>
      </c>
      <c r="D473" s="29">
        <v>0</v>
      </c>
      <c r="E473" s="28" t="s">
        <v>102</v>
      </c>
      <c r="F473" s="28">
        <v>0</v>
      </c>
      <c r="G473" s="30">
        <v>102.5</v>
      </c>
      <c r="H473" s="28" t="s">
        <v>103</v>
      </c>
      <c r="I473" s="28" t="s">
        <v>104</v>
      </c>
      <c r="J473" s="28">
        <v>0</v>
      </c>
      <c r="K473" s="31">
        <v>443.24457361600003</v>
      </c>
      <c r="L473" s="31">
        <v>10534.167533600001</v>
      </c>
      <c r="M473" s="29">
        <v>0</v>
      </c>
      <c r="N473" s="29">
        <v>0</v>
      </c>
      <c r="O473" s="28">
        <v>0</v>
      </c>
      <c r="P473" s="28">
        <v>0</v>
      </c>
      <c r="Q473" s="32">
        <v>74850</v>
      </c>
      <c r="R473" s="32">
        <v>1300</v>
      </c>
      <c r="T473" s="28" t="s">
        <v>124</v>
      </c>
      <c r="U473" s="32">
        <v>54.65</v>
      </c>
      <c r="V473" s="32">
        <v>1</v>
      </c>
      <c r="W473" s="32">
        <v>2.1</v>
      </c>
      <c r="X473" s="32">
        <v>0.51600000000000001</v>
      </c>
      <c r="Y473" s="32">
        <f t="shared" si="42"/>
        <v>2.1</v>
      </c>
      <c r="Z473" s="32">
        <f t="shared" si="43"/>
        <v>0.51600000000000001</v>
      </c>
      <c r="AA473" s="32">
        <v>0.69199999999999995</v>
      </c>
      <c r="AB473" s="33">
        <v>2.6009957425784198</v>
      </c>
      <c r="AC473">
        <f t="shared" si="44"/>
        <v>10111</v>
      </c>
      <c r="AD473">
        <f t="shared" si="45"/>
        <v>47</v>
      </c>
      <c r="AE473">
        <f t="shared" si="46"/>
        <v>11.5</v>
      </c>
      <c r="AF473">
        <f>'TP Factors'!$D$5</f>
        <v>0.88209793191670816</v>
      </c>
      <c r="AG473">
        <f t="shared" si="47"/>
        <v>10.1</v>
      </c>
    </row>
    <row r="474" spans="1:33">
      <c r="A474" s="28" t="s">
        <v>125</v>
      </c>
      <c r="B474" s="28">
        <v>0</v>
      </c>
      <c r="D474" s="29">
        <v>0</v>
      </c>
      <c r="E474" s="28" t="s">
        <v>102</v>
      </c>
      <c r="F474" s="28">
        <v>0</v>
      </c>
      <c r="G474" s="30">
        <v>102.5</v>
      </c>
      <c r="H474" s="28" t="s">
        <v>103</v>
      </c>
      <c r="I474" s="28" t="s">
        <v>104</v>
      </c>
      <c r="J474" s="28">
        <v>0</v>
      </c>
      <c r="K474" s="31">
        <v>184.31179502800001</v>
      </c>
      <c r="L474" s="31">
        <v>1654.3633704199999</v>
      </c>
      <c r="M474" s="29">
        <v>0</v>
      </c>
      <c r="N474" s="29">
        <v>0</v>
      </c>
      <c r="O474" s="28">
        <v>0</v>
      </c>
      <c r="P474" s="28">
        <v>0</v>
      </c>
      <c r="Q474" s="32">
        <v>74851</v>
      </c>
      <c r="R474" s="32">
        <v>1300</v>
      </c>
      <c r="T474" s="28" t="s">
        <v>153</v>
      </c>
      <c r="U474" s="32">
        <v>54.65</v>
      </c>
      <c r="V474" s="32">
        <v>1</v>
      </c>
      <c r="W474" s="32">
        <v>2.1</v>
      </c>
      <c r="X474" s="32">
        <v>0.51600000000000001</v>
      </c>
      <c r="Y474" s="32">
        <f t="shared" si="42"/>
        <v>2.1</v>
      </c>
      <c r="Z474" s="32">
        <f t="shared" si="43"/>
        <v>0.51600000000000001</v>
      </c>
      <c r="AA474" s="32">
        <v>0.63100000000000001</v>
      </c>
      <c r="AB474" s="33">
        <v>0.40847956322647</v>
      </c>
      <c r="AC474">
        <f t="shared" si="44"/>
        <v>1448</v>
      </c>
      <c r="AD474">
        <f t="shared" si="45"/>
        <v>7</v>
      </c>
      <c r="AE474">
        <f t="shared" si="46"/>
        <v>1.6</v>
      </c>
      <c r="AF474">
        <f>'TP Factors'!$D$5</f>
        <v>0.88209793191670816</v>
      </c>
      <c r="AG474">
        <f t="shared" si="47"/>
        <v>1.4</v>
      </c>
    </row>
    <row r="475" spans="1:33">
      <c r="A475" s="28" t="s">
        <v>125</v>
      </c>
      <c r="B475" s="28">
        <v>0</v>
      </c>
      <c r="D475" s="29">
        <v>0</v>
      </c>
      <c r="E475" s="28" t="s">
        <v>102</v>
      </c>
      <c r="F475" s="28">
        <v>0</v>
      </c>
      <c r="G475" s="30">
        <v>102.5</v>
      </c>
      <c r="H475" s="28" t="s">
        <v>103</v>
      </c>
      <c r="I475" s="28" t="s">
        <v>104</v>
      </c>
      <c r="J475" s="28">
        <v>0</v>
      </c>
      <c r="K475" s="31">
        <v>297.45642523100003</v>
      </c>
      <c r="L475" s="31">
        <v>2032.2839845399999</v>
      </c>
      <c r="M475" s="29">
        <v>0</v>
      </c>
      <c r="N475" s="29">
        <v>0</v>
      </c>
      <c r="O475" s="28">
        <v>0</v>
      </c>
      <c r="P475" s="28">
        <v>0</v>
      </c>
      <c r="Q475" s="32">
        <v>74852</v>
      </c>
      <c r="R475" s="32">
        <v>1300</v>
      </c>
      <c r="T475" s="28" t="s">
        <v>129</v>
      </c>
      <c r="U475" s="32">
        <v>54.65</v>
      </c>
      <c r="V475" s="32">
        <v>1</v>
      </c>
      <c r="W475" s="32">
        <v>2.1</v>
      </c>
      <c r="X475" s="32">
        <v>0.51600000000000001</v>
      </c>
      <c r="Y475" s="32">
        <f t="shared" si="42"/>
        <v>2.1</v>
      </c>
      <c r="Z475" s="32">
        <f t="shared" si="43"/>
        <v>0.51600000000000001</v>
      </c>
      <c r="AA475" s="32">
        <v>0.66200000000000003</v>
      </c>
      <c r="AB475" s="33">
        <v>0.50179209938931701</v>
      </c>
      <c r="AC475">
        <f t="shared" si="44"/>
        <v>1866</v>
      </c>
      <c r="AD475">
        <f t="shared" si="45"/>
        <v>9</v>
      </c>
      <c r="AE475">
        <f t="shared" si="46"/>
        <v>2.1</v>
      </c>
      <c r="AF475">
        <f>'TP Factors'!$D$5</f>
        <v>0.88209793191670816</v>
      </c>
      <c r="AG475">
        <f t="shared" si="47"/>
        <v>1.9</v>
      </c>
    </row>
    <row r="476" spans="1:33">
      <c r="A476" s="28" t="s">
        <v>125</v>
      </c>
      <c r="B476" s="28">
        <v>0</v>
      </c>
      <c r="D476" s="29">
        <v>0</v>
      </c>
      <c r="E476" s="28" t="s">
        <v>102</v>
      </c>
      <c r="F476" s="28">
        <v>0</v>
      </c>
      <c r="G476" s="30">
        <v>0</v>
      </c>
      <c r="H476" s="28" t="s">
        <v>103</v>
      </c>
      <c r="I476" s="28" t="s">
        <v>104</v>
      </c>
      <c r="J476" s="28">
        <v>0</v>
      </c>
      <c r="K476" s="31">
        <v>8.9698485673799997</v>
      </c>
      <c r="L476" s="31">
        <v>3.6678508017300002</v>
      </c>
      <c r="M476" s="29">
        <v>0</v>
      </c>
      <c r="N476" s="29">
        <v>0</v>
      </c>
      <c r="O476" s="28">
        <v>0</v>
      </c>
      <c r="P476" s="28">
        <v>0</v>
      </c>
      <c r="Q476" s="32">
        <v>74855</v>
      </c>
      <c r="R476" s="32">
        <v>6440</v>
      </c>
      <c r="T476" s="28" t="s">
        <v>171</v>
      </c>
      <c r="U476" s="32">
        <v>54.65</v>
      </c>
      <c r="V476" s="32">
        <v>1</v>
      </c>
      <c r="W476" s="32">
        <v>0</v>
      </c>
      <c r="X476" s="32">
        <v>0</v>
      </c>
      <c r="Y476" s="32">
        <f t="shared" si="42"/>
        <v>0</v>
      </c>
      <c r="Z476" s="32">
        <f t="shared" si="43"/>
        <v>0</v>
      </c>
      <c r="AA476" s="32">
        <v>0.30299999999999999</v>
      </c>
      <c r="AB476" s="33">
        <v>9.0563060708578002E-4</v>
      </c>
      <c r="AC476">
        <f t="shared" si="44"/>
        <v>2</v>
      </c>
      <c r="AD476">
        <f t="shared" si="45"/>
        <v>0</v>
      </c>
      <c r="AE476">
        <f t="shared" si="46"/>
        <v>0</v>
      </c>
      <c r="AF476">
        <f>'TP Factors'!$D$5</f>
        <v>0.88209793191670816</v>
      </c>
      <c r="AG476">
        <f t="shared" si="47"/>
        <v>0</v>
      </c>
    </row>
    <row r="477" spans="1:33">
      <c r="A477" s="28" t="s">
        <v>125</v>
      </c>
      <c r="B477" s="28">
        <v>0</v>
      </c>
      <c r="D477" s="29">
        <v>0</v>
      </c>
      <c r="E477" s="28" t="s">
        <v>102</v>
      </c>
      <c r="F477" s="28">
        <v>0</v>
      </c>
      <c r="G477" s="30">
        <v>0</v>
      </c>
      <c r="H477" s="28" t="s">
        <v>103</v>
      </c>
      <c r="I477" s="28" t="s">
        <v>104</v>
      </c>
      <c r="J477" s="28">
        <v>0</v>
      </c>
      <c r="K477" s="31">
        <v>31.036223126399999</v>
      </c>
      <c r="L477" s="31">
        <v>45.253991103600001</v>
      </c>
      <c r="M477" s="29">
        <v>0</v>
      </c>
      <c r="N477" s="29">
        <v>0</v>
      </c>
      <c r="O477" s="28">
        <v>0</v>
      </c>
      <c r="P477" s="28">
        <v>0</v>
      </c>
      <c r="Q477" s="32">
        <v>74856</v>
      </c>
      <c r="R477" s="32">
        <v>6440</v>
      </c>
      <c r="T477" s="28" t="s">
        <v>171</v>
      </c>
      <c r="U477" s="32">
        <v>54.65</v>
      </c>
      <c r="V477" s="32">
        <v>1</v>
      </c>
      <c r="W477" s="32">
        <v>0</v>
      </c>
      <c r="X477" s="32">
        <v>0</v>
      </c>
      <c r="Y477" s="32">
        <f t="shared" si="42"/>
        <v>0</v>
      </c>
      <c r="Z477" s="32">
        <f t="shared" si="43"/>
        <v>0</v>
      </c>
      <c r="AA477" s="32">
        <v>0.30299999999999999</v>
      </c>
      <c r="AB477" s="33">
        <v>1.1173683034070301E-2</v>
      </c>
      <c r="AC477">
        <f t="shared" si="44"/>
        <v>19</v>
      </c>
      <c r="AD477">
        <f t="shared" si="45"/>
        <v>0</v>
      </c>
      <c r="AE477">
        <f t="shared" si="46"/>
        <v>0</v>
      </c>
      <c r="AF477">
        <f>'TP Factors'!$D$5</f>
        <v>0.88209793191670816</v>
      </c>
      <c r="AG477">
        <f t="shared" si="47"/>
        <v>0</v>
      </c>
    </row>
    <row r="478" spans="1:33">
      <c r="A478" s="28" t="s">
        <v>125</v>
      </c>
      <c r="B478" s="28">
        <v>0</v>
      </c>
      <c r="D478" s="29">
        <v>0</v>
      </c>
      <c r="E478" s="28" t="s">
        <v>102</v>
      </c>
      <c r="F478" s="28">
        <v>0</v>
      </c>
      <c r="G478" s="30">
        <v>0</v>
      </c>
      <c r="H478" s="28" t="s">
        <v>103</v>
      </c>
      <c r="I478" s="28" t="s">
        <v>104</v>
      </c>
      <c r="J478" s="28">
        <v>0</v>
      </c>
      <c r="K478" s="31">
        <v>237.48938917199999</v>
      </c>
      <c r="L478" s="31">
        <v>1438.2128969099999</v>
      </c>
      <c r="M478" s="29">
        <v>0</v>
      </c>
      <c r="N478" s="29">
        <v>0</v>
      </c>
      <c r="O478" s="28">
        <v>0</v>
      </c>
      <c r="P478" s="28">
        <v>0</v>
      </c>
      <c r="Q478" s="32">
        <v>74857</v>
      </c>
      <c r="R478" s="32">
        <v>6440</v>
      </c>
      <c r="T478" s="28" t="s">
        <v>171</v>
      </c>
      <c r="U478" s="32">
        <v>54.65</v>
      </c>
      <c r="V478" s="32">
        <v>1</v>
      </c>
      <c r="W478" s="32">
        <v>0</v>
      </c>
      <c r="X478" s="32">
        <v>0</v>
      </c>
      <c r="Y478" s="32">
        <f t="shared" si="42"/>
        <v>0</v>
      </c>
      <c r="Z478" s="32">
        <f t="shared" si="43"/>
        <v>0</v>
      </c>
      <c r="AA478" s="32">
        <v>0.30299999999999999</v>
      </c>
      <c r="AB478" s="33">
        <v>0.355109759171644</v>
      </c>
      <c r="AC478">
        <f t="shared" si="44"/>
        <v>604</v>
      </c>
      <c r="AD478">
        <f t="shared" si="45"/>
        <v>0</v>
      </c>
      <c r="AE478">
        <f t="shared" si="46"/>
        <v>0</v>
      </c>
      <c r="AF478">
        <f>'TP Factors'!$D$5</f>
        <v>0.88209793191670816</v>
      </c>
      <c r="AG478">
        <f t="shared" si="47"/>
        <v>0</v>
      </c>
    </row>
    <row r="479" spans="1:33">
      <c r="A479" s="28" t="s">
        <v>125</v>
      </c>
      <c r="B479" s="28">
        <v>0</v>
      </c>
      <c r="D479" s="29">
        <v>0</v>
      </c>
      <c r="E479" s="28" t="s">
        <v>102</v>
      </c>
      <c r="F479" s="28">
        <v>0</v>
      </c>
      <c r="G479" s="30">
        <v>0</v>
      </c>
      <c r="H479" s="28" t="s">
        <v>103</v>
      </c>
      <c r="I479" s="28" t="s">
        <v>104</v>
      </c>
      <c r="J479" s="28">
        <v>0</v>
      </c>
      <c r="K479" s="31">
        <v>454.19180276100002</v>
      </c>
      <c r="L479" s="31">
        <v>3557.1590249699998</v>
      </c>
      <c r="M479" s="29">
        <v>0</v>
      </c>
      <c r="N479" s="29">
        <v>0</v>
      </c>
      <c r="O479" s="28">
        <v>0</v>
      </c>
      <c r="P479" s="28">
        <v>0</v>
      </c>
      <c r="Q479" s="32">
        <v>74858</v>
      </c>
      <c r="R479" s="32">
        <v>6440</v>
      </c>
      <c r="T479" s="28" t="s">
        <v>171</v>
      </c>
      <c r="U479" s="32">
        <v>54.65</v>
      </c>
      <c r="V479" s="32">
        <v>1</v>
      </c>
      <c r="W479" s="32">
        <v>0</v>
      </c>
      <c r="X479" s="32">
        <v>0</v>
      </c>
      <c r="Y479" s="32">
        <f t="shared" si="42"/>
        <v>0</v>
      </c>
      <c r="Z479" s="32">
        <f t="shared" si="43"/>
        <v>0</v>
      </c>
      <c r="AA479" s="32">
        <v>0.30299999999999999</v>
      </c>
      <c r="AB479" s="33">
        <v>0.87829968083433396</v>
      </c>
      <c r="AC479">
        <f t="shared" si="44"/>
        <v>1495</v>
      </c>
      <c r="AD479">
        <f t="shared" si="45"/>
        <v>0</v>
      </c>
      <c r="AE479">
        <f t="shared" si="46"/>
        <v>0</v>
      </c>
      <c r="AF479">
        <f>'TP Factors'!$D$5</f>
        <v>0.88209793191670816</v>
      </c>
      <c r="AG479">
        <f t="shared" si="47"/>
        <v>0</v>
      </c>
    </row>
    <row r="480" spans="1:33">
      <c r="A480" s="28" t="s">
        <v>125</v>
      </c>
      <c r="B480" s="28">
        <v>0</v>
      </c>
      <c r="D480" s="29">
        <v>0</v>
      </c>
      <c r="E480" s="28" t="s">
        <v>102</v>
      </c>
      <c r="F480" s="28">
        <v>0</v>
      </c>
      <c r="G480" s="30">
        <v>0</v>
      </c>
      <c r="H480" s="28" t="s">
        <v>103</v>
      </c>
      <c r="I480" s="28" t="s">
        <v>104</v>
      </c>
      <c r="J480" s="28">
        <v>0</v>
      </c>
      <c r="K480" s="31">
        <v>71.746231505500006</v>
      </c>
      <c r="L480" s="31">
        <v>224.32013392100001</v>
      </c>
      <c r="M480" s="29">
        <v>0</v>
      </c>
      <c r="N480" s="29">
        <v>0</v>
      </c>
      <c r="O480" s="28">
        <v>0</v>
      </c>
      <c r="P480" s="28">
        <v>0</v>
      </c>
      <c r="Q480" s="32">
        <v>74859</v>
      </c>
      <c r="R480" s="32">
        <v>6460</v>
      </c>
      <c r="T480" s="28" t="s">
        <v>122</v>
      </c>
      <c r="U480" s="32">
        <v>54.65</v>
      </c>
      <c r="V480" s="32">
        <v>1</v>
      </c>
      <c r="W480" s="32">
        <v>0</v>
      </c>
      <c r="X480" s="32">
        <v>0</v>
      </c>
      <c r="Y480" s="32">
        <f t="shared" si="42"/>
        <v>0</v>
      </c>
      <c r="Z480" s="32">
        <f t="shared" si="43"/>
        <v>0</v>
      </c>
      <c r="AA480" s="32">
        <v>0.30299999999999999</v>
      </c>
      <c r="AB480" s="33">
        <v>5.53869820154822E-2</v>
      </c>
      <c r="AC480">
        <f t="shared" si="44"/>
        <v>94</v>
      </c>
      <c r="AD480">
        <f t="shared" si="45"/>
        <v>0</v>
      </c>
      <c r="AE480">
        <f t="shared" si="46"/>
        <v>0</v>
      </c>
      <c r="AF480">
        <f>'TP Factors'!$D$5</f>
        <v>0.88209793191670816</v>
      </c>
      <c r="AG480">
        <f t="shared" si="47"/>
        <v>0</v>
      </c>
    </row>
    <row r="481" spans="1:33">
      <c r="A481" s="28" t="s">
        <v>125</v>
      </c>
      <c r="B481" s="28">
        <v>0</v>
      </c>
      <c r="D481" s="29">
        <v>0</v>
      </c>
      <c r="E481" s="28" t="s">
        <v>102</v>
      </c>
      <c r="F481" s="28">
        <v>0</v>
      </c>
      <c r="G481" s="30">
        <v>0</v>
      </c>
      <c r="H481" s="28" t="s">
        <v>103</v>
      </c>
      <c r="I481" s="28" t="s">
        <v>104</v>
      </c>
      <c r="J481" s="28">
        <v>0</v>
      </c>
      <c r="K481" s="31">
        <v>22.566388802599999</v>
      </c>
      <c r="L481" s="31">
        <v>12.3262306323</v>
      </c>
      <c r="M481" s="29">
        <v>0</v>
      </c>
      <c r="N481" s="29">
        <v>0</v>
      </c>
      <c r="O481" s="28">
        <v>0</v>
      </c>
      <c r="P481" s="28">
        <v>0</v>
      </c>
      <c r="Q481" s="32">
        <v>74860</v>
      </c>
      <c r="R481" s="32">
        <v>6460</v>
      </c>
      <c r="T481" s="28" t="s">
        <v>182</v>
      </c>
      <c r="U481" s="32">
        <v>54.65</v>
      </c>
      <c r="V481" s="32">
        <v>1</v>
      </c>
      <c r="W481" s="32">
        <v>0</v>
      </c>
      <c r="X481" s="32">
        <v>0</v>
      </c>
      <c r="Y481" s="32">
        <f t="shared" si="42"/>
        <v>0</v>
      </c>
      <c r="Z481" s="32">
        <f t="shared" si="43"/>
        <v>0</v>
      </c>
      <c r="AA481" s="32">
        <v>0.30299999999999999</v>
      </c>
      <c r="AB481" s="33">
        <v>3.0434748396162702E-3</v>
      </c>
      <c r="AC481">
        <f t="shared" si="44"/>
        <v>5</v>
      </c>
      <c r="AD481">
        <f t="shared" si="45"/>
        <v>0</v>
      </c>
      <c r="AE481">
        <f t="shared" si="46"/>
        <v>0</v>
      </c>
      <c r="AF481">
        <f>'TP Factors'!$D$5</f>
        <v>0.88209793191670816</v>
      </c>
      <c r="AG481">
        <f t="shared" si="47"/>
        <v>0</v>
      </c>
    </row>
    <row r="482" spans="1:33">
      <c r="A482" s="28" t="s">
        <v>125</v>
      </c>
      <c r="B482" s="28">
        <v>0</v>
      </c>
      <c r="D482" s="29">
        <v>0</v>
      </c>
      <c r="E482" s="28" t="s">
        <v>102</v>
      </c>
      <c r="F482" s="28">
        <v>0</v>
      </c>
      <c r="G482" s="30">
        <v>0</v>
      </c>
      <c r="H482" s="28" t="s">
        <v>103</v>
      </c>
      <c r="I482" s="28" t="s">
        <v>104</v>
      </c>
      <c r="J482" s="28">
        <v>0</v>
      </c>
      <c r="K482" s="31">
        <v>232.827705869</v>
      </c>
      <c r="L482" s="31">
        <v>2054.88778009</v>
      </c>
      <c r="M482" s="29">
        <v>0</v>
      </c>
      <c r="N482" s="29">
        <v>0</v>
      </c>
      <c r="O482" s="28">
        <v>0</v>
      </c>
      <c r="P482" s="28">
        <v>0</v>
      </c>
      <c r="Q482" s="32">
        <v>74861</v>
      </c>
      <c r="R482" s="32">
        <v>6460</v>
      </c>
      <c r="T482" s="28" t="s">
        <v>182</v>
      </c>
      <c r="U482" s="32">
        <v>54.65</v>
      </c>
      <c r="V482" s="32">
        <v>1</v>
      </c>
      <c r="W482" s="32">
        <v>0</v>
      </c>
      <c r="X482" s="32">
        <v>0</v>
      </c>
      <c r="Y482" s="32">
        <f t="shared" si="42"/>
        <v>0</v>
      </c>
      <c r="Z482" s="32">
        <f t="shared" si="43"/>
        <v>0</v>
      </c>
      <c r="AA482" s="32">
        <v>0.30299999999999999</v>
      </c>
      <c r="AB482" s="33">
        <v>0.50737320178726797</v>
      </c>
      <c r="AC482">
        <f t="shared" si="44"/>
        <v>864</v>
      </c>
      <c r="AD482">
        <f t="shared" si="45"/>
        <v>0</v>
      </c>
      <c r="AE482">
        <f t="shared" si="46"/>
        <v>0</v>
      </c>
      <c r="AF482">
        <f>'TP Factors'!$D$5</f>
        <v>0.88209793191670816</v>
      </c>
      <c r="AG482">
        <f t="shared" si="47"/>
        <v>0</v>
      </c>
    </row>
    <row r="483" spans="1:33">
      <c r="A483" s="28" t="s">
        <v>125</v>
      </c>
      <c r="B483" s="28">
        <v>0</v>
      </c>
      <c r="D483" s="29">
        <v>0</v>
      </c>
      <c r="E483" s="28" t="s">
        <v>102</v>
      </c>
      <c r="F483" s="28">
        <v>0</v>
      </c>
      <c r="G483" s="30">
        <v>0</v>
      </c>
      <c r="H483" s="28" t="s">
        <v>103</v>
      </c>
      <c r="I483" s="28" t="s">
        <v>104</v>
      </c>
      <c r="J483" s="28">
        <v>0</v>
      </c>
      <c r="K483" s="31">
        <v>184.47675316799999</v>
      </c>
      <c r="L483" s="31">
        <v>1531.1346685599999</v>
      </c>
      <c r="M483" s="29">
        <v>0</v>
      </c>
      <c r="N483" s="29">
        <v>0</v>
      </c>
      <c r="O483" s="28">
        <v>0</v>
      </c>
      <c r="P483" s="28">
        <v>0</v>
      </c>
      <c r="Q483" s="32">
        <v>74862</v>
      </c>
      <c r="R483" s="32">
        <v>6460</v>
      </c>
      <c r="T483" s="28" t="s">
        <v>130</v>
      </c>
      <c r="U483" s="32">
        <v>54.65</v>
      </c>
      <c r="V483" s="32">
        <v>1</v>
      </c>
      <c r="W483" s="32">
        <v>0</v>
      </c>
      <c r="X483" s="32">
        <v>0</v>
      </c>
      <c r="Y483" s="32">
        <f t="shared" si="42"/>
        <v>0</v>
      </c>
      <c r="Z483" s="32">
        <f t="shared" si="43"/>
        <v>0</v>
      </c>
      <c r="AA483" s="32">
        <v>0.26600000000000001</v>
      </c>
      <c r="AB483" s="33">
        <v>0.37805309710655</v>
      </c>
      <c r="AC483">
        <f t="shared" si="44"/>
        <v>565</v>
      </c>
      <c r="AD483">
        <f t="shared" si="45"/>
        <v>0</v>
      </c>
      <c r="AE483">
        <f t="shared" si="46"/>
        <v>0</v>
      </c>
      <c r="AF483">
        <f>'TP Factors'!$D$5</f>
        <v>0.88209793191670816</v>
      </c>
      <c r="AG483">
        <f t="shared" si="47"/>
        <v>0</v>
      </c>
    </row>
    <row r="484" spans="1:33">
      <c r="A484" s="28" t="s">
        <v>125</v>
      </c>
      <c r="B484" s="28">
        <v>0</v>
      </c>
      <c r="D484" s="29">
        <v>0</v>
      </c>
      <c r="E484" s="28" t="s">
        <v>102</v>
      </c>
      <c r="F484" s="28">
        <v>0</v>
      </c>
      <c r="G484" s="30">
        <v>0</v>
      </c>
      <c r="H484" s="28" t="s">
        <v>103</v>
      </c>
      <c r="I484" s="28" t="s">
        <v>104</v>
      </c>
      <c r="J484" s="28">
        <v>0</v>
      </c>
      <c r="K484" s="31">
        <v>252.76857661299999</v>
      </c>
      <c r="L484" s="31">
        <v>1572.7699224600001</v>
      </c>
      <c r="M484" s="29">
        <v>0</v>
      </c>
      <c r="N484" s="29">
        <v>0</v>
      </c>
      <c r="O484" s="28">
        <v>0</v>
      </c>
      <c r="P484" s="28">
        <v>0</v>
      </c>
      <c r="Q484" s="32">
        <v>74863</v>
      </c>
      <c r="R484" s="32">
        <v>6460</v>
      </c>
      <c r="T484" s="28" t="s">
        <v>122</v>
      </c>
      <c r="U484" s="32">
        <v>54.65</v>
      </c>
      <c r="V484" s="32">
        <v>1</v>
      </c>
      <c r="W484" s="32">
        <v>0</v>
      </c>
      <c r="X484" s="32">
        <v>0</v>
      </c>
      <c r="Y484" s="32">
        <f t="shared" si="42"/>
        <v>0</v>
      </c>
      <c r="Z484" s="32">
        <f t="shared" si="43"/>
        <v>0</v>
      </c>
      <c r="AA484" s="32">
        <v>0.30299999999999999</v>
      </c>
      <c r="AB484" s="33">
        <v>0.38833330732119498</v>
      </c>
      <c r="AC484">
        <f t="shared" si="44"/>
        <v>661</v>
      </c>
      <c r="AD484">
        <f t="shared" si="45"/>
        <v>0</v>
      </c>
      <c r="AE484">
        <f t="shared" si="46"/>
        <v>0</v>
      </c>
      <c r="AF484">
        <f>'TP Factors'!$D$5</f>
        <v>0.88209793191670816</v>
      </c>
      <c r="AG484">
        <f t="shared" si="47"/>
        <v>0</v>
      </c>
    </row>
    <row r="485" spans="1:33">
      <c r="A485" s="28" t="s">
        <v>125</v>
      </c>
      <c r="B485" s="28">
        <v>0</v>
      </c>
      <c r="D485" s="29">
        <v>0</v>
      </c>
      <c r="E485" s="28" t="s">
        <v>102</v>
      </c>
      <c r="F485" s="28">
        <v>0</v>
      </c>
      <c r="G485" s="30">
        <v>3</v>
      </c>
      <c r="H485" s="28" t="s">
        <v>103</v>
      </c>
      <c r="I485" s="28" t="s">
        <v>104</v>
      </c>
      <c r="J485" s="28">
        <v>0</v>
      </c>
      <c r="K485" s="31">
        <v>160.86296619800001</v>
      </c>
      <c r="L485" s="31">
        <v>1301.87319594</v>
      </c>
      <c r="M485" s="29">
        <v>0</v>
      </c>
      <c r="N485" s="29">
        <v>0</v>
      </c>
      <c r="O485" s="28">
        <v>0</v>
      </c>
      <c r="P485" s="28">
        <v>0</v>
      </c>
      <c r="Q485" s="32">
        <v>74866</v>
      </c>
      <c r="R485" s="32">
        <v>3200</v>
      </c>
      <c r="T485" s="28" t="s">
        <v>157</v>
      </c>
      <c r="U485" s="32">
        <v>54.65</v>
      </c>
      <c r="V485" s="32">
        <v>1</v>
      </c>
      <c r="W485" s="32">
        <v>1.2</v>
      </c>
      <c r="X485" s="32">
        <v>6.4000000000000001E-2</v>
      </c>
      <c r="Y485" s="32">
        <f t="shared" si="42"/>
        <v>1.2</v>
      </c>
      <c r="Z485" s="32">
        <f t="shared" si="43"/>
        <v>6.4000000000000001E-2</v>
      </c>
      <c r="AA485" s="32">
        <v>0.06</v>
      </c>
      <c r="AB485" s="33">
        <v>0.32144615810907701</v>
      </c>
      <c r="AC485">
        <f t="shared" si="44"/>
        <v>108</v>
      </c>
      <c r="AD485">
        <f t="shared" si="45"/>
        <v>0</v>
      </c>
      <c r="AE485">
        <f t="shared" si="46"/>
        <v>0</v>
      </c>
      <c r="AF485">
        <f>'TP Factors'!$D$5</f>
        <v>0.88209793191670816</v>
      </c>
      <c r="AG485">
        <f t="shared" si="47"/>
        <v>0</v>
      </c>
    </row>
    <row r="486" spans="1:33">
      <c r="A486" s="28" t="s">
        <v>125</v>
      </c>
      <c r="B486" s="28">
        <v>0</v>
      </c>
      <c r="D486" s="29">
        <v>0</v>
      </c>
      <c r="E486" s="28" t="s">
        <v>102</v>
      </c>
      <c r="F486" s="28">
        <v>0</v>
      </c>
      <c r="G486" s="30">
        <v>3</v>
      </c>
      <c r="H486" s="28" t="s">
        <v>103</v>
      </c>
      <c r="I486" s="28" t="s">
        <v>104</v>
      </c>
      <c r="J486" s="28">
        <v>0</v>
      </c>
      <c r="K486" s="31">
        <v>73.177420021399996</v>
      </c>
      <c r="L486" s="31">
        <v>231.60013541800001</v>
      </c>
      <c r="M486" s="29">
        <v>0</v>
      </c>
      <c r="N486" s="29">
        <v>0</v>
      </c>
      <c r="O486" s="28">
        <v>0</v>
      </c>
      <c r="P486" s="28">
        <v>0</v>
      </c>
      <c r="Q486" s="32">
        <v>74867</v>
      </c>
      <c r="R486" s="32">
        <v>3200</v>
      </c>
      <c r="T486" s="28" t="s">
        <v>157</v>
      </c>
      <c r="U486" s="32">
        <v>54.65</v>
      </c>
      <c r="V486" s="32">
        <v>1</v>
      </c>
      <c r="W486" s="32">
        <v>1.2</v>
      </c>
      <c r="X486" s="32">
        <v>6.4000000000000001E-2</v>
      </c>
      <c r="Y486" s="32">
        <f t="shared" si="42"/>
        <v>1.2</v>
      </c>
      <c r="Z486" s="32">
        <f t="shared" si="43"/>
        <v>6.4000000000000001E-2</v>
      </c>
      <c r="AA486" s="32">
        <v>0.06</v>
      </c>
      <c r="AB486" s="33">
        <v>5.7184503675781803E-2</v>
      </c>
      <c r="AC486">
        <f t="shared" si="44"/>
        <v>19</v>
      </c>
      <c r="AD486">
        <f t="shared" si="45"/>
        <v>0</v>
      </c>
      <c r="AE486">
        <f t="shared" si="46"/>
        <v>0</v>
      </c>
      <c r="AF486">
        <f>'TP Factors'!$D$5</f>
        <v>0.88209793191670816</v>
      </c>
      <c r="AG486">
        <f t="shared" si="47"/>
        <v>0</v>
      </c>
    </row>
    <row r="487" spans="1:33">
      <c r="A487" s="28" t="s">
        <v>125</v>
      </c>
      <c r="B487" s="28">
        <v>0</v>
      </c>
      <c r="D487" s="29">
        <v>0</v>
      </c>
      <c r="E487" s="28" t="s">
        <v>102</v>
      </c>
      <c r="F487" s="28">
        <v>0</v>
      </c>
      <c r="G487" s="30">
        <v>3</v>
      </c>
      <c r="H487" s="28" t="s">
        <v>103</v>
      </c>
      <c r="I487" s="28" t="s">
        <v>104</v>
      </c>
      <c r="J487" s="28">
        <v>0</v>
      </c>
      <c r="K487" s="31">
        <v>136.971549127</v>
      </c>
      <c r="L487" s="31">
        <v>721.02967407899996</v>
      </c>
      <c r="M487" s="29">
        <v>0</v>
      </c>
      <c r="N487" s="29">
        <v>0</v>
      </c>
      <c r="O487" s="28">
        <v>0</v>
      </c>
      <c r="P487" s="28">
        <v>0</v>
      </c>
      <c r="Q487" s="32">
        <v>74868</v>
      </c>
      <c r="R487" s="32">
        <v>3200</v>
      </c>
      <c r="T487" s="28" t="s">
        <v>157</v>
      </c>
      <c r="U487" s="32">
        <v>54.65</v>
      </c>
      <c r="V487" s="32">
        <v>1</v>
      </c>
      <c r="W487" s="32">
        <v>1.2</v>
      </c>
      <c r="X487" s="32">
        <v>6.4000000000000001E-2</v>
      </c>
      <c r="Y487" s="32">
        <f t="shared" si="42"/>
        <v>1.2</v>
      </c>
      <c r="Z487" s="32">
        <f t="shared" si="43"/>
        <v>6.4000000000000001E-2</v>
      </c>
      <c r="AA487" s="32">
        <v>0.06</v>
      </c>
      <c r="AB487" s="33">
        <v>0.17802980100815299</v>
      </c>
      <c r="AC487">
        <f t="shared" si="44"/>
        <v>60</v>
      </c>
      <c r="AD487">
        <f t="shared" si="45"/>
        <v>0</v>
      </c>
      <c r="AE487">
        <f t="shared" si="46"/>
        <v>0</v>
      </c>
      <c r="AF487">
        <f>'TP Factors'!$D$5</f>
        <v>0.88209793191670816</v>
      </c>
      <c r="AG487">
        <f t="shared" si="47"/>
        <v>0</v>
      </c>
    </row>
    <row r="488" spans="1:33">
      <c r="A488" s="28" t="s">
        <v>125</v>
      </c>
      <c r="B488" s="28">
        <v>0</v>
      </c>
      <c r="D488" s="29">
        <v>0</v>
      </c>
      <c r="E488" s="28" t="s">
        <v>102</v>
      </c>
      <c r="F488" s="28">
        <v>0</v>
      </c>
      <c r="G488" s="30">
        <v>3</v>
      </c>
      <c r="H488" s="28" t="s">
        <v>103</v>
      </c>
      <c r="I488" s="28" t="s">
        <v>104</v>
      </c>
      <c r="J488" s="28">
        <v>0</v>
      </c>
      <c r="K488" s="31">
        <v>153.660190159</v>
      </c>
      <c r="L488" s="31">
        <v>1066.9928546000001</v>
      </c>
      <c r="M488" s="29">
        <v>0</v>
      </c>
      <c r="N488" s="29">
        <v>0</v>
      </c>
      <c r="O488" s="28">
        <v>0</v>
      </c>
      <c r="P488" s="28">
        <v>0</v>
      </c>
      <c r="Q488" s="32">
        <v>74869</v>
      </c>
      <c r="R488" s="32">
        <v>3200</v>
      </c>
      <c r="T488" s="28" t="s">
        <v>157</v>
      </c>
      <c r="U488" s="32">
        <v>54.65</v>
      </c>
      <c r="V488" s="32">
        <v>1</v>
      </c>
      <c r="W488" s="32">
        <v>1.2</v>
      </c>
      <c r="X488" s="32">
        <v>6.4000000000000001E-2</v>
      </c>
      <c r="Y488" s="32">
        <f t="shared" si="42"/>
        <v>1.2</v>
      </c>
      <c r="Z488" s="32">
        <f t="shared" si="43"/>
        <v>6.4000000000000001E-2</v>
      </c>
      <c r="AA488" s="32">
        <v>0.06</v>
      </c>
      <c r="AB488" s="33">
        <v>0.26345174439499303</v>
      </c>
      <c r="AC488">
        <f t="shared" si="44"/>
        <v>89</v>
      </c>
      <c r="AD488">
        <f t="shared" si="45"/>
        <v>0</v>
      </c>
      <c r="AE488">
        <f t="shared" si="46"/>
        <v>0</v>
      </c>
      <c r="AF488">
        <f>'TP Factors'!$D$5</f>
        <v>0.88209793191670816</v>
      </c>
      <c r="AG488">
        <f t="shared" si="47"/>
        <v>0</v>
      </c>
    </row>
    <row r="489" spans="1:33">
      <c r="A489" s="28" t="s">
        <v>125</v>
      </c>
      <c r="B489" s="28">
        <v>0</v>
      </c>
      <c r="D489" s="29">
        <v>0</v>
      </c>
      <c r="E489" s="28" t="s">
        <v>102</v>
      </c>
      <c r="F489" s="28">
        <v>0</v>
      </c>
      <c r="G489" s="30">
        <v>3</v>
      </c>
      <c r="H489" s="28" t="s">
        <v>103</v>
      </c>
      <c r="I489" s="28" t="s">
        <v>104</v>
      </c>
      <c r="J489" s="28">
        <v>0</v>
      </c>
      <c r="K489" s="31">
        <v>91.649381692899993</v>
      </c>
      <c r="L489" s="31">
        <v>372.88106408700003</v>
      </c>
      <c r="M489" s="29">
        <v>0</v>
      </c>
      <c r="N489" s="29">
        <v>0</v>
      </c>
      <c r="O489" s="28">
        <v>0</v>
      </c>
      <c r="P489" s="28">
        <v>0</v>
      </c>
      <c r="Q489" s="32">
        <v>74870</v>
      </c>
      <c r="R489" s="32">
        <v>3200</v>
      </c>
      <c r="T489" s="28" t="s">
        <v>157</v>
      </c>
      <c r="U489" s="32">
        <v>54.65</v>
      </c>
      <c r="V489" s="32">
        <v>1</v>
      </c>
      <c r="W489" s="32">
        <v>1.2</v>
      </c>
      <c r="X489" s="32">
        <v>6.4000000000000001E-2</v>
      </c>
      <c r="Y489" s="32">
        <f t="shared" si="42"/>
        <v>1.2</v>
      </c>
      <c r="Z489" s="32">
        <f t="shared" si="43"/>
        <v>6.4000000000000001E-2</v>
      </c>
      <c r="AA489" s="32">
        <v>0.06</v>
      </c>
      <c r="AB489" s="33">
        <v>9.2068255846692301E-2</v>
      </c>
      <c r="AC489">
        <f t="shared" si="44"/>
        <v>31</v>
      </c>
      <c r="AD489">
        <f t="shared" si="45"/>
        <v>0</v>
      </c>
      <c r="AE489">
        <f t="shared" si="46"/>
        <v>0</v>
      </c>
      <c r="AF489">
        <f>'TP Factors'!$D$5</f>
        <v>0.88209793191670816</v>
      </c>
      <c r="AG489">
        <f t="shared" si="47"/>
        <v>0</v>
      </c>
    </row>
    <row r="490" spans="1:33">
      <c r="A490" s="28" t="s">
        <v>125</v>
      </c>
      <c r="B490" s="28">
        <v>0</v>
      </c>
      <c r="D490" s="29">
        <v>0</v>
      </c>
      <c r="E490" s="28" t="s">
        <v>102</v>
      </c>
      <c r="F490" s="28">
        <v>0</v>
      </c>
      <c r="G490" s="30">
        <v>3</v>
      </c>
      <c r="H490" s="28" t="s">
        <v>103</v>
      </c>
      <c r="I490" s="28" t="s">
        <v>104</v>
      </c>
      <c r="J490" s="28">
        <v>0</v>
      </c>
      <c r="K490" s="31">
        <v>104.61498676799999</v>
      </c>
      <c r="L490" s="31">
        <v>565.69084874199996</v>
      </c>
      <c r="M490" s="29">
        <v>0</v>
      </c>
      <c r="N490" s="29">
        <v>0</v>
      </c>
      <c r="O490" s="28">
        <v>0</v>
      </c>
      <c r="P490" s="28">
        <v>0</v>
      </c>
      <c r="Q490" s="32">
        <v>74871</v>
      </c>
      <c r="R490" s="32">
        <v>3200</v>
      </c>
      <c r="T490" s="28" t="s">
        <v>157</v>
      </c>
      <c r="U490" s="32">
        <v>54.65</v>
      </c>
      <c r="V490" s="32">
        <v>1</v>
      </c>
      <c r="W490" s="32">
        <v>1.2</v>
      </c>
      <c r="X490" s="32">
        <v>6.4000000000000001E-2</v>
      </c>
      <c r="Y490" s="32">
        <f t="shared" si="42"/>
        <v>1.2</v>
      </c>
      <c r="Z490" s="32">
        <f t="shared" si="43"/>
        <v>6.4000000000000001E-2</v>
      </c>
      <c r="AA490" s="32">
        <v>0.06</v>
      </c>
      <c r="AB490" s="33">
        <v>0.13967501661932399</v>
      </c>
      <c r="AC490">
        <f t="shared" si="44"/>
        <v>47</v>
      </c>
      <c r="AD490">
        <f t="shared" si="45"/>
        <v>0</v>
      </c>
      <c r="AE490">
        <f t="shared" si="46"/>
        <v>0</v>
      </c>
      <c r="AF490">
        <f>'TP Factors'!$D$5</f>
        <v>0.88209793191670816</v>
      </c>
      <c r="AG490">
        <f t="shared" si="47"/>
        <v>0</v>
      </c>
    </row>
    <row r="491" spans="1:33">
      <c r="A491" s="28" t="s">
        <v>125</v>
      </c>
      <c r="B491" s="28">
        <v>0</v>
      </c>
      <c r="D491" s="29">
        <v>0</v>
      </c>
      <c r="E491" s="28" t="s">
        <v>102</v>
      </c>
      <c r="F491" s="28">
        <v>0</v>
      </c>
      <c r="G491" s="30">
        <v>3</v>
      </c>
      <c r="H491" s="28" t="s">
        <v>103</v>
      </c>
      <c r="I491" s="28" t="s">
        <v>104</v>
      </c>
      <c r="J491" s="28">
        <v>0</v>
      </c>
      <c r="K491" s="31">
        <v>321.29845479800002</v>
      </c>
      <c r="L491" s="31">
        <v>2904.8517199100002</v>
      </c>
      <c r="M491" s="29">
        <v>0</v>
      </c>
      <c r="N491" s="29">
        <v>0</v>
      </c>
      <c r="O491" s="28">
        <v>0</v>
      </c>
      <c r="P491" s="28">
        <v>0</v>
      </c>
      <c r="Q491" s="32">
        <v>74872</v>
      </c>
      <c r="R491" s="32">
        <v>3200</v>
      </c>
      <c r="T491" s="28" t="s">
        <v>141</v>
      </c>
      <c r="U491" s="32">
        <v>54.65</v>
      </c>
      <c r="V491" s="32">
        <v>1</v>
      </c>
      <c r="W491" s="32">
        <v>1.2</v>
      </c>
      <c r="X491" s="32">
        <v>6.4000000000000001E-2</v>
      </c>
      <c r="Y491" s="32">
        <f t="shared" si="42"/>
        <v>1.2</v>
      </c>
      <c r="Z491" s="32">
        <f t="shared" si="43"/>
        <v>6.4000000000000001E-2</v>
      </c>
      <c r="AA491" s="32">
        <v>0.4</v>
      </c>
      <c r="AB491" s="33">
        <v>0.71723823473255199</v>
      </c>
      <c r="AC491">
        <f t="shared" si="44"/>
        <v>1612</v>
      </c>
      <c r="AD491">
        <f t="shared" si="45"/>
        <v>4</v>
      </c>
      <c r="AE491">
        <f t="shared" si="46"/>
        <v>0.2</v>
      </c>
      <c r="AF491">
        <f>'TP Factors'!$D$5</f>
        <v>0.88209793191670816</v>
      </c>
      <c r="AG491">
        <f t="shared" si="47"/>
        <v>0.2</v>
      </c>
    </row>
    <row r="492" spans="1:33">
      <c r="A492" s="28" t="s">
        <v>125</v>
      </c>
      <c r="B492" s="28">
        <v>0</v>
      </c>
      <c r="D492" s="29">
        <v>0</v>
      </c>
      <c r="E492" s="28" t="s">
        <v>102</v>
      </c>
      <c r="F492" s="28">
        <v>0</v>
      </c>
      <c r="G492" s="30">
        <v>3</v>
      </c>
      <c r="H492" s="28" t="s">
        <v>103</v>
      </c>
      <c r="I492" s="28" t="s">
        <v>104</v>
      </c>
      <c r="J492" s="28">
        <v>0</v>
      </c>
      <c r="K492" s="31">
        <v>212.63632977399999</v>
      </c>
      <c r="L492" s="31">
        <v>1288.80501338</v>
      </c>
      <c r="M492" s="29">
        <v>0</v>
      </c>
      <c r="N492" s="29">
        <v>0</v>
      </c>
      <c r="O492" s="28">
        <v>0</v>
      </c>
      <c r="P492" s="28">
        <v>0</v>
      </c>
      <c r="Q492" s="32">
        <v>74873</v>
      </c>
      <c r="R492" s="32">
        <v>3200</v>
      </c>
      <c r="T492" s="28" t="s">
        <v>141</v>
      </c>
      <c r="U492" s="32">
        <v>54.65</v>
      </c>
      <c r="V492" s="32">
        <v>1</v>
      </c>
      <c r="W492" s="32">
        <v>1.2</v>
      </c>
      <c r="X492" s="32">
        <v>6.4000000000000001E-2</v>
      </c>
      <c r="Y492" s="32">
        <f t="shared" si="42"/>
        <v>1.2</v>
      </c>
      <c r="Z492" s="32">
        <f t="shared" si="43"/>
        <v>6.4000000000000001E-2</v>
      </c>
      <c r="AA492" s="32">
        <v>0.4</v>
      </c>
      <c r="AB492" s="33">
        <v>0.31821943557591098</v>
      </c>
      <c r="AC492">
        <f t="shared" si="44"/>
        <v>715</v>
      </c>
      <c r="AD492">
        <f t="shared" si="45"/>
        <v>2</v>
      </c>
      <c r="AE492">
        <f t="shared" si="46"/>
        <v>0.1</v>
      </c>
      <c r="AF492">
        <f>'TP Factors'!$D$5</f>
        <v>0.88209793191670816</v>
      </c>
      <c r="AG492">
        <f t="shared" si="47"/>
        <v>0.1</v>
      </c>
    </row>
    <row r="493" spans="1:33">
      <c r="A493" s="28" t="s">
        <v>125</v>
      </c>
      <c r="B493" s="28">
        <v>0</v>
      </c>
      <c r="D493" s="29">
        <v>0</v>
      </c>
      <c r="E493" s="28" t="s">
        <v>102</v>
      </c>
      <c r="F493" s="28">
        <v>0</v>
      </c>
      <c r="G493" s="30">
        <v>3</v>
      </c>
      <c r="H493" s="28" t="s">
        <v>103</v>
      </c>
      <c r="I493" s="28" t="s">
        <v>104</v>
      </c>
      <c r="J493" s="28">
        <v>0</v>
      </c>
      <c r="K493" s="31">
        <v>68.732302304200005</v>
      </c>
      <c r="L493" s="31">
        <v>175.58851329699999</v>
      </c>
      <c r="M493" s="29">
        <v>0</v>
      </c>
      <c r="N493" s="29">
        <v>0</v>
      </c>
      <c r="O493" s="28">
        <v>0</v>
      </c>
      <c r="P493" s="28">
        <v>0</v>
      </c>
      <c r="Q493" s="32">
        <v>74874</v>
      </c>
      <c r="R493" s="32">
        <v>3200</v>
      </c>
      <c r="T493" s="28" t="s">
        <v>157</v>
      </c>
      <c r="U493" s="32">
        <v>54.65</v>
      </c>
      <c r="V493" s="32">
        <v>1</v>
      </c>
      <c r="W493" s="32">
        <v>1.2</v>
      </c>
      <c r="X493" s="32">
        <v>6.4000000000000001E-2</v>
      </c>
      <c r="Y493" s="32">
        <f t="shared" si="42"/>
        <v>1.2</v>
      </c>
      <c r="Z493" s="32">
        <f t="shared" si="43"/>
        <v>6.4000000000000001E-2</v>
      </c>
      <c r="AA493" s="32">
        <v>0.06</v>
      </c>
      <c r="AB493" s="33">
        <v>4.3354645882424901E-2</v>
      </c>
      <c r="AC493">
        <f t="shared" si="44"/>
        <v>15</v>
      </c>
      <c r="AD493">
        <f t="shared" si="45"/>
        <v>0</v>
      </c>
      <c r="AE493">
        <f t="shared" si="46"/>
        <v>0</v>
      </c>
      <c r="AF493">
        <f>'TP Factors'!$D$5</f>
        <v>0.88209793191670816</v>
      </c>
      <c r="AG493">
        <f t="shared" si="47"/>
        <v>0</v>
      </c>
    </row>
    <row r="494" spans="1:33">
      <c r="A494" s="28" t="s">
        <v>125</v>
      </c>
      <c r="B494" s="28">
        <v>0</v>
      </c>
      <c r="D494" s="29">
        <v>0</v>
      </c>
      <c r="E494" s="28" t="s">
        <v>102</v>
      </c>
      <c r="F494" s="28">
        <v>0</v>
      </c>
      <c r="G494" s="30">
        <v>3</v>
      </c>
      <c r="H494" s="28" t="s">
        <v>103</v>
      </c>
      <c r="I494" s="28" t="s">
        <v>104</v>
      </c>
      <c r="J494" s="28">
        <v>0</v>
      </c>
      <c r="K494" s="31">
        <v>121.99704617499999</v>
      </c>
      <c r="L494" s="31">
        <v>728.47826461</v>
      </c>
      <c r="M494" s="29">
        <v>0</v>
      </c>
      <c r="N494" s="29">
        <v>0</v>
      </c>
      <c r="O494" s="28">
        <v>0</v>
      </c>
      <c r="P494" s="28">
        <v>0</v>
      </c>
      <c r="Q494" s="32">
        <v>74875</v>
      </c>
      <c r="R494" s="32">
        <v>3200</v>
      </c>
      <c r="T494" s="28" t="s">
        <v>157</v>
      </c>
      <c r="U494" s="32">
        <v>54.65</v>
      </c>
      <c r="V494" s="32">
        <v>1</v>
      </c>
      <c r="W494" s="32">
        <v>1.2</v>
      </c>
      <c r="X494" s="32">
        <v>6.4000000000000001E-2</v>
      </c>
      <c r="Y494" s="32">
        <f t="shared" si="42"/>
        <v>1.2</v>
      </c>
      <c r="Z494" s="32">
        <f t="shared" si="43"/>
        <v>6.4000000000000001E-2</v>
      </c>
      <c r="AA494" s="32">
        <v>0.06</v>
      </c>
      <c r="AB494" s="33">
        <v>0.17986890144838499</v>
      </c>
      <c r="AC494">
        <f t="shared" si="44"/>
        <v>61</v>
      </c>
      <c r="AD494">
        <f t="shared" si="45"/>
        <v>0</v>
      </c>
      <c r="AE494">
        <f t="shared" si="46"/>
        <v>0</v>
      </c>
      <c r="AF494">
        <f>'TP Factors'!$D$5</f>
        <v>0.88209793191670816</v>
      </c>
      <c r="AG494">
        <f t="shared" si="47"/>
        <v>0</v>
      </c>
    </row>
    <row r="495" spans="1:33">
      <c r="A495" s="28" t="s">
        <v>125</v>
      </c>
      <c r="B495" s="28">
        <v>0</v>
      </c>
      <c r="D495" s="29">
        <v>0</v>
      </c>
      <c r="E495" s="28" t="s">
        <v>102</v>
      </c>
      <c r="F495" s="28">
        <v>0</v>
      </c>
      <c r="G495" s="30">
        <v>3</v>
      </c>
      <c r="H495" s="28" t="s">
        <v>103</v>
      </c>
      <c r="I495" s="28" t="s">
        <v>104</v>
      </c>
      <c r="J495" s="28">
        <v>0</v>
      </c>
      <c r="K495" s="31">
        <v>139.80620673000001</v>
      </c>
      <c r="L495" s="31">
        <v>564.91531779399998</v>
      </c>
      <c r="M495" s="29">
        <v>0</v>
      </c>
      <c r="N495" s="29">
        <v>0</v>
      </c>
      <c r="O495" s="28">
        <v>0</v>
      </c>
      <c r="P495" s="28">
        <v>0</v>
      </c>
      <c r="Q495" s="32">
        <v>74876</v>
      </c>
      <c r="R495" s="32">
        <v>3200</v>
      </c>
      <c r="T495" s="28" t="s">
        <v>157</v>
      </c>
      <c r="U495" s="32">
        <v>54.65</v>
      </c>
      <c r="V495" s="32">
        <v>1</v>
      </c>
      <c r="W495" s="32">
        <v>1.2</v>
      </c>
      <c r="X495" s="32">
        <v>6.4000000000000001E-2</v>
      </c>
      <c r="Y495" s="32">
        <f t="shared" si="42"/>
        <v>1.2</v>
      </c>
      <c r="Z495" s="32">
        <f t="shared" si="43"/>
        <v>6.4000000000000001E-2</v>
      </c>
      <c r="AA495" s="32">
        <v>0.06</v>
      </c>
      <c r="AB495" s="33">
        <v>0.13948353702090599</v>
      </c>
      <c r="AC495">
        <f t="shared" si="44"/>
        <v>47</v>
      </c>
      <c r="AD495">
        <f t="shared" si="45"/>
        <v>0</v>
      </c>
      <c r="AE495">
        <f t="shared" si="46"/>
        <v>0</v>
      </c>
      <c r="AF495">
        <f>'TP Factors'!$D$5</f>
        <v>0.88209793191670816</v>
      </c>
      <c r="AG495">
        <f t="shared" si="47"/>
        <v>0</v>
      </c>
    </row>
    <row r="496" spans="1:33">
      <c r="A496" s="28" t="s">
        <v>125</v>
      </c>
      <c r="B496" s="28">
        <v>0</v>
      </c>
      <c r="D496" s="29">
        <v>0</v>
      </c>
      <c r="E496" s="28" t="s">
        <v>102</v>
      </c>
      <c r="F496" s="28">
        <v>0</v>
      </c>
      <c r="G496" s="30">
        <v>3</v>
      </c>
      <c r="H496" s="28" t="s">
        <v>103</v>
      </c>
      <c r="I496" s="28" t="s">
        <v>104</v>
      </c>
      <c r="J496" s="28">
        <v>0</v>
      </c>
      <c r="K496" s="31">
        <v>801.89528344899998</v>
      </c>
      <c r="L496" s="31">
        <v>6381.5891478200001</v>
      </c>
      <c r="M496" s="29">
        <v>0</v>
      </c>
      <c r="N496" s="29">
        <v>0</v>
      </c>
      <c r="O496" s="28">
        <v>0</v>
      </c>
      <c r="P496" s="28">
        <v>0</v>
      </c>
      <c r="Q496" s="32">
        <v>74896</v>
      </c>
      <c r="R496" s="32">
        <v>3200</v>
      </c>
      <c r="T496" s="28" t="s">
        <v>141</v>
      </c>
      <c r="U496" s="32">
        <v>54.65</v>
      </c>
      <c r="V496" s="32">
        <v>1</v>
      </c>
      <c r="W496" s="32">
        <v>1.2</v>
      </c>
      <c r="X496" s="32">
        <v>6.4000000000000001E-2</v>
      </c>
      <c r="Y496" s="32">
        <f t="shared" si="42"/>
        <v>1.2</v>
      </c>
      <c r="Z496" s="32">
        <f t="shared" si="43"/>
        <v>6.4000000000000001E-2</v>
      </c>
      <c r="AA496" s="32">
        <v>0.4</v>
      </c>
      <c r="AB496" s="33">
        <v>1.57568112816429</v>
      </c>
      <c r="AC496">
        <f t="shared" si="44"/>
        <v>3541</v>
      </c>
      <c r="AD496">
        <f t="shared" si="45"/>
        <v>9</v>
      </c>
      <c r="AE496">
        <f t="shared" si="46"/>
        <v>0.5</v>
      </c>
      <c r="AF496">
        <f>'TP Factors'!$D$5</f>
        <v>0.88209793191670816</v>
      </c>
      <c r="AG496">
        <f t="shared" si="47"/>
        <v>0.4</v>
      </c>
    </row>
    <row r="497" spans="1:33">
      <c r="A497" s="28" t="s">
        <v>100</v>
      </c>
      <c r="B497" s="28">
        <v>0</v>
      </c>
      <c r="D497" s="29">
        <v>0</v>
      </c>
      <c r="E497" s="28" t="s">
        <v>102</v>
      </c>
      <c r="F497" s="28">
        <v>0</v>
      </c>
      <c r="G497" s="30">
        <v>3</v>
      </c>
      <c r="H497" s="28" t="s">
        <v>103</v>
      </c>
      <c r="I497" s="28" t="s">
        <v>104</v>
      </c>
      <c r="J497" s="28">
        <v>0</v>
      </c>
      <c r="K497" s="31">
        <v>162.33648059699999</v>
      </c>
      <c r="L497" s="31">
        <v>1493.57351472</v>
      </c>
      <c r="M497" s="29">
        <v>0</v>
      </c>
      <c r="N497" s="29">
        <v>0</v>
      </c>
      <c r="O497" s="28">
        <v>0</v>
      </c>
      <c r="P497" s="28">
        <v>0</v>
      </c>
      <c r="Q497" s="32">
        <v>74897</v>
      </c>
      <c r="R497" s="32">
        <v>3200</v>
      </c>
      <c r="T497" s="28" t="s">
        <v>157</v>
      </c>
      <c r="U497" s="32">
        <v>48.29</v>
      </c>
      <c r="V497" s="32">
        <v>1</v>
      </c>
      <c r="W497" s="32">
        <v>1.2</v>
      </c>
      <c r="X497" s="32">
        <v>6.4000000000000001E-2</v>
      </c>
      <c r="Y497" s="32">
        <f t="shared" si="42"/>
        <v>1.2</v>
      </c>
      <c r="Z497" s="32">
        <f t="shared" si="43"/>
        <v>6.4000000000000001E-2</v>
      </c>
      <c r="AA497" s="32">
        <v>0.06</v>
      </c>
      <c r="AB497" s="33">
        <v>0.36877924350416702</v>
      </c>
      <c r="AC497">
        <f t="shared" si="44"/>
        <v>110</v>
      </c>
      <c r="AD497">
        <f t="shared" si="45"/>
        <v>0</v>
      </c>
      <c r="AE497">
        <f t="shared" si="46"/>
        <v>0</v>
      </c>
      <c r="AF497">
        <f>'TP Factors'!$D$5</f>
        <v>0.88209793191670816</v>
      </c>
      <c r="AG497">
        <f t="shared" si="47"/>
        <v>0</v>
      </c>
    </row>
    <row r="498" spans="1:33">
      <c r="A498" s="28" t="s">
        <v>100</v>
      </c>
      <c r="B498" s="28">
        <v>0</v>
      </c>
      <c r="D498" s="29">
        <v>0</v>
      </c>
      <c r="E498" s="28" t="s">
        <v>102</v>
      </c>
      <c r="F498" s="28">
        <v>0</v>
      </c>
      <c r="G498" s="30">
        <v>3</v>
      </c>
      <c r="H498" s="28" t="s">
        <v>103</v>
      </c>
      <c r="I498" s="28" t="s">
        <v>104</v>
      </c>
      <c r="J498" s="28">
        <v>0</v>
      </c>
      <c r="K498" s="31">
        <v>90.039191338799995</v>
      </c>
      <c r="L498" s="31">
        <v>392.88910994299999</v>
      </c>
      <c r="M498" s="29">
        <v>0</v>
      </c>
      <c r="N498" s="29">
        <v>0</v>
      </c>
      <c r="O498" s="28">
        <v>0</v>
      </c>
      <c r="P498" s="28">
        <v>0</v>
      </c>
      <c r="Q498" s="32">
        <v>74898</v>
      </c>
      <c r="R498" s="32">
        <v>3200</v>
      </c>
      <c r="T498" s="28" t="s">
        <v>157</v>
      </c>
      <c r="U498" s="32">
        <v>48.29</v>
      </c>
      <c r="V498" s="32">
        <v>1</v>
      </c>
      <c r="W498" s="32">
        <v>1.2</v>
      </c>
      <c r="X498" s="32">
        <v>6.4000000000000001E-2</v>
      </c>
      <c r="Y498" s="32">
        <f t="shared" si="42"/>
        <v>1.2</v>
      </c>
      <c r="Z498" s="32">
        <f t="shared" si="43"/>
        <v>6.4000000000000001E-2</v>
      </c>
      <c r="AA498" s="32">
        <v>0.06</v>
      </c>
      <c r="AB498" s="33">
        <v>9.7008510641223206E-2</v>
      </c>
      <c r="AC498">
        <f t="shared" si="44"/>
        <v>29</v>
      </c>
      <c r="AD498">
        <f t="shared" si="45"/>
        <v>0</v>
      </c>
      <c r="AE498">
        <f t="shared" si="46"/>
        <v>0</v>
      </c>
      <c r="AF498">
        <f>'TP Factors'!$D$5</f>
        <v>0.88209793191670816</v>
      </c>
      <c r="AG498">
        <f t="shared" si="47"/>
        <v>0</v>
      </c>
    </row>
    <row r="499" spans="1:33">
      <c r="A499" s="28" t="s">
        <v>100</v>
      </c>
      <c r="B499" s="28">
        <v>0</v>
      </c>
      <c r="D499" s="29">
        <v>0</v>
      </c>
      <c r="E499" s="28" t="s">
        <v>102</v>
      </c>
      <c r="F499" s="28">
        <v>0</v>
      </c>
      <c r="G499" s="30">
        <v>3</v>
      </c>
      <c r="H499" s="28" t="s">
        <v>103</v>
      </c>
      <c r="I499" s="28" t="s">
        <v>104</v>
      </c>
      <c r="J499" s="28">
        <v>0</v>
      </c>
      <c r="K499" s="31">
        <v>1392.7022844099999</v>
      </c>
      <c r="L499" s="31">
        <v>27591.808243399999</v>
      </c>
      <c r="M499" s="29">
        <v>0</v>
      </c>
      <c r="N499" s="29">
        <v>0</v>
      </c>
      <c r="O499" s="28">
        <v>0</v>
      </c>
      <c r="P499" s="28">
        <v>0</v>
      </c>
      <c r="Q499" s="32">
        <v>74899</v>
      </c>
      <c r="R499" s="32">
        <v>3200</v>
      </c>
      <c r="T499" s="28" t="s">
        <v>157</v>
      </c>
      <c r="U499" s="32">
        <v>48.29</v>
      </c>
      <c r="V499" s="32">
        <v>1</v>
      </c>
      <c r="W499" s="32">
        <v>1.2</v>
      </c>
      <c r="X499" s="32">
        <v>6.4000000000000001E-2</v>
      </c>
      <c r="Y499" s="32">
        <f t="shared" si="42"/>
        <v>1.2</v>
      </c>
      <c r="Z499" s="32">
        <f t="shared" si="43"/>
        <v>6.4000000000000001E-2</v>
      </c>
      <c r="AA499" s="32">
        <v>0.06</v>
      </c>
      <c r="AB499" s="33">
        <v>6.8127127140171204</v>
      </c>
      <c r="AC499">
        <f t="shared" si="44"/>
        <v>2029</v>
      </c>
      <c r="AD499">
        <f t="shared" si="45"/>
        <v>5</v>
      </c>
      <c r="AE499">
        <f t="shared" si="46"/>
        <v>0.3</v>
      </c>
      <c r="AF499">
        <f>'TP Factors'!$D$5</f>
        <v>0.88209793191670816</v>
      </c>
      <c r="AG499">
        <f t="shared" si="47"/>
        <v>0.3</v>
      </c>
    </row>
    <row r="500" spans="1:33">
      <c r="A500" s="28" t="s">
        <v>100</v>
      </c>
      <c r="B500" s="28">
        <v>0</v>
      </c>
      <c r="D500" s="29">
        <v>0</v>
      </c>
      <c r="E500" s="28" t="s">
        <v>102</v>
      </c>
      <c r="F500" s="28">
        <v>0</v>
      </c>
      <c r="G500" s="30">
        <v>0</v>
      </c>
      <c r="H500" s="28" t="s">
        <v>103</v>
      </c>
      <c r="I500" s="28" t="s">
        <v>104</v>
      </c>
      <c r="J500" s="28">
        <v>0</v>
      </c>
      <c r="K500" s="31">
        <v>629.88145778299997</v>
      </c>
      <c r="L500" s="31">
        <v>12447.038994</v>
      </c>
      <c r="M500" s="29">
        <v>0</v>
      </c>
      <c r="N500" s="29">
        <v>0</v>
      </c>
      <c r="O500" s="28">
        <v>0</v>
      </c>
      <c r="P500" s="28">
        <v>0</v>
      </c>
      <c r="Q500" s="32">
        <v>74900</v>
      </c>
      <c r="R500" s="32">
        <v>3200</v>
      </c>
      <c r="T500" s="28" t="s">
        <v>198</v>
      </c>
      <c r="U500" s="32">
        <v>48.29</v>
      </c>
      <c r="V500" s="32">
        <v>1</v>
      </c>
      <c r="W500" s="32">
        <v>0</v>
      </c>
      <c r="X500" s="32">
        <v>0</v>
      </c>
      <c r="Y500" s="32">
        <f t="shared" si="42"/>
        <v>0</v>
      </c>
      <c r="Z500" s="32">
        <f t="shared" si="43"/>
        <v>0</v>
      </c>
      <c r="AA500" s="32">
        <v>0</v>
      </c>
      <c r="AB500" s="33">
        <v>3.07330714691857</v>
      </c>
      <c r="AC500">
        <f t="shared" si="44"/>
        <v>0</v>
      </c>
      <c r="AD500">
        <f t="shared" si="45"/>
        <v>0</v>
      </c>
      <c r="AE500">
        <f t="shared" si="46"/>
        <v>0</v>
      </c>
      <c r="AF500">
        <f>'TP Factors'!$D$5</f>
        <v>0.88209793191670816</v>
      </c>
      <c r="AG500">
        <f t="shared" si="47"/>
        <v>0</v>
      </c>
    </row>
    <row r="501" spans="1:33">
      <c r="A501" s="28" t="s">
        <v>100</v>
      </c>
      <c r="B501" s="28">
        <v>0</v>
      </c>
      <c r="D501" s="29">
        <v>0</v>
      </c>
      <c r="E501" s="28" t="s">
        <v>102</v>
      </c>
      <c r="F501" s="28">
        <v>0</v>
      </c>
      <c r="G501" s="30">
        <v>3</v>
      </c>
      <c r="H501" s="28" t="s">
        <v>103</v>
      </c>
      <c r="I501" s="28" t="s">
        <v>104</v>
      </c>
      <c r="J501" s="28">
        <v>0</v>
      </c>
      <c r="K501" s="31">
        <v>685.48125373100004</v>
      </c>
      <c r="L501" s="31">
        <v>10982.0548815</v>
      </c>
      <c r="M501" s="29">
        <v>0</v>
      </c>
      <c r="N501" s="29">
        <v>0</v>
      </c>
      <c r="O501" s="28">
        <v>0</v>
      </c>
      <c r="P501" s="28">
        <v>0</v>
      </c>
      <c r="Q501" s="32">
        <v>74901</v>
      </c>
      <c r="R501" s="32">
        <v>3200</v>
      </c>
      <c r="T501" s="28" t="s">
        <v>199</v>
      </c>
      <c r="U501" s="32">
        <v>48.29</v>
      </c>
      <c r="V501" s="32">
        <v>1</v>
      </c>
      <c r="W501" s="32">
        <v>1.2</v>
      </c>
      <c r="X501" s="32">
        <v>6.4000000000000001E-2</v>
      </c>
      <c r="Y501" s="32">
        <f t="shared" si="42"/>
        <v>1.2</v>
      </c>
      <c r="Z501" s="32">
        <f t="shared" si="43"/>
        <v>6.4000000000000001E-2</v>
      </c>
      <c r="AA501" s="32">
        <v>0.23100000000000001</v>
      </c>
      <c r="AB501" s="33">
        <v>2.7115872076109602</v>
      </c>
      <c r="AC501">
        <f t="shared" si="44"/>
        <v>3109</v>
      </c>
      <c r="AD501">
        <f t="shared" si="45"/>
        <v>8</v>
      </c>
      <c r="AE501">
        <f t="shared" si="46"/>
        <v>0.4</v>
      </c>
      <c r="AF501">
        <f>'TP Factors'!$D$5</f>
        <v>0.88209793191670816</v>
      </c>
      <c r="AG501">
        <f t="shared" si="47"/>
        <v>0.4</v>
      </c>
    </row>
    <row r="502" spans="1:33">
      <c r="A502" s="28" t="s">
        <v>100</v>
      </c>
      <c r="B502" s="28">
        <v>0</v>
      </c>
      <c r="D502" s="29">
        <v>0</v>
      </c>
      <c r="E502" s="28" t="s">
        <v>102</v>
      </c>
      <c r="F502" s="28">
        <v>0</v>
      </c>
      <c r="G502" s="30">
        <v>3</v>
      </c>
      <c r="H502" s="28" t="s">
        <v>103</v>
      </c>
      <c r="I502" s="28" t="s">
        <v>104</v>
      </c>
      <c r="J502" s="28">
        <v>0</v>
      </c>
      <c r="K502" s="31">
        <v>118.879870119</v>
      </c>
      <c r="L502" s="31">
        <v>455.81938383699998</v>
      </c>
      <c r="M502" s="29">
        <v>0</v>
      </c>
      <c r="N502" s="29">
        <v>0</v>
      </c>
      <c r="O502" s="28">
        <v>0</v>
      </c>
      <c r="P502" s="28">
        <v>0</v>
      </c>
      <c r="Q502" s="32">
        <v>74902</v>
      </c>
      <c r="R502" s="32">
        <v>3200</v>
      </c>
      <c r="T502" s="28" t="s">
        <v>157</v>
      </c>
      <c r="U502" s="32">
        <v>48.29</v>
      </c>
      <c r="V502" s="32">
        <v>1</v>
      </c>
      <c r="W502" s="32">
        <v>1.2</v>
      </c>
      <c r="X502" s="32">
        <v>6.4000000000000001E-2</v>
      </c>
      <c r="Y502" s="32">
        <f t="shared" si="42"/>
        <v>1.2</v>
      </c>
      <c r="Z502" s="32">
        <f t="shared" si="43"/>
        <v>6.4000000000000001E-2</v>
      </c>
      <c r="AA502" s="32">
        <v>0.06</v>
      </c>
      <c r="AB502" s="33">
        <v>0.1125466981308</v>
      </c>
      <c r="AC502">
        <f t="shared" si="44"/>
        <v>34</v>
      </c>
      <c r="AD502">
        <f t="shared" si="45"/>
        <v>0</v>
      </c>
      <c r="AE502">
        <f t="shared" si="46"/>
        <v>0</v>
      </c>
      <c r="AF502">
        <f>'TP Factors'!$D$5</f>
        <v>0.88209793191670816</v>
      </c>
      <c r="AG502">
        <f t="shared" si="47"/>
        <v>0</v>
      </c>
    </row>
    <row r="503" spans="1:33">
      <c r="A503" s="28" t="s">
        <v>125</v>
      </c>
      <c r="B503" s="28">
        <v>0</v>
      </c>
      <c r="D503" s="29">
        <v>0</v>
      </c>
      <c r="E503" s="28" t="s">
        <v>102</v>
      </c>
      <c r="F503" s="28">
        <v>0</v>
      </c>
      <c r="G503" s="30">
        <v>29</v>
      </c>
      <c r="H503" s="28" t="s">
        <v>103</v>
      </c>
      <c r="I503" s="28" t="s">
        <v>104</v>
      </c>
      <c r="J503" s="28">
        <v>0</v>
      </c>
      <c r="K503" s="31">
        <v>361.48647536999999</v>
      </c>
      <c r="L503" s="31">
        <v>2832.4061758600001</v>
      </c>
      <c r="M503" s="29">
        <v>0</v>
      </c>
      <c r="N503" s="29">
        <v>0</v>
      </c>
      <c r="O503" s="28">
        <v>0</v>
      </c>
      <c r="P503" s="28">
        <v>0</v>
      </c>
      <c r="Q503" s="32">
        <v>74908</v>
      </c>
      <c r="R503" s="32">
        <v>1200</v>
      </c>
      <c r="T503" s="28" t="s">
        <v>109</v>
      </c>
      <c r="U503" s="32">
        <v>54.65</v>
      </c>
      <c r="V503" s="32">
        <v>1</v>
      </c>
      <c r="W503" s="32">
        <v>2.23</v>
      </c>
      <c r="X503" s="32">
        <v>0.316</v>
      </c>
      <c r="Y503" s="32">
        <f t="shared" si="42"/>
        <v>2.23</v>
      </c>
      <c r="Z503" s="32">
        <f t="shared" si="43"/>
        <v>0.316</v>
      </c>
      <c r="AA503" s="32">
        <v>0.22</v>
      </c>
      <c r="AB503" s="33">
        <v>0.69935058979980402</v>
      </c>
      <c r="AC503">
        <f t="shared" si="44"/>
        <v>864</v>
      </c>
      <c r="AD503">
        <f t="shared" si="45"/>
        <v>4</v>
      </c>
      <c r="AE503">
        <f t="shared" si="46"/>
        <v>0.6</v>
      </c>
      <c r="AF503">
        <f>'TP Factors'!$D$5</f>
        <v>0.88209793191670816</v>
      </c>
      <c r="AG503">
        <f t="shared" si="47"/>
        <v>0.5</v>
      </c>
    </row>
    <row r="504" spans="1:33">
      <c r="A504" s="28" t="s">
        <v>125</v>
      </c>
      <c r="B504" s="28">
        <v>0</v>
      </c>
      <c r="D504" s="29">
        <v>0</v>
      </c>
      <c r="E504" s="28" t="s">
        <v>102</v>
      </c>
      <c r="F504" s="28">
        <v>0</v>
      </c>
      <c r="G504" s="30">
        <v>29</v>
      </c>
      <c r="H504" s="28" t="s">
        <v>103</v>
      </c>
      <c r="I504" s="28" t="s">
        <v>104</v>
      </c>
      <c r="J504" s="28">
        <v>0</v>
      </c>
      <c r="K504" s="31">
        <v>2754.9570313899999</v>
      </c>
      <c r="L504" s="31">
        <v>213874.35472599999</v>
      </c>
      <c r="M504" s="29">
        <v>0</v>
      </c>
      <c r="N504" s="29">
        <v>0</v>
      </c>
      <c r="O504" s="28">
        <v>0</v>
      </c>
      <c r="P504" s="28">
        <v>0</v>
      </c>
      <c r="Q504" s="32">
        <v>74909</v>
      </c>
      <c r="R504" s="32">
        <v>1200</v>
      </c>
      <c r="T504" s="28" t="s">
        <v>109</v>
      </c>
      <c r="U504" s="32">
        <v>54.65</v>
      </c>
      <c r="V504" s="32">
        <v>1</v>
      </c>
      <c r="W504" s="32">
        <v>2.23</v>
      </c>
      <c r="X504" s="32">
        <v>0.316</v>
      </c>
      <c r="Y504" s="32">
        <f t="shared" si="42"/>
        <v>2.23</v>
      </c>
      <c r="Z504" s="32">
        <f t="shared" si="43"/>
        <v>0.316</v>
      </c>
      <c r="AA504" s="32">
        <v>0.22</v>
      </c>
      <c r="AB504" s="33">
        <v>11.989505019799999</v>
      </c>
      <c r="AC504">
        <f t="shared" si="44"/>
        <v>14817</v>
      </c>
      <c r="AD504">
        <f t="shared" si="45"/>
        <v>73</v>
      </c>
      <c r="AE504">
        <f t="shared" si="46"/>
        <v>10.3</v>
      </c>
      <c r="AF504">
        <f>'TP Factors'!$D$5</f>
        <v>0.88209793191670816</v>
      </c>
      <c r="AG504">
        <f t="shared" si="47"/>
        <v>9.1</v>
      </c>
    </row>
    <row r="505" spans="1:33">
      <c r="A505" s="28" t="s">
        <v>125</v>
      </c>
      <c r="B505" s="28">
        <v>0</v>
      </c>
      <c r="D505" s="29">
        <v>0</v>
      </c>
      <c r="E505" s="28" t="s">
        <v>102</v>
      </c>
      <c r="F505" s="28">
        <v>0</v>
      </c>
      <c r="G505" s="30">
        <v>29</v>
      </c>
      <c r="H505" s="28" t="s">
        <v>103</v>
      </c>
      <c r="I505" s="28" t="s">
        <v>104</v>
      </c>
      <c r="J505" s="28">
        <v>0</v>
      </c>
      <c r="K505" s="31">
        <v>2.42332498719</v>
      </c>
      <c r="L505" s="31">
        <v>0.17355066982799999</v>
      </c>
      <c r="M505" s="29">
        <v>0</v>
      </c>
      <c r="N505" s="29">
        <v>0</v>
      </c>
      <c r="O505" s="28">
        <v>0</v>
      </c>
      <c r="P505" s="28">
        <v>0</v>
      </c>
      <c r="Q505" s="32">
        <v>74910</v>
      </c>
      <c r="R505" s="32">
        <v>1200</v>
      </c>
      <c r="T505" s="28" t="s">
        <v>109</v>
      </c>
      <c r="U505" s="32">
        <v>54.65</v>
      </c>
      <c r="V505" s="32">
        <v>1</v>
      </c>
      <c r="W505" s="32">
        <v>2.23</v>
      </c>
      <c r="X505" s="32">
        <v>0.316</v>
      </c>
      <c r="Y505" s="32">
        <f t="shared" si="42"/>
        <v>2.23</v>
      </c>
      <c r="Z505" s="32">
        <f t="shared" si="43"/>
        <v>0.316</v>
      </c>
      <c r="AA505" s="32">
        <v>0.22</v>
      </c>
      <c r="AB505" s="33">
        <v>4.2851467399969999E-5</v>
      </c>
      <c r="AC505">
        <f t="shared" si="44"/>
        <v>0</v>
      </c>
      <c r="AD505">
        <f t="shared" si="45"/>
        <v>0</v>
      </c>
      <c r="AE505">
        <f t="shared" si="46"/>
        <v>0</v>
      </c>
      <c r="AF505">
        <f>'TP Factors'!$D$5</f>
        <v>0.88209793191670816</v>
      </c>
      <c r="AG505">
        <f t="shared" si="47"/>
        <v>0</v>
      </c>
    </row>
    <row r="506" spans="1:33">
      <c r="A506" s="28" t="s">
        <v>100</v>
      </c>
      <c r="B506" s="28">
        <v>0</v>
      </c>
      <c r="D506" s="29">
        <v>0</v>
      </c>
      <c r="E506" s="28" t="s">
        <v>102</v>
      </c>
      <c r="F506" s="28">
        <v>0</v>
      </c>
      <c r="G506" s="30">
        <v>11.1</v>
      </c>
      <c r="H506" s="28" t="s">
        <v>103</v>
      </c>
      <c r="I506" s="28" t="s">
        <v>104</v>
      </c>
      <c r="J506" s="28">
        <v>0</v>
      </c>
      <c r="K506" s="31">
        <v>738.433466361</v>
      </c>
      <c r="L506" s="31">
        <v>5918.4413982699998</v>
      </c>
      <c r="M506" s="29">
        <v>0</v>
      </c>
      <c r="N506" s="29">
        <v>0</v>
      </c>
      <c r="O506" s="28">
        <v>0</v>
      </c>
      <c r="P506" s="28">
        <v>0</v>
      </c>
      <c r="Q506" s="32">
        <v>74911</v>
      </c>
      <c r="R506" s="32">
        <v>8120</v>
      </c>
      <c r="T506" s="28" t="s">
        <v>156</v>
      </c>
      <c r="U506" s="32">
        <v>48.29</v>
      </c>
      <c r="V506" s="32">
        <v>1</v>
      </c>
      <c r="W506" s="32">
        <v>1.25</v>
      </c>
      <c r="X506" s="32">
        <v>5.2999999999999999E-2</v>
      </c>
      <c r="Y506" s="32">
        <f t="shared" si="42"/>
        <v>1.25</v>
      </c>
      <c r="Z506" s="32">
        <f t="shared" si="43"/>
        <v>5.2999999999999999E-2</v>
      </c>
      <c r="AA506" s="32">
        <v>0.27500000000000002</v>
      </c>
      <c r="AB506" s="33">
        <v>1.3626794363962</v>
      </c>
      <c r="AC506">
        <f t="shared" si="44"/>
        <v>1860</v>
      </c>
      <c r="AD506">
        <f t="shared" si="45"/>
        <v>5</v>
      </c>
      <c r="AE506">
        <f t="shared" si="46"/>
        <v>0.2</v>
      </c>
      <c r="AF506">
        <f>'TP Factors'!$D$5</f>
        <v>0.88209793191670816</v>
      </c>
      <c r="AG506">
        <f t="shared" si="47"/>
        <v>0.2</v>
      </c>
    </row>
    <row r="507" spans="1:33">
      <c r="A507" s="28" t="s">
        <v>100</v>
      </c>
      <c r="B507" s="28">
        <v>0</v>
      </c>
      <c r="D507" s="29">
        <v>0</v>
      </c>
      <c r="E507" s="28" t="s">
        <v>102</v>
      </c>
      <c r="F507" s="28">
        <v>0</v>
      </c>
      <c r="G507" s="30">
        <v>105</v>
      </c>
      <c r="H507" s="28" t="s">
        <v>103</v>
      </c>
      <c r="I507" s="28" t="s">
        <v>104</v>
      </c>
      <c r="J507" s="28">
        <v>0</v>
      </c>
      <c r="K507" s="31">
        <v>1484.27213889</v>
      </c>
      <c r="L507" s="31">
        <v>30515.660256499999</v>
      </c>
      <c r="M507" s="29">
        <v>0</v>
      </c>
      <c r="N507" s="29">
        <v>0</v>
      </c>
      <c r="O507" s="28">
        <v>0</v>
      </c>
      <c r="P507" s="28">
        <v>0</v>
      </c>
      <c r="Q507" s="32">
        <v>74947</v>
      </c>
      <c r="R507" s="32">
        <v>1400</v>
      </c>
      <c r="T507" s="28" t="s">
        <v>106</v>
      </c>
      <c r="U507" s="32">
        <v>48.29</v>
      </c>
      <c r="V507" s="32">
        <v>1</v>
      </c>
      <c r="W507" s="32">
        <v>1.93</v>
      </c>
      <c r="X507" s="32">
        <v>0.497</v>
      </c>
      <c r="Y507" s="32">
        <f t="shared" si="42"/>
        <v>1.93</v>
      </c>
      <c r="Z507" s="32">
        <f t="shared" si="43"/>
        <v>0.497</v>
      </c>
      <c r="AA507" s="32">
        <v>0.88600000000000001</v>
      </c>
      <c r="AB507" s="33">
        <v>6.9109400228541104E-2</v>
      </c>
      <c r="AC507">
        <f t="shared" si="44"/>
        <v>304</v>
      </c>
      <c r="AD507">
        <f t="shared" si="45"/>
        <v>1</v>
      </c>
      <c r="AE507">
        <f t="shared" si="46"/>
        <v>0.3</v>
      </c>
      <c r="AF507">
        <f>'TP Factors'!$D$5</f>
        <v>0.88209793191670816</v>
      </c>
      <c r="AG507">
        <f t="shared" si="47"/>
        <v>0.3</v>
      </c>
    </row>
    <row r="508" spans="1:33">
      <c r="A508" s="28" t="s">
        <v>125</v>
      </c>
      <c r="B508" s="28">
        <v>0</v>
      </c>
      <c r="D508" s="29">
        <v>0</v>
      </c>
      <c r="E508" s="28" t="s">
        <v>102</v>
      </c>
      <c r="F508" s="28">
        <v>0</v>
      </c>
      <c r="G508" s="30">
        <v>3</v>
      </c>
      <c r="H508" s="28" t="s">
        <v>103</v>
      </c>
      <c r="I508" s="28" t="s">
        <v>104</v>
      </c>
      <c r="J508" s="28">
        <v>0</v>
      </c>
      <c r="K508" s="31">
        <v>187.42263261599999</v>
      </c>
      <c r="L508" s="31">
        <v>2276.0942301800001</v>
      </c>
      <c r="M508" s="29">
        <v>0</v>
      </c>
      <c r="N508" s="29">
        <v>0</v>
      </c>
      <c r="O508" s="28">
        <v>0</v>
      </c>
      <c r="P508" s="28">
        <v>0</v>
      </c>
      <c r="Q508" s="32">
        <v>74954</v>
      </c>
      <c r="R508" s="32">
        <v>4110</v>
      </c>
      <c r="T508" s="28" t="s">
        <v>180</v>
      </c>
      <c r="U508" s="32">
        <v>54.65</v>
      </c>
      <c r="V508" s="32">
        <v>1</v>
      </c>
      <c r="W508" s="32">
        <v>0.7</v>
      </c>
      <c r="X508" s="32">
        <v>0.09</v>
      </c>
      <c r="Y508" s="32">
        <f t="shared" si="42"/>
        <v>0.7</v>
      </c>
      <c r="Z508" s="32">
        <f t="shared" si="43"/>
        <v>0.09</v>
      </c>
      <c r="AA508" s="32">
        <v>0.41299999999999998</v>
      </c>
      <c r="AB508" s="33">
        <v>0.56199088507617001</v>
      </c>
      <c r="AC508">
        <f t="shared" si="44"/>
        <v>1304</v>
      </c>
      <c r="AD508">
        <f t="shared" si="45"/>
        <v>2</v>
      </c>
      <c r="AE508">
        <f t="shared" si="46"/>
        <v>0.3</v>
      </c>
      <c r="AF508">
        <f>'TP Factors'!$D$5</f>
        <v>0.88209793191670816</v>
      </c>
      <c r="AG508">
        <f t="shared" si="47"/>
        <v>0.3</v>
      </c>
    </row>
    <row r="509" spans="1:33">
      <c r="A509" s="28" t="s">
        <v>125</v>
      </c>
      <c r="B509" s="28">
        <v>0</v>
      </c>
      <c r="D509" s="29">
        <v>0</v>
      </c>
      <c r="E509" s="28" t="s">
        <v>102</v>
      </c>
      <c r="F509" s="28">
        <v>0</v>
      </c>
      <c r="G509" s="30">
        <v>3</v>
      </c>
      <c r="H509" s="28" t="s">
        <v>103</v>
      </c>
      <c r="I509" s="28" t="s">
        <v>104</v>
      </c>
      <c r="J509" s="28">
        <v>0</v>
      </c>
      <c r="K509" s="31">
        <v>167.042035223</v>
      </c>
      <c r="L509" s="31">
        <v>1244.5657521999999</v>
      </c>
      <c r="M509" s="29">
        <v>0</v>
      </c>
      <c r="N509" s="29">
        <v>0</v>
      </c>
      <c r="O509" s="28">
        <v>0</v>
      </c>
      <c r="P509" s="28">
        <v>0</v>
      </c>
      <c r="Q509" s="32">
        <v>74955</v>
      </c>
      <c r="R509" s="32">
        <v>4110</v>
      </c>
      <c r="T509" s="28" t="s">
        <v>180</v>
      </c>
      <c r="U509" s="32">
        <v>54.65</v>
      </c>
      <c r="V509" s="32">
        <v>1</v>
      </c>
      <c r="W509" s="32">
        <v>0.7</v>
      </c>
      <c r="X509" s="32">
        <v>0.09</v>
      </c>
      <c r="Y509" s="32">
        <f t="shared" si="42"/>
        <v>0.7</v>
      </c>
      <c r="Z509" s="32">
        <f t="shared" si="43"/>
        <v>0.09</v>
      </c>
      <c r="AA509" s="32">
        <v>0.41299999999999998</v>
      </c>
      <c r="AB509" s="33">
        <v>0.307295968937841</v>
      </c>
      <c r="AC509">
        <f t="shared" si="44"/>
        <v>713</v>
      </c>
      <c r="AD509">
        <f t="shared" si="45"/>
        <v>1</v>
      </c>
      <c r="AE509">
        <f t="shared" si="46"/>
        <v>0.1</v>
      </c>
      <c r="AF509">
        <f>'TP Factors'!$D$5</f>
        <v>0.88209793191670816</v>
      </c>
      <c r="AG509">
        <f t="shared" si="47"/>
        <v>0.1</v>
      </c>
    </row>
    <row r="510" spans="1:33">
      <c r="A510" s="28" t="s">
        <v>125</v>
      </c>
      <c r="B510" s="28">
        <v>0</v>
      </c>
      <c r="D510" s="29">
        <v>0</v>
      </c>
      <c r="E510" s="28" t="s">
        <v>102</v>
      </c>
      <c r="F510" s="28">
        <v>0</v>
      </c>
      <c r="G510" s="30">
        <v>98</v>
      </c>
      <c r="H510" s="28" t="s">
        <v>103</v>
      </c>
      <c r="I510" s="28" t="s">
        <v>104</v>
      </c>
      <c r="J510" s="28">
        <v>0</v>
      </c>
      <c r="K510" s="31">
        <v>799.13535625099996</v>
      </c>
      <c r="L510" s="31">
        <v>1421.0718323000001</v>
      </c>
      <c r="M510" s="29">
        <v>0</v>
      </c>
      <c r="N510" s="29">
        <v>0</v>
      </c>
      <c r="O510" s="28">
        <v>0</v>
      </c>
      <c r="P510" s="28">
        <v>0</v>
      </c>
      <c r="Q510" s="32">
        <v>74956</v>
      </c>
      <c r="R510" s="32">
        <v>1700</v>
      </c>
      <c r="T510" s="28" t="s">
        <v>146</v>
      </c>
      <c r="U510" s="32">
        <v>54.65</v>
      </c>
      <c r="V510" s="32">
        <v>1</v>
      </c>
      <c r="W510" s="32">
        <v>1.8</v>
      </c>
      <c r="X510" s="32">
        <v>0.47799999999999998</v>
      </c>
      <c r="Y510" s="32">
        <f t="shared" si="42"/>
        <v>1.8</v>
      </c>
      <c r="Z510" s="32">
        <f t="shared" si="43"/>
        <v>0.47799999999999998</v>
      </c>
      <c r="AA510" s="32">
        <v>0.69599999999999995</v>
      </c>
      <c r="AB510" s="33">
        <v>0.35087782541816398</v>
      </c>
      <c r="AC510">
        <f t="shared" si="44"/>
        <v>1372</v>
      </c>
      <c r="AD510">
        <f t="shared" si="45"/>
        <v>5</v>
      </c>
      <c r="AE510">
        <f t="shared" si="46"/>
        <v>1.4</v>
      </c>
      <c r="AF510">
        <f>'TP Factors'!$D$5</f>
        <v>0.88209793191670816</v>
      </c>
      <c r="AG510">
        <f t="shared" si="47"/>
        <v>1.2</v>
      </c>
    </row>
    <row r="511" spans="1:33">
      <c r="A511" s="28" t="s">
        <v>125</v>
      </c>
      <c r="B511" s="28">
        <v>0</v>
      </c>
      <c r="D511" s="29">
        <v>0</v>
      </c>
      <c r="E511" s="28" t="s">
        <v>102</v>
      </c>
      <c r="F511" s="28">
        <v>0</v>
      </c>
      <c r="G511" s="30">
        <v>102.5</v>
      </c>
      <c r="H511" s="28" t="s">
        <v>103</v>
      </c>
      <c r="I511" s="28" t="s">
        <v>104</v>
      </c>
      <c r="J511" s="28">
        <v>0</v>
      </c>
      <c r="K511" s="31">
        <v>107.41449117499999</v>
      </c>
      <c r="L511" s="31">
        <v>252.94584350400001</v>
      </c>
      <c r="M511" s="29">
        <v>0</v>
      </c>
      <c r="N511" s="29">
        <v>0</v>
      </c>
      <c r="O511" s="28">
        <v>0</v>
      </c>
      <c r="P511" s="28">
        <v>0</v>
      </c>
      <c r="Q511" s="32">
        <v>74965</v>
      </c>
      <c r="R511" s="32">
        <v>1300</v>
      </c>
      <c r="T511" s="28" t="s">
        <v>153</v>
      </c>
      <c r="U511" s="32">
        <v>54.65</v>
      </c>
      <c r="V511" s="32">
        <v>1</v>
      </c>
      <c r="W511" s="32">
        <v>2.1</v>
      </c>
      <c r="X511" s="32">
        <v>0.51600000000000001</v>
      </c>
      <c r="Y511" s="32">
        <f t="shared" si="42"/>
        <v>2.1</v>
      </c>
      <c r="Z511" s="32">
        <f t="shared" si="43"/>
        <v>0.51600000000000001</v>
      </c>
      <c r="AA511" s="32">
        <v>0.63100000000000001</v>
      </c>
      <c r="AB511" s="33">
        <v>6.2454932927933797E-2</v>
      </c>
      <c r="AC511">
        <f t="shared" si="44"/>
        <v>221</v>
      </c>
      <c r="AD511">
        <f t="shared" si="45"/>
        <v>1</v>
      </c>
      <c r="AE511">
        <f t="shared" si="46"/>
        <v>0.3</v>
      </c>
      <c r="AF511">
        <f>'TP Factors'!$D$5</f>
        <v>0.88209793191670816</v>
      </c>
      <c r="AG511">
        <f t="shared" si="47"/>
        <v>0.3</v>
      </c>
    </row>
    <row r="512" spans="1:33">
      <c r="A512" s="28" t="s">
        <v>125</v>
      </c>
      <c r="B512" s="28">
        <v>0</v>
      </c>
      <c r="D512" s="29">
        <v>0</v>
      </c>
      <c r="E512" s="28" t="s">
        <v>102</v>
      </c>
      <c r="F512" s="28">
        <v>0</v>
      </c>
      <c r="G512" s="30">
        <v>102.5</v>
      </c>
      <c r="H512" s="28" t="s">
        <v>103</v>
      </c>
      <c r="I512" s="28" t="s">
        <v>104</v>
      </c>
      <c r="J512" s="28">
        <v>0</v>
      </c>
      <c r="K512" s="31">
        <v>56.251590639200003</v>
      </c>
      <c r="L512" s="31">
        <v>140.98736063199999</v>
      </c>
      <c r="M512" s="29">
        <v>0</v>
      </c>
      <c r="N512" s="29">
        <v>0</v>
      </c>
      <c r="O512" s="28">
        <v>0</v>
      </c>
      <c r="P512" s="28">
        <v>0</v>
      </c>
      <c r="Q512" s="32">
        <v>74966</v>
      </c>
      <c r="R512" s="32">
        <v>1300</v>
      </c>
      <c r="T512" s="28" t="s">
        <v>124</v>
      </c>
      <c r="U512" s="32">
        <v>54.65</v>
      </c>
      <c r="V512" s="32">
        <v>1</v>
      </c>
      <c r="W512" s="32">
        <v>2.1</v>
      </c>
      <c r="X512" s="32">
        <v>0.51600000000000001</v>
      </c>
      <c r="Y512" s="32">
        <f t="shared" si="42"/>
        <v>2.1</v>
      </c>
      <c r="Z512" s="32">
        <f t="shared" si="43"/>
        <v>0.51600000000000001</v>
      </c>
      <c r="AA512" s="32">
        <v>0.69199999999999995</v>
      </c>
      <c r="AB512" s="33">
        <v>3.4811231075932002E-2</v>
      </c>
      <c r="AC512">
        <f t="shared" si="44"/>
        <v>135</v>
      </c>
      <c r="AD512">
        <f t="shared" si="45"/>
        <v>1</v>
      </c>
      <c r="AE512">
        <f t="shared" si="46"/>
        <v>0.2</v>
      </c>
      <c r="AF512">
        <f>'TP Factors'!$D$5</f>
        <v>0.88209793191670816</v>
      </c>
      <c r="AG512">
        <f t="shared" si="47"/>
        <v>0.2</v>
      </c>
    </row>
    <row r="513" spans="1:33">
      <c r="A513" s="28" t="s">
        <v>125</v>
      </c>
      <c r="B513" s="28">
        <v>0</v>
      </c>
      <c r="D513" s="29">
        <v>0</v>
      </c>
      <c r="E513" s="28" t="s">
        <v>102</v>
      </c>
      <c r="F513" s="28">
        <v>0</v>
      </c>
      <c r="G513" s="30">
        <v>102.5</v>
      </c>
      <c r="H513" s="28" t="s">
        <v>103</v>
      </c>
      <c r="I513" s="28" t="s">
        <v>104</v>
      </c>
      <c r="J513" s="28">
        <v>0</v>
      </c>
      <c r="K513" s="31">
        <v>805.60371060600005</v>
      </c>
      <c r="L513" s="31">
        <v>24665.248817299998</v>
      </c>
      <c r="M513" s="29">
        <v>0</v>
      </c>
      <c r="N513" s="29">
        <v>0</v>
      </c>
      <c r="O513" s="28">
        <v>0</v>
      </c>
      <c r="P513" s="28">
        <v>0</v>
      </c>
      <c r="Q513" s="32">
        <v>74975</v>
      </c>
      <c r="R513" s="32">
        <v>1300</v>
      </c>
      <c r="T513" s="28" t="s">
        <v>153</v>
      </c>
      <c r="U513" s="32">
        <v>54.65</v>
      </c>
      <c r="V513" s="32">
        <v>1</v>
      </c>
      <c r="W513" s="32">
        <v>2.1</v>
      </c>
      <c r="X513" s="32">
        <v>0.51600000000000001</v>
      </c>
      <c r="Y513" s="32">
        <f t="shared" si="42"/>
        <v>2.1</v>
      </c>
      <c r="Z513" s="32">
        <f t="shared" si="43"/>
        <v>0.51600000000000001</v>
      </c>
      <c r="AA513" s="32">
        <v>0.63100000000000001</v>
      </c>
      <c r="AB513" s="33">
        <v>6.0901038651656103</v>
      </c>
      <c r="AC513">
        <f t="shared" si="44"/>
        <v>21587</v>
      </c>
      <c r="AD513">
        <f t="shared" si="45"/>
        <v>100</v>
      </c>
      <c r="AE513">
        <f t="shared" si="46"/>
        <v>24.6</v>
      </c>
      <c r="AF513">
        <f>'TP Factors'!$D$5</f>
        <v>0.88209793191670816</v>
      </c>
      <c r="AG513">
        <f t="shared" si="47"/>
        <v>21.7</v>
      </c>
    </row>
    <row r="514" spans="1:33">
      <c r="A514" s="28" t="s">
        <v>125</v>
      </c>
      <c r="B514" s="28">
        <v>0</v>
      </c>
      <c r="D514" s="29">
        <v>0</v>
      </c>
      <c r="E514" s="28" t="s">
        <v>102</v>
      </c>
      <c r="F514" s="28">
        <v>0</v>
      </c>
      <c r="G514" s="30">
        <v>102.5</v>
      </c>
      <c r="H514" s="28" t="s">
        <v>103</v>
      </c>
      <c r="I514" s="28" t="s">
        <v>104</v>
      </c>
      <c r="J514" s="28">
        <v>0</v>
      </c>
      <c r="K514" s="31">
        <v>39.206310485499998</v>
      </c>
      <c r="L514" s="31">
        <v>57.286570647700003</v>
      </c>
      <c r="M514" s="29">
        <v>0</v>
      </c>
      <c r="N514" s="29">
        <v>0</v>
      </c>
      <c r="O514" s="28">
        <v>0</v>
      </c>
      <c r="P514" s="28">
        <v>0</v>
      </c>
      <c r="Q514" s="32">
        <v>74976</v>
      </c>
      <c r="R514" s="32">
        <v>1300</v>
      </c>
      <c r="T514" s="28" t="s">
        <v>153</v>
      </c>
      <c r="U514" s="32">
        <v>54.65</v>
      </c>
      <c r="V514" s="32">
        <v>1</v>
      </c>
      <c r="W514" s="32">
        <v>2.1</v>
      </c>
      <c r="X514" s="32">
        <v>0.51600000000000001</v>
      </c>
      <c r="Y514" s="32">
        <f t="shared" si="42"/>
        <v>2.1</v>
      </c>
      <c r="Z514" s="32">
        <f t="shared" si="43"/>
        <v>0.51600000000000001</v>
      </c>
      <c r="AA514" s="32">
        <v>0.63100000000000001</v>
      </c>
      <c r="AB514" s="33">
        <v>1.4144640011433E-2</v>
      </c>
      <c r="AC514">
        <f t="shared" si="44"/>
        <v>50</v>
      </c>
      <c r="AD514">
        <f t="shared" si="45"/>
        <v>0</v>
      </c>
      <c r="AE514">
        <f t="shared" si="46"/>
        <v>0.1</v>
      </c>
      <c r="AF514">
        <f>'TP Factors'!$D$5</f>
        <v>0.88209793191670816</v>
      </c>
      <c r="AG514">
        <f t="shared" si="47"/>
        <v>0.1</v>
      </c>
    </row>
    <row r="515" spans="1:33">
      <c r="A515" s="28" t="s">
        <v>125</v>
      </c>
      <c r="B515" s="28">
        <v>0</v>
      </c>
      <c r="D515" s="29">
        <v>0</v>
      </c>
      <c r="E515" s="28" t="s">
        <v>102</v>
      </c>
      <c r="F515" s="28">
        <v>0</v>
      </c>
      <c r="G515" s="30">
        <v>102.5</v>
      </c>
      <c r="H515" s="28" t="s">
        <v>103</v>
      </c>
      <c r="I515" s="28" t="s">
        <v>104</v>
      </c>
      <c r="J515" s="28">
        <v>0</v>
      </c>
      <c r="K515" s="31">
        <v>60.722183094599998</v>
      </c>
      <c r="L515" s="31">
        <v>126.712439964</v>
      </c>
      <c r="M515" s="29">
        <v>0</v>
      </c>
      <c r="N515" s="29">
        <v>0</v>
      </c>
      <c r="O515" s="28">
        <v>0</v>
      </c>
      <c r="P515" s="28">
        <v>0</v>
      </c>
      <c r="Q515" s="32">
        <v>74977</v>
      </c>
      <c r="R515" s="32">
        <v>1300</v>
      </c>
      <c r="T515" s="28" t="s">
        <v>153</v>
      </c>
      <c r="U515" s="32">
        <v>54.65</v>
      </c>
      <c r="V515" s="32">
        <v>1</v>
      </c>
      <c r="W515" s="32">
        <v>2.1</v>
      </c>
      <c r="X515" s="32">
        <v>0.51600000000000001</v>
      </c>
      <c r="Y515" s="32">
        <f t="shared" ref="Y515:Y574" si="48">W515</f>
        <v>2.1</v>
      </c>
      <c r="Z515" s="32">
        <f t="shared" ref="Z515:Z574" si="49">X515</f>
        <v>0.51600000000000001</v>
      </c>
      <c r="AA515" s="32">
        <v>0.63100000000000001</v>
      </c>
      <c r="AB515" s="33">
        <v>3.1286585944779802E-2</v>
      </c>
      <c r="AC515">
        <f t="shared" ref="AC515:AC578" si="50">ROUND(AB515*AA515*U515*102.79,0)</f>
        <v>111</v>
      </c>
      <c r="AD515">
        <f t="shared" ref="AD515:AD578" si="51">ROUND(Y515*AC515*0.002205,0)</f>
        <v>1</v>
      </c>
      <c r="AE515">
        <f t="shared" ref="AE515:AE578" si="52">ROUND(Z515*AC515*0.002205,1)</f>
        <v>0.1</v>
      </c>
      <c r="AF515">
        <f>'TP Factors'!$D$5</f>
        <v>0.88209793191670816</v>
      </c>
      <c r="AG515">
        <f t="shared" ref="AG515:AG578" si="53">ROUND(AE515*AF515,1)</f>
        <v>0.1</v>
      </c>
    </row>
    <row r="516" spans="1:33">
      <c r="A516" s="28" t="s">
        <v>125</v>
      </c>
      <c r="B516" s="28">
        <v>0</v>
      </c>
      <c r="D516" s="29">
        <v>0</v>
      </c>
      <c r="E516" s="28" t="s">
        <v>102</v>
      </c>
      <c r="F516" s="28">
        <v>0</v>
      </c>
      <c r="G516" s="30">
        <v>102.5</v>
      </c>
      <c r="H516" s="28" t="s">
        <v>103</v>
      </c>
      <c r="I516" s="28" t="s">
        <v>104</v>
      </c>
      <c r="J516" s="28">
        <v>0</v>
      </c>
      <c r="K516" s="31">
        <v>2420.1517055499999</v>
      </c>
      <c r="L516" s="31">
        <v>124095.854529</v>
      </c>
      <c r="M516" s="29">
        <v>0</v>
      </c>
      <c r="N516" s="29">
        <v>0</v>
      </c>
      <c r="O516" s="28">
        <v>0</v>
      </c>
      <c r="P516" s="28">
        <v>0</v>
      </c>
      <c r="Q516" s="32">
        <v>74978</v>
      </c>
      <c r="R516" s="32">
        <v>1300</v>
      </c>
      <c r="T516" s="28" t="s">
        <v>153</v>
      </c>
      <c r="U516" s="32">
        <v>54.65</v>
      </c>
      <c r="V516" s="32">
        <v>1</v>
      </c>
      <c r="W516" s="32">
        <v>2.1</v>
      </c>
      <c r="X516" s="32">
        <v>0.51600000000000001</v>
      </c>
      <c r="Y516" s="32">
        <f t="shared" si="48"/>
        <v>2.1</v>
      </c>
      <c r="Z516" s="32">
        <f t="shared" si="49"/>
        <v>0.51600000000000001</v>
      </c>
      <c r="AA516" s="32">
        <v>0.63100000000000001</v>
      </c>
      <c r="AB516" s="33">
        <v>30.448850452399999</v>
      </c>
      <c r="AC516">
        <f t="shared" si="50"/>
        <v>107930</v>
      </c>
      <c r="AD516">
        <f t="shared" si="51"/>
        <v>500</v>
      </c>
      <c r="AE516">
        <f t="shared" si="52"/>
        <v>122.8</v>
      </c>
      <c r="AF516">
        <f>'TP Factors'!$D$5</f>
        <v>0.88209793191670816</v>
      </c>
      <c r="AG516">
        <f t="shared" si="53"/>
        <v>108.3</v>
      </c>
    </row>
    <row r="517" spans="1:33">
      <c r="A517" s="28" t="s">
        <v>125</v>
      </c>
      <c r="B517" s="28">
        <v>0</v>
      </c>
      <c r="D517" s="29">
        <v>0</v>
      </c>
      <c r="E517" s="28" t="s">
        <v>102</v>
      </c>
      <c r="F517" s="28">
        <v>0</v>
      </c>
      <c r="G517" s="30">
        <v>102.5</v>
      </c>
      <c r="H517" s="28" t="s">
        <v>103</v>
      </c>
      <c r="I517" s="28" t="s">
        <v>104</v>
      </c>
      <c r="J517" s="28">
        <v>0</v>
      </c>
      <c r="K517" s="31">
        <v>635.75807787199994</v>
      </c>
      <c r="L517" s="31">
        <v>5810.8560351300002</v>
      </c>
      <c r="M517" s="29">
        <v>0</v>
      </c>
      <c r="N517" s="29">
        <v>0</v>
      </c>
      <c r="O517" s="28">
        <v>0</v>
      </c>
      <c r="P517" s="28">
        <v>0</v>
      </c>
      <c r="Q517" s="32">
        <v>74979</v>
      </c>
      <c r="R517" s="32">
        <v>1300</v>
      </c>
      <c r="T517" s="28" t="s">
        <v>129</v>
      </c>
      <c r="U517" s="32">
        <v>54.65</v>
      </c>
      <c r="V517" s="32">
        <v>1</v>
      </c>
      <c r="W517" s="32">
        <v>2.1</v>
      </c>
      <c r="X517" s="32">
        <v>0.51600000000000001</v>
      </c>
      <c r="Y517" s="32">
        <f t="shared" si="48"/>
        <v>2.1</v>
      </c>
      <c r="Z517" s="32">
        <f t="shared" si="49"/>
        <v>0.51600000000000001</v>
      </c>
      <c r="AA517" s="32">
        <v>0.66200000000000003</v>
      </c>
      <c r="AB517" s="33">
        <v>1.43475970386412</v>
      </c>
      <c r="AC517">
        <f t="shared" si="50"/>
        <v>5336</v>
      </c>
      <c r="AD517">
        <f t="shared" si="51"/>
        <v>25</v>
      </c>
      <c r="AE517">
        <f t="shared" si="52"/>
        <v>6.1</v>
      </c>
      <c r="AF517">
        <f>'TP Factors'!$D$5</f>
        <v>0.88209793191670816</v>
      </c>
      <c r="AG517">
        <f t="shared" si="53"/>
        <v>5.4</v>
      </c>
    </row>
    <row r="518" spans="1:33">
      <c r="A518" s="28" t="s">
        <v>125</v>
      </c>
      <c r="B518" s="28">
        <v>0</v>
      </c>
      <c r="D518" s="29">
        <v>0</v>
      </c>
      <c r="E518" s="28" t="s">
        <v>102</v>
      </c>
      <c r="F518" s="28">
        <v>0</v>
      </c>
      <c r="G518" s="30">
        <v>102.5</v>
      </c>
      <c r="H518" s="28" t="s">
        <v>103</v>
      </c>
      <c r="I518" s="28" t="s">
        <v>104</v>
      </c>
      <c r="J518" s="28">
        <v>0</v>
      </c>
      <c r="K518" s="31">
        <v>830.52297944099996</v>
      </c>
      <c r="L518" s="31">
        <v>15299.7520694</v>
      </c>
      <c r="M518" s="29">
        <v>0</v>
      </c>
      <c r="N518" s="29">
        <v>0</v>
      </c>
      <c r="O518" s="28">
        <v>0</v>
      </c>
      <c r="P518" s="28">
        <v>0</v>
      </c>
      <c r="Q518" s="32">
        <v>74980</v>
      </c>
      <c r="R518" s="32">
        <v>1300</v>
      </c>
      <c r="T518" s="28" t="s">
        <v>124</v>
      </c>
      <c r="U518" s="32">
        <v>54.65</v>
      </c>
      <c r="V518" s="32">
        <v>1</v>
      </c>
      <c r="W518" s="32">
        <v>2.1</v>
      </c>
      <c r="X518" s="32">
        <v>0.51600000000000001</v>
      </c>
      <c r="Y518" s="32">
        <f t="shared" si="48"/>
        <v>2.1</v>
      </c>
      <c r="Z518" s="32">
        <f t="shared" si="49"/>
        <v>0.51600000000000001</v>
      </c>
      <c r="AA518" s="32">
        <v>0.69199999999999995</v>
      </c>
      <c r="AB518" s="33">
        <v>3.7776664144657799</v>
      </c>
      <c r="AC518">
        <f t="shared" si="50"/>
        <v>14685</v>
      </c>
      <c r="AD518">
        <f t="shared" si="51"/>
        <v>68</v>
      </c>
      <c r="AE518">
        <f t="shared" si="52"/>
        <v>16.7</v>
      </c>
      <c r="AF518">
        <f>'TP Factors'!$D$5</f>
        <v>0.88209793191670816</v>
      </c>
      <c r="AG518">
        <f t="shared" si="53"/>
        <v>14.7</v>
      </c>
    </row>
    <row r="519" spans="1:33">
      <c r="A519" s="28" t="s">
        <v>125</v>
      </c>
      <c r="B519" s="28">
        <v>0</v>
      </c>
      <c r="D519" s="29">
        <v>0</v>
      </c>
      <c r="E519" s="28" t="s">
        <v>102</v>
      </c>
      <c r="F519" s="28">
        <v>0</v>
      </c>
      <c r="G519" s="30">
        <v>102.5</v>
      </c>
      <c r="H519" s="28" t="s">
        <v>103</v>
      </c>
      <c r="I519" s="28" t="s">
        <v>104</v>
      </c>
      <c r="J519" s="28">
        <v>0</v>
      </c>
      <c r="K519" s="31">
        <v>170.62623345599999</v>
      </c>
      <c r="L519" s="31">
        <v>622.745493485</v>
      </c>
      <c r="M519" s="29">
        <v>0</v>
      </c>
      <c r="N519" s="29">
        <v>0</v>
      </c>
      <c r="O519" s="28">
        <v>0</v>
      </c>
      <c r="P519" s="28">
        <v>0</v>
      </c>
      <c r="Q519" s="32">
        <v>74981</v>
      </c>
      <c r="R519" s="32">
        <v>1300</v>
      </c>
      <c r="T519" s="28" t="s">
        <v>153</v>
      </c>
      <c r="U519" s="32">
        <v>54.65</v>
      </c>
      <c r="V519" s="32">
        <v>1</v>
      </c>
      <c r="W519" s="32">
        <v>2.1</v>
      </c>
      <c r="X519" s="32">
        <v>0.51600000000000001</v>
      </c>
      <c r="Y519" s="32">
        <f t="shared" si="48"/>
        <v>2.1</v>
      </c>
      <c r="Z519" s="32">
        <f t="shared" si="49"/>
        <v>0.51600000000000001</v>
      </c>
      <c r="AA519" s="32">
        <v>0.63100000000000001</v>
      </c>
      <c r="AB519" s="33">
        <v>0.153762225342781</v>
      </c>
      <c r="AC519">
        <f t="shared" si="50"/>
        <v>545</v>
      </c>
      <c r="AD519">
        <f t="shared" si="51"/>
        <v>3</v>
      </c>
      <c r="AE519">
        <f t="shared" si="52"/>
        <v>0.6</v>
      </c>
      <c r="AF519">
        <f>'TP Factors'!$D$5</f>
        <v>0.88209793191670816</v>
      </c>
      <c r="AG519">
        <f t="shared" si="53"/>
        <v>0.5</v>
      </c>
    </row>
    <row r="520" spans="1:33">
      <c r="A520" s="28" t="s">
        <v>125</v>
      </c>
      <c r="B520" s="28">
        <v>0</v>
      </c>
      <c r="D520" s="29">
        <v>0</v>
      </c>
      <c r="E520" s="28" t="s">
        <v>102</v>
      </c>
      <c r="F520" s="28">
        <v>0</v>
      </c>
      <c r="G520" s="30">
        <v>102.5</v>
      </c>
      <c r="H520" s="28" t="s">
        <v>103</v>
      </c>
      <c r="I520" s="28" t="s">
        <v>104</v>
      </c>
      <c r="J520" s="28">
        <v>0</v>
      </c>
      <c r="K520" s="31">
        <v>186.41339201900001</v>
      </c>
      <c r="L520" s="31">
        <v>395.54151584800002</v>
      </c>
      <c r="M520" s="29">
        <v>0</v>
      </c>
      <c r="N520" s="29">
        <v>0</v>
      </c>
      <c r="O520" s="28">
        <v>0</v>
      </c>
      <c r="P520" s="28">
        <v>0</v>
      </c>
      <c r="Q520" s="32">
        <v>74982</v>
      </c>
      <c r="R520" s="32">
        <v>1300</v>
      </c>
      <c r="T520" s="28" t="s">
        <v>153</v>
      </c>
      <c r="U520" s="32">
        <v>54.65</v>
      </c>
      <c r="V520" s="32">
        <v>1</v>
      </c>
      <c r="W520" s="32">
        <v>2.1</v>
      </c>
      <c r="X520" s="32">
        <v>0.51600000000000001</v>
      </c>
      <c r="Y520" s="32">
        <f t="shared" si="48"/>
        <v>2.1</v>
      </c>
      <c r="Z520" s="32">
        <f t="shared" si="49"/>
        <v>0.51600000000000001</v>
      </c>
      <c r="AA520" s="32">
        <v>0.63100000000000001</v>
      </c>
      <c r="AB520" s="33">
        <v>9.7663208404951199E-2</v>
      </c>
      <c r="AC520">
        <f t="shared" si="50"/>
        <v>346</v>
      </c>
      <c r="AD520">
        <f t="shared" si="51"/>
        <v>2</v>
      </c>
      <c r="AE520">
        <f t="shared" si="52"/>
        <v>0.4</v>
      </c>
      <c r="AF520">
        <f>'TP Factors'!$D$5</f>
        <v>0.88209793191670816</v>
      </c>
      <c r="AG520">
        <f t="shared" si="53"/>
        <v>0.4</v>
      </c>
    </row>
    <row r="521" spans="1:33">
      <c r="A521" s="28" t="s">
        <v>125</v>
      </c>
      <c r="B521" s="28">
        <v>0</v>
      </c>
      <c r="D521" s="29">
        <v>0</v>
      </c>
      <c r="E521" s="28" t="s">
        <v>102</v>
      </c>
      <c r="F521" s="28">
        <v>0</v>
      </c>
      <c r="G521" s="30">
        <v>102.5</v>
      </c>
      <c r="H521" s="28" t="s">
        <v>103</v>
      </c>
      <c r="I521" s="28" t="s">
        <v>104</v>
      </c>
      <c r="J521" s="28">
        <v>0</v>
      </c>
      <c r="K521" s="31">
        <v>393.42999649900003</v>
      </c>
      <c r="L521" s="31">
        <v>9734.8768306500006</v>
      </c>
      <c r="M521" s="29">
        <v>0</v>
      </c>
      <c r="N521" s="29">
        <v>0</v>
      </c>
      <c r="O521" s="28">
        <v>0</v>
      </c>
      <c r="P521" s="28">
        <v>0</v>
      </c>
      <c r="Q521" s="32">
        <v>74983</v>
      </c>
      <c r="R521" s="32">
        <v>1300</v>
      </c>
      <c r="T521" s="28" t="s">
        <v>124</v>
      </c>
      <c r="U521" s="32">
        <v>54.65</v>
      </c>
      <c r="V521" s="32">
        <v>1</v>
      </c>
      <c r="W521" s="32">
        <v>2.1</v>
      </c>
      <c r="X521" s="32">
        <v>0.51600000000000001</v>
      </c>
      <c r="Y521" s="32">
        <f t="shared" si="48"/>
        <v>2.1</v>
      </c>
      <c r="Z521" s="32">
        <f t="shared" si="49"/>
        <v>0.51600000000000001</v>
      </c>
      <c r="AA521" s="32">
        <v>0.69199999999999995</v>
      </c>
      <c r="AB521" s="33">
        <v>2.4036411945787699</v>
      </c>
      <c r="AC521">
        <f t="shared" si="50"/>
        <v>9344</v>
      </c>
      <c r="AD521">
        <f t="shared" si="51"/>
        <v>43</v>
      </c>
      <c r="AE521">
        <f t="shared" si="52"/>
        <v>10.6</v>
      </c>
      <c r="AF521">
        <f>'TP Factors'!$D$5</f>
        <v>0.88209793191670816</v>
      </c>
      <c r="AG521">
        <f t="shared" si="53"/>
        <v>9.4</v>
      </c>
    </row>
    <row r="522" spans="1:33">
      <c r="A522" s="28" t="s">
        <v>125</v>
      </c>
      <c r="B522" s="28">
        <v>0</v>
      </c>
      <c r="D522" s="29">
        <v>0</v>
      </c>
      <c r="E522" s="28" t="s">
        <v>102</v>
      </c>
      <c r="F522" s="28">
        <v>0</v>
      </c>
      <c r="G522" s="30">
        <v>3</v>
      </c>
      <c r="H522" s="28" t="s">
        <v>103</v>
      </c>
      <c r="I522" s="28" t="s">
        <v>104</v>
      </c>
      <c r="J522" s="28">
        <v>0</v>
      </c>
      <c r="K522" s="31">
        <v>264.276015535</v>
      </c>
      <c r="L522" s="31">
        <v>3565.4426269999999</v>
      </c>
      <c r="M522" s="29">
        <v>0</v>
      </c>
      <c r="N522" s="29">
        <v>0</v>
      </c>
      <c r="O522" s="28">
        <v>0</v>
      </c>
      <c r="P522" s="28">
        <v>0</v>
      </c>
      <c r="Q522" s="32">
        <v>74991</v>
      </c>
      <c r="R522" s="32">
        <v>4340</v>
      </c>
      <c r="T522" s="28" t="s">
        <v>183</v>
      </c>
      <c r="U522" s="32">
        <v>54.65</v>
      </c>
      <c r="V522" s="32">
        <v>1</v>
      </c>
      <c r="W522" s="32">
        <v>0.7</v>
      </c>
      <c r="X522" s="32">
        <v>0.09</v>
      </c>
      <c r="Y522" s="32">
        <f t="shared" si="48"/>
        <v>0.7</v>
      </c>
      <c r="Z522" s="32">
        <f t="shared" si="49"/>
        <v>0.09</v>
      </c>
      <c r="AA522" s="32">
        <v>0.41299999999999998</v>
      </c>
      <c r="AB522" s="33">
        <v>0.88034484917122002</v>
      </c>
      <c r="AC522">
        <f t="shared" si="50"/>
        <v>2042</v>
      </c>
      <c r="AD522">
        <f t="shared" si="51"/>
        <v>3</v>
      </c>
      <c r="AE522">
        <f t="shared" si="52"/>
        <v>0.4</v>
      </c>
      <c r="AF522">
        <f>'TP Factors'!$D$5</f>
        <v>0.88209793191670816</v>
      </c>
      <c r="AG522">
        <f t="shared" si="53"/>
        <v>0.4</v>
      </c>
    </row>
    <row r="523" spans="1:33">
      <c r="A523" s="28" t="s">
        <v>125</v>
      </c>
      <c r="B523" s="28">
        <v>0</v>
      </c>
      <c r="D523" s="29">
        <v>0</v>
      </c>
      <c r="E523" s="28" t="s">
        <v>102</v>
      </c>
      <c r="F523" s="28">
        <v>0</v>
      </c>
      <c r="G523" s="30">
        <v>3</v>
      </c>
      <c r="H523" s="28" t="s">
        <v>103</v>
      </c>
      <c r="I523" s="28" t="s">
        <v>104</v>
      </c>
      <c r="J523" s="28">
        <v>0</v>
      </c>
      <c r="K523" s="31">
        <v>82.431031395800005</v>
      </c>
      <c r="L523" s="31">
        <v>234.648808449</v>
      </c>
      <c r="M523" s="29">
        <v>0</v>
      </c>
      <c r="N523" s="29">
        <v>0</v>
      </c>
      <c r="O523" s="28">
        <v>0</v>
      </c>
      <c r="P523" s="28">
        <v>0</v>
      </c>
      <c r="Q523" s="32">
        <v>74992</v>
      </c>
      <c r="R523" s="32">
        <v>4340</v>
      </c>
      <c r="T523" s="28" t="s">
        <v>117</v>
      </c>
      <c r="U523" s="32">
        <v>54.65</v>
      </c>
      <c r="V523" s="32">
        <v>1</v>
      </c>
      <c r="W523" s="32">
        <v>0.7</v>
      </c>
      <c r="X523" s="32">
        <v>0.09</v>
      </c>
      <c r="Y523" s="32">
        <f t="shared" si="48"/>
        <v>0.7</v>
      </c>
      <c r="Z523" s="32">
        <f t="shared" si="49"/>
        <v>0.09</v>
      </c>
      <c r="AA523" s="32">
        <v>0.309</v>
      </c>
      <c r="AB523" s="33">
        <v>5.7937229248909199E-2</v>
      </c>
      <c r="AC523">
        <f t="shared" si="50"/>
        <v>101</v>
      </c>
      <c r="AD523">
        <f t="shared" si="51"/>
        <v>0</v>
      </c>
      <c r="AE523">
        <f t="shared" si="52"/>
        <v>0</v>
      </c>
      <c r="AF523">
        <f>'TP Factors'!$D$5</f>
        <v>0.88209793191670816</v>
      </c>
      <c r="AG523">
        <f t="shared" si="53"/>
        <v>0</v>
      </c>
    </row>
    <row r="524" spans="1:33">
      <c r="A524" s="28" t="s">
        <v>125</v>
      </c>
      <c r="B524" s="28">
        <v>0</v>
      </c>
      <c r="D524" s="29">
        <v>0</v>
      </c>
      <c r="E524" s="28" t="s">
        <v>102</v>
      </c>
      <c r="F524" s="28">
        <v>0</v>
      </c>
      <c r="G524" s="30">
        <v>105</v>
      </c>
      <c r="H524" s="28" t="s">
        <v>103</v>
      </c>
      <c r="I524" s="28" t="s">
        <v>104</v>
      </c>
      <c r="J524" s="28">
        <v>0</v>
      </c>
      <c r="K524" s="31">
        <v>209.66799186200001</v>
      </c>
      <c r="L524" s="31">
        <v>2676.5126023500002</v>
      </c>
      <c r="M524" s="29">
        <v>0</v>
      </c>
      <c r="N524" s="29">
        <v>0</v>
      </c>
      <c r="O524" s="28">
        <v>0</v>
      </c>
      <c r="P524" s="28">
        <v>0</v>
      </c>
      <c r="Q524" s="32">
        <v>74993</v>
      </c>
      <c r="R524" s="32">
        <v>1400</v>
      </c>
      <c r="T524" s="28" t="s">
        <v>106</v>
      </c>
      <c r="U524" s="32">
        <v>54.65</v>
      </c>
      <c r="V524" s="32">
        <v>1</v>
      </c>
      <c r="W524" s="32">
        <v>1.93</v>
      </c>
      <c r="X524" s="32">
        <v>0.497</v>
      </c>
      <c r="Y524" s="32">
        <f t="shared" si="48"/>
        <v>1.93</v>
      </c>
      <c r="Z524" s="32">
        <f t="shared" si="49"/>
        <v>0.497</v>
      </c>
      <c r="AA524" s="32">
        <v>0.88600000000000001</v>
      </c>
      <c r="AB524" s="33">
        <v>0.66085887555357103</v>
      </c>
      <c r="AC524">
        <f t="shared" si="50"/>
        <v>3289</v>
      </c>
      <c r="AD524">
        <f t="shared" si="51"/>
        <v>14</v>
      </c>
      <c r="AE524">
        <f t="shared" si="52"/>
        <v>3.6</v>
      </c>
      <c r="AF524">
        <f>'TP Factors'!$D$5</f>
        <v>0.88209793191670816</v>
      </c>
      <c r="AG524">
        <f t="shared" si="53"/>
        <v>3.2</v>
      </c>
    </row>
    <row r="525" spans="1:33">
      <c r="A525" s="28" t="s">
        <v>125</v>
      </c>
      <c r="B525" s="28">
        <v>0</v>
      </c>
      <c r="D525" s="29">
        <v>0</v>
      </c>
      <c r="E525" s="28" t="s">
        <v>102</v>
      </c>
      <c r="F525" s="28">
        <v>0</v>
      </c>
      <c r="G525" s="30">
        <v>105</v>
      </c>
      <c r="H525" s="28" t="s">
        <v>103</v>
      </c>
      <c r="I525" s="28" t="s">
        <v>104</v>
      </c>
      <c r="J525" s="28">
        <v>0</v>
      </c>
      <c r="K525" s="31">
        <v>318.61118638300002</v>
      </c>
      <c r="L525" s="31">
        <v>4139.0441033500001</v>
      </c>
      <c r="M525" s="29">
        <v>0</v>
      </c>
      <c r="N525" s="29">
        <v>0</v>
      </c>
      <c r="O525" s="28">
        <v>0</v>
      </c>
      <c r="P525" s="28">
        <v>0</v>
      </c>
      <c r="Q525" s="32">
        <v>74994</v>
      </c>
      <c r="R525" s="32">
        <v>1400</v>
      </c>
      <c r="T525" s="28" t="s">
        <v>106</v>
      </c>
      <c r="U525" s="32">
        <v>54.65</v>
      </c>
      <c r="V525" s="32">
        <v>1</v>
      </c>
      <c r="W525" s="32">
        <v>1.93</v>
      </c>
      <c r="X525" s="32">
        <v>0.497</v>
      </c>
      <c r="Y525" s="32">
        <f t="shared" si="48"/>
        <v>1.93</v>
      </c>
      <c r="Z525" s="32">
        <f t="shared" si="49"/>
        <v>0.497</v>
      </c>
      <c r="AA525" s="32">
        <v>0.88600000000000001</v>
      </c>
      <c r="AB525" s="33">
        <v>1.0219731576912201</v>
      </c>
      <c r="AC525">
        <f t="shared" si="50"/>
        <v>5086</v>
      </c>
      <c r="AD525">
        <f t="shared" si="51"/>
        <v>22</v>
      </c>
      <c r="AE525">
        <f t="shared" si="52"/>
        <v>5.6</v>
      </c>
      <c r="AF525">
        <f>'TP Factors'!$D$5</f>
        <v>0.88209793191670816</v>
      </c>
      <c r="AG525">
        <f t="shared" si="53"/>
        <v>4.9000000000000004</v>
      </c>
    </row>
    <row r="526" spans="1:33">
      <c r="A526" s="28" t="s">
        <v>125</v>
      </c>
      <c r="B526" s="28">
        <v>0</v>
      </c>
      <c r="D526" s="29">
        <v>0</v>
      </c>
      <c r="E526" s="28" t="s">
        <v>102</v>
      </c>
      <c r="F526" s="28">
        <v>0</v>
      </c>
      <c r="G526" s="30">
        <v>0</v>
      </c>
      <c r="H526" s="28" t="s">
        <v>103</v>
      </c>
      <c r="I526" s="28" t="s">
        <v>104</v>
      </c>
      <c r="J526" s="28">
        <v>0</v>
      </c>
      <c r="K526" s="31">
        <v>232.62279702800001</v>
      </c>
      <c r="L526" s="31">
        <v>811.54789741699994</v>
      </c>
      <c r="M526" s="29">
        <v>0</v>
      </c>
      <c r="N526" s="29">
        <v>0</v>
      </c>
      <c r="O526" s="28">
        <v>0</v>
      </c>
      <c r="P526" s="28">
        <v>0</v>
      </c>
      <c r="Q526" s="32">
        <v>74997</v>
      </c>
      <c r="R526" s="32">
        <v>5300</v>
      </c>
      <c r="T526" s="28" t="s">
        <v>162</v>
      </c>
      <c r="U526" s="32">
        <v>54.65</v>
      </c>
      <c r="V526" s="32">
        <v>1</v>
      </c>
      <c r="W526" s="32">
        <v>0.6</v>
      </c>
      <c r="X526" s="32">
        <v>0.13500000000000001</v>
      </c>
      <c r="Y526" s="32">
        <f t="shared" si="48"/>
        <v>0.6</v>
      </c>
      <c r="Z526" s="32">
        <f t="shared" si="49"/>
        <v>0.13500000000000001</v>
      </c>
      <c r="AA526" s="32">
        <v>0.5</v>
      </c>
      <c r="AB526" s="33">
        <v>0.20037970446980399</v>
      </c>
      <c r="AC526">
        <f t="shared" si="50"/>
        <v>563</v>
      </c>
      <c r="AD526">
        <f t="shared" si="51"/>
        <v>1</v>
      </c>
      <c r="AE526">
        <f t="shared" si="52"/>
        <v>0.2</v>
      </c>
      <c r="AF526">
        <f>'TP Factors'!$D$5</f>
        <v>0.88209793191670816</v>
      </c>
      <c r="AG526">
        <f t="shared" si="53"/>
        <v>0.2</v>
      </c>
    </row>
    <row r="527" spans="1:33">
      <c r="A527" s="28" t="s">
        <v>125</v>
      </c>
      <c r="B527" s="28">
        <v>0</v>
      </c>
      <c r="D527" s="29">
        <v>0</v>
      </c>
      <c r="E527" s="28" t="s">
        <v>102</v>
      </c>
      <c r="F527" s="28">
        <v>0</v>
      </c>
      <c r="G527" s="30">
        <v>0</v>
      </c>
      <c r="H527" s="28" t="s">
        <v>103</v>
      </c>
      <c r="I527" s="28" t="s">
        <v>104</v>
      </c>
      <c r="J527" s="28">
        <v>0</v>
      </c>
      <c r="K527" s="31">
        <v>169.17258811599999</v>
      </c>
      <c r="L527" s="31">
        <v>2015.7353698100001</v>
      </c>
      <c r="M527" s="29">
        <v>0</v>
      </c>
      <c r="N527" s="29">
        <v>0</v>
      </c>
      <c r="O527" s="28">
        <v>0</v>
      </c>
      <c r="P527" s="28">
        <v>0</v>
      </c>
      <c r="Q527" s="32">
        <v>74998</v>
      </c>
      <c r="R527" s="32">
        <v>5300</v>
      </c>
      <c r="T527" s="28" t="s">
        <v>193</v>
      </c>
      <c r="U527" s="32">
        <v>54.65</v>
      </c>
      <c r="V527" s="32">
        <v>1</v>
      </c>
      <c r="W527" s="32">
        <v>0.6</v>
      </c>
      <c r="X527" s="32">
        <v>0.13500000000000001</v>
      </c>
      <c r="Y527" s="32">
        <f t="shared" si="48"/>
        <v>0.6</v>
      </c>
      <c r="Z527" s="32">
        <f t="shared" si="49"/>
        <v>0.13500000000000001</v>
      </c>
      <c r="AA527" s="32">
        <v>0.5</v>
      </c>
      <c r="AB527" s="33">
        <v>0.49770624679908698</v>
      </c>
      <c r="AC527">
        <f t="shared" si="50"/>
        <v>1398</v>
      </c>
      <c r="AD527">
        <f t="shared" si="51"/>
        <v>2</v>
      </c>
      <c r="AE527">
        <f t="shared" si="52"/>
        <v>0.4</v>
      </c>
      <c r="AF527">
        <f>'TP Factors'!$D$5</f>
        <v>0.88209793191670816</v>
      </c>
      <c r="AG527">
        <f t="shared" si="53"/>
        <v>0.4</v>
      </c>
    </row>
    <row r="528" spans="1:33">
      <c r="A528" s="28" t="s">
        <v>125</v>
      </c>
      <c r="B528" s="28">
        <v>0</v>
      </c>
      <c r="D528" s="29">
        <v>0</v>
      </c>
      <c r="E528" s="28" t="s">
        <v>102</v>
      </c>
      <c r="F528" s="28">
        <v>0</v>
      </c>
      <c r="G528" s="30">
        <v>0</v>
      </c>
      <c r="H528" s="28" t="s">
        <v>103</v>
      </c>
      <c r="I528" s="28" t="s">
        <v>104</v>
      </c>
      <c r="J528" s="28">
        <v>0</v>
      </c>
      <c r="K528" s="31">
        <v>74.586605062999993</v>
      </c>
      <c r="L528" s="31">
        <v>96.187081254899994</v>
      </c>
      <c r="M528" s="29">
        <v>0</v>
      </c>
      <c r="N528" s="29">
        <v>0</v>
      </c>
      <c r="O528" s="28">
        <v>0</v>
      </c>
      <c r="P528" s="28">
        <v>0</v>
      </c>
      <c r="Q528" s="32">
        <v>75000</v>
      </c>
      <c r="R528" s="32">
        <v>6410</v>
      </c>
      <c r="T528" s="28" t="s">
        <v>200</v>
      </c>
      <c r="U528" s="32">
        <v>54.65</v>
      </c>
      <c r="V528" s="32">
        <v>1</v>
      </c>
      <c r="W528" s="32">
        <v>0</v>
      </c>
      <c r="X528" s="32">
        <v>0</v>
      </c>
      <c r="Y528" s="32">
        <f t="shared" si="48"/>
        <v>0</v>
      </c>
      <c r="Z528" s="32">
        <f t="shared" si="49"/>
        <v>0</v>
      </c>
      <c r="AA528" s="32">
        <v>0.30299999999999999</v>
      </c>
      <c r="AB528" s="33">
        <v>2.3749594614154299E-2</v>
      </c>
      <c r="AC528">
        <f t="shared" si="50"/>
        <v>40</v>
      </c>
      <c r="AD528">
        <f t="shared" si="51"/>
        <v>0</v>
      </c>
      <c r="AE528">
        <f t="shared" si="52"/>
        <v>0</v>
      </c>
      <c r="AF528">
        <f>'TP Factors'!$D$5</f>
        <v>0.88209793191670816</v>
      </c>
      <c r="AG528">
        <f t="shared" si="53"/>
        <v>0</v>
      </c>
    </row>
    <row r="529" spans="1:33">
      <c r="A529" s="28" t="s">
        <v>125</v>
      </c>
      <c r="B529" s="28">
        <v>0</v>
      </c>
      <c r="D529" s="29">
        <v>0</v>
      </c>
      <c r="E529" s="28" t="s">
        <v>102</v>
      </c>
      <c r="F529" s="28">
        <v>0</v>
      </c>
      <c r="G529" s="30">
        <v>0</v>
      </c>
      <c r="H529" s="28" t="s">
        <v>103</v>
      </c>
      <c r="I529" s="28" t="s">
        <v>104</v>
      </c>
      <c r="J529" s="28">
        <v>0</v>
      </c>
      <c r="K529" s="31">
        <v>1681.61258445</v>
      </c>
      <c r="L529" s="31">
        <v>51505.922163199997</v>
      </c>
      <c r="M529" s="29">
        <v>0</v>
      </c>
      <c r="N529" s="29">
        <v>0</v>
      </c>
      <c r="O529" s="28">
        <v>0</v>
      </c>
      <c r="P529" s="28">
        <v>0</v>
      </c>
      <c r="Q529" s="32">
        <v>75001</v>
      </c>
      <c r="R529" s="32">
        <v>6410</v>
      </c>
      <c r="T529" s="28" t="s">
        <v>163</v>
      </c>
      <c r="U529" s="32">
        <v>54.65</v>
      </c>
      <c r="V529" s="32">
        <v>1</v>
      </c>
      <c r="W529" s="32">
        <v>0</v>
      </c>
      <c r="X529" s="32">
        <v>0</v>
      </c>
      <c r="Y529" s="32">
        <f t="shared" si="48"/>
        <v>0</v>
      </c>
      <c r="Z529" s="32">
        <f t="shared" si="49"/>
        <v>0</v>
      </c>
      <c r="AA529" s="32">
        <v>0.30299999999999999</v>
      </c>
      <c r="AB529" s="33">
        <v>12.717352956699999</v>
      </c>
      <c r="AC529">
        <f t="shared" si="50"/>
        <v>21646</v>
      </c>
      <c r="AD529">
        <f t="shared" si="51"/>
        <v>0</v>
      </c>
      <c r="AE529">
        <f t="shared" si="52"/>
        <v>0</v>
      </c>
      <c r="AF529">
        <f>'TP Factors'!$D$5</f>
        <v>0.88209793191670816</v>
      </c>
      <c r="AG529">
        <f t="shared" si="53"/>
        <v>0</v>
      </c>
    </row>
    <row r="530" spans="1:33">
      <c r="A530" s="28" t="s">
        <v>125</v>
      </c>
      <c r="B530" s="28">
        <v>0</v>
      </c>
      <c r="D530" s="29">
        <v>0</v>
      </c>
      <c r="E530" s="28" t="s">
        <v>102</v>
      </c>
      <c r="F530" s="28">
        <v>0</v>
      </c>
      <c r="G530" s="30">
        <v>3</v>
      </c>
      <c r="H530" s="28" t="s">
        <v>103</v>
      </c>
      <c r="I530" s="28" t="s">
        <v>104</v>
      </c>
      <c r="J530" s="28">
        <v>0</v>
      </c>
      <c r="K530" s="31">
        <v>73.865232957700002</v>
      </c>
      <c r="L530" s="31">
        <v>137.25499346999999</v>
      </c>
      <c r="M530" s="29">
        <v>0</v>
      </c>
      <c r="N530" s="29">
        <v>0</v>
      </c>
      <c r="O530" s="28">
        <v>0</v>
      </c>
      <c r="P530" s="28">
        <v>0</v>
      </c>
      <c r="Q530" s="32">
        <v>75002</v>
      </c>
      <c r="R530" s="32">
        <v>4340</v>
      </c>
      <c r="T530" s="28" t="s">
        <v>183</v>
      </c>
      <c r="U530" s="32">
        <v>54.65</v>
      </c>
      <c r="V530" s="32">
        <v>1</v>
      </c>
      <c r="W530" s="32">
        <v>0.7</v>
      </c>
      <c r="X530" s="32">
        <v>0.09</v>
      </c>
      <c r="Y530" s="32">
        <f t="shared" si="48"/>
        <v>0.7</v>
      </c>
      <c r="Z530" s="32">
        <f t="shared" si="49"/>
        <v>0.09</v>
      </c>
      <c r="AA530" s="32">
        <v>0.41299999999999998</v>
      </c>
      <c r="AB530" s="33">
        <v>3.3889701392722002E-2</v>
      </c>
      <c r="AC530">
        <f t="shared" si="50"/>
        <v>79</v>
      </c>
      <c r="AD530">
        <f t="shared" si="51"/>
        <v>0</v>
      </c>
      <c r="AE530">
        <f t="shared" si="52"/>
        <v>0</v>
      </c>
      <c r="AF530">
        <f>'TP Factors'!$D$5</f>
        <v>0.88209793191670816</v>
      </c>
      <c r="AG530">
        <f t="shared" si="53"/>
        <v>0</v>
      </c>
    </row>
    <row r="531" spans="1:33">
      <c r="A531" s="28" t="s">
        <v>125</v>
      </c>
      <c r="B531" s="28">
        <v>0</v>
      </c>
      <c r="D531" s="29">
        <v>0</v>
      </c>
      <c r="E531" s="28" t="s">
        <v>102</v>
      </c>
      <c r="F531" s="28">
        <v>0</v>
      </c>
      <c r="G531" s="30">
        <v>3</v>
      </c>
      <c r="H531" s="28" t="s">
        <v>103</v>
      </c>
      <c r="I531" s="28" t="s">
        <v>104</v>
      </c>
      <c r="J531" s="28">
        <v>0</v>
      </c>
      <c r="K531" s="31">
        <v>50.905483858499998</v>
      </c>
      <c r="L531" s="31">
        <v>150.39651608400001</v>
      </c>
      <c r="M531" s="29">
        <v>0</v>
      </c>
      <c r="N531" s="29">
        <v>0</v>
      </c>
      <c r="O531" s="28">
        <v>0</v>
      </c>
      <c r="P531" s="28">
        <v>0</v>
      </c>
      <c r="Q531" s="32">
        <v>75003</v>
      </c>
      <c r="R531" s="32">
        <v>4340</v>
      </c>
      <c r="T531" s="28" t="s">
        <v>135</v>
      </c>
      <c r="U531" s="32">
        <v>54.65</v>
      </c>
      <c r="V531" s="32">
        <v>1</v>
      </c>
      <c r="W531" s="32">
        <v>0.7</v>
      </c>
      <c r="X531" s="32">
        <v>0.09</v>
      </c>
      <c r="Y531" s="32">
        <f t="shared" si="48"/>
        <v>0.7</v>
      </c>
      <c r="Z531" s="32">
        <f t="shared" si="49"/>
        <v>0.09</v>
      </c>
      <c r="AA531" s="32">
        <v>0.10199999999999999</v>
      </c>
      <c r="AB531" s="33">
        <v>3.7134487553032898E-2</v>
      </c>
      <c r="AC531">
        <f t="shared" si="50"/>
        <v>21</v>
      </c>
      <c r="AD531">
        <f t="shared" si="51"/>
        <v>0</v>
      </c>
      <c r="AE531">
        <f t="shared" si="52"/>
        <v>0</v>
      </c>
      <c r="AF531">
        <f>'TP Factors'!$D$5</f>
        <v>0.88209793191670816</v>
      </c>
      <c r="AG531">
        <f t="shared" si="53"/>
        <v>0</v>
      </c>
    </row>
    <row r="532" spans="1:33">
      <c r="A532" s="28" t="s">
        <v>125</v>
      </c>
      <c r="B532" s="28">
        <v>0</v>
      </c>
      <c r="D532" s="29">
        <v>0</v>
      </c>
      <c r="E532" s="28" t="s">
        <v>102</v>
      </c>
      <c r="F532" s="28">
        <v>0</v>
      </c>
      <c r="G532" s="30">
        <v>3</v>
      </c>
      <c r="H532" s="28" t="s">
        <v>103</v>
      </c>
      <c r="I532" s="28" t="s">
        <v>104</v>
      </c>
      <c r="J532" s="28">
        <v>0</v>
      </c>
      <c r="K532" s="31">
        <v>77.004073875499998</v>
      </c>
      <c r="L532" s="31">
        <v>358.58798911500003</v>
      </c>
      <c r="M532" s="29">
        <v>0</v>
      </c>
      <c r="N532" s="29">
        <v>0</v>
      </c>
      <c r="O532" s="28">
        <v>0</v>
      </c>
      <c r="P532" s="28">
        <v>0</v>
      </c>
      <c r="Q532" s="32">
        <v>75004</v>
      </c>
      <c r="R532" s="32">
        <v>4340</v>
      </c>
      <c r="T532" s="28" t="s">
        <v>135</v>
      </c>
      <c r="U532" s="32">
        <v>54.65</v>
      </c>
      <c r="V532" s="32">
        <v>1</v>
      </c>
      <c r="W532" s="32">
        <v>0.7</v>
      </c>
      <c r="X532" s="32">
        <v>0.09</v>
      </c>
      <c r="Y532" s="32">
        <f t="shared" si="48"/>
        <v>0.7</v>
      </c>
      <c r="Z532" s="32">
        <f t="shared" si="49"/>
        <v>0.09</v>
      </c>
      <c r="AA532" s="32">
        <v>0.10199999999999999</v>
      </c>
      <c r="AB532" s="33">
        <v>8.8539162020002796E-2</v>
      </c>
      <c r="AC532">
        <f t="shared" si="50"/>
        <v>51</v>
      </c>
      <c r="AD532">
        <f t="shared" si="51"/>
        <v>0</v>
      </c>
      <c r="AE532">
        <f t="shared" si="52"/>
        <v>0</v>
      </c>
      <c r="AF532">
        <f>'TP Factors'!$D$5</f>
        <v>0.88209793191670816</v>
      </c>
      <c r="AG532">
        <f t="shared" si="53"/>
        <v>0</v>
      </c>
    </row>
    <row r="533" spans="1:33">
      <c r="A533" s="28" t="s">
        <v>125</v>
      </c>
      <c r="B533" s="28">
        <v>0</v>
      </c>
      <c r="D533" s="29">
        <v>0</v>
      </c>
      <c r="E533" s="28" t="s">
        <v>102</v>
      </c>
      <c r="F533" s="28">
        <v>0</v>
      </c>
      <c r="G533" s="30">
        <v>3</v>
      </c>
      <c r="H533" s="28" t="s">
        <v>103</v>
      </c>
      <c r="I533" s="28" t="s">
        <v>104</v>
      </c>
      <c r="J533" s="28">
        <v>0</v>
      </c>
      <c r="K533" s="31">
        <v>22.769564451899999</v>
      </c>
      <c r="L533" s="31">
        <v>28.869693523999999</v>
      </c>
      <c r="M533" s="29">
        <v>0</v>
      </c>
      <c r="N533" s="29">
        <v>0</v>
      </c>
      <c r="O533" s="28">
        <v>0</v>
      </c>
      <c r="P533" s="28">
        <v>0</v>
      </c>
      <c r="Q533" s="32">
        <v>75005</v>
      </c>
      <c r="R533" s="32">
        <v>4340</v>
      </c>
      <c r="T533" s="28" t="s">
        <v>135</v>
      </c>
      <c r="U533" s="32">
        <v>54.65</v>
      </c>
      <c r="V533" s="32">
        <v>1</v>
      </c>
      <c r="W533" s="32">
        <v>0.7</v>
      </c>
      <c r="X533" s="32">
        <v>0.09</v>
      </c>
      <c r="Y533" s="32">
        <f t="shared" si="48"/>
        <v>0.7</v>
      </c>
      <c r="Z533" s="32">
        <f t="shared" si="49"/>
        <v>0.09</v>
      </c>
      <c r="AA533" s="32">
        <v>0.10199999999999999</v>
      </c>
      <c r="AB533" s="33">
        <v>7.1282320667840999E-3</v>
      </c>
      <c r="AC533">
        <f t="shared" si="50"/>
        <v>4</v>
      </c>
      <c r="AD533">
        <f t="shared" si="51"/>
        <v>0</v>
      </c>
      <c r="AE533">
        <f t="shared" si="52"/>
        <v>0</v>
      </c>
      <c r="AF533">
        <f>'TP Factors'!$D$5</f>
        <v>0.88209793191670816</v>
      </c>
      <c r="AG533">
        <f t="shared" si="53"/>
        <v>0</v>
      </c>
    </row>
    <row r="534" spans="1:33">
      <c r="A534" s="28" t="s">
        <v>125</v>
      </c>
      <c r="B534" s="28">
        <v>0</v>
      </c>
      <c r="D534" s="29">
        <v>0</v>
      </c>
      <c r="E534" s="28" t="s">
        <v>102</v>
      </c>
      <c r="F534" s="28">
        <v>0</v>
      </c>
      <c r="G534" s="30">
        <v>3</v>
      </c>
      <c r="H534" s="28" t="s">
        <v>103</v>
      </c>
      <c r="I534" s="28" t="s">
        <v>104</v>
      </c>
      <c r="J534" s="28">
        <v>0</v>
      </c>
      <c r="K534" s="31">
        <v>99.276755337400004</v>
      </c>
      <c r="L534" s="31">
        <v>416.16969399200002</v>
      </c>
      <c r="M534" s="29">
        <v>0</v>
      </c>
      <c r="N534" s="29">
        <v>0</v>
      </c>
      <c r="O534" s="28">
        <v>0</v>
      </c>
      <c r="P534" s="28">
        <v>0</v>
      </c>
      <c r="Q534" s="32">
        <v>75006</v>
      </c>
      <c r="R534" s="32">
        <v>4340</v>
      </c>
      <c r="T534" s="28" t="s">
        <v>135</v>
      </c>
      <c r="U534" s="32">
        <v>54.65</v>
      </c>
      <c r="V534" s="32">
        <v>1</v>
      </c>
      <c r="W534" s="32">
        <v>0.7</v>
      </c>
      <c r="X534" s="32">
        <v>0.09</v>
      </c>
      <c r="Y534" s="32">
        <f t="shared" si="48"/>
        <v>0.7</v>
      </c>
      <c r="Z534" s="32">
        <f t="shared" si="49"/>
        <v>0.09</v>
      </c>
      <c r="AA534" s="32">
        <v>0.10199999999999999</v>
      </c>
      <c r="AB534" s="33">
        <v>0.102756645723048</v>
      </c>
      <c r="AC534">
        <f t="shared" si="50"/>
        <v>59</v>
      </c>
      <c r="AD534">
        <f t="shared" si="51"/>
        <v>0</v>
      </c>
      <c r="AE534">
        <f t="shared" si="52"/>
        <v>0</v>
      </c>
      <c r="AF534">
        <f>'TP Factors'!$D$5</f>
        <v>0.88209793191670816</v>
      </c>
      <c r="AG534">
        <f t="shared" si="53"/>
        <v>0</v>
      </c>
    </row>
    <row r="535" spans="1:33">
      <c r="A535" s="28" t="s">
        <v>125</v>
      </c>
      <c r="B535" s="28">
        <v>0</v>
      </c>
      <c r="D535" s="29">
        <v>0</v>
      </c>
      <c r="E535" s="28" t="s">
        <v>102</v>
      </c>
      <c r="F535" s="28">
        <v>0</v>
      </c>
      <c r="G535" s="30">
        <v>3</v>
      </c>
      <c r="H535" s="28" t="s">
        <v>103</v>
      </c>
      <c r="I535" s="28" t="s">
        <v>104</v>
      </c>
      <c r="J535" s="28">
        <v>0</v>
      </c>
      <c r="K535" s="31">
        <v>126.90882622300001</v>
      </c>
      <c r="L535" s="31">
        <v>727.04895014099998</v>
      </c>
      <c r="M535" s="29">
        <v>0</v>
      </c>
      <c r="N535" s="29">
        <v>0</v>
      </c>
      <c r="O535" s="28">
        <v>0</v>
      </c>
      <c r="P535" s="28">
        <v>0</v>
      </c>
      <c r="Q535" s="32">
        <v>75007</v>
      </c>
      <c r="R535" s="32">
        <v>4340</v>
      </c>
      <c r="T535" s="28" t="s">
        <v>135</v>
      </c>
      <c r="U535" s="32">
        <v>54.65</v>
      </c>
      <c r="V535" s="32">
        <v>1</v>
      </c>
      <c r="W535" s="32">
        <v>0.7</v>
      </c>
      <c r="X535" s="32">
        <v>0.09</v>
      </c>
      <c r="Y535" s="32">
        <f t="shared" si="48"/>
        <v>0.7</v>
      </c>
      <c r="Z535" s="32">
        <f t="shared" si="49"/>
        <v>0.09</v>
      </c>
      <c r="AA535" s="32">
        <v>0.10199999999999999</v>
      </c>
      <c r="AB535" s="33">
        <v>0.17951646198439999</v>
      </c>
      <c r="AC535">
        <f t="shared" si="50"/>
        <v>103</v>
      </c>
      <c r="AD535">
        <f t="shared" si="51"/>
        <v>0</v>
      </c>
      <c r="AE535">
        <f t="shared" si="52"/>
        <v>0</v>
      </c>
      <c r="AF535">
        <f>'TP Factors'!$D$5</f>
        <v>0.88209793191670816</v>
      </c>
      <c r="AG535">
        <f t="shared" si="53"/>
        <v>0</v>
      </c>
    </row>
    <row r="536" spans="1:33">
      <c r="A536" s="28" t="s">
        <v>125</v>
      </c>
      <c r="B536" s="28">
        <v>0</v>
      </c>
      <c r="D536" s="29">
        <v>0</v>
      </c>
      <c r="E536" s="28" t="s">
        <v>102</v>
      </c>
      <c r="F536" s="28">
        <v>0</v>
      </c>
      <c r="G536" s="30">
        <v>3</v>
      </c>
      <c r="H536" s="28" t="s">
        <v>103</v>
      </c>
      <c r="I536" s="28" t="s">
        <v>104</v>
      </c>
      <c r="J536" s="28">
        <v>0</v>
      </c>
      <c r="K536" s="31">
        <v>86.564061537599997</v>
      </c>
      <c r="L536" s="31">
        <v>249.84385818800001</v>
      </c>
      <c r="M536" s="29">
        <v>0</v>
      </c>
      <c r="N536" s="29">
        <v>0</v>
      </c>
      <c r="O536" s="28">
        <v>0</v>
      </c>
      <c r="P536" s="28">
        <v>0</v>
      </c>
      <c r="Q536" s="32">
        <v>75008</v>
      </c>
      <c r="R536" s="32">
        <v>4340</v>
      </c>
      <c r="T536" s="28" t="s">
        <v>135</v>
      </c>
      <c r="U536" s="32">
        <v>54.65</v>
      </c>
      <c r="V536" s="32">
        <v>1</v>
      </c>
      <c r="W536" s="32">
        <v>0.7</v>
      </c>
      <c r="X536" s="32">
        <v>0.09</v>
      </c>
      <c r="Y536" s="32">
        <f t="shared" si="48"/>
        <v>0.7</v>
      </c>
      <c r="Z536" s="32">
        <f t="shared" si="49"/>
        <v>0.09</v>
      </c>
      <c r="AA536" s="32">
        <v>0.10199999999999999</v>
      </c>
      <c r="AB536" s="33">
        <v>5.7811634796405803E-2</v>
      </c>
      <c r="AC536">
        <f t="shared" si="50"/>
        <v>33</v>
      </c>
      <c r="AD536">
        <f t="shared" si="51"/>
        <v>0</v>
      </c>
      <c r="AE536">
        <f t="shared" si="52"/>
        <v>0</v>
      </c>
      <c r="AF536">
        <f>'TP Factors'!$D$5</f>
        <v>0.88209793191670816</v>
      </c>
      <c r="AG536">
        <f t="shared" si="53"/>
        <v>0</v>
      </c>
    </row>
    <row r="537" spans="1:33">
      <c r="A537" s="28" t="s">
        <v>125</v>
      </c>
      <c r="B537" s="28">
        <v>0</v>
      </c>
      <c r="D537" s="29">
        <v>0</v>
      </c>
      <c r="E537" s="28" t="s">
        <v>102</v>
      </c>
      <c r="F537" s="28">
        <v>0</v>
      </c>
      <c r="G537" s="30">
        <v>3</v>
      </c>
      <c r="H537" s="28" t="s">
        <v>103</v>
      </c>
      <c r="I537" s="28" t="s">
        <v>104</v>
      </c>
      <c r="J537" s="28">
        <v>0</v>
      </c>
      <c r="K537" s="31">
        <v>141.21069007</v>
      </c>
      <c r="L537" s="31">
        <v>1132.6255890699999</v>
      </c>
      <c r="M537" s="29">
        <v>0</v>
      </c>
      <c r="N537" s="29">
        <v>0</v>
      </c>
      <c r="O537" s="28">
        <v>0</v>
      </c>
      <c r="P537" s="28">
        <v>0</v>
      </c>
      <c r="Q537" s="32">
        <v>75009</v>
      </c>
      <c r="R537" s="32">
        <v>4340</v>
      </c>
      <c r="T537" s="28" t="s">
        <v>183</v>
      </c>
      <c r="U537" s="32">
        <v>54.65</v>
      </c>
      <c r="V537" s="32">
        <v>1</v>
      </c>
      <c r="W537" s="32">
        <v>0.7</v>
      </c>
      <c r="X537" s="32">
        <v>0.09</v>
      </c>
      <c r="Y537" s="32">
        <f t="shared" si="48"/>
        <v>0.7</v>
      </c>
      <c r="Z537" s="32">
        <f t="shared" si="49"/>
        <v>0.09</v>
      </c>
      <c r="AA537" s="32">
        <v>0.41299999999999998</v>
      </c>
      <c r="AB537" s="33">
        <v>0.27965721904265201</v>
      </c>
      <c r="AC537">
        <f t="shared" si="50"/>
        <v>649</v>
      </c>
      <c r="AD537">
        <f t="shared" si="51"/>
        <v>1</v>
      </c>
      <c r="AE537">
        <f t="shared" si="52"/>
        <v>0.1</v>
      </c>
      <c r="AF537">
        <f>'TP Factors'!$D$5</f>
        <v>0.88209793191670816</v>
      </c>
      <c r="AG537">
        <f t="shared" si="53"/>
        <v>0.1</v>
      </c>
    </row>
    <row r="538" spans="1:33">
      <c r="A538" s="28" t="s">
        <v>125</v>
      </c>
      <c r="B538" s="28">
        <v>0</v>
      </c>
      <c r="D538" s="29">
        <v>0</v>
      </c>
      <c r="E538" s="28" t="s">
        <v>102</v>
      </c>
      <c r="F538" s="28">
        <v>0</v>
      </c>
      <c r="G538" s="30">
        <v>3</v>
      </c>
      <c r="H538" s="28" t="s">
        <v>103</v>
      </c>
      <c r="I538" s="28" t="s">
        <v>104</v>
      </c>
      <c r="J538" s="28">
        <v>0</v>
      </c>
      <c r="K538" s="31">
        <v>138.43195259800001</v>
      </c>
      <c r="L538" s="31">
        <v>802.93341868699997</v>
      </c>
      <c r="M538" s="29">
        <v>0</v>
      </c>
      <c r="N538" s="29">
        <v>0</v>
      </c>
      <c r="O538" s="28">
        <v>0</v>
      </c>
      <c r="P538" s="28">
        <v>0</v>
      </c>
      <c r="Q538" s="32">
        <v>75010</v>
      </c>
      <c r="R538" s="32">
        <v>4340</v>
      </c>
      <c r="T538" s="28" t="s">
        <v>135</v>
      </c>
      <c r="U538" s="32">
        <v>54.65</v>
      </c>
      <c r="V538" s="32">
        <v>1</v>
      </c>
      <c r="W538" s="32">
        <v>0.7</v>
      </c>
      <c r="X538" s="32">
        <v>0.09</v>
      </c>
      <c r="Y538" s="32">
        <f t="shared" si="48"/>
        <v>0.7</v>
      </c>
      <c r="Z538" s="32">
        <f t="shared" si="49"/>
        <v>0.09</v>
      </c>
      <c r="AA538" s="32">
        <v>0.10199999999999999</v>
      </c>
      <c r="AB538" s="33">
        <v>8.1636329600942806E-3</v>
      </c>
      <c r="AC538">
        <f t="shared" si="50"/>
        <v>5</v>
      </c>
      <c r="AD538">
        <f t="shared" si="51"/>
        <v>0</v>
      </c>
      <c r="AE538">
        <f t="shared" si="52"/>
        <v>0</v>
      </c>
      <c r="AF538">
        <f>'TP Factors'!$D$5</f>
        <v>0.88209793191670816</v>
      </c>
      <c r="AG538">
        <f t="shared" si="53"/>
        <v>0</v>
      </c>
    </row>
    <row r="539" spans="1:33">
      <c r="A539" s="28" t="s">
        <v>125</v>
      </c>
      <c r="B539" s="28">
        <v>0</v>
      </c>
      <c r="D539" s="29">
        <v>0</v>
      </c>
      <c r="E539" s="28" t="s">
        <v>102</v>
      </c>
      <c r="F539" s="28">
        <v>0</v>
      </c>
      <c r="G539" s="30">
        <v>3</v>
      </c>
      <c r="H539" s="28" t="s">
        <v>103</v>
      </c>
      <c r="I539" s="28" t="s">
        <v>104</v>
      </c>
      <c r="J539" s="28">
        <v>0</v>
      </c>
      <c r="K539" s="31">
        <v>114.537191183</v>
      </c>
      <c r="L539" s="31">
        <v>492.39283922099997</v>
      </c>
      <c r="M539" s="29">
        <v>0</v>
      </c>
      <c r="N539" s="29">
        <v>0</v>
      </c>
      <c r="O539" s="28">
        <v>0</v>
      </c>
      <c r="P539" s="28">
        <v>0</v>
      </c>
      <c r="Q539" s="32">
        <v>75011</v>
      </c>
      <c r="R539" s="32">
        <v>4340</v>
      </c>
      <c r="T539" s="28" t="s">
        <v>135</v>
      </c>
      <c r="U539" s="32">
        <v>54.65</v>
      </c>
      <c r="V539" s="32">
        <v>1</v>
      </c>
      <c r="W539" s="32">
        <v>0.7</v>
      </c>
      <c r="X539" s="32">
        <v>0.09</v>
      </c>
      <c r="Y539" s="32">
        <f t="shared" si="48"/>
        <v>0.7</v>
      </c>
      <c r="Z539" s="32">
        <f t="shared" si="49"/>
        <v>0.09</v>
      </c>
      <c r="AA539" s="32">
        <v>0.10199999999999999</v>
      </c>
      <c r="AB539" s="33">
        <v>3.5621298088693498E-3</v>
      </c>
      <c r="AC539">
        <f t="shared" si="50"/>
        <v>2</v>
      </c>
      <c r="AD539">
        <f t="shared" si="51"/>
        <v>0</v>
      </c>
      <c r="AE539">
        <f t="shared" si="52"/>
        <v>0</v>
      </c>
      <c r="AF539">
        <f>'TP Factors'!$D$5</f>
        <v>0.88209793191670816</v>
      </c>
      <c r="AG539">
        <f t="shared" si="53"/>
        <v>0</v>
      </c>
    </row>
    <row r="540" spans="1:33">
      <c r="A540" s="28" t="s">
        <v>125</v>
      </c>
      <c r="B540" s="28">
        <v>0</v>
      </c>
      <c r="D540" s="29">
        <v>0</v>
      </c>
      <c r="E540" s="28" t="s">
        <v>102</v>
      </c>
      <c r="F540" s="28">
        <v>0</v>
      </c>
      <c r="G540" s="30">
        <v>3</v>
      </c>
      <c r="H540" s="28" t="s">
        <v>103</v>
      </c>
      <c r="I540" s="28" t="s">
        <v>104</v>
      </c>
      <c r="J540" s="28">
        <v>0</v>
      </c>
      <c r="K540" s="31">
        <v>250.75917314</v>
      </c>
      <c r="L540" s="31">
        <v>445.14570617200002</v>
      </c>
      <c r="M540" s="29">
        <v>0</v>
      </c>
      <c r="N540" s="29">
        <v>0</v>
      </c>
      <c r="O540" s="28">
        <v>0</v>
      </c>
      <c r="P540" s="28">
        <v>0</v>
      </c>
      <c r="Q540" s="32">
        <v>75013</v>
      </c>
      <c r="R540" s="32">
        <v>4340</v>
      </c>
      <c r="T540" s="28" t="s">
        <v>135</v>
      </c>
      <c r="U540" s="32">
        <v>54.65</v>
      </c>
      <c r="V540" s="32">
        <v>1</v>
      </c>
      <c r="W540" s="32">
        <v>0.7</v>
      </c>
      <c r="X540" s="32">
        <v>0.09</v>
      </c>
      <c r="Y540" s="32">
        <f t="shared" si="48"/>
        <v>0.7</v>
      </c>
      <c r="Z540" s="32">
        <f t="shared" si="49"/>
        <v>0.09</v>
      </c>
      <c r="AA540" s="32">
        <v>0.10199999999999999</v>
      </c>
      <c r="AB540" s="33">
        <v>0.10986468710012701</v>
      </c>
      <c r="AC540">
        <f t="shared" si="50"/>
        <v>63</v>
      </c>
      <c r="AD540">
        <f t="shared" si="51"/>
        <v>0</v>
      </c>
      <c r="AE540">
        <f t="shared" si="52"/>
        <v>0</v>
      </c>
      <c r="AF540">
        <f>'TP Factors'!$D$5</f>
        <v>0.88209793191670816</v>
      </c>
      <c r="AG540">
        <f t="shared" si="53"/>
        <v>0</v>
      </c>
    </row>
    <row r="541" spans="1:33">
      <c r="A541" s="28" t="s">
        <v>125</v>
      </c>
      <c r="B541" s="28">
        <v>0</v>
      </c>
      <c r="D541" s="29">
        <v>0</v>
      </c>
      <c r="E541" s="28" t="s">
        <v>102</v>
      </c>
      <c r="F541" s="28">
        <v>0</v>
      </c>
      <c r="G541" s="30">
        <v>3</v>
      </c>
      <c r="H541" s="28" t="s">
        <v>103</v>
      </c>
      <c r="I541" s="28" t="s">
        <v>104</v>
      </c>
      <c r="J541" s="28">
        <v>0</v>
      </c>
      <c r="K541" s="31">
        <v>718.43900496200001</v>
      </c>
      <c r="L541" s="31">
        <v>12567.968311500001</v>
      </c>
      <c r="M541" s="29">
        <v>0</v>
      </c>
      <c r="N541" s="29">
        <v>0</v>
      </c>
      <c r="O541" s="28">
        <v>0</v>
      </c>
      <c r="P541" s="28">
        <v>0</v>
      </c>
      <c r="Q541" s="32">
        <v>75014</v>
      </c>
      <c r="R541" s="32">
        <v>4340</v>
      </c>
      <c r="T541" s="28" t="s">
        <v>135</v>
      </c>
      <c r="U541" s="32">
        <v>54.65</v>
      </c>
      <c r="V541" s="32">
        <v>1</v>
      </c>
      <c r="W541" s="32">
        <v>0.7</v>
      </c>
      <c r="X541" s="32">
        <v>0.09</v>
      </c>
      <c r="Y541" s="32">
        <f t="shared" si="48"/>
        <v>0.7</v>
      </c>
      <c r="Z541" s="32">
        <f t="shared" si="49"/>
        <v>0.09</v>
      </c>
      <c r="AA541" s="32">
        <v>0.10199999999999999</v>
      </c>
      <c r="AB541" s="33">
        <v>1.4492581516904199</v>
      </c>
      <c r="AC541">
        <f t="shared" si="50"/>
        <v>830</v>
      </c>
      <c r="AD541">
        <f t="shared" si="51"/>
        <v>1</v>
      </c>
      <c r="AE541">
        <f t="shared" si="52"/>
        <v>0.2</v>
      </c>
      <c r="AF541">
        <f>'TP Factors'!$D$5</f>
        <v>0.88209793191670816</v>
      </c>
      <c r="AG541">
        <f t="shared" si="53"/>
        <v>0.2</v>
      </c>
    </row>
    <row r="542" spans="1:33">
      <c r="A542" s="28" t="s">
        <v>125</v>
      </c>
      <c r="B542" s="28">
        <v>0</v>
      </c>
      <c r="D542" s="29">
        <v>0</v>
      </c>
      <c r="E542" s="28" t="s">
        <v>102</v>
      </c>
      <c r="F542" s="28">
        <v>0</v>
      </c>
      <c r="G542" s="30">
        <v>3</v>
      </c>
      <c r="H542" s="28" t="s">
        <v>103</v>
      </c>
      <c r="I542" s="28" t="s">
        <v>104</v>
      </c>
      <c r="J542" s="28">
        <v>0</v>
      </c>
      <c r="K542" s="31">
        <v>1243.16622833</v>
      </c>
      <c r="L542" s="31">
        <v>41647.505792099997</v>
      </c>
      <c r="M542" s="29">
        <v>0</v>
      </c>
      <c r="N542" s="29">
        <v>0</v>
      </c>
      <c r="O542" s="28">
        <v>0</v>
      </c>
      <c r="P542" s="28">
        <v>0</v>
      </c>
      <c r="Q542" s="32">
        <v>75015</v>
      </c>
      <c r="R542" s="32">
        <v>4340</v>
      </c>
      <c r="T542" s="28" t="s">
        <v>135</v>
      </c>
      <c r="U542" s="32">
        <v>54.65</v>
      </c>
      <c r="V542" s="32">
        <v>1</v>
      </c>
      <c r="W542" s="32">
        <v>0.7</v>
      </c>
      <c r="X542" s="32">
        <v>0.09</v>
      </c>
      <c r="Y542" s="32">
        <f t="shared" si="48"/>
        <v>0.7</v>
      </c>
      <c r="Z542" s="32">
        <f t="shared" si="49"/>
        <v>0.09</v>
      </c>
      <c r="AA542" s="32">
        <v>0.10199999999999999</v>
      </c>
      <c r="AB542" s="33">
        <v>7.1864229089971197</v>
      </c>
      <c r="AC542">
        <f t="shared" si="50"/>
        <v>4118</v>
      </c>
      <c r="AD542">
        <f t="shared" si="51"/>
        <v>6</v>
      </c>
      <c r="AE542">
        <f t="shared" si="52"/>
        <v>0.8</v>
      </c>
      <c r="AF542">
        <f>'TP Factors'!$D$5</f>
        <v>0.88209793191670816</v>
      </c>
      <c r="AG542">
        <f t="shared" si="53"/>
        <v>0.7</v>
      </c>
    </row>
    <row r="543" spans="1:33">
      <c r="A543" s="28" t="s">
        <v>125</v>
      </c>
      <c r="B543" s="28">
        <v>0</v>
      </c>
      <c r="D543" s="29">
        <v>0</v>
      </c>
      <c r="E543" s="28" t="s">
        <v>102</v>
      </c>
      <c r="F543" s="28">
        <v>0</v>
      </c>
      <c r="G543" s="30">
        <v>3</v>
      </c>
      <c r="H543" s="28" t="s">
        <v>103</v>
      </c>
      <c r="I543" s="28" t="s">
        <v>104</v>
      </c>
      <c r="J543" s="28">
        <v>0</v>
      </c>
      <c r="K543" s="31">
        <v>924.29059199200003</v>
      </c>
      <c r="L543" s="31">
        <v>5178.7277568600002</v>
      </c>
      <c r="M543" s="29">
        <v>0</v>
      </c>
      <c r="N543" s="29">
        <v>0</v>
      </c>
      <c r="O543" s="28">
        <v>0</v>
      </c>
      <c r="P543" s="28">
        <v>0</v>
      </c>
      <c r="Q543" s="32">
        <v>75016</v>
      </c>
      <c r="R543" s="32">
        <v>4340</v>
      </c>
      <c r="T543" s="28" t="s">
        <v>135</v>
      </c>
      <c r="U543" s="32">
        <v>54.65</v>
      </c>
      <c r="V543" s="32">
        <v>1</v>
      </c>
      <c r="W543" s="32">
        <v>0.7</v>
      </c>
      <c r="X543" s="32">
        <v>0.09</v>
      </c>
      <c r="Y543" s="32">
        <f t="shared" si="48"/>
        <v>0.7</v>
      </c>
      <c r="Z543" s="32">
        <f t="shared" si="49"/>
        <v>0.09</v>
      </c>
      <c r="AA543" s="32">
        <v>0.10199999999999999</v>
      </c>
      <c r="AB543" s="33">
        <v>0.38538845877023398</v>
      </c>
      <c r="AC543">
        <f t="shared" si="50"/>
        <v>221</v>
      </c>
      <c r="AD543">
        <f t="shared" si="51"/>
        <v>0</v>
      </c>
      <c r="AE543">
        <f t="shared" si="52"/>
        <v>0</v>
      </c>
      <c r="AF543">
        <f>'TP Factors'!$D$5</f>
        <v>0.88209793191670816</v>
      </c>
      <c r="AG543">
        <f t="shared" si="53"/>
        <v>0</v>
      </c>
    </row>
    <row r="544" spans="1:33">
      <c r="A544" s="28" t="s">
        <v>125</v>
      </c>
      <c r="B544" s="28">
        <v>0</v>
      </c>
      <c r="D544" s="29">
        <v>0</v>
      </c>
      <c r="E544" s="28" t="s">
        <v>102</v>
      </c>
      <c r="F544" s="28">
        <v>0</v>
      </c>
      <c r="G544" s="30">
        <v>3</v>
      </c>
      <c r="H544" s="28" t="s">
        <v>103</v>
      </c>
      <c r="I544" s="28" t="s">
        <v>104</v>
      </c>
      <c r="J544" s="28">
        <v>0</v>
      </c>
      <c r="K544" s="31">
        <v>111.70102571699999</v>
      </c>
      <c r="L544" s="31">
        <v>416.93692192700001</v>
      </c>
      <c r="M544" s="29">
        <v>0</v>
      </c>
      <c r="N544" s="29">
        <v>0</v>
      </c>
      <c r="O544" s="28">
        <v>0</v>
      </c>
      <c r="P544" s="28">
        <v>0</v>
      </c>
      <c r="Q544" s="32">
        <v>75017</v>
      </c>
      <c r="R544" s="32">
        <v>4340</v>
      </c>
      <c r="T544" s="28" t="s">
        <v>135</v>
      </c>
      <c r="U544" s="32">
        <v>54.65</v>
      </c>
      <c r="V544" s="32">
        <v>1</v>
      </c>
      <c r="W544" s="32">
        <v>0.7</v>
      </c>
      <c r="X544" s="32">
        <v>0.09</v>
      </c>
      <c r="Y544" s="32">
        <f t="shared" si="48"/>
        <v>0.7</v>
      </c>
      <c r="Z544" s="32">
        <f t="shared" si="49"/>
        <v>0.09</v>
      </c>
      <c r="AA544" s="32">
        <v>0.10199999999999999</v>
      </c>
      <c r="AB544" s="33">
        <v>0.102946129611878</v>
      </c>
      <c r="AC544">
        <f t="shared" si="50"/>
        <v>59</v>
      </c>
      <c r="AD544">
        <f t="shared" si="51"/>
        <v>0</v>
      </c>
      <c r="AE544">
        <f t="shared" si="52"/>
        <v>0</v>
      </c>
      <c r="AF544">
        <f>'TP Factors'!$D$5</f>
        <v>0.88209793191670816</v>
      </c>
      <c r="AG544">
        <f t="shared" si="53"/>
        <v>0</v>
      </c>
    </row>
    <row r="545" spans="1:33">
      <c r="A545" s="28" t="s">
        <v>125</v>
      </c>
      <c r="B545" s="28">
        <v>0</v>
      </c>
      <c r="D545" s="29">
        <v>0</v>
      </c>
      <c r="E545" s="28" t="s">
        <v>102</v>
      </c>
      <c r="F545" s="28">
        <v>0</v>
      </c>
      <c r="G545" s="30">
        <v>3</v>
      </c>
      <c r="H545" s="28" t="s">
        <v>103</v>
      </c>
      <c r="I545" s="28" t="s">
        <v>104</v>
      </c>
      <c r="J545" s="28">
        <v>0</v>
      </c>
      <c r="K545" s="31">
        <v>718.54786362499999</v>
      </c>
      <c r="L545" s="31">
        <v>21236.8035905</v>
      </c>
      <c r="M545" s="29">
        <v>0</v>
      </c>
      <c r="N545" s="29">
        <v>0</v>
      </c>
      <c r="O545" s="28">
        <v>0</v>
      </c>
      <c r="P545" s="28">
        <v>0</v>
      </c>
      <c r="Q545" s="32">
        <v>75018</v>
      </c>
      <c r="R545" s="32">
        <v>4340</v>
      </c>
      <c r="T545" s="28" t="s">
        <v>183</v>
      </c>
      <c r="U545" s="32">
        <v>54.65</v>
      </c>
      <c r="V545" s="32">
        <v>1</v>
      </c>
      <c r="W545" s="32">
        <v>0.7</v>
      </c>
      <c r="X545" s="32">
        <v>0.09</v>
      </c>
      <c r="Y545" s="32">
        <f t="shared" si="48"/>
        <v>0.7</v>
      </c>
      <c r="Z545" s="32">
        <f t="shared" si="49"/>
        <v>0.09</v>
      </c>
      <c r="AA545" s="32">
        <v>0.41299999999999998</v>
      </c>
      <c r="AB545" s="33">
        <v>5.2435904710462697</v>
      </c>
      <c r="AC545">
        <f t="shared" si="50"/>
        <v>12165</v>
      </c>
      <c r="AD545">
        <f t="shared" si="51"/>
        <v>19</v>
      </c>
      <c r="AE545">
        <f t="shared" si="52"/>
        <v>2.4</v>
      </c>
      <c r="AF545">
        <f>'TP Factors'!$D$5</f>
        <v>0.88209793191670816</v>
      </c>
      <c r="AG545">
        <f t="shared" si="53"/>
        <v>2.1</v>
      </c>
    </row>
    <row r="546" spans="1:33">
      <c r="A546" s="28" t="s">
        <v>125</v>
      </c>
      <c r="B546" s="28">
        <v>0</v>
      </c>
      <c r="D546" s="29">
        <v>0</v>
      </c>
      <c r="E546" s="28" t="s">
        <v>102</v>
      </c>
      <c r="F546" s="28">
        <v>0</v>
      </c>
      <c r="G546" s="30">
        <v>3</v>
      </c>
      <c r="H546" s="28" t="s">
        <v>103</v>
      </c>
      <c r="I546" s="28" t="s">
        <v>104</v>
      </c>
      <c r="J546" s="28">
        <v>0</v>
      </c>
      <c r="K546" s="31">
        <v>194.46434932899999</v>
      </c>
      <c r="L546" s="31">
        <v>1125.5216814800001</v>
      </c>
      <c r="M546" s="29">
        <v>0</v>
      </c>
      <c r="N546" s="29">
        <v>0</v>
      </c>
      <c r="O546" s="28">
        <v>0</v>
      </c>
      <c r="P546" s="28">
        <v>0</v>
      </c>
      <c r="Q546" s="32">
        <v>75019</v>
      </c>
      <c r="R546" s="32">
        <v>4340</v>
      </c>
      <c r="T546" s="28" t="s">
        <v>119</v>
      </c>
      <c r="U546" s="32">
        <v>54.65</v>
      </c>
      <c r="V546" s="32">
        <v>1</v>
      </c>
      <c r="W546" s="32">
        <v>0.7</v>
      </c>
      <c r="X546" s="32">
        <v>0.09</v>
      </c>
      <c r="Y546" s="32">
        <f t="shared" si="48"/>
        <v>0.7</v>
      </c>
      <c r="Z546" s="32">
        <f t="shared" si="49"/>
        <v>0.09</v>
      </c>
      <c r="AA546" s="32">
        <v>0.41299999999999998</v>
      </c>
      <c r="AB546" s="33">
        <v>0.277903124870505</v>
      </c>
      <c r="AC546">
        <f t="shared" si="50"/>
        <v>645</v>
      </c>
      <c r="AD546">
        <f t="shared" si="51"/>
        <v>1</v>
      </c>
      <c r="AE546">
        <f t="shared" si="52"/>
        <v>0.1</v>
      </c>
      <c r="AF546">
        <f>'TP Factors'!$D$5</f>
        <v>0.88209793191670816</v>
      </c>
      <c r="AG546">
        <f t="shared" si="53"/>
        <v>0.1</v>
      </c>
    </row>
    <row r="547" spans="1:33">
      <c r="A547" s="28" t="s">
        <v>100</v>
      </c>
      <c r="B547" s="28">
        <v>0</v>
      </c>
      <c r="D547" s="29">
        <v>0</v>
      </c>
      <c r="E547" s="28" t="s">
        <v>102</v>
      </c>
      <c r="F547" s="28">
        <v>0</v>
      </c>
      <c r="G547" s="30">
        <v>102.5</v>
      </c>
      <c r="H547" s="28" t="s">
        <v>103</v>
      </c>
      <c r="I547" s="28" t="s">
        <v>104</v>
      </c>
      <c r="J547" s="28">
        <v>0</v>
      </c>
      <c r="K547" s="31">
        <v>188.96445869999999</v>
      </c>
      <c r="L547" s="31">
        <v>723.56717601800005</v>
      </c>
      <c r="M547" s="29">
        <v>0</v>
      </c>
      <c r="N547" s="29">
        <v>0</v>
      </c>
      <c r="O547" s="28">
        <v>0</v>
      </c>
      <c r="P547" s="28">
        <v>0</v>
      </c>
      <c r="Q547" s="32">
        <v>75023</v>
      </c>
      <c r="R547" s="32">
        <v>1300</v>
      </c>
      <c r="T547" s="28" t="s">
        <v>153</v>
      </c>
      <c r="U547" s="32">
        <v>48.29</v>
      </c>
      <c r="V547" s="32">
        <v>1</v>
      </c>
      <c r="W547" s="32">
        <v>2.1</v>
      </c>
      <c r="X547" s="32">
        <v>0.51600000000000001</v>
      </c>
      <c r="Y547" s="32">
        <f t="shared" si="48"/>
        <v>2.1</v>
      </c>
      <c r="Z547" s="32">
        <f t="shared" si="49"/>
        <v>0.51600000000000001</v>
      </c>
      <c r="AA547" s="32">
        <v>0.63100000000000001</v>
      </c>
      <c r="AB547" s="33">
        <v>0.17865646290193599</v>
      </c>
      <c r="AC547">
        <f t="shared" si="50"/>
        <v>560</v>
      </c>
      <c r="AD547">
        <f t="shared" si="51"/>
        <v>3</v>
      </c>
      <c r="AE547">
        <f t="shared" si="52"/>
        <v>0.6</v>
      </c>
      <c r="AF547">
        <f>'TP Factors'!$D$5</f>
        <v>0.88209793191670816</v>
      </c>
      <c r="AG547">
        <f t="shared" si="53"/>
        <v>0.5</v>
      </c>
    </row>
    <row r="548" spans="1:33">
      <c r="A548" s="28" t="s">
        <v>100</v>
      </c>
      <c r="B548" s="28">
        <v>0</v>
      </c>
      <c r="D548" s="29">
        <v>0</v>
      </c>
      <c r="E548" s="28" t="s">
        <v>102</v>
      </c>
      <c r="F548" s="28">
        <v>0</v>
      </c>
      <c r="G548" s="30">
        <v>102.5</v>
      </c>
      <c r="H548" s="28" t="s">
        <v>103</v>
      </c>
      <c r="I548" s="28" t="s">
        <v>104</v>
      </c>
      <c r="J548" s="28">
        <v>0</v>
      </c>
      <c r="K548" s="31">
        <v>97.321418573200006</v>
      </c>
      <c r="L548" s="31">
        <v>299.83458610700001</v>
      </c>
      <c r="M548" s="29">
        <v>0</v>
      </c>
      <c r="N548" s="29">
        <v>0</v>
      </c>
      <c r="O548" s="28">
        <v>0</v>
      </c>
      <c r="P548" s="28">
        <v>0</v>
      </c>
      <c r="Q548" s="32">
        <v>75024</v>
      </c>
      <c r="R548" s="32">
        <v>1300</v>
      </c>
      <c r="T548" s="28" t="s">
        <v>153</v>
      </c>
      <c r="U548" s="32">
        <v>48.29</v>
      </c>
      <c r="V548" s="32">
        <v>1</v>
      </c>
      <c r="W548" s="32">
        <v>2.1</v>
      </c>
      <c r="X548" s="32">
        <v>0.51600000000000001</v>
      </c>
      <c r="Y548" s="32">
        <f t="shared" si="48"/>
        <v>2.1</v>
      </c>
      <c r="Z548" s="32">
        <f t="shared" si="49"/>
        <v>0.51600000000000001</v>
      </c>
      <c r="AA548" s="32">
        <v>0.63100000000000001</v>
      </c>
      <c r="AB548" s="33">
        <v>7.4032357960213402E-2</v>
      </c>
      <c r="AC548">
        <f t="shared" si="50"/>
        <v>232</v>
      </c>
      <c r="AD548">
        <f t="shared" si="51"/>
        <v>1</v>
      </c>
      <c r="AE548">
        <f t="shared" si="52"/>
        <v>0.3</v>
      </c>
      <c r="AF548">
        <f>'TP Factors'!$D$5</f>
        <v>0.88209793191670816</v>
      </c>
      <c r="AG548">
        <f t="shared" si="53"/>
        <v>0.3</v>
      </c>
    </row>
    <row r="549" spans="1:33">
      <c r="A549" s="28" t="s">
        <v>100</v>
      </c>
      <c r="B549" s="28">
        <v>0</v>
      </c>
      <c r="D549" s="29">
        <v>0</v>
      </c>
      <c r="E549" s="28" t="s">
        <v>102</v>
      </c>
      <c r="F549" s="28">
        <v>0</v>
      </c>
      <c r="G549" s="30">
        <v>0</v>
      </c>
      <c r="H549" s="28" t="s">
        <v>103</v>
      </c>
      <c r="I549" s="28" t="s">
        <v>104</v>
      </c>
      <c r="J549" s="28">
        <v>0</v>
      </c>
      <c r="K549" s="31">
        <v>64.974622817300002</v>
      </c>
      <c r="L549" s="31">
        <v>202.98380899200001</v>
      </c>
      <c r="M549" s="29">
        <v>0</v>
      </c>
      <c r="N549" s="29">
        <v>0</v>
      </c>
      <c r="O549" s="28">
        <v>0</v>
      </c>
      <c r="P549" s="28">
        <v>0</v>
      </c>
      <c r="Q549" s="32">
        <v>75025</v>
      </c>
      <c r="R549" s="32">
        <v>1300</v>
      </c>
      <c r="T549" s="28" t="s">
        <v>201</v>
      </c>
      <c r="U549" s="32">
        <v>48.29</v>
      </c>
      <c r="V549" s="32">
        <v>1</v>
      </c>
      <c r="W549" s="32">
        <v>0</v>
      </c>
      <c r="X549" s="32">
        <v>0</v>
      </c>
      <c r="Y549" s="32">
        <f t="shared" si="48"/>
        <v>0</v>
      </c>
      <c r="Z549" s="32">
        <f t="shared" si="49"/>
        <v>0</v>
      </c>
      <c r="AA549" s="32">
        <v>0</v>
      </c>
      <c r="AB549" s="33">
        <v>5.0118866794185202E-2</v>
      </c>
      <c r="AC549">
        <f t="shared" si="50"/>
        <v>0</v>
      </c>
      <c r="AD549">
        <f t="shared" si="51"/>
        <v>0</v>
      </c>
      <c r="AE549">
        <f t="shared" si="52"/>
        <v>0</v>
      </c>
      <c r="AF549">
        <f>'TP Factors'!$D$5</f>
        <v>0.88209793191670816</v>
      </c>
      <c r="AG549">
        <f t="shared" si="53"/>
        <v>0</v>
      </c>
    </row>
    <row r="550" spans="1:33">
      <c r="A550" s="28" t="s">
        <v>100</v>
      </c>
      <c r="B550" s="28">
        <v>0</v>
      </c>
      <c r="D550" s="29">
        <v>0</v>
      </c>
      <c r="E550" s="28" t="s">
        <v>102</v>
      </c>
      <c r="F550" s="28">
        <v>0</v>
      </c>
      <c r="G550" s="30">
        <v>0</v>
      </c>
      <c r="H550" s="28" t="s">
        <v>103</v>
      </c>
      <c r="I550" s="28" t="s">
        <v>104</v>
      </c>
      <c r="J550" s="28">
        <v>0</v>
      </c>
      <c r="K550" s="31">
        <v>30.974586020899999</v>
      </c>
      <c r="L550" s="31">
        <v>33.662404356000003</v>
      </c>
      <c r="M550" s="29">
        <v>0</v>
      </c>
      <c r="N550" s="29">
        <v>0</v>
      </c>
      <c r="O550" s="28">
        <v>0</v>
      </c>
      <c r="P550" s="28">
        <v>0</v>
      </c>
      <c r="Q550" s="32">
        <v>75026</v>
      </c>
      <c r="R550" s="32">
        <v>1300</v>
      </c>
      <c r="T550" s="28" t="s">
        <v>201</v>
      </c>
      <c r="U550" s="32">
        <v>48.29</v>
      </c>
      <c r="V550" s="32">
        <v>1</v>
      </c>
      <c r="W550" s="32">
        <v>0</v>
      </c>
      <c r="X550" s="32">
        <v>0</v>
      </c>
      <c r="Y550" s="32">
        <f t="shared" si="48"/>
        <v>0</v>
      </c>
      <c r="Z550" s="32">
        <f t="shared" si="49"/>
        <v>0</v>
      </c>
      <c r="AA550" s="32">
        <v>0</v>
      </c>
      <c r="AB550" s="33">
        <v>8.3116065524513599E-3</v>
      </c>
      <c r="AC550">
        <f t="shared" si="50"/>
        <v>0</v>
      </c>
      <c r="AD550">
        <f t="shared" si="51"/>
        <v>0</v>
      </c>
      <c r="AE550">
        <f t="shared" si="52"/>
        <v>0</v>
      </c>
      <c r="AF550">
        <f>'TP Factors'!$D$5</f>
        <v>0.88209793191670816</v>
      </c>
      <c r="AG550">
        <f t="shared" si="53"/>
        <v>0</v>
      </c>
    </row>
    <row r="551" spans="1:33">
      <c r="A551" s="28" t="s">
        <v>100</v>
      </c>
      <c r="B551" s="28">
        <v>0</v>
      </c>
      <c r="D551" s="29">
        <v>0</v>
      </c>
      <c r="E551" s="28" t="s">
        <v>102</v>
      </c>
      <c r="F551" s="28">
        <v>0</v>
      </c>
      <c r="G551" s="30">
        <v>102.5</v>
      </c>
      <c r="H551" s="28" t="s">
        <v>103</v>
      </c>
      <c r="I551" s="28" t="s">
        <v>104</v>
      </c>
      <c r="J551" s="28">
        <v>0</v>
      </c>
      <c r="K551" s="31">
        <v>192.460004368</v>
      </c>
      <c r="L551" s="31">
        <v>836.85499397900003</v>
      </c>
      <c r="M551" s="29">
        <v>0</v>
      </c>
      <c r="N551" s="29">
        <v>0</v>
      </c>
      <c r="O551" s="28">
        <v>0</v>
      </c>
      <c r="P551" s="28">
        <v>0</v>
      </c>
      <c r="Q551" s="32">
        <v>75027</v>
      </c>
      <c r="R551" s="32">
        <v>1300</v>
      </c>
      <c r="T551" s="28" t="s">
        <v>129</v>
      </c>
      <c r="U551" s="32">
        <v>48.29</v>
      </c>
      <c r="V551" s="32">
        <v>1</v>
      </c>
      <c r="W551" s="32">
        <v>2.1</v>
      </c>
      <c r="X551" s="32">
        <v>0.51600000000000001</v>
      </c>
      <c r="Y551" s="32">
        <f t="shared" si="48"/>
        <v>2.1</v>
      </c>
      <c r="Z551" s="32">
        <f t="shared" si="49"/>
        <v>0.51600000000000001</v>
      </c>
      <c r="AA551" s="32">
        <v>0.66200000000000003</v>
      </c>
      <c r="AB551" s="33">
        <v>0.20662842515395399</v>
      </c>
      <c r="AC551">
        <f t="shared" si="50"/>
        <v>679</v>
      </c>
      <c r="AD551">
        <f t="shared" si="51"/>
        <v>3</v>
      </c>
      <c r="AE551">
        <f t="shared" si="52"/>
        <v>0.8</v>
      </c>
      <c r="AF551">
        <f>'TP Factors'!$D$5</f>
        <v>0.88209793191670816</v>
      </c>
      <c r="AG551">
        <f t="shared" si="53"/>
        <v>0.7</v>
      </c>
    </row>
    <row r="552" spans="1:33">
      <c r="A552" s="28" t="s">
        <v>100</v>
      </c>
      <c r="B552" s="28">
        <v>0</v>
      </c>
      <c r="D552" s="29">
        <v>0</v>
      </c>
      <c r="E552" s="28" t="s">
        <v>102</v>
      </c>
      <c r="F552" s="28">
        <v>0</v>
      </c>
      <c r="G552" s="30">
        <v>102.5</v>
      </c>
      <c r="H552" s="28" t="s">
        <v>103</v>
      </c>
      <c r="I552" s="28" t="s">
        <v>104</v>
      </c>
      <c r="J552" s="28">
        <v>0</v>
      </c>
      <c r="K552" s="31">
        <v>11.742517121900001</v>
      </c>
      <c r="L552" s="31">
        <v>4.7209234386699999</v>
      </c>
      <c r="M552" s="29">
        <v>0</v>
      </c>
      <c r="N552" s="29">
        <v>0</v>
      </c>
      <c r="O552" s="28">
        <v>0</v>
      </c>
      <c r="P552" s="28">
        <v>0</v>
      </c>
      <c r="Q552" s="32">
        <v>75028</v>
      </c>
      <c r="R552" s="32">
        <v>1300</v>
      </c>
      <c r="T552" s="28" t="s">
        <v>124</v>
      </c>
      <c r="U552" s="32">
        <v>48.29</v>
      </c>
      <c r="V552" s="32">
        <v>1</v>
      </c>
      <c r="W552" s="32">
        <v>2.1</v>
      </c>
      <c r="X552" s="32">
        <v>0.51600000000000001</v>
      </c>
      <c r="Y552" s="32">
        <f t="shared" si="48"/>
        <v>2.1</v>
      </c>
      <c r="Z552" s="32">
        <f t="shared" si="49"/>
        <v>0.51600000000000001</v>
      </c>
      <c r="AA552" s="32">
        <v>0.69199999999999995</v>
      </c>
      <c r="AB552" s="33">
        <v>1.16564616875723E-3</v>
      </c>
      <c r="AC552">
        <f t="shared" si="50"/>
        <v>4</v>
      </c>
      <c r="AD552">
        <f t="shared" si="51"/>
        <v>0</v>
      </c>
      <c r="AE552">
        <f t="shared" si="52"/>
        <v>0</v>
      </c>
      <c r="AF552">
        <f>'TP Factors'!$D$5</f>
        <v>0.88209793191670816</v>
      </c>
      <c r="AG552">
        <f t="shared" si="53"/>
        <v>0</v>
      </c>
    </row>
    <row r="553" spans="1:33">
      <c r="A553" s="28" t="s">
        <v>100</v>
      </c>
      <c r="B553" s="28">
        <v>0</v>
      </c>
      <c r="D553" s="29">
        <v>0</v>
      </c>
      <c r="E553" s="28" t="s">
        <v>102</v>
      </c>
      <c r="F553" s="28">
        <v>0</v>
      </c>
      <c r="G553" s="30">
        <v>0</v>
      </c>
      <c r="H553" s="28" t="s">
        <v>103</v>
      </c>
      <c r="I553" s="28" t="s">
        <v>104</v>
      </c>
      <c r="J553" s="28">
        <v>0</v>
      </c>
      <c r="K553" s="31">
        <v>107.421157028</v>
      </c>
      <c r="L553" s="31">
        <v>281.662300878</v>
      </c>
      <c r="M553" s="29">
        <v>0</v>
      </c>
      <c r="N553" s="29">
        <v>0</v>
      </c>
      <c r="O553" s="28">
        <v>0</v>
      </c>
      <c r="P553" s="28">
        <v>0</v>
      </c>
      <c r="Q553" s="32">
        <v>75031</v>
      </c>
      <c r="R553" s="32">
        <v>1300</v>
      </c>
      <c r="T553" s="28" t="s">
        <v>201</v>
      </c>
      <c r="U553" s="32">
        <v>48.29</v>
      </c>
      <c r="V553" s="32">
        <v>1</v>
      </c>
      <c r="W553" s="32">
        <v>0</v>
      </c>
      <c r="X553" s="32">
        <v>0</v>
      </c>
      <c r="Y553" s="32">
        <f t="shared" si="48"/>
        <v>0</v>
      </c>
      <c r="Z553" s="32">
        <f t="shared" si="49"/>
        <v>0</v>
      </c>
      <c r="AA553" s="32">
        <v>0</v>
      </c>
      <c r="AB553" s="33">
        <v>6.9545434355543695E-2</v>
      </c>
      <c r="AC553">
        <f t="shared" si="50"/>
        <v>0</v>
      </c>
      <c r="AD553">
        <f t="shared" si="51"/>
        <v>0</v>
      </c>
      <c r="AE553">
        <f t="shared" si="52"/>
        <v>0</v>
      </c>
      <c r="AF553">
        <f>'TP Factors'!$D$5</f>
        <v>0.88209793191670816</v>
      </c>
      <c r="AG553">
        <f t="shared" si="53"/>
        <v>0</v>
      </c>
    </row>
    <row r="554" spans="1:33">
      <c r="A554" s="28" t="s">
        <v>100</v>
      </c>
      <c r="B554" s="28">
        <v>0</v>
      </c>
      <c r="D554" s="29">
        <v>0</v>
      </c>
      <c r="E554" s="28" t="s">
        <v>102</v>
      </c>
      <c r="F554" s="28">
        <v>0</v>
      </c>
      <c r="G554" s="30">
        <v>102.5</v>
      </c>
      <c r="H554" s="28" t="s">
        <v>103</v>
      </c>
      <c r="I554" s="28" t="s">
        <v>104</v>
      </c>
      <c r="J554" s="28">
        <v>0</v>
      </c>
      <c r="K554" s="31">
        <v>37.461376616199999</v>
      </c>
      <c r="L554" s="31">
        <v>57.881996899599997</v>
      </c>
      <c r="M554" s="29">
        <v>0</v>
      </c>
      <c r="N554" s="29">
        <v>0</v>
      </c>
      <c r="O554" s="28">
        <v>0</v>
      </c>
      <c r="P554" s="28">
        <v>0</v>
      </c>
      <c r="Q554" s="32">
        <v>75032</v>
      </c>
      <c r="R554" s="32">
        <v>1300</v>
      </c>
      <c r="T554" s="28" t="s">
        <v>129</v>
      </c>
      <c r="U554" s="32">
        <v>48.29</v>
      </c>
      <c r="V554" s="32">
        <v>1</v>
      </c>
      <c r="W554" s="32">
        <v>2.1</v>
      </c>
      <c r="X554" s="32">
        <v>0.51600000000000001</v>
      </c>
      <c r="Y554" s="32">
        <f t="shared" si="48"/>
        <v>2.1</v>
      </c>
      <c r="Z554" s="32">
        <f t="shared" si="49"/>
        <v>0.51600000000000001</v>
      </c>
      <c r="AA554" s="32">
        <v>0.66200000000000003</v>
      </c>
      <c r="AB554" s="33">
        <v>1.42916843801898E-2</v>
      </c>
      <c r="AC554">
        <f t="shared" si="50"/>
        <v>47</v>
      </c>
      <c r="AD554">
        <f t="shared" si="51"/>
        <v>0</v>
      </c>
      <c r="AE554">
        <f t="shared" si="52"/>
        <v>0.1</v>
      </c>
      <c r="AF554">
        <f>'TP Factors'!$D$5</f>
        <v>0.88209793191670816</v>
      </c>
      <c r="AG554">
        <f t="shared" si="53"/>
        <v>0.1</v>
      </c>
    </row>
    <row r="555" spans="1:33">
      <c r="A555" s="28" t="s">
        <v>100</v>
      </c>
      <c r="B555" s="28">
        <v>0</v>
      </c>
      <c r="D555" s="29">
        <v>0</v>
      </c>
      <c r="E555" s="28" t="s">
        <v>102</v>
      </c>
      <c r="F555" s="28">
        <v>0</v>
      </c>
      <c r="G555" s="30">
        <v>102.5</v>
      </c>
      <c r="H555" s="28" t="s">
        <v>103</v>
      </c>
      <c r="I555" s="28" t="s">
        <v>104</v>
      </c>
      <c r="J555" s="28">
        <v>0</v>
      </c>
      <c r="K555" s="31">
        <v>171.890925356</v>
      </c>
      <c r="L555" s="31">
        <v>784.22217610099995</v>
      </c>
      <c r="M555" s="29">
        <v>0</v>
      </c>
      <c r="N555" s="29">
        <v>0</v>
      </c>
      <c r="O555" s="28">
        <v>0</v>
      </c>
      <c r="P555" s="28">
        <v>0</v>
      </c>
      <c r="Q555" s="32">
        <v>75033</v>
      </c>
      <c r="R555" s="32">
        <v>1300</v>
      </c>
      <c r="T555" s="28" t="s">
        <v>124</v>
      </c>
      <c r="U555" s="32">
        <v>48.29</v>
      </c>
      <c r="V555" s="32">
        <v>1</v>
      </c>
      <c r="W555" s="32">
        <v>2.1</v>
      </c>
      <c r="X555" s="32">
        <v>0.51600000000000001</v>
      </c>
      <c r="Y555" s="32">
        <f t="shared" si="48"/>
        <v>2.1</v>
      </c>
      <c r="Z555" s="32">
        <f t="shared" si="49"/>
        <v>0.51600000000000001</v>
      </c>
      <c r="AA555" s="32">
        <v>0.69199999999999995</v>
      </c>
      <c r="AB555" s="33">
        <v>0.19363285346686299</v>
      </c>
      <c r="AC555">
        <f t="shared" si="50"/>
        <v>665</v>
      </c>
      <c r="AD555">
        <f t="shared" si="51"/>
        <v>3</v>
      </c>
      <c r="AE555">
        <f t="shared" si="52"/>
        <v>0.8</v>
      </c>
      <c r="AF555">
        <f>'TP Factors'!$D$5</f>
        <v>0.88209793191670816</v>
      </c>
      <c r="AG555">
        <f t="shared" si="53"/>
        <v>0.7</v>
      </c>
    </row>
    <row r="556" spans="1:33">
      <c r="A556" s="28" t="s">
        <v>100</v>
      </c>
      <c r="B556" s="28">
        <v>0</v>
      </c>
      <c r="D556" s="29">
        <v>0</v>
      </c>
      <c r="E556" s="28" t="s">
        <v>102</v>
      </c>
      <c r="F556" s="28">
        <v>0</v>
      </c>
      <c r="G556" s="30">
        <v>102.5</v>
      </c>
      <c r="H556" s="28" t="s">
        <v>103</v>
      </c>
      <c r="I556" s="28" t="s">
        <v>104</v>
      </c>
      <c r="J556" s="28">
        <v>0</v>
      </c>
      <c r="K556" s="31">
        <v>892.11157041000001</v>
      </c>
      <c r="L556" s="31">
        <v>27692.997357100001</v>
      </c>
      <c r="M556" s="29">
        <v>0</v>
      </c>
      <c r="N556" s="29">
        <v>0</v>
      </c>
      <c r="O556" s="28">
        <v>0</v>
      </c>
      <c r="P556" s="28">
        <v>0</v>
      </c>
      <c r="Q556" s="32">
        <v>75048</v>
      </c>
      <c r="R556" s="32">
        <v>1300</v>
      </c>
      <c r="T556" s="28" t="s">
        <v>153</v>
      </c>
      <c r="U556" s="32">
        <v>48.29</v>
      </c>
      <c r="V556" s="32">
        <v>1</v>
      </c>
      <c r="W556" s="32">
        <v>2.1</v>
      </c>
      <c r="X556" s="32">
        <v>0.51600000000000001</v>
      </c>
      <c r="Y556" s="32">
        <f t="shared" si="48"/>
        <v>2.1</v>
      </c>
      <c r="Z556" s="32">
        <f t="shared" si="49"/>
        <v>0.51600000000000001</v>
      </c>
      <c r="AA556" s="32">
        <v>0.63100000000000001</v>
      </c>
      <c r="AB556" s="33">
        <v>6.8376964197506798</v>
      </c>
      <c r="AC556">
        <f t="shared" si="50"/>
        <v>21416</v>
      </c>
      <c r="AD556">
        <f t="shared" si="51"/>
        <v>99</v>
      </c>
      <c r="AE556">
        <f t="shared" si="52"/>
        <v>24.4</v>
      </c>
      <c r="AF556">
        <f>'TP Factors'!$D$5</f>
        <v>0.88209793191670816</v>
      </c>
      <c r="AG556">
        <f t="shared" si="53"/>
        <v>21.5</v>
      </c>
    </row>
    <row r="557" spans="1:33">
      <c r="A557" s="28" t="s">
        <v>100</v>
      </c>
      <c r="B557" s="28">
        <v>0</v>
      </c>
      <c r="D557" s="29">
        <v>0</v>
      </c>
      <c r="E557" s="28" t="s">
        <v>102</v>
      </c>
      <c r="F557" s="28">
        <v>0</v>
      </c>
      <c r="G557" s="30">
        <v>0</v>
      </c>
      <c r="H557" s="28" t="s">
        <v>103</v>
      </c>
      <c r="I557" s="28" t="s">
        <v>104</v>
      </c>
      <c r="J557" s="28">
        <v>0</v>
      </c>
      <c r="K557" s="31">
        <v>543.00243239199995</v>
      </c>
      <c r="L557" s="31">
        <v>4696.3291184399995</v>
      </c>
      <c r="M557" s="29">
        <v>0</v>
      </c>
      <c r="N557" s="29">
        <v>0</v>
      </c>
      <c r="O557" s="28">
        <v>0</v>
      </c>
      <c r="P557" s="28">
        <v>0</v>
      </c>
      <c r="Q557" s="32">
        <v>75049</v>
      </c>
      <c r="R557" s="32">
        <v>1300</v>
      </c>
      <c r="T557" s="28" t="s">
        <v>201</v>
      </c>
      <c r="U557" s="32">
        <v>48.29</v>
      </c>
      <c r="V557" s="32">
        <v>1</v>
      </c>
      <c r="W557" s="32">
        <v>0</v>
      </c>
      <c r="X557" s="32">
        <v>0</v>
      </c>
      <c r="Y557" s="32">
        <f t="shared" si="48"/>
        <v>0</v>
      </c>
      <c r="Z557" s="32">
        <f t="shared" si="49"/>
        <v>0</v>
      </c>
      <c r="AA557" s="32">
        <v>0</v>
      </c>
      <c r="AB557" s="33">
        <v>1.1595737555038099</v>
      </c>
      <c r="AC557">
        <f t="shared" si="50"/>
        <v>0</v>
      </c>
      <c r="AD557">
        <f t="shared" si="51"/>
        <v>0</v>
      </c>
      <c r="AE557">
        <f t="shared" si="52"/>
        <v>0</v>
      </c>
      <c r="AF557">
        <f>'TP Factors'!$D$5</f>
        <v>0.88209793191670816</v>
      </c>
      <c r="AG557">
        <f t="shared" si="53"/>
        <v>0</v>
      </c>
    </row>
    <row r="558" spans="1:33">
      <c r="A558" s="28" t="s">
        <v>100</v>
      </c>
      <c r="B558" s="28">
        <v>0</v>
      </c>
      <c r="D558" s="29">
        <v>0</v>
      </c>
      <c r="E558" s="28" t="s">
        <v>102</v>
      </c>
      <c r="F558" s="28">
        <v>0</v>
      </c>
      <c r="G558" s="30">
        <v>102.5</v>
      </c>
      <c r="H558" s="28" t="s">
        <v>103</v>
      </c>
      <c r="I558" s="28" t="s">
        <v>104</v>
      </c>
      <c r="J558" s="28">
        <v>0</v>
      </c>
      <c r="K558" s="31">
        <v>6367.6508456499996</v>
      </c>
      <c r="L558" s="31">
        <v>458356.83676099998</v>
      </c>
      <c r="M558" s="29">
        <v>0</v>
      </c>
      <c r="N558" s="29">
        <v>0</v>
      </c>
      <c r="O558" s="28">
        <v>0</v>
      </c>
      <c r="P558" s="28">
        <v>0</v>
      </c>
      <c r="Q558" s="32">
        <v>75050</v>
      </c>
      <c r="R558" s="32">
        <v>1300</v>
      </c>
      <c r="T558" s="28" t="s">
        <v>129</v>
      </c>
      <c r="U558" s="32">
        <v>48.29</v>
      </c>
      <c r="V558" s="32">
        <v>1</v>
      </c>
      <c r="W558" s="32">
        <v>2.1</v>
      </c>
      <c r="X558" s="32">
        <v>0.51600000000000001</v>
      </c>
      <c r="Y558" s="32">
        <f t="shared" si="48"/>
        <v>2.1</v>
      </c>
      <c r="Z558" s="32">
        <f t="shared" si="49"/>
        <v>0.51600000000000001</v>
      </c>
      <c r="AA558" s="32">
        <v>0.66200000000000003</v>
      </c>
      <c r="AB558" s="33">
        <v>1.7869557620177301</v>
      </c>
      <c r="AC558">
        <f t="shared" si="50"/>
        <v>5872</v>
      </c>
      <c r="AD558">
        <f t="shared" si="51"/>
        <v>27</v>
      </c>
      <c r="AE558">
        <f t="shared" si="52"/>
        <v>6.7</v>
      </c>
      <c r="AF558">
        <f>'TP Factors'!$D$5</f>
        <v>0.88209793191670816</v>
      </c>
      <c r="AG558">
        <f t="shared" si="53"/>
        <v>5.9</v>
      </c>
    </row>
    <row r="559" spans="1:33">
      <c r="A559" s="28" t="s">
        <v>100</v>
      </c>
      <c r="B559" s="28">
        <v>0</v>
      </c>
      <c r="D559" s="29">
        <v>0</v>
      </c>
      <c r="E559" s="28" t="s">
        <v>102</v>
      </c>
      <c r="F559" s="28">
        <v>0</v>
      </c>
      <c r="G559" s="30">
        <v>102.5</v>
      </c>
      <c r="H559" s="28" t="s">
        <v>103</v>
      </c>
      <c r="I559" s="28" t="s">
        <v>104</v>
      </c>
      <c r="J559" s="28">
        <v>0</v>
      </c>
      <c r="K559" s="31">
        <v>828.29514708500005</v>
      </c>
      <c r="L559" s="31">
        <v>18771.0033917</v>
      </c>
      <c r="M559" s="29">
        <v>0</v>
      </c>
      <c r="N559" s="29">
        <v>0</v>
      </c>
      <c r="O559" s="28">
        <v>0</v>
      </c>
      <c r="P559" s="28">
        <v>0</v>
      </c>
      <c r="Q559" s="32">
        <v>75051</v>
      </c>
      <c r="R559" s="32">
        <v>1300</v>
      </c>
      <c r="T559" s="28" t="s">
        <v>124</v>
      </c>
      <c r="U559" s="32">
        <v>48.29</v>
      </c>
      <c r="V559" s="32">
        <v>1</v>
      </c>
      <c r="W559" s="32">
        <v>2.1</v>
      </c>
      <c r="X559" s="32">
        <v>0.51600000000000001</v>
      </c>
      <c r="Y559" s="32">
        <f t="shared" si="48"/>
        <v>2.1</v>
      </c>
      <c r="Z559" s="32">
        <f t="shared" si="49"/>
        <v>0.51600000000000001</v>
      </c>
      <c r="AA559" s="32">
        <v>0.69199999999999995</v>
      </c>
      <c r="AB559" s="33">
        <v>4.6347590632264302</v>
      </c>
      <c r="AC559">
        <f t="shared" si="50"/>
        <v>15920</v>
      </c>
      <c r="AD559">
        <f t="shared" si="51"/>
        <v>74</v>
      </c>
      <c r="AE559">
        <f t="shared" si="52"/>
        <v>18.100000000000001</v>
      </c>
      <c r="AF559">
        <f>'TP Factors'!$D$5</f>
        <v>0.88209793191670816</v>
      </c>
      <c r="AG559">
        <f t="shared" si="53"/>
        <v>16</v>
      </c>
    </row>
    <row r="560" spans="1:33">
      <c r="A560" s="28" t="s">
        <v>100</v>
      </c>
      <c r="B560" s="28">
        <v>0</v>
      </c>
      <c r="D560" s="29">
        <v>0</v>
      </c>
      <c r="E560" s="28" t="s">
        <v>102</v>
      </c>
      <c r="F560" s="28">
        <v>0</v>
      </c>
      <c r="G560" s="30">
        <v>102.5</v>
      </c>
      <c r="H560" s="28" t="s">
        <v>103</v>
      </c>
      <c r="I560" s="28" t="s">
        <v>104</v>
      </c>
      <c r="J560" s="28">
        <v>0</v>
      </c>
      <c r="K560" s="31">
        <v>1230.92976415</v>
      </c>
      <c r="L560" s="31">
        <v>26182.8597027</v>
      </c>
      <c r="M560" s="29">
        <v>0</v>
      </c>
      <c r="N560" s="29">
        <v>0</v>
      </c>
      <c r="O560" s="28">
        <v>0</v>
      </c>
      <c r="P560" s="28">
        <v>0</v>
      </c>
      <c r="Q560" s="32">
        <v>75052</v>
      </c>
      <c r="R560" s="32">
        <v>1300</v>
      </c>
      <c r="T560" s="28" t="s">
        <v>129</v>
      </c>
      <c r="U560" s="32">
        <v>48.29</v>
      </c>
      <c r="V560" s="32">
        <v>1</v>
      </c>
      <c r="W560" s="32">
        <v>2.1</v>
      </c>
      <c r="X560" s="32">
        <v>0.51600000000000001</v>
      </c>
      <c r="Y560" s="32">
        <f t="shared" si="48"/>
        <v>2.1</v>
      </c>
      <c r="Z560" s="32">
        <f t="shared" si="49"/>
        <v>0.51600000000000001</v>
      </c>
      <c r="AA560" s="32">
        <v>0.66200000000000003</v>
      </c>
      <c r="AB560" s="33">
        <v>6.4648266917634603</v>
      </c>
      <c r="AC560">
        <f t="shared" si="50"/>
        <v>21243</v>
      </c>
      <c r="AD560">
        <f t="shared" si="51"/>
        <v>98</v>
      </c>
      <c r="AE560">
        <f t="shared" si="52"/>
        <v>24.2</v>
      </c>
      <c r="AF560">
        <f>'TP Factors'!$D$5</f>
        <v>0.88209793191670816</v>
      </c>
      <c r="AG560">
        <f t="shared" si="53"/>
        <v>21.3</v>
      </c>
    </row>
    <row r="561" spans="1:33">
      <c r="A561" s="28" t="s">
        <v>100</v>
      </c>
      <c r="B561" s="28">
        <v>0</v>
      </c>
      <c r="D561" s="29">
        <v>0</v>
      </c>
      <c r="E561" s="28" t="s">
        <v>102</v>
      </c>
      <c r="F561" s="28">
        <v>0</v>
      </c>
      <c r="G561" s="30">
        <v>102.5</v>
      </c>
      <c r="H561" s="28" t="s">
        <v>103</v>
      </c>
      <c r="I561" s="28" t="s">
        <v>104</v>
      </c>
      <c r="J561" s="28">
        <v>0</v>
      </c>
      <c r="K561" s="31">
        <v>325.213118388</v>
      </c>
      <c r="L561" s="31">
        <v>3329.1478012600001</v>
      </c>
      <c r="M561" s="29">
        <v>0</v>
      </c>
      <c r="N561" s="29">
        <v>0</v>
      </c>
      <c r="O561" s="28">
        <v>0</v>
      </c>
      <c r="P561" s="28">
        <v>0</v>
      </c>
      <c r="Q561" s="32">
        <v>75057</v>
      </c>
      <c r="R561" s="32">
        <v>1300</v>
      </c>
      <c r="T561" s="28" t="s">
        <v>195</v>
      </c>
      <c r="U561" s="32">
        <v>48.29</v>
      </c>
      <c r="V561" s="32">
        <v>1</v>
      </c>
      <c r="W561" s="32">
        <v>2.1</v>
      </c>
      <c r="X561" s="32">
        <v>0.51600000000000001</v>
      </c>
      <c r="Y561" s="32">
        <f t="shared" si="48"/>
        <v>2.1</v>
      </c>
      <c r="Z561" s="32">
        <f t="shared" si="49"/>
        <v>0.51600000000000001</v>
      </c>
      <c r="AA561" s="32">
        <v>0.67700000000000005</v>
      </c>
      <c r="AB561" s="33">
        <v>0.82200173449116798</v>
      </c>
      <c r="AC561">
        <f t="shared" si="50"/>
        <v>2762</v>
      </c>
      <c r="AD561">
        <f t="shared" si="51"/>
        <v>13</v>
      </c>
      <c r="AE561">
        <f t="shared" si="52"/>
        <v>3.1</v>
      </c>
      <c r="AF561">
        <f>'TP Factors'!$D$5</f>
        <v>0.88209793191670816</v>
      </c>
      <c r="AG561">
        <f t="shared" si="53"/>
        <v>2.7</v>
      </c>
    </row>
    <row r="562" spans="1:33">
      <c r="A562" s="28" t="s">
        <v>100</v>
      </c>
      <c r="B562" s="28">
        <v>0</v>
      </c>
      <c r="D562" s="29">
        <v>0</v>
      </c>
      <c r="E562" s="28" t="s">
        <v>102</v>
      </c>
      <c r="F562" s="28">
        <v>0</v>
      </c>
      <c r="G562" s="30">
        <v>102.5</v>
      </c>
      <c r="H562" s="28" t="s">
        <v>103</v>
      </c>
      <c r="I562" s="28" t="s">
        <v>104</v>
      </c>
      <c r="J562" s="28">
        <v>0</v>
      </c>
      <c r="K562" s="31">
        <v>556.25365610200004</v>
      </c>
      <c r="L562" s="31">
        <v>6495.8345800699999</v>
      </c>
      <c r="M562" s="29">
        <v>0</v>
      </c>
      <c r="N562" s="29">
        <v>0</v>
      </c>
      <c r="O562" s="28">
        <v>0</v>
      </c>
      <c r="P562" s="28">
        <v>0</v>
      </c>
      <c r="Q562" s="32">
        <v>75058</v>
      </c>
      <c r="R562" s="32">
        <v>1300</v>
      </c>
      <c r="T562" s="28" t="s">
        <v>138</v>
      </c>
      <c r="U562" s="32">
        <v>48.29</v>
      </c>
      <c r="V562" s="32">
        <v>1</v>
      </c>
      <c r="W562" s="32">
        <v>2.1</v>
      </c>
      <c r="X562" s="32">
        <v>0.51600000000000001</v>
      </c>
      <c r="Y562" s="32">
        <f t="shared" si="48"/>
        <v>2.1</v>
      </c>
      <c r="Z562" s="32">
        <f t="shared" si="49"/>
        <v>0.51600000000000001</v>
      </c>
      <c r="AA562" s="32">
        <v>0.67700000000000005</v>
      </c>
      <c r="AB562" s="33">
        <v>1.6038903047109601</v>
      </c>
      <c r="AC562">
        <f t="shared" si="50"/>
        <v>5390</v>
      </c>
      <c r="AD562">
        <f t="shared" si="51"/>
        <v>25</v>
      </c>
      <c r="AE562">
        <f t="shared" si="52"/>
        <v>6.1</v>
      </c>
      <c r="AF562">
        <f>'TP Factors'!$D$5</f>
        <v>0.88209793191670816</v>
      </c>
      <c r="AG562">
        <f t="shared" si="53"/>
        <v>5.4</v>
      </c>
    </row>
    <row r="563" spans="1:33">
      <c r="A563" s="28" t="s">
        <v>100</v>
      </c>
      <c r="B563" s="28">
        <v>0</v>
      </c>
      <c r="D563" s="29">
        <v>0</v>
      </c>
      <c r="E563" s="28" t="s">
        <v>102</v>
      </c>
      <c r="F563" s="28">
        <v>0</v>
      </c>
      <c r="G563" s="30">
        <v>102.5</v>
      </c>
      <c r="H563" s="28" t="s">
        <v>103</v>
      </c>
      <c r="I563" s="28" t="s">
        <v>104</v>
      </c>
      <c r="J563" s="28">
        <v>0</v>
      </c>
      <c r="K563" s="31">
        <v>491.61131846699999</v>
      </c>
      <c r="L563" s="31">
        <v>4362.2175307300004</v>
      </c>
      <c r="M563" s="29">
        <v>0</v>
      </c>
      <c r="N563" s="29">
        <v>0</v>
      </c>
      <c r="O563" s="28">
        <v>0</v>
      </c>
      <c r="P563" s="28">
        <v>0</v>
      </c>
      <c r="Q563" s="32">
        <v>75059</v>
      </c>
      <c r="R563" s="32">
        <v>1300</v>
      </c>
      <c r="T563" s="28" t="s">
        <v>153</v>
      </c>
      <c r="U563" s="32">
        <v>48.29</v>
      </c>
      <c r="V563" s="32">
        <v>1</v>
      </c>
      <c r="W563" s="32">
        <v>2.1</v>
      </c>
      <c r="X563" s="32">
        <v>0.51600000000000001</v>
      </c>
      <c r="Y563" s="32">
        <f t="shared" si="48"/>
        <v>2.1</v>
      </c>
      <c r="Z563" s="32">
        <f t="shared" si="49"/>
        <v>0.51600000000000001</v>
      </c>
      <c r="AA563" s="32">
        <v>0.63100000000000001</v>
      </c>
      <c r="AB563" s="33">
        <v>1.06844145312858</v>
      </c>
      <c r="AC563">
        <f t="shared" si="50"/>
        <v>3346</v>
      </c>
      <c r="AD563">
        <f t="shared" si="51"/>
        <v>15</v>
      </c>
      <c r="AE563">
        <f t="shared" si="52"/>
        <v>3.8</v>
      </c>
      <c r="AF563">
        <f>'TP Factors'!$D$5</f>
        <v>0.88209793191670816</v>
      </c>
      <c r="AG563">
        <f t="shared" si="53"/>
        <v>3.4</v>
      </c>
    </row>
    <row r="564" spans="1:33">
      <c r="A564" s="28" t="s">
        <v>100</v>
      </c>
      <c r="B564" s="28">
        <v>0</v>
      </c>
      <c r="D564" s="29">
        <v>0</v>
      </c>
      <c r="E564" s="28" t="s">
        <v>102</v>
      </c>
      <c r="F564" s="28">
        <v>0</v>
      </c>
      <c r="G564" s="30">
        <v>102.5</v>
      </c>
      <c r="H564" s="28" t="s">
        <v>103</v>
      </c>
      <c r="I564" s="28" t="s">
        <v>104</v>
      </c>
      <c r="J564" s="28">
        <v>0</v>
      </c>
      <c r="K564" s="31">
        <v>6066.8233772499998</v>
      </c>
      <c r="L564" s="31">
        <v>696548.60612100002</v>
      </c>
      <c r="M564" s="29">
        <v>0</v>
      </c>
      <c r="N564" s="29">
        <v>0</v>
      </c>
      <c r="O564" s="28">
        <v>0</v>
      </c>
      <c r="P564" s="28">
        <v>0</v>
      </c>
      <c r="Q564" s="32">
        <v>75062</v>
      </c>
      <c r="R564" s="32">
        <v>1300</v>
      </c>
      <c r="T564" s="28" t="s">
        <v>124</v>
      </c>
      <c r="U564" s="32">
        <v>48.29</v>
      </c>
      <c r="V564" s="32">
        <v>1</v>
      </c>
      <c r="W564" s="32">
        <v>2.1</v>
      </c>
      <c r="X564" s="32">
        <v>0.51600000000000001</v>
      </c>
      <c r="Y564" s="32">
        <f t="shared" si="48"/>
        <v>2.1</v>
      </c>
      <c r="Z564" s="32">
        <f t="shared" si="49"/>
        <v>0.51600000000000001</v>
      </c>
      <c r="AA564" s="32">
        <v>0.69199999999999995</v>
      </c>
      <c r="AB564" s="33">
        <v>73.377711644599998</v>
      </c>
      <c r="AC564">
        <f t="shared" si="50"/>
        <v>252045</v>
      </c>
      <c r="AD564">
        <f t="shared" si="51"/>
        <v>1167</v>
      </c>
      <c r="AE564">
        <f t="shared" si="52"/>
        <v>286.8</v>
      </c>
      <c r="AF564">
        <f>'TP Factors'!$D$5</f>
        <v>0.88209793191670816</v>
      </c>
      <c r="AG564">
        <f t="shared" si="53"/>
        <v>253</v>
      </c>
    </row>
    <row r="565" spans="1:33">
      <c r="A565" s="28" t="s">
        <v>125</v>
      </c>
      <c r="B565" s="28">
        <v>0</v>
      </c>
      <c r="D565" s="29">
        <v>0</v>
      </c>
      <c r="E565" s="28" t="s">
        <v>102</v>
      </c>
      <c r="F565" s="28">
        <v>0</v>
      </c>
      <c r="G565" s="30">
        <v>3</v>
      </c>
      <c r="H565" s="28" t="s">
        <v>103</v>
      </c>
      <c r="I565" s="28" t="s">
        <v>104</v>
      </c>
      <c r="J565" s="28">
        <v>0</v>
      </c>
      <c r="K565" s="31">
        <v>195.63945453400001</v>
      </c>
      <c r="L565" s="31">
        <v>2200.4087948800002</v>
      </c>
      <c r="M565" s="29">
        <v>0</v>
      </c>
      <c r="N565" s="29">
        <v>0</v>
      </c>
      <c r="O565" s="28">
        <v>0</v>
      </c>
      <c r="P565" s="28">
        <v>0</v>
      </c>
      <c r="Q565" s="32">
        <v>75066</v>
      </c>
      <c r="R565" s="32">
        <v>4110</v>
      </c>
      <c r="T565" s="28" t="s">
        <v>180</v>
      </c>
      <c r="U565" s="32">
        <v>54.65</v>
      </c>
      <c r="V565" s="32">
        <v>1</v>
      </c>
      <c r="W565" s="32">
        <v>0.7</v>
      </c>
      <c r="X565" s="32">
        <v>0.09</v>
      </c>
      <c r="Y565" s="32">
        <f t="shared" si="48"/>
        <v>0.7</v>
      </c>
      <c r="Z565" s="32">
        <f t="shared" si="49"/>
        <v>0.09</v>
      </c>
      <c r="AA565" s="32">
        <v>0.41299999999999998</v>
      </c>
      <c r="AB565" s="33">
        <v>0.54330340883566797</v>
      </c>
      <c r="AC565">
        <f t="shared" si="50"/>
        <v>1260</v>
      </c>
      <c r="AD565">
        <f t="shared" si="51"/>
        <v>2</v>
      </c>
      <c r="AE565">
        <f t="shared" si="52"/>
        <v>0.3</v>
      </c>
      <c r="AF565">
        <f>'TP Factors'!$D$5</f>
        <v>0.88209793191670816</v>
      </c>
      <c r="AG565">
        <f t="shared" si="53"/>
        <v>0.3</v>
      </c>
    </row>
    <row r="566" spans="1:33">
      <c r="A566" s="28" t="s">
        <v>125</v>
      </c>
      <c r="B566" s="28">
        <v>0</v>
      </c>
      <c r="D566" s="29">
        <v>0</v>
      </c>
      <c r="E566" s="28" t="s">
        <v>102</v>
      </c>
      <c r="F566" s="28">
        <v>0</v>
      </c>
      <c r="G566" s="30">
        <v>3</v>
      </c>
      <c r="H566" s="28" t="s">
        <v>103</v>
      </c>
      <c r="I566" s="28" t="s">
        <v>104</v>
      </c>
      <c r="J566" s="28">
        <v>0</v>
      </c>
      <c r="K566" s="31">
        <v>89.326217952999997</v>
      </c>
      <c r="L566" s="31">
        <v>396.529569369</v>
      </c>
      <c r="M566" s="29">
        <v>0</v>
      </c>
      <c r="N566" s="29">
        <v>0</v>
      </c>
      <c r="O566" s="28">
        <v>0</v>
      </c>
      <c r="P566" s="28">
        <v>0</v>
      </c>
      <c r="Q566" s="32">
        <v>75067</v>
      </c>
      <c r="R566" s="32">
        <v>3300</v>
      </c>
      <c r="T566" s="28" t="s">
        <v>161</v>
      </c>
      <c r="U566" s="32">
        <v>54.65</v>
      </c>
      <c r="V566" s="32">
        <v>1</v>
      </c>
      <c r="W566" s="32">
        <v>1.2</v>
      </c>
      <c r="X566" s="32">
        <v>6.4000000000000001E-2</v>
      </c>
      <c r="Y566" s="32">
        <f t="shared" si="48"/>
        <v>1.2</v>
      </c>
      <c r="Z566" s="32">
        <f t="shared" si="49"/>
        <v>6.4000000000000001E-2</v>
      </c>
      <c r="AA566" s="32">
        <v>0.4</v>
      </c>
      <c r="AB566" s="33">
        <v>9.7907224541303198E-2</v>
      </c>
      <c r="AC566">
        <f t="shared" si="50"/>
        <v>220</v>
      </c>
      <c r="AD566">
        <f t="shared" si="51"/>
        <v>1</v>
      </c>
      <c r="AE566">
        <f t="shared" si="52"/>
        <v>0</v>
      </c>
      <c r="AF566">
        <f>'TP Factors'!$D$5</f>
        <v>0.88209793191670816</v>
      </c>
      <c r="AG566">
        <f t="shared" si="53"/>
        <v>0</v>
      </c>
    </row>
    <row r="567" spans="1:33">
      <c r="A567" s="28" t="s">
        <v>125</v>
      </c>
      <c r="B567" s="28">
        <v>0</v>
      </c>
      <c r="D567" s="29">
        <v>0</v>
      </c>
      <c r="E567" s="28" t="s">
        <v>102</v>
      </c>
      <c r="F567" s="28">
        <v>0</v>
      </c>
      <c r="G567" s="30">
        <v>3</v>
      </c>
      <c r="H567" s="28" t="s">
        <v>103</v>
      </c>
      <c r="I567" s="28" t="s">
        <v>104</v>
      </c>
      <c r="J567" s="28">
        <v>0</v>
      </c>
      <c r="K567" s="31">
        <v>15.9182788293</v>
      </c>
      <c r="L567" s="31">
        <v>10.5923799761</v>
      </c>
      <c r="M567" s="29">
        <v>0</v>
      </c>
      <c r="N567" s="29">
        <v>0</v>
      </c>
      <c r="O567" s="28">
        <v>0</v>
      </c>
      <c r="P567" s="28">
        <v>0</v>
      </c>
      <c r="Q567" s="32">
        <v>75068</v>
      </c>
      <c r="R567" s="32">
        <v>3300</v>
      </c>
      <c r="T567" s="28" t="s">
        <v>161</v>
      </c>
      <c r="U567" s="32">
        <v>54.65</v>
      </c>
      <c r="V567" s="32">
        <v>1</v>
      </c>
      <c r="W567" s="32">
        <v>1.2</v>
      </c>
      <c r="X567" s="32">
        <v>6.4000000000000001E-2</v>
      </c>
      <c r="Y567" s="32">
        <f t="shared" si="48"/>
        <v>1.2</v>
      </c>
      <c r="Z567" s="32">
        <f t="shared" si="49"/>
        <v>6.4000000000000001E-2</v>
      </c>
      <c r="AA567" s="32">
        <v>0.4</v>
      </c>
      <c r="AB567" s="33">
        <v>2.6153670073299699E-3</v>
      </c>
      <c r="AC567">
        <f t="shared" si="50"/>
        <v>6</v>
      </c>
      <c r="AD567">
        <f t="shared" si="51"/>
        <v>0</v>
      </c>
      <c r="AE567">
        <f t="shared" si="52"/>
        <v>0</v>
      </c>
      <c r="AF567">
        <f>'TP Factors'!$D$5</f>
        <v>0.88209793191670816</v>
      </c>
      <c r="AG567">
        <f t="shared" si="53"/>
        <v>0</v>
      </c>
    </row>
    <row r="568" spans="1:33">
      <c r="A568" s="28" t="s">
        <v>125</v>
      </c>
      <c r="B568" s="28">
        <v>0</v>
      </c>
      <c r="D568" s="29">
        <v>0</v>
      </c>
      <c r="E568" s="28" t="s">
        <v>102</v>
      </c>
      <c r="F568" s="28">
        <v>0</v>
      </c>
      <c r="G568" s="30">
        <v>3</v>
      </c>
      <c r="H568" s="28" t="s">
        <v>103</v>
      </c>
      <c r="I568" s="28" t="s">
        <v>104</v>
      </c>
      <c r="J568" s="28">
        <v>0</v>
      </c>
      <c r="K568" s="31">
        <v>69.0921165651</v>
      </c>
      <c r="L568" s="31">
        <v>141.89423717</v>
      </c>
      <c r="M568" s="29">
        <v>0</v>
      </c>
      <c r="N568" s="29">
        <v>0</v>
      </c>
      <c r="O568" s="28">
        <v>0</v>
      </c>
      <c r="P568" s="28">
        <v>0</v>
      </c>
      <c r="Q568" s="32">
        <v>75069</v>
      </c>
      <c r="R568" s="32">
        <v>3300</v>
      </c>
      <c r="T568" s="28" t="s">
        <v>161</v>
      </c>
      <c r="U568" s="32">
        <v>54.65</v>
      </c>
      <c r="V568" s="32">
        <v>1</v>
      </c>
      <c r="W568" s="32">
        <v>1.2</v>
      </c>
      <c r="X568" s="32">
        <v>6.4000000000000001E-2</v>
      </c>
      <c r="Y568" s="32">
        <f t="shared" si="48"/>
        <v>1.2</v>
      </c>
      <c r="Z568" s="32">
        <f t="shared" si="49"/>
        <v>6.4000000000000001E-2</v>
      </c>
      <c r="AA568" s="32">
        <v>0.4</v>
      </c>
      <c r="AB568" s="33">
        <v>3.5035155098764703E-2</v>
      </c>
      <c r="AC568">
        <f t="shared" si="50"/>
        <v>79</v>
      </c>
      <c r="AD568">
        <f t="shared" si="51"/>
        <v>0</v>
      </c>
      <c r="AE568">
        <f t="shared" si="52"/>
        <v>0</v>
      </c>
      <c r="AF568">
        <f>'TP Factors'!$D$5</f>
        <v>0.88209793191670816</v>
      </c>
      <c r="AG568">
        <f t="shared" si="53"/>
        <v>0</v>
      </c>
    </row>
    <row r="569" spans="1:33">
      <c r="A569" s="28" t="s">
        <v>125</v>
      </c>
      <c r="B569" s="28">
        <v>0</v>
      </c>
      <c r="D569" s="29">
        <v>0</v>
      </c>
      <c r="E569" s="28" t="s">
        <v>102</v>
      </c>
      <c r="F569" s="28">
        <v>0</v>
      </c>
      <c r="G569" s="30">
        <v>3</v>
      </c>
      <c r="H569" s="28" t="s">
        <v>103</v>
      </c>
      <c r="I569" s="28" t="s">
        <v>104</v>
      </c>
      <c r="J569" s="28">
        <v>0</v>
      </c>
      <c r="K569" s="31">
        <v>54.130106157299998</v>
      </c>
      <c r="L569" s="31">
        <v>158.337084831</v>
      </c>
      <c r="M569" s="29">
        <v>0</v>
      </c>
      <c r="N569" s="29">
        <v>0</v>
      </c>
      <c r="O569" s="28">
        <v>0</v>
      </c>
      <c r="P569" s="28">
        <v>0</v>
      </c>
      <c r="Q569" s="32">
        <v>75070</v>
      </c>
      <c r="R569" s="32">
        <v>3300</v>
      </c>
      <c r="T569" s="28" t="s">
        <v>202</v>
      </c>
      <c r="U569" s="32">
        <v>54.65</v>
      </c>
      <c r="V569" s="32">
        <v>1</v>
      </c>
      <c r="W569" s="32">
        <v>1.2</v>
      </c>
      <c r="X569" s="32">
        <v>6.4000000000000001E-2</v>
      </c>
      <c r="Y569" s="32">
        <f t="shared" si="48"/>
        <v>1.2</v>
      </c>
      <c r="Z569" s="32">
        <f t="shared" si="49"/>
        <v>6.4000000000000001E-2</v>
      </c>
      <c r="AA569" s="32">
        <v>0.06</v>
      </c>
      <c r="AB569" s="33">
        <v>3.9095063339199598E-2</v>
      </c>
      <c r="AC569">
        <f t="shared" si="50"/>
        <v>13</v>
      </c>
      <c r="AD569">
        <f t="shared" si="51"/>
        <v>0</v>
      </c>
      <c r="AE569">
        <f t="shared" si="52"/>
        <v>0</v>
      </c>
      <c r="AF569">
        <f>'TP Factors'!$D$5</f>
        <v>0.88209793191670816</v>
      </c>
      <c r="AG569">
        <f t="shared" si="53"/>
        <v>0</v>
      </c>
    </row>
    <row r="570" spans="1:33">
      <c r="A570" s="28" t="s">
        <v>125</v>
      </c>
      <c r="B570" s="28">
        <v>0</v>
      </c>
      <c r="D570" s="29">
        <v>0</v>
      </c>
      <c r="E570" s="28" t="s">
        <v>102</v>
      </c>
      <c r="F570" s="28">
        <v>0</v>
      </c>
      <c r="G570" s="30">
        <v>3</v>
      </c>
      <c r="H570" s="28" t="s">
        <v>103</v>
      </c>
      <c r="I570" s="28" t="s">
        <v>104</v>
      </c>
      <c r="J570" s="28">
        <v>0</v>
      </c>
      <c r="K570" s="31">
        <v>306.83137164200002</v>
      </c>
      <c r="L570" s="31">
        <v>3738.0891391300001</v>
      </c>
      <c r="M570" s="29">
        <v>0</v>
      </c>
      <c r="N570" s="29">
        <v>0</v>
      </c>
      <c r="O570" s="28">
        <v>0</v>
      </c>
      <c r="P570" s="28">
        <v>0</v>
      </c>
      <c r="Q570" s="32">
        <v>75071</v>
      </c>
      <c r="R570" s="32">
        <v>3300</v>
      </c>
      <c r="T570" s="28" t="s">
        <v>161</v>
      </c>
      <c r="U570" s="32">
        <v>54.65</v>
      </c>
      <c r="V570" s="32">
        <v>1</v>
      </c>
      <c r="W570" s="32">
        <v>1.2</v>
      </c>
      <c r="X570" s="32">
        <v>6.4000000000000001E-2</v>
      </c>
      <c r="Y570" s="32">
        <f t="shared" si="48"/>
        <v>1.2</v>
      </c>
      <c r="Z570" s="32">
        <f t="shared" si="49"/>
        <v>6.4000000000000001E-2</v>
      </c>
      <c r="AA570" s="32">
        <v>0.4</v>
      </c>
      <c r="AB570" s="33">
        <v>0.92297279680700295</v>
      </c>
      <c r="AC570">
        <f t="shared" si="50"/>
        <v>2074</v>
      </c>
      <c r="AD570">
        <f t="shared" si="51"/>
        <v>5</v>
      </c>
      <c r="AE570">
        <f t="shared" si="52"/>
        <v>0.3</v>
      </c>
      <c r="AF570">
        <f>'TP Factors'!$D$5</f>
        <v>0.88209793191670816</v>
      </c>
      <c r="AG570">
        <f t="shared" si="53"/>
        <v>0.3</v>
      </c>
    </row>
    <row r="571" spans="1:33">
      <c r="A571" s="28" t="s">
        <v>125</v>
      </c>
      <c r="B571" s="28">
        <v>0</v>
      </c>
      <c r="D571" s="29">
        <v>0</v>
      </c>
      <c r="E571" s="28" t="s">
        <v>102</v>
      </c>
      <c r="F571" s="28">
        <v>0</v>
      </c>
      <c r="G571" s="30">
        <v>3</v>
      </c>
      <c r="H571" s="28" t="s">
        <v>103</v>
      </c>
      <c r="I571" s="28" t="s">
        <v>104</v>
      </c>
      <c r="J571" s="28">
        <v>0</v>
      </c>
      <c r="K571" s="31">
        <v>244.23923902799999</v>
      </c>
      <c r="L571" s="31">
        <v>3350.8955584099999</v>
      </c>
      <c r="M571" s="29">
        <v>0</v>
      </c>
      <c r="N571" s="29">
        <v>0</v>
      </c>
      <c r="O571" s="28">
        <v>0</v>
      </c>
      <c r="P571" s="28">
        <v>0</v>
      </c>
      <c r="Q571" s="32">
        <v>75072</v>
      </c>
      <c r="R571" s="32">
        <v>3300</v>
      </c>
      <c r="T571" s="28" t="s">
        <v>203</v>
      </c>
      <c r="U571" s="32">
        <v>54.65</v>
      </c>
      <c r="V571" s="32">
        <v>1</v>
      </c>
      <c r="W571" s="32">
        <v>1.2</v>
      </c>
      <c r="X571" s="32">
        <v>6.4000000000000001E-2</v>
      </c>
      <c r="Y571" s="32">
        <f t="shared" si="48"/>
        <v>1.2</v>
      </c>
      <c r="Z571" s="32">
        <f t="shared" si="49"/>
        <v>6.4000000000000001E-2</v>
      </c>
      <c r="AA571" s="32">
        <v>0.28699999999999998</v>
      </c>
      <c r="AB571" s="33">
        <v>0.82737069589469903</v>
      </c>
      <c r="AC571">
        <f t="shared" si="50"/>
        <v>1334</v>
      </c>
      <c r="AD571">
        <f t="shared" si="51"/>
        <v>4</v>
      </c>
      <c r="AE571">
        <f t="shared" si="52"/>
        <v>0.2</v>
      </c>
      <c r="AF571">
        <f>'TP Factors'!$D$5</f>
        <v>0.88209793191670816</v>
      </c>
      <c r="AG571">
        <f t="shared" si="53"/>
        <v>0.2</v>
      </c>
    </row>
    <row r="572" spans="1:33">
      <c r="A572" s="28" t="s">
        <v>125</v>
      </c>
      <c r="B572" s="28">
        <v>0</v>
      </c>
      <c r="D572" s="29">
        <v>0</v>
      </c>
      <c r="E572" s="28" t="s">
        <v>102</v>
      </c>
      <c r="F572" s="28">
        <v>0</v>
      </c>
      <c r="G572" s="30">
        <v>3</v>
      </c>
      <c r="H572" s="28" t="s">
        <v>103</v>
      </c>
      <c r="I572" s="28" t="s">
        <v>104</v>
      </c>
      <c r="J572" s="28">
        <v>0</v>
      </c>
      <c r="K572" s="31">
        <v>1210.62126141</v>
      </c>
      <c r="L572" s="31">
        <v>29844.5127225</v>
      </c>
      <c r="M572" s="29">
        <v>0</v>
      </c>
      <c r="N572" s="29">
        <v>0</v>
      </c>
      <c r="O572" s="28">
        <v>0</v>
      </c>
      <c r="P572" s="28">
        <v>0</v>
      </c>
      <c r="Q572" s="32">
        <v>75073</v>
      </c>
      <c r="R572" s="32">
        <v>3300</v>
      </c>
      <c r="T572" s="28" t="s">
        <v>161</v>
      </c>
      <c r="U572" s="32">
        <v>54.65</v>
      </c>
      <c r="V572" s="32">
        <v>1</v>
      </c>
      <c r="W572" s="32">
        <v>1.2</v>
      </c>
      <c r="X572" s="32">
        <v>6.4000000000000001E-2</v>
      </c>
      <c r="Y572" s="32">
        <f t="shared" si="48"/>
        <v>1.2</v>
      </c>
      <c r="Z572" s="32">
        <f t="shared" si="49"/>
        <v>6.4000000000000001E-2</v>
      </c>
      <c r="AA572" s="32">
        <v>0.4</v>
      </c>
      <c r="AB572" s="33">
        <v>7.3689176463134398</v>
      </c>
      <c r="AC572">
        <f t="shared" si="50"/>
        <v>16558</v>
      </c>
      <c r="AD572">
        <f t="shared" si="51"/>
        <v>44</v>
      </c>
      <c r="AE572">
        <f t="shared" si="52"/>
        <v>2.2999999999999998</v>
      </c>
      <c r="AF572">
        <f>'TP Factors'!$D$5</f>
        <v>0.88209793191670816</v>
      </c>
      <c r="AG572">
        <f t="shared" si="53"/>
        <v>2</v>
      </c>
    </row>
    <row r="573" spans="1:33">
      <c r="A573" s="28" t="s">
        <v>125</v>
      </c>
      <c r="B573" s="28">
        <v>0</v>
      </c>
      <c r="D573" s="29">
        <v>0</v>
      </c>
      <c r="E573" s="28" t="s">
        <v>102</v>
      </c>
      <c r="F573" s="28">
        <v>0</v>
      </c>
      <c r="G573" s="30">
        <v>3</v>
      </c>
      <c r="H573" s="28" t="s">
        <v>103</v>
      </c>
      <c r="I573" s="28" t="s">
        <v>104</v>
      </c>
      <c r="J573" s="28">
        <v>0</v>
      </c>
      <c r="K573" s="31">
        <v>149.89692969399999</v>
      </c>
      <c r="L573" s="31">
        <v>653.49830248599994</v>
      </c>
      <c r="M573" s="29">
        <v>0</v>
      </c>
      <c r="N573" s="29">
        <v>0</v>
      </c>
      <c r="O573" s="28">
        <v>0</v>
      </c>
      <c r="P573" s="28">
        <v>0</v>
      </c>
      <c r="Q573" s="32">
        <v>75074</v>
      </c>
      <c r="R573" s="32">
        <v>3300</v>
      </c>
      <c r="T573" s="28" t="s">
        <v>202</v>
      </c>
      <c r="U573" s="32">
        <v>54.65</v>
      </c>
      <c r="V573" s="32">
        <v>1</v>
      </c>
      <c r="W573" s="32">
        <v>1.2</v>
      </c>
      <c r="X573" s="32">
        <v>6.4000000000000001E-2</v>
      </c>
      <c r="Y573" s="32">
        <f t="shared" si="48"/>
        <v>1.2</v>
      </c>
      <c r="Z573" s="32">
        <f t="shared" si="49"/>
        <v>6.4000000000000001E-2</v>
      </c>
      <c r="AA573" s="32">
        <v>0.06</v>
      </c>
      <c r="AB573" s="33">
        <v>0.16135547572120501</v>
      </c>
      <c r="AC573">
        <f t="shared" si="50"/>
        <v>54</v>
      </c>
      <c r="AD573">
        <f t="shared" si="51"/>
        <v>0</v>
      </c>
      <c r="AE573">
        <f t="shared" si="52"/>
        <v>0</v>
      </c>
      <c r="AF573">
        <f>'TP Factors'!$D$5</f>
        <v>0.88209793191670816</v>
      </c>
      <c r="AG573">
        <f t="shared" si="53"/>
        <v>0</v>
      </c>
    </row>
    <row r="574" spans="1:33">
      <c r="A574" s="28" t="s">
        <v>125</v>
      </c>
      <c r="B574" s="28">
        <v>17</v>
      </c>
      <c r="C574" s="28" t="s">
        <v>101</v>
      </c>
      <c r="D574" s="29">
        <v>32.369999999999997</v>
      </c>
      <c r="E574" s="28" t="s">
        <v>102</v>
      </c>
      <c r="F574" s="28">
        <v>1234</v>
      </c>
      <c r="G574" s="30">
        <v>29</v>
      </c>
      <c r="H574" s="28" t="s">
        <v>103</v>
      </c>
      <c r="I574" s="28" t="s">
        <v>104</v>
      </c>
      <c r="J574" s="28">
        <v>6</v>
      </c>
      <c r="K574" s="31">
        <v>34.208222597899997</v>
      </c>
      <c r="L574" s="31">
        <v>52.254264489100002</v>
      </c>
      <c r="M574" s="29">
        <v>0.01</v>
      </c>
      <c r="N574" s="29">
        <v>0</v>
      </c>
      <c r="O574" s="28">
        <v>50706</v>
      </c>
      <c r="P574" s="28">
        <v>49553</v>
      </c>
      <c r="Q574" s="32">
        <v>50706</v>
      </c>
      <c r="R574" s="32">
        <v>1200</v>
      </c>
      <c r="S574" s="28" t="s">
        <v>105</v>
      </c>
      <c r="T574" s="28" t="s">
        <v>109</v>
      </c>
      <c r="U574" s="32">
        <v>54.65</v>
      </c>
      <c r="V574" s="32">
        <v>0</v>
      </c>
      <c r="W574" s="32">
        <v>2.39</v>
      </c>
      <c r="X574" s="32">
        <v>0.316</v>
      </c>
      <c r="Y574" s="32">
        <f>W574*0.7</f>
        <v>1.673</v>
      </c>
      <c r="Z574" s="32">
        <f>X574*0.5</f>
        <v>0.158</v>
      </c>
      <c r="AA574" s="32">
        <v>0.22</v>
      </c>
      <c r="AB574" s="33">
        <v>1.2912248212486901E-2</v>
      </c>
      <c r="AC574">
        <f t="shared" si="50"/>
        <v>16</v>
      </c>
      <c r="AD574">
        <f t="shared" si="51"/>
        <v>0</v>
      </c>
      <c r="AE574">
        <f t="shared" si="52"/>
        <v>0</v>
      </c>
      <c r="AF574">
        <f>'TP Factors'!$D$5</f>
        <v>0.88209793191670816</v>
      </c>
      <c r="AG574">
        <f t="shared" si="53"/>
        <v>0</v>
      </c>
    </row>
    <row r="575" spans="1:33">
      <c r="A575" s="28" t="s">
        <v>125</v>
      </c>
      <c r="B575" s="28">
        <v>17</v>
      </c>
      <c r="C575" s="28" t="s">
        <v>101</v>
      </c>
      <c r="D575" s="29">
        <v>32.369999999999997</v>
      </c>
      <c r="E575" s="28" t="s">
        <v>102</v>
      </c>
      <c r="F575" s="28">
        <v>1234</v>
      </c>
      <c r="G575" s="30">
        <v>29</v>
      </c>
      <c r="H575" s="28" t="s">
        <v>103</v>
      </c>
      <c r="I575" s="28" t="s">
        <v>104</v>
      </c>
      <c r="J575" s="28">
        <v>0</v>
      </c>
      <c r="K575" s="31">
        <v>3.8633039677499998</v>
      </c>
      <c r="L575" s="31">
        <v>0.56748143745099999</v>
      </c>
      <c r="M575" s="29">
        <v>0</v>
      </c>
      <c r="N575" s="29">
        <v>0</v>
      </c>
      <c r="O575" s="28">
        <v>50720</v>
      </c>
      <c r="P575" s="28">
        <v>49567</v>
      </c>
      <c r="Q575" s="32">
        <v>50720</v>
      </c>
      <c r="R575" s="32">
        <v>1200</v>
      </c>
      <c r="S575" s="28" t="s">
        <v>105</v>
      </c>
      <c r="T575" s="28" t="s">
        <v>109</v>
      </c>
      <c r="U575" s="32">
        <v>54.65</v>
      </c>
      <c r="V575" s="32">
        <v>0</v>
      </c>
      <c r="W575" s="32">
        <v>2.39</v>
      </c>
      <c r="X575" s="32">
        <v>0.316</v>
      </c>
      <c r="Y575" s="32">
        <f t="shared" ref="Y575:Y638" si="54">W575*0.7</f>
        <v>1.673</v>
      </c>
      <c r="Z575" s="32">
        <f t="shared" ref="Z575:Z638" si="55">X575*0.5</f>
        <v>0.158</v>
      </c>
      <c r="AA575" s="32">
        <v>0.22</v>
      </c>
      <c r="AB575" s="33">
        <v>1.4022104806332E-4</v>
      </c>
      <c r="AC575">
        <f t="shared" si="50"/>
        <v>0</v>
      </c>
      <c r="AD575">
        <f t="shared" si="51"/>
        <v>0</v>
      </c>
      <c r="AE575">
        <f t="shared" si="52"/>
        <v>0</v>
      </c>
      <c r="AF575">
        <f>'TP Factors'!$D$5</f>
        <v>0.88209793191670816</v>
      </c>
      <c r="AG575">
        <f t="shared" si="53"/>
        <v>0</v>
      </c>
    </row>
    <row r="576" spans="1:33">
      <c r="A576" s="28" t="s">
        <v>125</v>
      </c>
      <c r="B576" s="28">
        <v>17</v>
      </c>
      <c r="C576" s="28" t="s">
        <v>101</v>
      </c>
      <c r="D576" s="29">
        <v>32.369999999999997</v>
      </c>
      <c r="E576" s="28" t="s">
        <v>102</v>
      </c>
      <c r="F576" s="28">
        <v>1234</v>
      </c>
      <c r="G576" s="30">
        <v>29</v>
      </c>
      <c r="H576" s="28" t="s">
        <v>103</v>
      </c>
      <c r="I576" s="28" t="s">
        <v>104</v>
      </c>
      <c r="J576" s="28">
        <v>3</v>
      </c>
      <c r="K576" s="31">
        <v>38.809884783900003</v>
      </c>
      <c r="L576" s="31">
        <v>29.156990498100001</v>
      </c>
      <c r="M576" s="29">
        <v>0</v>
      </c>
      <c r="N576" s="29">
        <v>0</v>
      </c>
      <c r="O576" s="28">
        <v>50727</v>
      </c>
      <c r="P576" s="28">
        <v>49574</v>
      </c>
      <c r="Q576" s="32">
        <v>50727</v>
      </c>
      <c r="R576" s="32">
        <v>1200</v>
      </c>
      <c r="S576" s="28" t="s">
        <v>105</v>
      </c>
      <c r="T576" s="28" t="s">
        <v>109</v>
      </c>
      <c r="U576" s="32">
        <v>54.65</v>
      </c>
      <c r="V576" s="32">
        <v>0</v>
      </c>
      <c r="W576" s="32">
        <v>2.39</v>
      </c>
      <c r="X576" s="32">
        <v>0.316</v>
      </c>
      <c r="Y576" s="32">
        <f t="shared" si="54"/>
        <v>1.673</v>
      </c>
      <c r="Z576" s="32">
        <f t="shared" si="55"/>
        <v>0.158</v>
      </c>
      <c r="AA576" s="32">
        <v>0.22</v>
      </c>
      <c r="AB576" s="33">
        <v>5.6598421847972296E-3</v>
      </c>
      <c r="AC576">
        <f t="shared" si="50"/>
        <v>7</v>
      </c>
      <c r="AD576">
        <f t="shared" si="51"/>
        <v>0</v>
      </c>
      <c r="AE576">
        <f t="shared" si="52"/>
        <v>0</v>
      </c>
      <c r="AF576">
        <f>'TP Factors'!$D$5</f>
        <v>0.88209793191670816</v>
      </c>
      <c r="AG576">
        <f t="shared" si="53"/>
        <v>0</v>
      </c>
    </row>
    <row r="577" spans="1:33">
      <c r="A577" s="28" t="s">
        <v>125</v>
      </c>
      <c r="B577" s="28">
        <v>17</v>
      </c>
      <c r="C577" s="28" t="s">
        <v>101</v>
      </c>
      <c r="D577" s="29">
        <v>32.369999999999997</v>
      </c>
      <c r="E577" s="28" t="s">
        <v>102</v>
      </c>
      <c r="F577" s="28">
        <v>1234</v>
      </c>
      <c r="G577" s="30">
        <v>29</v>
      </c>
      <c r="H577" s="28" t="s">
        <v>103</v>
      </c>
      <c r="I577" s="28" t="s">
        <v>104</v>
      </c>
      <c r="J577" s="28">
        <v>43</v>
      </c>
      <c r="K577" s="31">
        <v>108.46171725000001</v>
      </c>
      <c r="L577" s="31">
        <v>396.92597315900002</v>
      </c>
      <c r="M577" s="29">
        <v>7.0000000000000007E-2</v>
      </c>
      <c r="N577" s="29">
        <v>0.01</v>
      </c>
      <c r="O577" s="28">
        <v>50733</v>
      </c>
      <c r="P577" s="28">
        <v>49580</v>
      </c>
      <c r="Q577" s="32">
        <v>50733</v>
      </c>
      <c r="R577" s="32">
        <v>1200</v>
      </c>
      <c r="S577" s="28" t="s">
        <v>105</v>
      </c>
      <c r="T577" s="28" t="s">
        <v>109</v>
      </c>
      <c r="U577" s="32">
        <v>54.65</v>
      </c>
      <c r="V577" s="32">
        <v>0</v>
      </c>
      <c r="W577" s="32">
        <v>2.39</v>
      </c>
      <c r="X577" s="32">
        <v>0.316</v>
      </c>
      <c r="Y577" s="32">
        <f t="shared" si="54"/>
        <v>1.673</v>
      </c>
      <c r="Z577" s="32">
        <f t="shared" si="55"/>
        <v>0.158</v>
      </c>
      <c r="AA577" s="32">
        <v>0.22</v>
      </c>
      <c r="AB577" s="33">
        <v>9.3322366898726406E-3</v>
      </c>
      <c r="AC577">
        <f t="shared" si="50"/>
        <v>12</v>
      </c>
      <c r="AD577">
        <f t="shared" si="51"/>
        <v>0</v>
      </c>
      <c r="AE577">
        <f t="shared" si="52"/>
        <v>0</v>
      </c>
      <c r="AF577">
        <f>'TP Factors'!$D$5</f>
        <v>0.88209793191670816</v>
      </c>
      <c r="AG577">
        <f t="shared" si="53"/>
        <v>0</v>
      </c>
    </row>
    <row r="578" spans="1:33">
      <c r="A578" s="28" t="s">
        <v>125</v>
      </c>
      <c r="B578" s="28">
        <v>17</v>
      </c>
      <c r="C578" s="28" t="s">
        <v>101</v>
      </c>
      <c r="D578" s="29">
        <v>32.369999999999997</v>
      </c>
      <c r="E578" s="28" t="s">
        <v>102</v>
      </c>
      <c r="F578" s="28">
        <v>1234</v>
      </c>
      <c r="G578" s="30">
        <v>45</v>
      </c>
      <c r="H578" s="28" t="s">
        <v>103</v>
      </c>
      <c r="I578" s="28" t="s">
        <v>104</v>
      </c>
      <c r="J578" s="28">
        <v>196</v>
      </c>
      <c r="K578" s="31">
        <v>138.77847523599999</v>
      </c>
      <c r="L578" s="31">
        <v>640.10013909600002</v>
      </c>
      <c r="M578" s="29">
        <v>0.16</v>
      </c>
      <c r="N578" s="29">
        <v>0.05</v>
      </c>
      <c r="O578" s="28">
        <v>50929</v>
      </c>
      <c r="P578" s="28">
        <v>49774</v>
      </c>
      <c r="Q578" s="32">
        <v>50929</v>
      </c>
      <c r="R578" s="32">
        <v>8140</v>
      </c>
      <c r="S578" s="28" t="s">
        <v>105</v>
      </c>
      <c r="T578" s="28" t="s">
        <v>110</v>
      </c>
      <c r="U578" s="32">
        <v>54.65</v>
      </c>
      <c r="V578" s="32">
        <v>0</v>
      </c>
      <c r="W578" s="32">
        <v>1.18</v>
      </c>
      <c r="X578" s="32">
        <v>0.48</v>
      </c>
      <c r="Y578" s="32">
        <f t="shared" si="54"/>
        <v>0.82599999999999996</v>
      </c>
      <c r="Z578" s="32">
        <f t="shared" si="55"/>
        <v>0.24</v>
      </c>
      <c r="AA578" s="32">
        <v>0.63</v>
      </c>
      <c r="AB578" s="33">
        <v>0.133005068101999</v>
      </c>
      <c r="AC578">
        <f t="shared" si="50"/>
        <v>471</v>
      </c>
      <c r="AD578">
        <f t="shared" si="51"/>
        <v>1</v>
      </c>
      <c r="AE578">
        <f t="shared" si="52"/>
        <v>0.2</v>
      </c>
      <c r="AF578">
        <f>'TP Factors'!$D$5</f>
        <v>0.88209793191670816</v>
      </c>
      <c r="AG578">
        <f t="shared" si="53"/>
        <v>0.2</v>
      </c>
    </row>
    <row r="579" spans="1:33">
      <c r="A579" s="28" t="s">
        <v>125</v>
      </c>
      <c r="B579" s="28">
        <v>17</v>
      </c>
      <c r="C579" s="28" t="s">
        <v>101</v>
      </c>
      <c r="D579" s="29">
        <v>32.369999999999997</v>
      </c>
      <c r="E579" s="28" t="s">
        <v>102</v>
      </c>
      <c r="F579" s="28">
        <v>1234</v>
      </c>
      <c r="G579" s="30">
        <v>45</v>
      </c>
      <c r="H579" s="28" t="s">
        <v>103</v>
      </c>
      <c r="I579" s="28" t="s">
        <v>104</v>
      </c>
      <c r="J579" s="28">
        <v>107</v>
      </c>
      <c r="K579" s="31">
        <v>93.121232170400006</v>
      </c>
      <c r="L579" s="31">
        <v>349.36812163299999</v>
      </c>
      <c r="M579" s="29">
        <v>0.09</v>
      </c>
      <c r="N579" s="29">
        <v>0.03</v>
      </c>
      <c r="O579" s="28">
        <v>50954</v>
      </c>
      <c r="P579" s="28">
        <v>49799</v>
      </c>
      <c r="Q579" s="32">
        <v>50954</v>
      </c>
      <c r="R579" s="32">
        <v>8140</v>
      </c>
      <c r="S579" s="28" t="s">
        <v>105</v>
      </c>
      <c r="T579" s="28" t="s">
        <v>110</v>
      </c>
      <c r="U579" s="32">
        <v>54.65</v>
      </c>
      <c r="V579" s="32">
        <v>0</v>
      </c>
      <c r="W579" s="32">
        <v>1.18</v>
      </c>
      <c r="X579" s="32">
        <v>0.48</v>
      </c>
      <c r="Y579" s="32">
        <f t="shared" si="54"/>
        <v>0.82599999999999996</v>
      </c>
      <c r="Z579" s="32">
        <f t="shared" si="55"/>
        <v>0.24</v>
      </c>
      <c r="AA579" s="32">
        <v>0.63</v>
      </c>
      <c r="AB579" s="33">
        <v>8.6330295828839596E-2</v>
      </c>
      <c r="AC579">
        <f t="shared" ref="AC579:AC642" si="56">ROUND(AB579*AA579*U579*102.79,0)</f>
        <v>306</v>
      </c>
      <c r="AD579">
        <f t="shared" ref="AD579:AD642" si="57">ROUND(Y579*AC579*0.002205,0)</f>
        <v>1</v>
      </c>
      <c r="AE579">
        <f t="shared" ref="AE579:AE642" si="58">ROUND(Z579*AC579*0.002205,1)</f>
        <v>0.2</v>
      </c>
      <c r="AF579">
        <f>'TP Factors'!$D$5</f>
        <v>0.88209793191670816</v>
      </c>
      <c r="AG579">
        <f t="shared" ref="AG579:AG642" si="59">ROUND(AE579*AF579,1)</f>
        <v>0.2</v>
      </c>
    </row>
    <row r="580" spans="1:33">
      <c r="A580" s="28" t="s">
        <v>125</v>
      </c>
      <c r="B580" s="28">
        <v>17</v>
      </c>
      <c r="C580" s="28" t="s">
        <v>101</v>
      </c>
      <c r="D580" s="29">
        <v>32.369999999999997</v>
      </c>
      <c r="E580" s="28" t="s">
        <v>102</v>
      </c>
      <c r="F580" s="28">
        <v>1234</v>
      </c>
      <c r="G580" s="30">
        <v>45</v>
      </c>
      <c r="H580" s="28" t="s">
        <v>103</v>
      </c>
      <c r="I580" s="28" t="s">
        <v>104</v>
      </c>
      <c r="J580" s="28">
        <v>52</v>
      </c>
      <c r="K580" s="31">
        <v>69.205982776200003</v>
      </c>
      <c r="L580" s="31">
        <v>169.86398059199999</v>
      </c>
      <c r="M580" s="29">
        <v>0.04</v>
      </c>
      <c r="N580" s="29">
        <v>0.01</v>
      </c>
      <c r="O580" s="28">
        <v>50993</v>
      </c>
      <c r="P580" s="28">
        <v>49838</v>
      </c>
      <c r="Q580" s="32">
        <v>50993</v>
      </c>
      <c r="R580" s="32">
        <v>8140</v>
      </c>
      <c r="S580" s="28" t="s">
        <v>105</v>
      </c>
      <c r="T580" s="28" t="s">
        <v>110</v>
      </c>
      <c r="U580" s="32">
        <v>54.65</v>
      </c>
      <c r="V580" s="32">
        <v>0</v>
      </c>
      <c r="W580" s="32">
        <v>1.18</v>
      </c>
      <c r="X580" s="32">
        <v>0.48</v>
      </c>
      <c r="Y580" s="32">
        <f t="shared" si="54"/>
        <v>0.82599999999999996</v>
      </c>
      <c r="Z580" s="32">
        <f t="shared" si="55"/>
        <v>0.24</v>
      </c>
      <c r="AA580" s="32">
        <v>0.63</v>
      </c>
      <c r="AB580" s="33">
        <v>3.6125037999262102E-2</v>
      </c>
      <c r="AC580">
        <f t="shared" si="56"/>
        <v>128</v>
      </c>
      <c r="AD580">
        <f t="shared" si="57"/>
        <v>0</v>
      </c>
      <c r="AE580">
        <f t="shared" si="58"/>
        <v>0.1</v>
      </c>
      <c r="AF580">
        <f>'TP Factors'!$D$5</f>
        <v>0.88209793191670816</v>
      </c>
      <c r="AG580">
        <f t="shared" si="59"/>
        <v>0.1</v>
      </c>
    </row>
    <row r="581" spans="1:33">
      <c r="A581" s="28" t="s">
        <v>125</v>
      </c>
      <c r="B581" s="28">
        <v>17</v>
      </c>
      <c r="C581" s="28" t="s">
        <v>101</v>
      </c>
      <c r="D581" s="29">
        <v>32.369999999999997</v>
      </c>
      <c r="E581" s="28" t="s">
        <v>102</v>
      </c>
      <c r="F581" s="28">
        <v>1234</v>
      </c>
      <c r="G581" s="30">
        <v>11.1</v>
      </c>
      <c r="H581" s="28" t="s">
        <v>103</v>
      </c>
      <c r="I581" s="28" t="s">
        <v>104</v>
      </c>
      <c r="J581" s="28">
        <v>1</v>
      </c>
      <c r="K581" s="31">
        <v>14.667996732000001</v>
      </c>
      <c r="L581" s="31">
        <v>6.9793722318300002</v>
      </c>
      <c r="M581" s="29">
        <v>0</v>
      </c>
      <c r="N581" s="29">
        <v>0</v>
      </c>
      <c r="O581" s="28">
        <v>51020</v>
      </c>
      <c r="P581" s="28">
        <v>49865</v>
      </c>
      <c r="Q581" s="32">
        <v>51020</v>
      </c>
      <c r="R581" s="32">
        <v>8120</v>
      </c>
      <c r="S581" s="28" t="s">
        <v>105</v>
      </c>
      <c r="T581" s="28" t="s">
        <v>154</v>
      </c>
      <c r="U581" s="32">
        <v>54.65</v>
      </c>
      <c r="V581" s="32">
        <v>0</v>
      </c>
      <c r="W581" s="32">
        <v>1.25</v>
      </c>
      <c r="X581" s="32">
        <v>5.2999999999999999E-2</v>
      </c>
      <c r="Y581" s="32">
        <f t="shared" si="54"/>
        <v>0.875</v>
      </c>
      <c r="Z581" s="32">
        <f t="shared" si="55"/>
        <v>2.6499999999999999E-2</v>
      </c>
      <c r="AA581" s="32">
        <v>0.2</v>
      </c>
      <c r="AB581" s="33">
        <v>1.72468284160937E-3</v>
      </c>
      <c r="AC581">
        <f t="shared" si="56"/>
        <v>2</v>
      </c>
      <c r="AD581">
        <f t="shared" si="57"/>
        <v>0</v>
      </c>
      <c r="AE581">
        <f t="shared" si="58"/>
        <v>0</v>
      </c>
      <c r="AF581">
        <f>'TP Factors'!$D$5</f>
        <v>0.88209793191670816</v>
      </c>
      <c r="AG581">
        <f t="shared" si="59"/>
        <v>0</v>
      </c>
    </row>
    <row r="582" spans="1:33">
      <c r="A582" s="28" t="s">
        <v>125</v>
      </c>
      <c r="B582" s="28">
        <v>17</v>
      </c>
      <c r="C582" s="28" t="s">
        <v>101</v>
      </c>
      <c r="D582" s="29">
        <v>32.369999999999997</v>
      </c>
      <c r="E582" s="28" t="s">
        <v>102</v>
      </c>
      <c r="F582" s="28">
        <v>1234</v>
      </c>
      <c r="G582" s="30">
        <v>11.1</v>
      </c>
      <c r="H582" s="28" t="s">
        <v>103</v>
      </c>
      <c r="I582" s="28" t="s">
        <v>104</v>
      </c>
      <c r="J582" s="28">
        <v>5</v>
      </c>
      <c r="K582" s="31">
        <v>35.446519062999997</v>
      </c>
      <c r="L582" s="31">
        <v>48.914664088199999</v>
      </c>
      <c r="M582" s="29">
        <v>0</v>
      </c>
      <c r="N582" s="29">
        <v>0</v>
      </c>
      <c r="O582" s="28">
        <v>51037</v>
      </c>
      <c r="P582" s="28">
        <v>49882</v>
      </c>
      <c r="Q582" s="32">
        <v>51037</v>
      </c>
      <c r="R582" s="32">
        <v>8120</v>
      </c>
      <c r="S582" s="28" t="s">
        <v>105</v>
      </c>
      <c r="T582" s="28" t="s">
        <v>154</v>
      </c>
      <c r="U582" s="32">
        <v>54.65</v>
      </c>
      <c r="V582" s="32">
        <v>0</v>
      </c>
      <c r="W582" s="32">
        <v>1.25</v>
      </c>
      <c r="X582" s="32">
        <v>5.2999999999999999E-2</v>
      </c>
      <c r="Y582" s="32">
        <f t="shared" si="54"/>
        <v>0.875</v>
      </c>
      <c r="Z582" s="32">
        <f t="shared" si="55"/>
        <v>2.6499999999999999E-2</v>
      </c>
      <c r="AA582" s="32">
        <v>0.2</v>
      </c>
      <c r="AB582" s="33">
        <v>1.14658806823369E-2</v>
      </c>
      <c r="AC582">
        <f t="shared" si="56"/>
        <v>13</v>
      </c>
      <c r="AD582">
        <f t="shared" si="57"/>
        <v>0</v>
      </c>
      <c r="AE582">
        <f t="shared" si="58"/>
        <v>0</v>
      </c>
      <c r="AF582">
        <f>'TP Factors'!$D$5</f>
        <v>0.88209793191670816</v>
      </c>
      <c r="AG582">
        <f t="shared" si="59"/>
        <v>0</v>
      </c>
    </row>
    <row r="583" spans="1:33">
      <c r="A583" s="28" t="s">
        <v>125</v>
      </c>
      <c r="B583" s="28">
        <v>17</v>
      </c>
      <c r="C583" s="28" t="s">
        <v>101</v>
      </c>
      <c r="D583" s="29">
        <v>32.369999999999997</v>
      </c>
      <c r="E583" s="28" t="s">
        <v>102</v>
      </c>
      <c r="F583" s="28">
        <v>1234</v>
      </c>
      <c r="G583" s="30">
        <v>11.1</v>
      </c>
      <c r="H583" s="28" t="s">
        <v>103</v>
      </c>
      <c r="I583" s="28" t="s">
        <v>104</v>
      </c>
      <c r="J583" s="28">
        <v>0</v>
      </c>
      <c r="K583" s="31">
        <v>9.2599926655600004</v>
      </c>
      <c r="L583" s="31">
        <v>3.3389678210899998</v>
      </c>
      <c r="M583" s="29">
        <v>0</v>
      </c>
      <c r="N583" s="29">
        <v>0</v>
      </c>
      <c r="O583" s="28">
        <v>51062</v>
      </c>
      <c r="P583" s="28">
        <v>49907</v>
      </c>
      <c r="Q583" s="32">
        <v>51062</v>
      </c>
      <c r="R583" s="32">
        <v>8120</v>
      </c>
      <c r="S583" s="28" t="s">
        <v>105</v>
      </c>
      <c r="T583" s="28" t="s">
        <v>154</v>
      </c>
      <c r="U583" s="32">
        <v>54.65</v>
      </c>
      <c r="V583" s="32">
        <v>0</v>
      </c>
      <c r="W583" s="32">
        <v>1.25</v>
      </c>
      <c r="X583" s="32">
        <v>5.2999999999999999E-2</v>
      </c>
      <c r="Y583" s="32">
        <f t="shared" si="54"/>
        <v>0.875</v>
      </c>
      <c r="Z583" s="32">
        <f t="shared" si="55"/>
        <v>2.6499999999999999E-2</v>
      </c>
      <c r="AA583" s="32">
        <v>0.2</v>
      </c>
      <c r="AB583" s="33">
        <v>6.4410670516190996E-4</v>
      </c>
      <c r="AC583">
        <f t="shared" si="56"/>
        <v>1</v>
      </c>
      <c r="AD583">
        <f t="shared" si="57"/>
        <v>0</v>
      </c>
      <c r="AE583">
        <f t="shared" si="58"/>
        <v>0</v>
      </c>
      <c r="AF583">
        <f>'TP Factors'!$D$5</f>
        <v>0.88209793191670816</v>
      </c>
      <c r="AG583">
        <f t="shared" si="59"/>
        <v>0</v>
      </c>
    </row>
    <row r="584" spans="1:33">
      <c r="A584" s="28" t="s">
        <v>125</v>
      </c>
      <c r="B584" s="28">
        <v>17</v>
      </c>
      <c r="C584" s="28" t="s">
        <v>101</v>
      </c>
      <c r="D584" s="29">
        <v>32.369999999999997</v>
      </c>
      <c r="E584" s="28" t="s">
        <v>102</v>
      </c>
      <c r="F584" s="28">
        <v>1234</v>
      </c>
      <c r="G584" s="30">
        <v>11.1</v>
      </c>
      <c r="H584" s="28" t="s">
        <v>103</v>
      </c>
      <c r="I584" s="28" t="s">
        <v>104</v>
      </c>
      <c r="J584" s="28">
        <v>32</v>
      </c>
      <c r="K584" s="31">
        <v>71.630289478700007</v>
      </c>
      <c r="L584" s="31">
        <v>240.24913807499999</v>
      </c>
      <c r="M584" s="29">
        <v>0.03</v>
      </c>
      <c r="N584" s="29">
        <v>0</v>
      </c>
      <c r="O584" s="28">
        <v>51398</v>
      </c>
      <c r="P584" s="28">
        <v>50235</v>
      </c>
      <c r="Q584" s="32">
        <v>51398</v>
      </c>
      <c r="R584" s="32">
        <v>8120</v>
      </c>
      <c r="S584" s="28" t="s">
        <v>107</v>
      </c>
      <c r="T584" s="28" t="s">
        <v>156</v>
      </c>
      <c r="U584" s="32">
        <v>54.65</v>
      </c>
      <c r="V584" s="32">
        <v>0</v>
      </c>
      <c r="W584" s="32">
        <v>1.25</v>
      </c>
      <c r="X584" s="32">
        <v>5.2999999999999999E-2</v>
      </c>
      <c r="Y584" s="32">
        <f t="shared" si="54"/>
        <v>0.875</v>
      </c>
      <c r="Z584" s="32">
        <f t="shared" si="55"/>
        <v>2.6499999999999999E-2</v>
      </c>
      <c r="AA584" s="32">
        <v>0.27500000000000002</v>
      </c>
      <c r="AB584" s="33">
        <v>5.9366603441032798E-2</v>
      </c>
      <c r="AC584">
        <f t="shared" si="56"/>
        <v>92</v>
      </c>
      <c r="AD584">
        <f t="shared" si="57"/>
        <v>0</v>
      </c>
      <c r="AE584">
        <f t="shared" si="58"/>
        <v>0</v>
      </c>
      <c r="AF584">
        <f>'TP Factors'!$D$5</f>
        <v>0.88209793191670816</v>
      </c>
      <c r="AG584">
        <f t="shared" si="59"/>
        <v>0</v>
      </c>
    </row>
    <row r="585" spans="1:33">
      <c r="A585" s="28" t="s">
        <v>100</v>
      </c>
      <c r="B585" s="28">
        <v>17</v>
      </c>
      <c r="C585" s="28" t="s">
        <v>101</v>
      </c>
      <c r="D585" s="29">
        <v>32.369999999999997</v>
      </c>
      <c r="E585" s="28" t="s">
        <v>102</v>
      </c>
      <c r="F585" s="28">
        <v>1234</v>
      </c>
      <c r="G585" s="30">
        <v>11.1</v>
      </c>
      <c r="H585" s="28" t="s">
        <v>103</v>
      </c>
      <c r="I585" s="28" t="s">
        <v>104</v>
      </c>
      <c r="J585" s="28">
        <v>1</v>
      </c>
      <c r="K585" s="31">
        <v>14.3920271027</v>
      </c>
      <c r="L585" s="31">
        <v>7.8540198009299997</v>
      </c>
      <c r="M585" s="29">
        <v>0</v>
      </c>
      <c r="N585" s="29">
        <v>0</v>
      </c>
      <c r="O585" s="28">
        <v>51399</v>
      </c>
      <c r="P585" s="28">
        <v>50236</v>
      </c>
      <c r="Q585" s="32">
        <v>51399</v>
      </c>
      <c r="R585" s="32">
        <v>8120</v>
      </c>
      <c r="S585" s="28" t="s">
        <v>107</v>
      </c>
      <c r="T585" s="28" t="s">
        <v>156</v>
      </c>
      <c r="U585" s="32">
        <v>48.29</v>
      </c>
      <c r="V585" s="32">
        <v>0</v>
      </c>
      <c r="W585" s="32">
        <v>1.25</v>
      </c>
      <c r="X585" s="32">
        <v>5.2999999999999999E-2</v>
      </c>
      <c r="Y585" s="32">
        <f t="shared" si="54"/>
        <v>0.875</v>
      </c>
      <c r="Z585" s="32">
        <f t="shared" si="55"/>
        <v>2.6499999999999999E-2</v>
      </c>
      <c r="AA585" s="32">
        <v>0.27500000000000002</v>
      </c>
      <c r="AB585" s="33">
        <v>1.94074215533789E-3</v>
      </c>
      <c r="AC585">
        <f t="shared" si="56"/>
        <v>3</v>
      </c>
      <c r="AD585">
        <f t="shared" si="57"/>
        <v>0</v>
      </c>
      <c r="AE585">
        <f t="shared" si="58"/>
        <v>0</v>
      </c>
      <c r="AF585">
        <f>'TP Factors'!$D$5</f>
        <v>0.88209793191670816</v>
      </c>
      <c r="AG585">
        <f t="shared" si="59"/>
        <v>0</v>
      </c>
    </row>
    <row r="586" spans="1:33">
      <c r="A586" s="28" t="s">
        <v>100</v>
      </c>
      <c r="B586" s="28">
        <v>17</v>
      </c>
      <c r="C586" s="28" t="s">
        <v>101</v>
      </c>
      <c r="D586" s="29">
        <v>32.369999999999997</v>
      </c>
      <c r="E586" s="28" t="s">
        <v>102</v>
      </c>
      <c r="F586" s="28">
        <v>1234</v>
      </c>
      <c r="G586" s="30">
        <v>11.1</v>
      </c>
      <c r="H586" s="28" t="s">
        <v>103</v>
      </c>
      <c r="I586" s="28" t="s">
        <v>104</v>
      </c>
      <c r="J586" s="28">
        <v>27</v>
      </c>
      <c r="K586" s="31">
        <v>69.696421023300005</v>
      </c>
      <c r="L586" s="31">
        <v>176.45700745900001</v>
      </c>
      <c r="M586" s="29">
        <v>0.02</v>
      </c>
      <c r="N586" s="29">
        <v>0</v>
      </c>
      <c r="O586" s="28">
        <v>51408</v>
      </c>
      <c r="P586" s="28">
        <v>50244</v>
      </c>
      <c r="Q586" s="32">
        <v>51408</v>
      </c>
      <c r="R586" s="32">
        <v>8120</v>
      </c>
      <c r="S586" s="28" t="s">
        <v>107</v>
      </c>
      <c r="T586" s="28" t="s">
        <v>156</v>
      </c>
      <c r="U586" s="32">
        <v>48.29</v>
      </c>
      <c r="V586" s="32">
        <v>0</v>
      </c>
      <c r="W586" s="32">
        <v>1.25</v>
      </c>
      <c r="X586" s="32">
        <v>5.2999999999999999E-2</v>
      </c>
      <c r="Y586" s="32">
        <f t="shared" si="54"/>
        <v>0.875</v>
      </c>
      <c r="Z586" s="32">
        <f t="shared" si="55"/>
        <v>2.6499999999999999E-2</v>
      </c>
      <c r="AA586" s="32">
        <v>0.27500000000000002</v>
      </c>
      <c r="AB586" s="33">
        <v>4.3603208860993899E-2</v>
      </c>
      <c r="AC586">
        <f t="shared" si="56"/>
        <v>60</v>
      </c>
      <c r="AD586">
        <f t="shared" si="57"/>
        <v>0</v>
      </c>
      <c r="AE586">
        <f t="shared" si="58"/>
        <v>0</v>
      </c>
      <c r="AF586">
        <f>'TP Factors'!$D$5</f>
        <v>0.88209793191670816</v>
      </c>
      <c r="AG586">
        <f t="shared" si="59"/>
        <v>0</v>
      </c>
    </row>
    <row r="587" spans="1:33">
      <c r="A587" s="28" t="s">
        <v>100</v>
      </c>
      <c r="B587" s="28">
        <v>17</v>
      </c>
      <c r="C587" s="28" t="s">
        <v>101</v>
      </c>
      <c r="D587" s="29">
        <v>32.369999999999997</v>
      </c>
      <c r="E587" s="28" t="s">
        <v>102</v>
      </c>
      <c r="F587" s="28">
        <v>1234</v>
      </c>
      <c r="G587" s="30">
        <v>11.1</v>
      </c>
      <c r="H587" s="28" t="s">
        <v>103</v>
      </c>
      <c r="I587" s="28" t="s">
        <v>104</v>
      </c>
      <c r="J587" s="28">
        <v>33</v>
      </c>
      <c r="K587" s="31">
        <v>79.416228074900005</v>
      </c>
      <c r="L587" s="31">
        <v>219.366041881</v>
      </c>
      <c r="M587" s="29">
        <v>0.03</v>
      </c>
      <c r="N587" s="29">
        <v>0</v>
      </c>
      <c r="O587" s="28">
        <v>51416</v>
      </c>
      <c r="P587" s="28">
        <v>50250</v>
      </c>
      <c r="Q587" s="32">
        <v>51416</v>
      </c>
      <c r="R587" s="32">
        <v>8120</v>
      </c>
      <c r="S587" s="28" t="s">
        <v>107</v>
      </c>
      <c r="T587" s="28" t="s">
        <v>156</v>
      </c>
      <c r="U587" s="32">
        <v>48.29</v>
      </c>
      <c r="V587" s="32">
        <v>0</v>
      </c>
      <c r="W587" s="32">
        <v>1.25</v>
      </c>
      <c r="X587" s="32">
        <v>5.2999999999999999E-2</v>
      </c>
      <c r="Y587" s="32">
        <f t="shared" si="54"/>
        <v>0.875</v>
      </c>
      <c r="Z587" s="32">
        <f t="shared" si="55"/>
        <v>2.6499999999999999E-2</v>
      </c>
      <c r="AA587" s="32">
        <v>0.27500000000000002</v>
      </c>
      <c r="AB587" s="33">
        <v>5.3303378489617997E-2</v>
      </c>
      <c r="AC587">
        <f t="shared" si="56"/>
        <v>73</v>
      </c>
      <c r="AD587">
        <f t="shared" si="57"/>
        <v>0</v>
      </c>
      <c r="AE587">
        <f t="shared" si="58"/>
        <v>0</v>
      </c>
      <c r="AF587">
        <f>'TP Factors'!$D$5</f>
        <v>0.88209793191670816</v>
      </c>
      <c r="AG587">
        <f t="shared" si="59"/>
        <v>0</v>
      </c>
    </row>
    <row r="588" spans="1:33">
      <c r="A588" s="28" t="s">
        <v>100</v>
      </c>
      <c r="B588" s="28">
        <v>17</v>
      </c>
      <c r="C588" s="28" t="s">
        <v>101</v>
      </c>
      <c r="D588" s="29">
        <v>32.369999999999997</v>
      </c>
      <c r="E588" s="28" t="s">
        <v>102</v>
      </c>
      <c r="F588" s="28">
        <v>1234</v>
      </c>
      <c r="G588" s="30">
        <v>11.1</v>
      </c>
      <c r="H588" s="28" t="s">
        <v>103</v>
      </c>
      <c r="I588" s="28" t="s">
        <v>104</v>
      </c>
      <c r="J588" s="28">
        <v>67</v>
      </c>
      <c r="K588" s="31">
        <v>113.768754655</v>
      </c>
      <c r="L588" s="31">
        <v>440.48676286599999</v>
      </c>
      <c r="M588" s="29">
        <v>0.06</v>
      </c>
      <c r="N588" s="29">
        <v>0</v>
      </c>
      <c r="O588" s="28">
        <v>51425</v>
      </c>
      <c r="P588" s="28">
        <v>50259</v>
      </c>
      <c r="Q588" s="32">
        <v>51425</v>
      </c>
      <c r="R588" s="32">
        <v>8120</v>
      </c>
      <c r="S588" s="28" t="s">
        <v>107</v>
      </c>
      <c r="T588" s="28" t="s">
        <v>156</v>
      </c>
      <c r="U588" s="32">
        <v>48.29</v>
      </c>
      <c r="V588" s="32">
        <v>0</v>
      </c>
      <c r="W588" s="32">
        <v>1.25</v>
      </c>
      <c r="X588" s="32">
        <v>5.2999999999999999E-2</v>
      </c>
      <c r="Y588" s="32">
        <f t="shared" si="54"/>
        <v>0.875</v>
      </c>
      <c r="Z588" s="32">
        <f t="shared" si="55"/>
        <v>2.6499999999999999E-2</v>
      </c>
      <c r="AA588" s="32">
        <v>0.27500000000000002</v>
      </c>
      <c r="AB588" s="33">
        <v>8.9269669527431803E-2</v>
      </c>
      <c r="AC588">
        <f t="shared" si="56"/>
        <v>122</v>
      </c>
      <c r="AD588">
        <f t="shared" si="57"/>
        <v>0</v>
      </c>
      <c r="AE588">
        <f t="shared" si="58"/>
        <v>0</v>
      </c>
      <c r="AF588">
        <f>'TP Factors'!$D$5</f>
        <v>0.88209793191670816</v>
      </c>
      <c r="AG588">
        <f t="shared" si="59"/>
        <v>0</v>
      </c>
    </row>
    <row r="589" spans="1:33">
      <c r="A589" s="28" t="s">
        <v>100</v>
      </c>
      <c r="B589" s="28">
        <v>17</v>
      </c>
      <c r="C589" s="28" t="s">
        <v>101</v>
      </c>
      <c r="D589" s="29">
        <v>32.369999999999997</v>
      </c>
      <c r="E589" s="28" t="s">
        <v>102</v>
      </c>
      <c r="F589" s="28">
        <v>1234</v>
      </c>
      <c r="G589" s="30">
        <v>11.1</v>
      </c>
      <c r="H589" s="28" t="s">
        <v>103</v>
      </c>
      <c r="I589" s="28" t="s">
        <v>104</v>
      </c>
      <c r="J589" s="28">
        <v>14</v>
      </c>
      <c r="K589" s="31">
        <v>51.496218020800001</v>
      </c>
      <c r="L589" s="31">
        <v>91.540905488299998</v>
      </c>
      <c r="M589" s="29">
        <v>0.01</v>
      </c>
      <c r="N589" s="29">
        <v>0</v>
      </c>
      <c r="O589" s="28">
        <v>51443</v>
      </c>
      <c r="P589" s="28">
        <v>50277</v>
      </c>
      <c r="Q589" s="32">
        <v>51443</v>
      </c>
      <c r="R589" s="32">
        <v>8120</v>
      </c>
      <c r="S589" s="28" t="s">
        <v>107</v>
      </c>
      <c r="T589" s="28" t="s">
        <v>156</v>
      </c>
      <c r="U589" s="32">
        <v>48.29</v>
      </c>
      <c r="V589" s="32">
        <v>0</v>
      </c>
      <c r="W589" s="32">
        <v>1.25</v>
      </c>
      <c r="X589" s="32">
        <v>5.2999999999999999E-2</v>
      </c>
      <c r="Y589" s="32">
        <f t="shared" si="54"/>
        <v>0.875</v>
      </c>
      <c r="Z589" s="32">
        <f t="shared" si="55"/>
        <v>2.6499999999999999E-2</v>
      </c>
      <c r="AA589" s="32">
        <v>0.27500000000000002</v>
      </c>
      <c r="AB589" s="33">
        <v>2.2572331862116001E-2</v>
      </c>
      <c r="AC589">
        <f t="shared" si="56"/>
        <v>31</v>
      </c>
      <c r="AD589">
        <f t="shared" si="57"/>
        <v>0</v>
      </c>
      <c r="AE589">
        <f t="shared" si="58"/>
        <v>0</v>
      </c>
      <c r="AF589">
        <f>'TP Factors'!$D$5</f>
        <v>0.88209793191670816</v>
      </c>
      <c r="AG589">
        <f t="shared" si="59"/>
        <v>0</v>
      </c>
    </row>
    <row r="590" spans="1:33">
      <c r="A590" s="28" t="s">
        <v>100</v>
      </c>
      <c r="B590" s="28">
        <v>17</v>
      </c>
      <c r="C590" s="28" t="s">
        <v>101</v>
      </c>
      <c r="D590" s="29">
        <v>32.369999999999997</v>
      </c>
      <c r="E590" s="28" t="s">
        <v>102</v>
      </c>
      <c r="F590" s="28">
        <v>1234</v>
      </c>
      <c r="G590" s="30">
        <v>105</v>
      </c>
      <c r="H590" s="28" t="s">
        <v>103</v>
      </c>
      <c r="I590" s="28" t="s">
        <v>104</v>
      </c>
      <c r="J590" s="28">
        <v>128</v>
      </c>
      <c r="K590" s="31">
        <v>78.217609801600005</v>
      </c>
      <c r="L590" s="31">
        <v>261.88810420900001</v>
      </c>
      <c r="M590" s="29">
        <v>0.17</v>
      </c>
      <c r="N590" s="29">
        <v>0.03</v>
      </c>
      <c r="O590" s="28">
        <v>51444</v>
      </c>
      <c r="P590" s="28">
        <v>50278</v>
      </c>
      <c r="Q590" s="32">
        <v>51444</v>
      </c>
      <c r="R590" s="32">
        <v>1400</v>
      </c>
      <c r="S590" s="28" t="s">
        <v>107</v>
      </c>
      <c r="T590" s="28" t="s">
        <v>112</v>
      </c>
      <c r="U590" s="32">
        <v>48.29</v>
      </c>
      <c r="V590" s="32">
        <v>0</v>
      </c>
      <c r="W590" s="32">
        <v>2.83</v>
      </c>
      <c r="X590" s="32">
        <v>0.497</v>
      </c>
      <c r="Y590" s="32">
        <f t="shared" si="54"/>
        <v>1.9809999999999999</v>
      </c>
      <c r="Z590" s="32">
        <f t="shared" si="55"/>
        <v>0.2485</v>
      </c>
      <c r="AA590" s="32">
        <v>0.89</v>
      </c>
      <c r="AB590" s="33">
        <v>4.3086188250600604E-3</v>
      </c>
      <c r="AC590">
        <f t="shared" si="56"/>
        <v>19</v>
      </c>
      <c r="AD590">
        <f t="shared" si="57"/>
        <v>0</v>
      </c>
      <c r="AE590">
        <f t="shared" si="58"/>
        <v>0</v>
      </c>
      <c r="AF590">
        <f>'TP Factors'!$D$5</f>
        <v>0.88209793191670816</v>
      </c>
      <c r="AG590">
        <f t="shared" si="59"/>
        <v>0</v>
      </c>
    </row>
    <row r="591" spans="1:33">
      <c r="A591" s="28" t="s">
        <v>100</v>
      </c>
      <c r="B591" s="28">
        <v>17</v>
      </c>
      <c r="C591" s="28" t="s">
        <v>101</v>
      </c>
      <c r="D591" s="29">
        <v>32.369999999999997</v>
      </c>
      <c r="E591" s="28" t="s">
        <v>102</v>
      </c>
      <c r="F591" s="28">
        <v>1234</v>
      </c>
      <c r="G591" s="30">
        <v>105</v>
      </c>
      <c r="H591" s="28" t="s">
        <v>103</v>
      </c>
      <c r="I591" s="28" t="s">
        <v>104</v>
      </c>
      <c r="J591" s="28">
        <v>998</v>
      </c>
      <c r="K591" s="31">
        <v>728.55544048199999</v>
      </c>
      <c r="L591" s="31">
        <v>2034.5026992099999</v>
      </c>
      <c r="M591" s="29">
        <v>1.35</v>
      </c>
      <c r="N591" s="29">
        <v>0.25</v>
      </c>
      <c r="O591" s="28">
        <v>51459</v>
      </c>
      <c r="P591" s="28">
        <v>50293</v>
      </c>
      <c r="Q591" s="32">
        <v>51459</v>
      </c>
      <c r="R591" s="32">
        <v>1400</v>
      </c>
      <c r="S591" s="28" t="s">
        <v>107</v>
      </c>
      <c r="T591" s="28" t="s">
        <v>112</v>
      </c>
      <c r="U591" s="32">
        <v>48.29</v>
      </c>
      <c r="V591" s="32">
        <v>0</v>
      </c>
      <c r="W591" s="32">
        <v>2.83</v>
      </c>
      <c r="X591" s="32">
        <v>0.497</v>
      </c>
      <c r="Y591" s="32">
        <f t="shared" si="54"/>
        <v>1.9809999999999999</v>
      </c>
      <c r="Z591" s="32">
        <f t="shared" si="55"/>
        <v>0.2485</v>
      </c>
      <c r="AA591" s="32">
        <v>0.89</v>
      </c>
      <c r="AB591" s="33">
        <v>3.0008838659221802E-2</v>
      </c>
      <c r="AC591">
        <f t="shared" si="56"/>
        <v>133</v>
      </c>
      <c r="AD591">
        <f t="shared" si="57"/>
        <v>1</v>
      </c>
      <c r="AE591">
        <f t="shared" si="58"/>
        <v>0.1</v>
      </c>
      <c r="AF591">
        <f>'TP Factors'!$D$5</f>
        <v>0.88209793191670816</v>
      </c>
      <c r="AG591">
        <f t="shared" si="59"/>
        <v>0.1</v>
      </c>
    </row>
    <row r="592" spans="1:33">
      <c r="A592" s="28" t="s">
        <v>125</v>
      </c>
      <c r="B592" s="28">
        <v>0</v>
      </c>
      <c r="D592" s="29">
        <v>0</v>
      </c>
      <c r="E592" s="28" t="s">
        <v>102</v>
      </c>
      <c r="F592" s="28">
        <v>0</v>
      </c>
      <c r="G592" s="30">
        <v>98</v>
      </c>
      <c r="H592" s="28" t="s">
        <v>103</v>
      </c>
      <c r="I592" s="28" t="s">
        <v>104</v>
      </c>
      <c r="J592" s="28">
        <v>0</v>
      </c>
      <c r="K592" s="31">
        <v>64.006402820100007</v>
      </c>
      <c r="L592" s="31">
        <v>174.770500817</v>
      </c>
      <c r="M592" s="29">
        <v>0</v>
      </c>
      <c r="N592" s="29">
        <v>0</v>
      </c>
      <c r="O592" s="28">
        <v>0</v>
      </c>
      <c r="P592" s="28">
        <v>0</v>
      </c>
      <c r="Q592" s="32">
        <v>74198</v>
      </c>
      <c r="R592" s="32">
        <v>1700</v>
      </c>
      <c r="T592" s="28" t="s">
        <v>146</v>
      </c>
      <c r="U592" s="32">
        <v>54.65</v>
      </c>
      <c r="V592" s="32">
        <v>0</v>
      </c>
      <c r="W592" s="32">
        <v>1.8</v>
      </c>
      <c r="X592" s="32">
        <v>0.47799999999999998</v>
      </c>
      <c r="Y592" s="32">
        <f t="shared" si="54"/>
        <v>1.26</v>
      </c>
      <c r="Z592" s="32">
        <f t="shared" si="55"/>
        <v>0.23899999999999999</v>
      </c>
      <c r="AA592" s="32">
        <v>0.69599999999999995</v>
      </c>
      <c r="AB592" s="33">
        <v>4.3152630847966097E-2</v>
      </c>
      <c r="AC592">
        <f t="shared" si="56"/>
        <v>169</v>
      </c>
      <c r="AD592">
        <f t="shared" si="57"/>
        <v>0</v>
      </c>
      <c r="AE592">
        <f t="shared" si="58"/>
        <v>0.1</v>
      </c>
      <c r="AF592">
        <f>'TP Factors'!$D$5</f>
        <v>0.88209793191670816</v>
      </c>
      <c r="AG592">
        <f t="shared" si="59"/>
        <v>0.1</v>
      </c>
    </row>
    <row r="593" spans="1:33">
      <c r="A593" s="28" t="s">
        <v>125</v>
      </c>
      <c r="B593" s="28">
        <v>0</v>
      </c>
      <c r="D593" s="29">
        <v>0</v>
      </c>
      <c r="E593" s="28" t="s">
        <v>102</v>
      </c>
      <c r="F593" s="28">
        <v>0</v>
      </c>
      <c r="G593" s="30">
        <v>98</v>
      </c>
      <c r="H593" s="28" t="s">
        <v>103</v>
      </c>
      <c r="I593" s="28" t="s">
        <v>104</v>
      </c>
      <c r="J593" s="28">
        <v>0</v>
      </c>
      <c r="K593" s="31">
        <v>407.70201582800001</v>
      </c>
      <c r="L593" s="31">
        <v>8844.26230235</v>
      </c>
      <c r="M593" s="29">
        <v>0</v>
      </c>
      <c r="N593" s="29">
        <v>0</v>
      </c>
      <c r="O593" s="28">
        <v>0</v>
      </c>
      <c r="P593" s="28">
        <v>0</v>
      </c>
      <c r="Q593" s="32">
        <v>74199</v>
      </c>
      <c r="R593" s="32">
        <v>1700</v>
      </c>
      <c r="T593" s="28" t="s">
        <v>139</v>
      </c>
      <c r="U593" s="32">
        <v>54.65</v>
      </c>
      <c r="V593" s="32">
        <v>0</v>
      </c>
      <c r="W593" s="32">
        <v>1.8</v>
      </c>
      <c r="X593" s="32">
        <v>0.47799999999999998</v>
      </c>
      <c r="Y593" s="32">
        <f t="shared" si="54"/>
        <v>1.26</v>
      </c>
      <c r="Z593" s="32">
        <f t="shared" si="55"/>
        <v>0.23899999999999999</v>
      </c>
      <c r="AA593" s="32">
        <v>0.78600000000000003</v>
      </c>
      <c r="AB593" s="33">
        <v>2.18373936242876</v>
      </c>
      <c r="AC593">
        <f t="shared" si="56"/>
        <v>9642</v>
      </c>
      <c r="AD593">
        <f t="shared" si="57"/>
        <v>27</v>
      </c>
      <c r="AE593">
        <f t="shared" si="58"/>
        <v>5.0999999999999996</v>
      </c>
      <c r="AF593">
        <f>'TP Factors'!$D$5</f>
        <v>0.88209793191670816</v>
      </c>
      <c r="AG593">
        <f t="shared" si="59"/>
        <v>4.5</v>
      </c>
    </row>
    <row r="594" spans="1:33">
      <c r="A594" s="28" t="s">
        <v>125</v>
      </c>
      <c r="B594" s="28">
        <v>0</v>
      </c>
      <c r="D594" s="29">
        <v>0</v>
      </c>
      <c r="E594" s="28" t="s">
        <v>102</v>
      </c>
      <c r="F594" s="28">
        <v>0</v>
      </c>
      <c r="G594" s="30">
        <v>0</v>
      </c>
      <c r="H594" s="28" t="s">
        <v>103</v>
      </c>
      <c r="I594" s="28" t="s">
        <v>104</v>
      </c>
      <c r="J594" s="28">
        <v>0</v>
      </c>
      <c r="K594" s="31">
        <v>327.82214052799998</v>
      </c>
      <c r="L594" s="31">
        <v>3260.3897919199999</v>
      </c>
      <c r="M594" s="29">
        <v>0</v>
      </c>
      <c r="N594" s="29">
        <v>0</v>
      </c>
      <c r="O594" s="28">
        <v>0</v>
      </c>
      <c r="P594" s="28">
        <v>0</v>
      </c>
      <c r="Q594" s="32">
        <v>74237</v>
      </c>
      <c r="R594" s="32">
        <v>5300</v>
      </c>
      <c r="T594" s="28" t="s">
        <v>143</v>
      </c>
      <c r="U594" s="32">
        <v>54.65</v>
      </c>
      <c r="V594" s="32">
        <v>0</v>
      </c>
      <c r="W594" s="32">
        <v>0.6</v>
      </c>
      <c r="X594" s="32">
        <v>0.13500000000000001</v>
      </c>
      <c r="Y594" s="32">
        <f t="shared" si="54"/>
        <v>0.42</v>
      </c>
      <c r="Z594" s="32">
        <f t="shared" si="55"/>
        <v>6.7500000000000004E-2</v>
      </c>
      <c r="AA594" s="32">
        <v>0.5</v>
      </c>
      <c r="AB594" s="33">
        <v>0.80502433517980598</v>
      </c>
      <c r="AC594">
        <f t="shared" si="56"/>
        <v>2261</v>
      </c>
      <c r="AD594">
        <f t="shared" si="57"/>
        <v>2</v>
      </c>
      <c r="AE594">
        <f t="shared" si="58"/>
        <v>0.3</v>
      </c>
      <c r="AF594">
        <f>'TP Factors'!$D$5</f>
        <v>0.88209793191670816</v>
      </c>
      <c r="AG594">
        <f t="shared" si="59"/>
        <v>0.3</v>
      </c>
    </row>
    <row r="595" spans="1:33">
      <c r="A595" s="28" t="s">
        <v>125</v>
      </c>
      <c r="B595" s="28">
        <v>0</v>
      </c>
      <c r="D595" s="29">
        <v>0</v>
      </c>
      <c r="E595" s="28" t="s">
        <v>102</v>
      </c>
      <c r="F595" s="28">
        <v>0</v>
      </c>
      <c r="G595" s="30">
        <v>11.1</v>
      </c>
      <c r="H595" s="28" t="s">
        <v>103</v>
      </c>
      <c r="I595" s="28" t="s">
        <v>104</v>
      </c>
      <c r="J595" s="28">
        <v>0</v>
      </c>
      <c r="K595" s="31">
        <v>120.088016782</v>
      </c>
      <c r="L595" s="31">
        <v>617.77271066200001</v>
      </c>
      <c r="M595" s="29">
        <v>0</v>
      </c>
      <c r="N595" s="29">
        <v>0</v>
      </c>
      <c r="O595" s="28">
        <v>0</v>
      </c>
      <c r="P595" s="28">
        <v>0</v>
      </c>
      <c r="Q595" s="32">
        <v>74250</v>
      </c>
      <c r="R595" s="32">
        <v>8120</v>
      </c>
      <c r="T595" s="28" t="s">
        <v>154</v>
      </c>
      <c r="U595" s="32">
        <v>54.65</v>
      </c>
      <c r="V595" s="32">
        <v>0</v>
      </c>
      <c r="W595" s="32">
        <v>1.25</v>
      </c>
      <c r="X595" s="32">
        <v>5.2999999999999999E-2</v>
      </c>
      <c r="Y595" s="32">
        <f t="shared" si="54"/>
        <v>0.875</v>
      </c>
      <c r="Z595" s="32">
        <f t="shared" si="55"/>
        <v>2.6499999999999999E-2</v>
      </c>
      <c r="AA595" s="32">
        <v>0.2</v>
      </c>
      <c r="AB595" s="33">
        <v>0.152534551922902</v>
      </c>
      <c r="AC595">
        <f t="shared" si="56"/>
        <v>171</v>
      </c>
      <c r="AD595">
        <f t="shared" si="57"/>
        <v>0</v>
      </c>
      <c r="AE595">
        <f t="shared" si="58"/>
        <v>0</v>
      </c>
      <c r="AF595">
        <f>'TP Factors'!$D$5</f>
        <v>0.88209793191670816</v>
      </c>
      <c r="AG595">
        <f t="shared" si="59"/>
        <v>0</v>
      </c>
    </row>
    <row r="596" spans="1:33">
      <c r="A596" s="28" t="s">
        <v>125</v>
      </c>
      <c r="B596" s="28">
        <v>0</v>
      </c>
      <c r="D596" s="29">
        <v>0</v>
      </c>
      <c r="E596" s="28" t="s">
        <v>102</v>
      </c>
      <c r="F596" s="28">
        <v>0</v>
      </c>
      <c r="G596" s="30">
        <v>105</v>
      </c>
      <c r="H596" s="28" t="s">
        <v>103</v>
      </c>
      <c r="I596" s="28" t="s">
        <v>104</v>
      </c>
      <c r="J596" s="28">
        <v>0</v>
      </c>
      <c r="K596" s="31">
        <v>199.16812081200001</v>
      </c>
      <c r="L596" s="31">
        <v>1309.41543815</v>
      </c>
      <c r="M596" s="29">
        <v>0</v>
      </c>
      <c r="N596" s="29">
        <v>0</v>
      </c>
      <c r="O596" s="28">
        <v>0</v>
      </c>
      <c r="P596" s="28">
        <v>0</v>
      </c>
      <c r="Q596" s="32">
        <v>74277</v>
      </c>
      <c r="R596" s="32">
        <v>1400</v>
      </c>
      <c r="T596" s="28" t="s">
        <v>131</v>
      </c>
      <c r="U596" s="32">
        <v>54.65</v>
      </c>
      <c r="V596" s="32">
        <v>0</v>
      </c>
      <c r="W596" s="32">
        <v>1.93</v>
      </c>
      <c r="X596" s="32">
        <v>0.497</v>
      </c>
      <c r="Y596" s="32">
        <f t="shared" si="54"/>
        <v>1.351</v>
      </c>
      <c r="Z596" s="32">
        <f t="shared" si="55"/>
        <v>0.2485</v>
      </c>
      <c r="AA596" s="32">
        <v>0.88800000000000001</v>
      </c>
      <c r="AB596" s="33">
        <v>0.32330813119405699</v>
      </c>
      <c r="AC596">
        <f t="shared" si="56"/>
        <v>1613</v>
      </c>
      <c r="AD596">
        <f t="shared" si="57"/>
        <v>5</v>
      </c>
      <c r="AE596">
        <f t="shared" si="58"/>
        <v>0.9</v>
      </c>
      <c r="AF596">
        <f>'TP Factors'!$D$5</f>
        <v>0.88209793191670816</v>
      </c>
      <c r="AG596">
        <f t="shared" si="59"/>
        <v>0.8</v>
      </c>
    </row>
    <row r="597" spans="1:33">
      <c r="A597" s="28" t="s">
        <v>125</v>
      </c>
      <c r="B597" s="28">
        <v>0</v>
      </c>
      <c r="D597" s="29">
        <v>0</v>
      </c>
      <c r="E597" s="28" t="s">
        <v>102</v>
      </c>
      <c r="F597" s="28">
        <v>0</v>
      </c>
      <c r="G597" s="30">
        <v>105</v>
      </c>
      <c r="H597" s="28" t="s">
        <v>103</v>
      </c>
      <c r="I597" s="28" t="s">
        <v>104</v>
      </c>
      <c r="J597" s="28">
        <v>0</v>
      </c>
      <c r="K597" s="31">
        <v>120.009019075</v>
      </c>
      <c r="L597" s="31">
        <v>692.72551133100001</v>
      </c>
      <c r="M597" s="29">
        <v>0</v>
      </c>
      <c r="N597" s="29">
        <v>0</v>
      </c>
      <c r="O597" s="28">
        <v>0</v>
      </c>
      <c r="P597" s="28">
        <v>0</v>
      </c>
      <c r="Q597" s="32">
        <v>74280</v>
      </c>
      <c r="R597" s="32">
        <v>1400</v>
      </c>
      <c r="T597" s="28" t="s">
        <v>106</v>
      </c>
      <c r="U597" s="32">
        <v>54.65</v>
      </c>
      <c r="V597" s="32">
        <v>0</v>
      </c>
      <c r="W597" s="32">
        <v>1.93</v>
      </c>
      <c r="X597" s="32">
        <v>0.497</v>
      </c>
      <c r="Y597" s="32">
        <f t="shared" si="54"/>
        <v>1.351</v>
      </c>
      <c r="Z597" s="32">
        <f t="shared" si="55"/>
        <v>0.2485</v>
      </c>
      <c r="AA597" s="32">
        <v>0.88600000000000001</v>
      </c>
      <c r="AB597" s="33">
        <v>0.17104104459877101</v>
      </c>
      <c r="AC597">
        <f t="shared" si="56"/>
        <v>851</v>
      </c>
      <c r="AD597">
        <f t="shared" si="57"/>
        <v>3</v>
      </c>
      <c r="AE597">
        <f t="shared" si="58"/>
        <v>0.5</v>
      </c>
      <c r="AF597">
        <f>'TP Factors'!$D$5</f>
        <v>0.88209793191670816</v>
      </c>
      <c r="AG597">
        <f t="shared" si="59"/>
        <v>0.4</v>
      </c>
    </row>
    <row r="598" spans="1:33">
      <c r="A598" s="28" t="s">
        <v>125</v>
      </c>
      <c r="B598" s="28">
        <v>0</v>
      </c>
      <c r="D598" s="29">
        <v>0</v>
      </c>
      <c r="E598" s="28" t="s">
        <v>102</v>
      </c>
      <c r="F598" s="28">
        <v>0</v>
      </c>
      <c r="G598" s="30">
        <v>105</v>
      </c>
      <c r="H598" s="28" t="s">
        <v>103</v>
      </c>
      <c r="I598" s="28" t="s">
        <v>104</v>
      </c>
      <c r="J598" s="28">
        <v>0</v>
      </c>
      <c r="K598" s="31">
        <v>56.304213762700002</v>
      </c>
      <c r="L598" s="31">
        <v>102.066183111</v>
      </c>
      <c r="M598" s="29">
        <v>0</v>
      </c>
      <c r="N598" s="29">
        <v>0</v>
      </c>
      <c r="O598" s="28">
        <v>0</v>
      </c>
      <c r="P598" s="28">
        <v>0</v>
      </c>
      <c r="Q598" s="32">
        <v>74307</v>
      </c>
      <c r="R598" s="32">
        <v>1400</v>
      </c>
      <c r="T598" s="28" t="s">
        <v>128</v>
      </c>
      <c r="U598" s="32">
        <v>54.65</v>
      </c>
      <c r="V598" s="32">
        <v>0</v>
      </c>
      <c r="W598" s="32">
        <v>1.93</v>
      </c>
      <c r="X598" s="32">
        <v>0.497</v>
      </c>
      <c r="Y598" s="32">
        <f t="shared" si="54"/>
        <v>1.351</v>
      </c>
      <c r="Z598" s="32">
        <f t="shared" si="55"/>
        <v>0.2485</v>
      </c>
      <c r="AA598" s="32">
        <v>0.88700000000000001</v>
      </c>
      <c r="AB598" s="33">
        <v>2.52012027957213E-2</v>
      </c>
      <c r="AC598">
        <f t="shared" si="56"/>
        <v>126</v>
      </c>
      <c r="AD598">
        <f t="shared" si="57"/>
        <v>0</v>
      </c>
      <c r="AE598">
        <f t="shared" si="58"/>
        <v>0.1</v>
      </c>
      <c r="AF598">
        <f>'TP Factors'!$D$5</f>
        <v>0.88209793191670816</v>
      </c>
      <c r="AG598">
        <f t="shared" si="59"/>
        <v>0.1</v>
      </c>
    </row>
    <row r="599" spans="1:33">
      <c r="A599" s="28" t="s">
        <v>125</v>
      </c>
      <c r="B599" s="28">
        <v>0</v>
      </c>
      <c r="D599" s="29">
        <v>0</v>
      </c>
      <c r="E599" s="28" t="s">
        <v>102</v>
      </c>
      <c r="F599" s="28">
        <v>0</v>
      </c>
      <c r="G599" s="30">
        <v>105</v>
      </c>
      <c r="H599" s="28" t="s">
        <v>103</v>
      </c>
      <c r="I599" s="28" t="s">
        <v>104</v>
      </c>
      <c r="J599" s="28">
        <v>0</v>
      </c>
      <c r="K599" s="31">
        <v>86.5306974306</v>
      </c>
      <c r="L599" s="31">
        <v>377.36288263199998</v>
      </c>
      <c r="M599" s="29">
        <v>0</v>
      </c>
      <c r="N599" s="29">
        <v>0</v>
      </c>
      <c r="O599" s="28">
        <v>0</v>
      </c>
      <c r="P599" s="28">
        <v>0</v>
      </c>
      <c r="Q599" s="32">
        <v>74308</v>
      </c>
      <c r="R599" s="32">
        <v>1400</v>
      </c>
      <c r="T599" s="28" t="s">
        <v>106</v>
      </c>
      <c r="U599" s="32">
        <v>54.65</v>
      </c>
      <c r="V599" s="32">
        <v>0</v>
      </c>
      <c r="W599" s="32">
        <v>1.93</v>
      </c>
      <c r="X599" s="32">
        <v>0.497</v>
      </c>
      <c r="Y599" s="32">
        <f t="shared" si="54"/>
        <v>1.351</v>
      </c>
      <c r="Z599" s="32">
        <f t="shared" si="55"/>
        <v>0.2485</v>
      </c>
      <c r="AA599" s="32">
        <v>0.88600000000000001</v>
      </c>
      <c r="AB599" s="33">
        <v>9.3174821715387796E-2</v>
      </c>
      <c r="AC599">
        <f t="shared" si="56"/>
        <v>464</v>
      </c>
      <c r="AD599">
        <f t="shared" si="57"/>
        <v>1</v>
      </c>
      <c r="AE599">
        <f t="shared" si="58"/>
        <v>0.3</v>
      </c>
      <c r="AF599">
        <f>'TP Factors'!$D$5</f>
        <v>0.88209793191670816</v>
      </c>
      <c r="AG599">
        <f t="shared" si="59"/>
        <v>0.3</v>
      </c>
    </row>
    <row r="600" spans="1:33">
      <c r="A600" s="28" t="s">
        <v>125</v>
      </c>
      <c r="B600" s="28">
        <v>0</v>
      </c>
      <c r="D600" s="29">
        <v>0</v>
      </c>
      <c r="E600" s="28" t="s">
        <v>102</v>
      </c>
      <c r="F600" s="28">
        <v>0</v>
      </c>
      <c r="G600" s="30">
        <v>0</v>
      </c>
      <c r="H600" s="28" t="s">
        <v>103</v>
      </c>
      <c r="I600" s="28" t="s">
        <v>104</v>
      </c>
      <c r="J600" s="28">
        <v>0</v>
      </c>
      <c r="K600" s="31">
        <v>92.578077350800001</v>
      </c>
      <c r="L600" s="31">
        <v>410.470916585</v>
      </c>
      <c r="M600" s="29">
        <v>0</v>
      </c>
      <c r="N600" s="29">
        <v>0</v>
      </c>
      <c r="O600" s="28">
        <v>0</v>
      </c>
      <c r="P600" s="28">
        <v>0</v>
      </c>
      <c r="Q600" s="32">
        <v>74339</v>
      </c>
      <c r="R600" s="32">
        <v>5300</v>
      </c>
      <c r="T600" s="28" t="s">
        <v>143</v>
      </c>
      <c r="U600" s="32">
        <v>54.65</v>
      </c>
      <c r="V600" s="32">
        <v>0</v>
      </c>
      <c r="W600" s="32">
        <v>0.6</v>
      </c>
      <c r="X600" s="32">
        <v>0.13500000000000001</v>
      </c>
      <c r="Y600" s="32">
        <f t="shared" si="54"/>
        <v>0.42</v>
      </c>
      <c r="Z600" s="32">
        <f t="shared" si="55"/>
        <v>6.7500000000000004E-2</v>
      </c>
      <c r="AA600" s="32">
        <v>0.5</v>
      </c>
      <c r="AB600" s="33">
        <v>0.101349558385808</v>
      </c>
      <c r="AC600">
        <f t="shared" si="56"/>
        <v>285</v>
      </c>
      <c r="AD600">
        <f t="shared" si="57"/>
        <v>0</v>
      </c>
      <c r="AE600">
        <f t="shared" si="58"/>
        <v>0</v>
      </c>
      <c r="AF600">
        <f>'TP Factors'!$D$5</f>
        <v>0.88209793191670816</v>
      </c>
      <c r="AG600">
        <f t="shared" si="59"/>
        <v>0</v>
      </c>
    </row>
    <row r="601" spans="1:33">
      <c r="A601" s="28" t="s">
        <v>125</v>
      </c>
      <c r="B601" s="28">
        <v>0</v>
      </c>
      <c r="D601" s="29">
        <v>0</v>
      </c>
      <c r="E601" s="28" t="s">
        <v>102</v>
      </c>
      <c r="F601" s="28">
        <v>0</v>
      </c>
      <c r="G601" s="30">
        <v>3</v>
      </c>
      <c r="H601" s="28" t="s">
        <v>103</v>
      </c>
      <c r="I601" s="28" t="s">
        <v>104</v>
      </c>
      <c r="J601" s="28">
        <v>0</v>
      </c>
      <c r="K601" s="31">
        <v>290.47542406399998</v>
      </c>
      <c r="L601" s="31">
        <v>769.48959994200004</v>
      </c>
      <c r="M601" s="29">
        <v>0</v>
      </c>
      <c r="N601" s="29">
        <v>0</v>
      </c>
      <c r="O601" s="28">
        <v>0</v>
      </c>
      <c r="P601" s="28">
        <v>0</v>
      </c>
      <c r="Q601" s="32">
        <v>74378</v>
      </c>
      <c r="R601" s="32">
        <v>4110</v>
      </c>
      <c r="T601" s="28" t="s">
        <v>175</v>
      </c>
      <c r="U601" s="32">
        <v>54.65</v>
      </c>
      <c r="V601" s="32">
        <v>0</v>
      </c>
      <c r="W601" s="32">
        <v>0.7</v>
      </c>
      <c r="X601" s="32">
        <v>0.09</v>
      </c>
      <c r="Y601" s="32">
        <f t="shared" si="54"/>
        <v>0.48999999999999994</v>
      </c>
      <c r="Z601" s="32">
        <f t="shared" si="55"/>
        <v>4.4999999999999998E-2</v>
      </c>
      <c r="AA601" s="32">
        <v>0.309</v>
      </c>
      <c r="AB601" s="33">
        <v>0.18999496288022699</v>
      </c>
      <c r="AC601">
        <f t="shared" si="56"/>
        <v>330</v>
      </c>
      <c r="AD601">
        <f t="shared" si="57"/>
        <v>0</v>
      </c>
      <c r="AE601">
        <f t="shared" si="58"/>
        <v>0</v>
      </c>
      <c r="AF601">
        <f>'TP Factors'!$D$5</f>
        <v>0.88209793191670816</v>
      </c>
      <c r="AG601">
        <f t="shared" si="59"/>
        <v>0</v>
      </c>
    </row>
    <row r="602" spans="1:33">
      <c r="A602" s="28" t="s">
        <v>125</v>
      </c>
      <c r="B602" s="28">
        <v>0</v>
      </c>
      <c r="D602" s="29">
        <v>0</v>
      </c>
      <c r="E602" s="28" t="s">
        <v>102</v>
      </c>
      <c r="F602" s="28">
        <v>0</v>
      </c>
      <c r="G602" s="30">
        <v>3</v>
      </c>
      <c r="H602" s="28" t="s">
        <v>103</v>
      </c>
      <c r="I602" s="28" t="s">
        <v>104</v>
      </c>
      <c r="J602" s="28">
        <v>0</v>
      </c>
      <c r="K602" s="31">
        <v>176.647650371</v>
      </c>
      <c r="L602" s="31">
        <v>707.41943070900004</v>
      </c>
      <c r="M602" s="29">
        <v>0</v>
      </c>
      <c r="N602" s="29">
        <v>0</v>
      </c>
      <c r="O602" s="28">
        <v>0</v>
      </c>
      <c r="P602" s="28">
        <v>0</v>
      </c>
      <c r="Q602" s="32">
        <v>74379</v>
      </c>
      <c r="R602" s="32">
        <v>4110</v>
      </c>
      <c r="T602" s="28" t="s">
        <v>175</v>
      </c>
      <c r="U602" s="32">
        <v>54.65</v>
      </c>
      <c r="V602" s="32">
        <v>0</v>
      </c>
      <c r="W602" s="32">
        <v>0.7</v>
      </c>
      <c r="X602" s="32">
        <v>0.09</v>
      </c>
      <c r="Y602" s="32">
        <f t="shared" si="54"/>
        <v>0.48999999999999994</v>
      </c>
      <c r="Z602" s="32">
        <f t="shared" si="55"/>
        <v>4.4999999999999998E-2</v>
      </c>
      <c r="AA602" s="32">
        <v>0.309</v>
      </c>
      <c r="AB602" s="33">
        <v>0.17466917794542999</v>
      </c>
      <c r="AC602">
        <f t="shared" si="56"/>
        <v>303</v>
      </c>
      <c r="AD602">
        <f t="shared" si="57"/>
        <v>0</v>
      </c>
      <c r="AE602">
        <f t="shared" si="58"/>
        <v>0</v>
      </c>
      <c r="AF602">
        <f>'TP Factors'!$D$5</f>
        <v>0.88209793191670816</v>
      </c>
      <c r="AG602">
        <f t="shared" si="59"/>
        <v>0</v>
      </c>
    </row>
    <row r="603" spans="1:33">
      <c r="A603" s="28" t="s">
        <v>125</v>
      </c>
      <c r="B603" s="28">
        <v>0</v>
      </c>
      <c r="D603" s="29">
        <v>0</v>
      </c>
      <c r="E603" s="28" t="s">
        <v>102</v>
      </c>
      <c r="F603" s="28">
        <v>0</v>
      </c>
      <c r="G603" s="30">
        <v>3</v>
      </c>
      <c r="H603" s="28" t="s">
        <v>103</v>
      </c>
      <c r="I603" s="28" t="s">
        <v>104</v>
      </c>
      <c r="J603" s="28">
        <v>0</v>
      </c>
      <c r="K603" s="31">
        <v>73.834286773499997</v>
      </c>
      <c r="L603" s="31">
        <v>293.938302722</v>
      </c>
      <c r="M603" s="29">
        <v>0</v>
      </c>
      <c r="N603" s="29">
        <v>0</v>
      </c>
      <c r="O603" s="28">
        <v>0</v>
      </c>
      <c r="P603" s="28">
        <v>0</v>
      </c>
      <c r="Q603" s="32">
        <v>74382</v>
      </c>
      <c r="R603" s="32">
        <v>4110</v>
      </c>
      <c r="T603" s="28" t="s">
        <v>175</v>
      </c>
      <c r="U603" s="32">
        <v>54.65</v>
      </c>
      <c r="V603" s="32">
        <v>0</v>
      </c>
      <c r="W603" s="32">
        <v>0.7</v>
      </c>
      <c r="X603" s="32">
        <v>0.09</v>
      </c>
      <c r="Y603" s="32">
        <f t="shared" si="54"/>
        <v>0.48999999999999994</v>
      </c>
      <c r="Z603" s="32">
        <f t="shared" si="55"/>
        <v>4.4999999999999998E-2</v>
      </c>
      <c r="AA603" s="32">
        <v>0.309</v>
      </c>
      <c r="AB603" s="33">
        <v>7.2576404917251994E-2</v>
      </c>
      <c r="AC603">
        <f t="shared" si="56"/>
        <v>126</v>
      </c>
      <c r="AD603">
        <f t="shared" si="57"/>
        <v>0</v>
      </c>
      <c r="AE603">
        <f t="shared" si="58"/>
        <v>0</v>
      </c>
      <c r="AF603">
        <f>'TP Factors'!$D$5</f>
        <v>0.88209793191670816</v>
      </c>
      <c r="AG603">
        <f t="shared" si="59"/>
        <v>0</v>
      </c>
    </row>
    <row r="604" spans="1:33">
      <c r="A604" s="28" t="s">
        <v>125</v>
      </c>
      <c r="B604" s="28">
        <v>0</v>
      </c>
      <c r="D604" s="29">
        <v>0</v>
      </c>
      <c r="E604" s="28" t="s">
        <v>102</v>
      </c>
      <c r="F604" s="28">
        <v>0</v>
      </c>
      <c r="G604" s="30">
        <v>3</v>
      </c>
      <c r="H604" s="28" t="s">
        <v>103</v>
      </c>
      <c r="I604" s="28" t="s">
        <v>104</v>
      </c>
      <c r="J604" s="28">
        <v>0</v>
      </c>
      <c r="K604" s="31">
        <v>184.238343335</v>
      </c>
      <c r="L604" s="31">
        <v>708.69972469899994</v>
      </c>
      <c r="M604" s="29">
        <v>0</v>
      </c>
      <c r="N604" s="29">
        <v>0</v>
      </c>
      <c r="O604" s="28">
        <v>0</v>
      </c>
      <c r="P604" s="28">
        <v>0</v>
      </c>
      <c r="Q604" s="32">
        <v>74383</v>
      </c>
      <c r="R604" s="32">
        <v>4110</v>
      </c>
      <c r="T604" s="28" t="s">
        <v>175</v>
      </c>
      <c r="U604" s="32">
        <v>54.65</v>
      </c>
      <c r="V604" s="32">
        <v>0</v>
      </c>
      <c r="W604" s="32">
        <v>0.7</v>
      </c>
      <c r="X604" s="32">
        <v>0.09</v>
      </c>
      <c r="Y604" s="32">
        <f t="shared" si="54"/>
        <v>0.48999999999999994</v>
      </c>
      <c r="Z604" s="32">
        <f t="shared" si="55"/>
        <v>4.4999999999999998E-2</v>
      </c>
      <c r="AA604" s="32">
        <v>0.309</v>
      </c>
      <c r="AB604" s="33">
        <v>0.17498530780777599</v>
      </c>
      <c r="AC604">
        <f t="shared" si="56"/>
        <v>304</v>
      </c>
      <c r="AD604">
        <f t="shared" si="57"/>
        <v>0</v>
      </c>
      <c r="AE604">
        <f t="shared" si="58"/>
        <v>0</v>
      </c>
      <c r="AF604">
        <f>'TP Factors'!$D$5</f>
        <v>0.88209793191670816</v>
      </c>
      <c r="AG604">
        <f t="shared" si="59"/>
        <v>0</v>
      </c>
    </row>
    <row r="605" spans="1:33">
      <c r="A605" s="28" t="s">
        <v>125</v>
      </c>
      <c r="B605" s="28">
        <v>0</v>
      </c>
      <c r="D605" s="29">
        <v>0</v>
      </c>
      <c r="E605" s="28" t="s">
        <v>102</v>
      </c>
      <c r="F605" s="28">
        <v>0</v>
      </c>
      <c r="G605" s="30">
        <v>3</v>
      </c>
      <c r="H605" s="28" t="s">
        <v>103</v>
      </c>
      <c r="I605" s="28" t="s">
        <v>104</v>
      </c>
      <c r="J605" s="28">
        <v>0</v>
      </c>
      <c r="K605" s="31">
        <v>141.00691363199999</v>
      </c>
      <c r="L605" s="31">
        <v>571.217538268</v>
      </c>
      <c r="M605" s="29">
        <v>0</v>
      </c>
      <c r="N605" s="29">
        <v>0</v>
      </c>
      <c r="O605" s="28">
        <v>0</v>
      </c>
      <c r="P605" s="28">
        <v>0</v>
      </c>
      <c r="Q605" s="32">
        <v>74384</v>
      </c>
      <c r="R605" s="32">
        <v>4110</v>
      </c>
      <c r="T605" s="28" t="s">
        <v>175</v>
      </c>
      <c r="U605" s="32">
        <v>54.65</v>
      </c>
      <c r="V605" s="32">
        <v>0</v>
      </c>
      <c r="W605" s="32">
        <v>0.7</v>
      </c>
      <c r="X605" s="32">
        <v>0.09</v>
      </c>
      <c r="Y605" s="32">
        <f t="shared" si="54"/>
        <v>0.48999999999999994</v>
      </c>
      <c r="Z605" s="32">
        <f t="shared" si="55"/>
        <v>4.4999999999999998E-2</v>
      </c>
      <c r="AA605" s="32">
        <v>0.309</v>
      </c>
      <c r="AB605" s="33">
        <v>0.14103949908861299</v>
      </c>
      <c r="AC605">
        <f t="shared" si="56"/>
        <v>245</v>
      </c>
      <c r="AD605">
        <f t="shared" si="57"/>
        <v>0</v>
      </c>
      <c r="AE605">
        <f t="shared" si="58"/>
        <v>0</v>
      </c>
      <c r="AF605">
        <f>'TP Factors'!$D$5</f>
        <v>0.88209793191670816</v>
      </c>
      <c r="AG605">
        <f t="shared" si="59"/>
        <v>0</v>
      </c>
    </row>
    <row r="606" spans="1:33">
      <c r="A606" s="28" t="s">
        <v>125</v>
      </c>
      <c r="B606" s="28">
        <v>0</v>
      </c>
      <c r="D606" s="29">
        <v>0</v>
      </c>
      <c r="E606" s="28" t="s">
        <v>102</v>
      </c>
      <c r="F606" s="28">
        <v>0</v>
      </c>
      <c r="G606" s="30">
        <v>3</v>
      </c>
      <c r="H606" s="28" t="s">
        <v>103</v>
      </c>
      <c r="I606" s="28" t="s">
        <v>104</v>
      </c>
      <c r="J606" s="28">
        <v>0</v>
      </c>
      <c r="K606" s="31">
        <v>58.241460818500002</v>
      </c>
      <c r="L606" s="31">
        <v>44.025986328899997</v>
      </c>
      <c r="M606" s="29">
        <v>0</v>
      </c>
      <c r="N606" s="29">
        <v>0</v>
      </c>
      <c r="O606" s="28">
        <v>0</v>
      </c>
      <c r="P606" s="28">
        <v>0</v>
      </c>
      <c r="Q606" s="32">
        <v>74385</v>
      </c>
      <c r="R606" s="32">
        <v>4110</v>
      </c>
      <c r="T606" s="28" t="s">
        <v>175</v>
      </c>
      <c r="U606" s="32">
        <v>54.65</v>
      </c>
      <c r="V606" s="32">
        <v>0</v>
      </c>
      <c r="W606" s="32">
        <v>0.7</v>
      </c>
      <c r="X606" s="32">
        <v>0.09</v>
      </c>
      <c r="Y606" s="32">
        <f t="shared" si="54"/>
        <v>0.48999999999999994</v>
      </c>
      <c r="Z606" s="32">
        <f t="shared" si="55"/>
        <v>4.4999999999999998E-2</v>
      </c>
      <c r="AA606" s="32">
        <v>0.309</v>
      </c>
      <c r="AB606" s="33">
        <v>1.08704700201614E-2</v>
      </c>
      <c r="AC606">
        <f t="shared" si="56"/>
        <v>19</v>
      </c>
      <c r="AD606">
        <f t="shared" si="57"/>
        <v>0</v>
      </c>
      <c r="AE606">
        <f t="shared" si="58"/>
        <v>0</v>
      </c>
      <c r="AF606">
        <f>'TP Factors'!$D$5</f>
        <v>0.88209793191670816</v>
      </c>
      <c r="AG606">
        <f t="shared" si="59"/>
        <v>0</v>
      </c>
    </row>
    <row r="607" spans="1:33">
      <c r="A607" s="28" t="s">
        <v>125</v>
      </c>
      <c r="B607" s="28">
        <v>0</v>
      </c>
      <c r="D607" s="29">
        <v>0</v>
      </c>
      <c r="E607" s="28" t="s">
        <v>102</v>
      </c>
      <c r="F607" s="28">
        <v>0</v>
      </c>
      <c r="G607" s="30">
        <v>102.5</v>
      </c>
      <c r="H607" s="28" t="s">
        <v>103</v>
      </c>
      <c r="I607" s="28" t="s">
        <v>104</v>
      </c>
      <c r="J607" s="28">
        <v>0</v>
      </c>
      <c r="K607" s="31">
        <v>83.543838113899994</v>
      </c>
      <c r="L607" s="31">
        <v>397.93471465900001</v>
      </c>
      <c r="M607" s="29">
        <v>0</v>
      </c>
      <c r="N607" s="29">
        <v>0</v>
      </c>
      <c r="O607" s="28">
        <v>0</v>
      </c>
      <c r="P607" s="28">
        <v>0</v>
      </c>
      <c r="Q607" s="32">
        <v>74403</v>
      </c>
      <c r="R607" s="32">
        <v>1300</v>
      </c>
      <c r="T607" s="28" t="s">
        <v>124</v>
      </c>
      <c r="U607" s="32">
        <v>54.65</v>
      </c>
      <c r="V607" s="32">
        <v>0</v>
      </c>
      <c r="W607" s="32">
        <v>2.1</v>
      </c>
      <c r="X607" s="32">
        <v>0.51600000000000001</v>
      </c>
      <c r="Y607" s="32">
        <f t="shared" si="54"/>
        <v>1.47</v>
      </c>
      <c r="Z607" s="32">
        <f t="shared" si="55"/>
        <v>0.25800000000000001</v>
      </c>
      <c r="AA607" s="32">
        <v>0.69199999999999995</v>
      </c>
      <c r="AB607" s="33">
        <v>9.8254196397644294E-2</v>
      </c>
      <c r="AC607">
        <f t="shared" si="56"/>
        <v>382</v>
      </c>
      <c r="AD607">
        <f t="shared" si="57"/>
        <v>1</v>
      </c>
      <c r="AE607">
        <f t="shared" si="58"/>
        <v>0.2</v>
      </c>
      <c r="AF607">
        <f>'TP Factors'!$D$5</f>
        <v>0.88209793191670816</v>
      </c>
      <c r="AG607">
        <f t="shared" si="59"/>
        <v>0.2</v>
      </c>
    </row>
    <row r="608" spans="1:33">
      <c r="A608" s="28" t="s">
        <v>125</v>
      </c>
      <c r="B608" s="28">
        <v>0</v>
      </c>
      <c r="D608" s="29">
        <v>0</v>
      </c>
      <c r="E608" s="28" t="s">
        <v>102</v>
      </c>
      <c r="F608" s="28">
        <v>0</v>
      </c>
      <c r="G608" s="30">
        <v>102.5</v>
      </c>
      <c r="H608" s="28" t="s">
        <v>103</v>
      </c>
      <c r="I608" s="28" t="s">
        <v>104</v>
      </c>
      <c r="J608" s="28">
        <v>0</v>
      </c>
      <c r="K608" s="31">
        <v>146.58479049499999</v>
      </c>
      <c r="L608" s="31">
        <v>687.94065702900002</v>
      </c>
      <c r="M608" s="29">
        <v>0</v>
      </c>
      <c r="N608" s="29">
        <v>0</v>
      </c>
      <c r="O608" s="28">
        <v>0</v>
      </c>
      <c r="P608" s="28">
        <v>0</v>
      </c>
      <c r="Q608" s="32">
        <v>74404</v>
      </c>
      <c r="R608" s="32">
        <v>1300</v>
      </c>
      <c r="T608" s="28" t="s">
        <v>124</v>
      </c>
      <c r="U608" s="32">
        <v>54.65</v>
      </c>
      <c r="V608" s="32">
        <v>0</v>
      </c>
      <c r="W608" s="32">
        <v>2.1</v>
      </c>
      <c r="X608" s="32">
        <v>0.51600000000000001</v>
      </c>
      <c r="Y608" s="32">
        <f t="shared" si="54"/>
        <v>1.47</v>
      </c>
      <c r="Z608" s="32">
        <f t="shared" si="55"/>
        <v>0.25800000000000001</v>
      </c>
      <c r="AA608" s="32">
        <v>0.69199999999999995</v>
      </c>
      <c r="AB608" s="33">
        <v>0.169859665525467</v>
      </c>
      <c r="AC608">
        <f t="shared" si="56"/>
        <v>660</v>
      </c>
      <c r="AD608">
        <f t="shared" si="57"/>
        <v>2</v>
      </c>
      <c r="AE608">
        <f t="shared" si="58"/>
        <v>0.4</v>
      </c>
      <c r="AF608">
        <f>'TP Factors'!$D$5</f>
        <v>0.88209793191670816</v>
      </c>
      <c r="AG608">
        <f t="shared" si="59"/>
        <v>0.4</v>
      </c>
    </row>
    <row r="609" spans="1:33">
      <c r="A609" s="28" t="s">
        <v>125</v>
      </c>
      <c r="B609" s="28">
        <v>0</v>
      </c>
      <c r="D609" s="29">
        <v>0</v>
      </c>
      <c r="E609" s="28" t="s">
        <v>102</v>
      </c>
      <c r="F609" s="28">
        <v>0</v>
      </c>
      <c r="G609" s="30">
        <v>102.5</v>
      </c>
      <c r="H609" s="28" t="s">
        <v>103</v>
      </c>
      <c r="I609" s="28" t="s">
        <v>104</v>
      </c>
      <c r="J609" s="28">
        <v>0</v>
      </c>
      <c r="K609" s="31">
        <v>149.688966994</v>
      </c>
      <c r="L609" s="31">
        <v>766.13499101399998</v>
      </c>
      <c r="M609" s="29">
        <v>0</v>
      </c>
      <c r="N609" s="29">
        <v>0</v>
      </c>
      <c r="O609" s="28">
        <v>0</v>
      </c>
      <c r="P609" s="28">
        <v>0</v>
      </c>
      <c r="Q609" s="32">
        <v>74405</v>
      </c>
      <c r="R609" s="32">
        <v>1300</v>
      </c>
      <c r="T609" s="28" t="s">
        <v>124</v>
      </c>
      <c r="U609" s="32">
        <v>54.65</v>
      </c>
      <c r="V609" s="32">
        <v>0</v>
      </c>
      <c r="W609" s="32">
        <v>2.1</v>
      </c>
      <c r="X609" s="32">
        <v>0.51600000000000001</v>
      </c>
      <c r="Y609" s="32">
        <f t="shared" si="54"/>
        <v>1.47</v>
      </c>
      <c r="Z609" s="32">
        <f t="shared" si="55"/>
        <v>0.25800000000000001</v>
      </c>
      <c r="AA609" s="32">
        <v>0.69199999999999995</v>
      </c>
      <c r="AB609" s="33">
        <v>0.18916663243701901</v>
      </c>
      <c r="AC609">
        <f t="shared" si="56"/>
        <v>735</v>
      </c>
      <c r="AD609">
        <f t="shared" si="57"/>
        <v>2</v>
      </c>
      <c r="AE609">
        <f t="shared" si="58"/>
        <v>0.4</v>
      </c>
      <c r="AF609">
        <f>'TP Factors'!$D$5</f>
        <v>0.88209793191670816</v>
      </c>
      <c r="AG609">
        <f t="shared" si="59"/>
        <v>0.4</v>
      </c>
    </row>
    <row r="610" spans="1:33">
      <c r="A610" s="28" t="s">
        <v>125</v>
      </c>
      <c r="B610" s="28">
        <v>0</v>
      </c>
      <c r="D610" s="29">
        <v>0</v>
      </c>
      <c r="E610" s="28" t="s">
        <v>102</v>
      </c>
      <c r="F610" s="28">
        <v>0</v>
      </c>
      <c r="G610" s="30">
        <v>102.5</v>
      </c>
      <c r="H610" s="28" t="s">
        <v>103</v>
      </c>
      <c r="I610" s="28" t="s">
        <v>104</v>
      </c>
      <c r="J610" s="28">
        <v>0</v>
      </c>
      <c r="K610" s="31">
        <v>228.13998379399999</v>
      </c>
      <c r="L610" s="31">
        <v>1513.97817048</v>
      </c>
      <c r="M610" s="29">
        <v>0</v>
      </c>
      <c r="N610" s="29">
        <v>0</v>
      </c>
      <c r="O610" s="28">
        <v>0</v>
      </c>
      <c r="P610" s="28">
        <v>0</v>
      </c>
      <c r="Q610" s="32">
        <v>74407</v>
      </c>
      <c r="R610" s="32">
        <v>1300</v>
      </c>
      <c r="T610" s="28" t="s">
        <v>177</v>
      </c>
      <c r="U610" s="32">
        <v>54.65</v>
      </c>
      <c r="V610" s="32">
        <v>0</v>
      </c>
      <c r="W610" s="32">
        <v>2.1</v>
      </c>
      <c r="X610" s="32">
        <v>0.51600000000000001</v>
      </c>
      <c r="Y610" s="32">
        <f t="shared" si="54"/>
        <v>1.47</v>
      </c>
      <c r="Z610" s="32">
        <f t="shared" si="55"/>
        <v>0.25800000000000001</v>
      </c>
      <c r="AA610" s="32">
        <v>0.73299999999999998</v>
      </c>
      <c r="AB610" s="33">
        <v>0.37381688057838203</v>
      </c>
      <c r="AC610">
        <f t="shared" si="56"/>
        <v>1539</v>
      </c>
      <c r="AD610">
        <f t="shared" si="57"/>
        <v>5</v>
      </c>
      <c r="AE610">
        <f t="shared" si="58"/>
        <v>0.9</v>
      </c>
      <c r="AF610">
        <f>'TP Factors'!$D$5</f>
        <v>0.88209793191670816</v>
      </c>
      <c r="AG610">
        <f t="shared" si="59"/>
        <v>0.8</v>
      </c>
    </row>
    <row r="611" spans="1:33">
      <c r="A611" s="28" t="s">
        <v>125</v>
      </c>
      <c r="B611" s="28">
        <v>0</v>
      </c>
      <c r="D611" s="29">
        <v>0</v>
      </c>
      <c r="E611" s="28" t="s">
        <v>102</v>
      </c>
      <c r="F611" s="28">
        <v>0</v>
      </c>
      <c r="G611" s="30">
        <v>102.5</v>
      </c>
      <c r="H611" s="28" t="s">
        <v>103</v>
      </c>
      <c r="I611" s="28" t="s">
        <v>104</v>
      </c>
      <c r="J611" s="28">
        <v>0</v>
      </c>
      <c r="K611" s="31">
        <v>113.49288403</v>
      </c>
      <c r="L611" s="31">
        <v>279.15499484100002</v>
      </c>
      <c r="M611" s="29">
        <v>0</v>
      </c>
      <c r="N611" s="29">
        <v>0</v>
      </c>
      <c r="O611" s="28">
        <v>0</v>
      </c>
      <c r="P611" s="28">
        <v>0</v>
      </c>
      <c r="Q611" s="32">
        <v>74408</v>
      </c>
      <c r="R611" s="32">
        <v>1300</v>
      </c>
      <c r="T611" s="28" t="s">
        <v>124</v>
      </c>
      <c r="U611" s="32">
        <v>54.65</v>
      </c>
      <c r="V611" s="32">
        <v>0</v>
      </c>
      <c r="W611" s="32">
        <v>2.1</v>
      </c>
      <c r="X611" s="32">
        <v>0.51600000000000001</v>
      </c>
      <c r="Y611" s="32">
        <f t="shared" si="54"/>
        <v>1.47</v>
      </c>
      <c r="Z611" s="32">
        <f t="shared" si="55"/>
        <v>0.25800000000000001</v>
      </c>
      <c r="AA611" s="32">
        <v>0.69199999999999995</v>
      </c>
      <c r="AB611" s="33">
        <v>6.8926253687102604E-2</v>
      </c>
      <c r="AC611">
        <f t="shared" si="56"/>
        <v>268</v>
      </c>
      <c r="AD611">
        <f t="shared" si="57"/>
        <v>1</v>
      </c>
      <c r="AE611">
        <f t="shared" si="58"/>
        <v>0.2</v>
      </c>
      <c r="AF611">
        <f>'TP Factors'!$D$5</f>
        <v>0.88209793191670816</v>
      </c>
      <c r="AG611">
        <f t="shared" si="59"/>
        <v>0.2</v>
      </c>
    </row>
    <row r="612" spans="1:33">
      <c r="A612" s="28" t="s">
        <v>125</v>
      </c>
      <c r="B612" s="28">
        <v>0</v>
      </c>
      <c r="D612" s="29">
        <v>0</v>
      </c>
      <c r="E612" s="28" t="s">
        <v>102</v>
      </c>
      <c r="F612" s="28">
        <v>0</v>
      </c>
      <c r="G612" s="30">
        <v>102.5</v>
      </c>
      <c r="H612" s="28" t="s">
        <v>103</v>
      </c>
      <c r="I612" s="28" t="s">
        <v>104</v>
      </c>
      <c r="J612" s="28">
        <v>0</v>
      </c>
      <c r="K612" s="31">
        <v>120.00899257499999</v>
      </c>
      <c r="L612" s="31">
        <v>692.72496695699999</v>
      </c>
      <c r="M612" s="29">
        <v>0</v>
      </c>
      <c r="N612" s="29">
        <v>0</v>
      </c>
      <c r="O612" s="28">
        <v>0</v>
      </c>
      <c r="P612" s="28">
        <v>0</v>
      </c>
      <c r="Q612" s="32">
        <v>74409</v>
      </c>
      <c r="R612" s="32">
        <v>1300</v>
      </c>
      <c r="T612" s="28" t="s">
        <v>177</v>
      </c>
      <c r="U612" s="32">
        <v>54.65</v>
      </c>
      <c r="V612" s="32">
        <v>0</v>
      </c>
      <c r="W612" s="32">
        <v>2.1</v>
      </c>
      <c r="X612" s="32">
        <v>0.51600000000000001</v>
      </c>
      <c r="Y612" s="32">
        <f t="shared" si="54"/>
        <v>1.47</v>
      </c>
      <c r="Z612" s="32">
        <f t="shared" si="55"/>
        <v>0.25800000000000001</v>
      </c>
      <c r="AA612" s="32">
        <v>0.73299999999999998</v>
      </c>
      <c r="AB612" s="33">
        <v>0.171040978174654</v>
      </c>
      <c r="AC612">
        <f t="shared" si="56"/>
        <v>704</v>
      </c>
      <c r="AD612">
        <f t="shared" si="57"/>
        <v>2</v>
      </c>
      <c r="AE612">
        <f t="shared" si="58"/>
        <v>0.4</v>
      </c>
      <c r="AF612">
        <f>'TP Factors'!$D$5</f>
        <v>0.88209793191670816</v>
      </c>
      <c r="AG612">
        <f t="shared" si="59"/>
        <v>0.4</v>
      </c>
    </row>
    <row r="613" spans="1:33">
      <c r="A613" s="28" t="s">
        <v>125</v>
      </c>
      <c r="B613" s="28">
        <v>0</v>
      </c>
      <c r="D613" s="29">
        <v>0</v>
      </c>
      <c r="E613" s="28" t="s">
        <v>102</v>
      </c>
      <c r="F613" s="28">
        <v>0</v>
      </c>
      <c r="G613" s="30">
        <v>102.5</v>
      </c>
      <c r="H613" s="28" t="s">
        <v>103</v>
      </c>
      <c r="I613" s="28" t="s">
        <v>104</v>
      </c>
      <c r="J613" s="28">
        <v>0</v>
      </c>
      <c r="K613" s="31">
        <v>100.77052507499999</v>
      </c>
      <c r="L613" s="31">
        <v>404.71505387799999</v>
      </c>
      <c r="M613" s="29">
        <v>0</v>
      </c>
      <c r="N613" s="29">
        <v>0</v>
      </c>
      <c r="O613" s="28">
        <v>0</v>
      </c>
      <c r="P613" s="28">
        <v>0</v>
      </c>
      <c r="Q613" s="32">
        <v>74410</v>
      </c>
      <c r="R613" s="32">
        <v>1300</v>
      </c>
      <c r="T613" s="28" t="s">
        <v>177</v>
      </c>
      <c r="U613" s="32">
        <v>54.65</v>
      </c>
      <c r="V613" s="32">
        <v>0</v>
      </c>
      <c r="W613" s="32">
        <v>2.1</v>
      </c>
      <c r="X613" s="32">
        <v>0.51600000000000001</v>
      </c>
      <c r="Y613" s="32">
        <f t="shared" si="54"/>
        <v>1.47</v>
      </c>
      <c r="Z613" s="32">
        <f t="shared" si="55"/>
        <v>0.25800000000000001</v>
      </c>
      <c r="AA613" s="32">
        <v>0.73299999999999998</v>
      </c>
      <c r="AB613" s="33">
        <v>9.99283524286637E-2</v>
      </c>
      <c r="AC613">
        <f t="shared" si="56"/>
        <v>411</v>
      </c>
      <c r="AD613">
        <f t="shared" si="57"/>
        <v>1</v>
      </c>
      <c r="AE613">
        <f t="shared" si="58"/>
        <v>0.2</v>
      </c>
      <c r="AF613">
        <f>'TP Factors'!$D$5</f>
        <v>0.88209793191670816</v>
      </c>
      <c r="AG613">
        <f t="shared" si="59"/>
        <v>0.2</v>
      </c>
    </row>
    <row r="614" spans="1:33">
      <c r="A614" s="28" t="s">
        <v>125</v>
      </c>
      <c r="B614" s="28">
        <v>0</v>
      </c>
      <c r="D614" s="29">
        <v>0</v>
      </c>
      <c r="E614" s="28" t="s">
        <v>102</v>
      </c>
      <c r="F614" s="28">
        <v>0</v>
      </c>
      <c r="G614" s="30">
        <v>102.5</v>
      </c>
      <c r="H614" s="28" t="s">
        <v>103</v>
      </c>
      <c r="I614" s="28" t="s">
        <v>104</v>
      </c>
      <c r="J614" s="28">
        <v>0</v>
      </c>
      <c r="K614" s="31">
        <v>29.790168960700001</v>
      </c>
      <c r="L614" s="31">
        <v>24.675398628899998</v>
      </c>
      <c r="M614" s="29">
        <v>0</v>
      </c>
      <c r="N614" s="29">
        <v>0</v>
      </c>
      <c r="O614" s="28">
        <v>0</v>
      </c>
      <c r="P614" s="28">
        <v>0</v>
      </c>
      <c r="Q614" s="32">
        <v>74411</v>
      </c>
      <c r="R614" s="32">
        <v>1300</v>
      </c>
      <c r="T614" s="28" t="s">
        <v>124</v>
      </c>
      <c r="U614" s="32">
        <v>54.65</v>
      </c>
      <c r="V614" s="32">
        <v>0</v>
      </c>
      <c r="W614" s="32">
        <v>2.1</v>
      </c>
      <c r="X614" s="32">
        <v>0.51600000000000001</v>
      </c>
      <c r="Y614" s="32">
        <f t="shared" si="54"/>
        <v>1.47</v>
      </c>
      <c r="Z614" s="32">
        <f t="shared" si="55"/>
        <v>0.25800000000000001</v>
      </c>
      <c r="AA614" s="32">
        <v>0.69199999999999995</v>
      </c>
      <c r="AB614" s="33">
        <v>6.0926122559637804E-3</v>
      </c>
      <c r="AC614">
        <f t="shared" si="56"/>
        <v>24</v>
      </c>
      <c r="AD614">
        <f t="shared" si="57"/>
        <v>0</v>
      </c>
      <c r="AE614">
        <f t="shared" si="58"/>
        <v>0</v>
      </c>
      <c r="AF614">
        <f>'TP Factors'!$D$5</f>
        <v>0.88209793191670816</v>
      </c>
      <c r="AG614">
        <f t="shared" si="59"/>
        <v>0</v>
      </c>
    </row>
    <row r="615" spans="1:33">
      <c r="A615" s="28" t="s">
        <v>125</v>
      </c>
      <c r="B615" s="28">
        <v>0</v>
      </c>
      <c r="D615" s="29">
        <v>0</v>
      </c>
      <c r="E615" s="28" t="s">
        <v>102</v>
      </c>
      <c r="F615" s="28">
        <v>0</v>
      </c>
      <c r="G615" s="30">
        <v>105</v>
      </c>
      <c r="H615" s="28" t="s">
        <v>103</v>
      </c>
      <c r="I615" s="28" t="s">
        <v>104</v>
      </c>
      <c r="J615" s="28">
        <v>0</v>
      </c>
      <c r="K615" s="31">
        <v>61.931939102500003</v>
      </c>
      <c r="L615" s="31">
        <v>176.31874331500001</v>
      </c>
      <c r="M615" s="29">
        <v>0</v>
      </c>
      <c r="N615" s="29">
        <v>0</v>
      </c>
      <c r="O615" s="28">
        <v>0</v>
      </c>
      <c r="P615" s="28">
        <v>0</v>
      </c>
      <c r="Q615" s="32">
        <v>74438</v>
      </c>
      <c r="R615" s="32">
        <v>1400</v>
      </c>
      <c r="T615" s="28" t="s">
        <v>106</v>
      </c>
      <c r="U615" s="32">
        <v>54.65</v>
      </c>
      <c r="V615" s="32">
        <v>0</v>
      </c>
      <c r="W615" s="32">
        <v>1.93</v>
      </c>
      <c r="X615" s="32">
        <v>0.497</v>
      </c>
      <c r="Y615" s="32">
        <f t="shared" si="54"/>
        <v>1.351</v>
      </c>
      <c r="Z615" s="32">
        <f t="shared" si="55"/>
        <v>0.2485</v>
      </c>
      <c r="AA615" s="32">
        <v>0.88600000000000001</v>
      </c>
      <c r="AB615" s="33">
        <v>4.3534932868834503E-2</v>
      </c>
      <c r="AC615">
        <f t="shared" si="56"/>
        <v>217</v>
      </c>
      <c r="AD615">
        <f t="shared" si="57"/>
        <v>1</v>
      </c>
      <c r="AE615">
        <f t="shared" si="58"/>
        <v>0.1</v>
      </c>
      <c r="AF615">
        <f>'TP Factors'!$D$5</f>
        <v>0.88209793191670816</v>
      </c>
      <c r="AG615">
        <f t="shared" si="59"/>
        <v>0.1</v>
      </c>
    </row>
    <row r="616" spans="1:33">
      <c r="A616" s="28" t="s">
        <v>125</v>
      </c>
      <c r="B616" s="28">
        <v>0</v>
      </c>
      <c r="D616" s="29">
        <v>0</v>
      </c>
      <c r="E616" s="28" t="s">
        <v>102</v>
      </c>
      <c r="F616" s="28">
        <v>0</v>
      </c>
      <c r="G616" s="30">
        <v>105</v>
      </c>
      <c r="H616" s="28" t="s">
        <v>103</v>
      </c>
      <c r="I616" s="28" t="s">
        <v>104</v>
      </c>
      <c r="J616" s="28">
        <v>0</v>
      </c>
      <c r="K616" s="31">
        <v>263.485179303</v>
      </c>
      <c r="L616" s="31">
        <v>3552.1407516499999</v>
      </c>
      <c r="M616" s="29">
        <v>0</v>
      </c>
      <c r="N616" s="29">
        <v>0</v>
      </c>
      <c r="O616" s="28">
        <v>0</v>
      </c>
      <c r="P616" s="28">
        <v>0</v>
      </c>
      <c r="Q616" s="32">
        <v>74440</v>
      </c>
      <c r="R616" s="32">
        <v>1400</v>
      </c>
      <c r="T616" s="28" t="s">
        <v>106</v>
      </c>
      <c r="U616" s="32">
        <v>54.65</v>
      </c>
      <c r="V616" s="32">
        <v>0</v>
      </c>
      <c r="W616" s="32">
        <v>1.93</v>
      </c>
      <c r="X616" s="32">
        <v>0.497</v>
      </c>
      <c r="Y616" s="32">
        <f t="shared" si="54"/>
        <v>1.351</v>
      </c>
      <c r="Z616" s="32">
        <f t="shared" si="55"/>
        <v>0.2485</v>
      </c>
      <c r="AA616" s="32">
        <v>0.88600000000000001</v>
      </c>
      <c r="AB616" s="33">
        <v>0.87706075979409004</v>
      </c>
      <c r="AC616">
        <f t="shared" si="56"/>
        <v>4365</v>
      </c>
      <c r="AD616">
        <f t="shared" si="57"/>
        <v>13</v>
      </c>
      <c r="AE616">
        <f t="shared" si="58"/>
        <v>2.4</v>
      </c>
      <c r="AF616">
        <f>'TP Factors'!$D$5</f>
        <v>0.88209793191670816</v>
      </c>
      <c r="AG616">
        <f t="shared" si="59"/>
        <v>2.1</v>
      </c>
    </row>
    <row r="617" spans="1:33">
      <c r="A617" s="28" t="s">
        <v>125</v>
      </c>
      <c r="B617" s="28">
        <v>0</v>
      </c>
      <c r="D617" s="29">
        <v>0</v>
      </c>
      <c r="E617" s="28" t="s">
        <v>102</v>
      </c>
      <c r="F617" s="28">
        <v>0</v>
      </c>
      <c r="G617" s="30">
        <v>98</v>
      </c>
      <c r="H617" s="28" t="s">
        <v>103</v>
      </c>
      <c r="I617" s="28" t="s">
        <v>104</v>
      </c>
      <c r="J617" s="28">
        <v>0</v>
      </c>
      <c r="K617" s="31">
        <v>96.121597806599993</v>
      </c>
      <c r="L617" s="31">
        <v>404.60133707699998</v>
      </c>
      <c r="M617" s="29">
        <v>0</v>
      </c>
      <c r="N617" s="29">
        <v>0</v>
      </c>
      <c r="O617" s="28">
        <v>0</v>
      </c>
      <c r="P617" s="28">
        <v>0</v>
      </c>
      <c r="Q617" s="32">
        <v>74504</v>
      </c>
      <c r="R617" s="32">
        <v>1700</v>
      </c>
      <c r="T617" s="28" t="s">
        <v>139</v>
      </c>
      <c r="U617" s="32">
        <v>54.65</v>
      </c>
      <c r="V617" s="32">
        <v>0</v>
      </c>
      <c r="W617" s="32">
        <v>1.8</v>
      </c>
      <c r="X617" s="32">
        <v>0.47799999999999998</v>
      </c>
      <c r="Y617" s="32">
        <f t="shared" si="54"/>
        <v>1.26</v>
      </c>
      <c r="Z617" s="32">
        <f t="shared" si="55"/>
        <v>0.23899999999999999</v>
      </c>
      <c r="AA617" s="32">
        <v>0.78600000000000003</v>
      </c>
      <c r="AB617" s="33">
        <v>9.9900289688376595E-2</v>
      </c>
      <c r="AC617">
        <f t="shared" si="56"/>
        <v>441</v>
      </c>
      <c r="AD617">
        <f t="shared" si="57"/>
        <v>1</v>
      </c>
      <c r="AE617">
        <f t="shared" si="58"/>
        <v>0.2</v>
      </c>
      <c r="AF617">
        <f>'TP Factors'!$D$5</f>
        <v>0.88209793191670816</v>
      </c>
      <c r="AG617">
        <f t="shared" si="59"/>
        <v>0.2</v>
      </c>
    </row>
    <row r="618" spans="1:33">
      <c r="A618" s="28" t="s">
        <v>125</v>
      </c>
      <c r="B618" s="28">
        <v>0</v>
      </c>
      <c r="D618" s="29">
        <v>0</v>
      </c>
      <c r="E618" s="28" t="s">
        <v>102</v>
      </c>
      <c r="F618" s="28">
        <v>0</v>
      </c>
      <c r="G618" s="30">
        <v>98</v>
      </c>
      <c r="H618" s="28" t="s">
        <v>103</v>
      </c>
      <c r="I618" s="28" t="s">
        <v>104</v>
      </c>
      <c r="J618" s="28">
        <v>0</v>
      </c>
      <c r="K618" s="31">
        <v>167.22568288900001</v>
      </c>
      <c r="L618" s="31">
        <v>884.92134445800002</v>
      </c>
      <c r="M618" s="29">
        <v>0</v>
      </c>
      <c r="N618" s="29">
        <v>0</v>
      </c>
      <c r="O618" s="28">
        <v>0</v>
      </c>
      <c r="P618" s="28">
        <v>0</v>
      </c>
      <c r="Q618" s="32">
        <v>74505</v>
      </c>
      <c r="R618" s="32">
        <v>1700</v>
      </c>
      <c r="T618" s="28" t="s">
        <v>139</v>
      </c>
      <c r="U618" s="32">
        <v>54.65</v>
      </c>
      <c r="V618" s="32">
        <v>0</v>
      </c>
      <c r="W618" s="32">
        <v>1.8</v>
      </c>
      <c r="X618" s="32">
        <v>0.47799999999999998</v>
      </c>
      <c r="Y618" s="32">
        <f t="shared" si="54"/>
        <v>1.26</v>
      </c>
      <c r="Z618" s="32">
        <f t="shared" si="55"/>
        <v>0.23899999999999999</v>
      </c>
      <c r="AA618" s="32">
        <v>0.78600000000000003</v>
      </c>
      <c r="AB618" s="33">
        <v>0.218496306021565</v>
      </c>
      <c r="AC618">
        <f t="shared" si="56"/>
        <v>965</v>
      </c>
      <c r="AD618">
        <f t="shared" si="57"/>
        <v>3</v>
      </c>
      <c r="AE618">
        <f t="shared" si="58"/>
        <v>0.5</v>
      </c>
      <c r="AF618">
        <f>'TP Factors'!$D$5</f>
        <v>0.88209793191670816</v>
      </c>
      <c r="AG618">
        <f t="shared" si="59"/>
        <v>0.4</v>
      </c>
    </row>
    <row r="619" spans="1:33">
      <c r="A619" s="28" t="s">
        <v>125</v>
      </c>
      <c r="B619" s="28">
        <v>0</v>
      </c>
      <c r="D619" s="29">
        <v>0</v>
      </c>
      <c r="E619" s="28" t="s">
        <v>102</v>
      </c>
      <c r="F619" s="28">
        <v>0</v>
      </c>
      <c r="G619" s="30">
        <v>45</v>
      </c>
      <c r="H619" s="28" t="s">
        <v>103</v>
      </c>
      <c r="I619" s="28" t="s">
        <v>104</v>
      </c>
      <c r="J619" s="28">
        <v>0</v>
      </c>
      <c r="K619" s="31">
        <v>107.75659786999999</v>
      </c>
      <c r="L619" s="31">
        <v>344.02390946899999</v>
      </c>
      <c r="M619" s="29">
        <v>0</v>
      </c>
      <c r="N619" s="29">
        <v>0</v>
      </c>
      <c r="O619" s="28">
        <v>0</v>
      </c>
      <c r="P619" s="28">
        <v>0</v>
      </c>
      <c r="Q619" s="32">
        <v>74553</v>
      </c>
      <c r="R619" s="32">
        <v>8140</v>
      </c>
      <c r="T619" s="28" t="s">
        <v>110</v>
      </c>
      <c r="U619" s="32">
        <v>54.65</v>
      </c>
      <c r="V619" s="32">
        <v>0</v>
      </c>
      <c r="W619" s="32">
        <v>1.2</v>
      </c>
      <c r="X619" s="32">
        <v>0.48</v>
      </c>
      <c r="Y619" s="32">
        <f t="shared" si="54"/>
        <v>0.84</v>
      </c>
      <c r="Z619" s="32">
        <f t="shared" si="55"/>
        <v>0.24</v>
      </c>
      <c r="AA619" s="32">
        <v>0.63</v>
      </c>
      <c r="AB619" s="33">
        <v>8.4943086893150999E-2</v>
      </c>
      <c r="AC619">
        <f t="shared" si="56"/>
        <v>301</v>
      </c>
      <c r="AD619">
        <f t="shared" si="57"/>
        <v>1</v>
      </c>
      <c r="AE619">
        <f t="shared" si="58"/>
        <v>0.2</v>
      </c>
      <c r="AF619">
        <f>'TP Factors'!$D$5</f>
        <v>0.88209793191670816</v>
      </c>
      <c r="AG619">
        <f t="shared" si="59"/>
        <v>0.2</v>
      </c>
    </row>
    <row r="620" spans="1:33">
      <c r="A620" s="28" t="s">
        <v>125</v>
      </c>
      <c r="B620" s="28">
        <v>0</v>
      </c>
      <c r="D620" s="29">
        <v>0</v>
      </c>
      <c r="E620" s="28" t="s">
        <v>102</v>
      </c>
      <c r="F620" s="28">
        <v>0</v>
      </c>
      <c r="G620" s="30">
        <v>45</v>
      </c>
      <c r="H620" s="28" t="s">
        <v>103</v>
      </c>
      <c r="I620" s="28" t="s">
        <v>104</v>
      </c>
      <c r="J620" s="28">
        <v>0</v>
      </c>
      <c r="K620" s="31">
        <v>38.479012503699998</v>
      </c>
      <c r="L620" s="31">
        <v>36.976761173100002</v>
      </c>
      <c r="M620" s="29">
        <v>0</v>
      </c>
      <c r="N620" s="29">
        <v>0</v>
      </c>
      <c r="O620" s="28">
        <v>0</v>
      </c>
      <c r="P620" s="28">
        <v>0</v>
      </c>
      <c r="Q620" s="32">
        <v>74554</v>
      </c>
      <c r="R620" s="32">
        <v>8140</v>
      </c>
      <c r="T620" s="28" t="s">
        <v>110</v>
      </c>
      <c r="U620" s="32">
        <v>54.65</v>
      </c>
      <c r="V620" s="32">
        <v>0</v>
      </c>
      <c r="W620" s="32">
        <v>1.2</v>
      </c>
      <c r="X620" s="32">
        <v>0.48</v>
      </c>
      <c r="Y620" s="32">
        <f t="shared" si="54"/>
        <v>0.84</v>
      </c>
      <c r="Z620" s="32">
        <f t="shared" si="55"/>
        <v>0.24</v>
      </c>
      <c r="AA620" s="32">
        <v>0.63</v>
      </c>
      <c r="AB620" s="33">
        <v>9.1299473512365999E-3</v>
      </c>
      <c r="AC620">
        <f t="shared" si="56"/>
        <v>32</v>
      </c>
      <c r="AD620">
        <f t="shared" si="57"/>
        <v>0</v>
      </c>
      <c r="AE620">
        <f t="shared" si="58"/>
        <v>0</v>
      </c>
      <c r="AF620">
        <f>'TP Factors'!$D$5</f>
        <v>0.88209793191670816</v>
      </c>
      <c r="AG620">
        <f t="shared" si="59"/>
        <v>0</v>
      </c>
    </row>
    <row r="621" spans="1:33">
      <c r="A621" s="28" t="s">
        <v>125</v>
      </c>
      <c r="B621" s="28">
        <v>0</v>
      </c>
      <c r="D621" s="29">
        <v>0</v>
      </c>
      <c r="E621" s="28" t="s">
        <v>102</v>
      </c>
      <c r="F621" s="28">
        <v>0</v>
      </c>
      <c r="G621" s="30">
        <v>45</v>
      </c>
      <c r="H621" s="28" t="s">
        <v>103</v>
      </c>
      <c r="I621" s="28" t="s">
        <v>104</v>
      </c>
      <c r="J621" s="28">
        <v>0</v>
      </c>
      <c r="K621" s="31">
        <v>121.634104605</v>
      </c>
      <c r="L621" s="31">
        <v>498.27889759599998</v>
      </c>
      <c r="M621" s="29">
        <v>0</v>
      </c>
      <c r="N621" s="29">
        <v>0</v>
      </c>
      <c r="O621" s="28">
        <v>0</v>
      </c>
      <c r="P621" s="28">
        <v>0</v>
      </c>
      <c r="Q621" s="32">
        <v>74555</v>
      </c>
      <c r="R621" s="32">
        <v>8140</v>
      </c>
      <c r="T621" s="28" t="s">
        <v>110</v>
      </c>
      <c r="U621" s="32">
        <v>54.65</v>
      </c>
      <c r="V621" s="32">
        <v>0</v>
      </c>
      <c r="W621" s="32">
        <v>1.2</v>
      </c>
      <c r="X621" s="32">
        <v>0.48</v>
      </c>
      <c r="Y621" s="32">
        <f t="shared" si="54"/>
        <v>0.84</v>
      </c>
      <c r="Z621" s="32">
        <f t="shared" si="55"/>
        <v>0.24</v>
      </c>
      <c r="AA621" s="32">
        <v>0.63</v>
      </c>
      <c r="AB621" s="33">
        <v>0.123030263819699</v>
      </c>
      <c r="AC621">
        <f t="shared" si="56"/>
        <v>435</v>
      </c>
      <c r="AD621">
        <f t="shared" si="57"/>
        <v>1</v>
      </c>
      <c r="AE621">
        <f t="shared" si="58"/>
        <v>0.2</v>
      </c>
      <c r="AF621">
        <f>'TP Factors'!$D$5</f>
        <v>0.88209793191670816</v>
      </c>
      <c r="AG621">
        <f t="shared" si="59"/>
        <v>0.2</v>
      </c>
    </row>
    <row r="622" spans="1:33">
      <c r="A622" s="28" t="s">
        <v>125</v>
      </c>
      <c r="B622" s="28">
        <v>0</v>
      </c>
      <c r="D622" s="29">
        <v>0</v>
      </c>
      <c r="E622" s="28" t="s">
        <v>102</v>
      </c>
      <c r="F622" s="28">
        <v>0</v>
      </c>
      <c r="G622" s="30">
        <v>45</v>
      </c>
      <c r="H622" s="28" t="s">
        <v>103</v>
      </c>
      <c r="I622" s="28" t="s">
        <v>104</v>
      </c>
      <c r="J622" s="28">
        <v>0</v>
      </c>
      <c r="K622" s="31">
        <v>106.804002549</v>
      </c>
      <c r="L622" s="31">
        <v>91.062083160900002</v>
      </c>
      <c r="M622" s="29">
        <v>0</v>
      </c>
      <c r="N622" s="29">
        <v>0</v>
      </c>
      <c r="O622" s="28">
        <v>0</v>
      </c>
      <c r="P622" s="28">
        <v>0</v>
      </c>
      <c r="Q622" s="32">
        <v>74556</v>
      </c>
      <c r="R622" s="32">
        <v>8140</v>
      </c>
      <c r="T622" s="28" t="s">
        <v>110</v>
      </c>
      <c r="U622" s="32">
        <v>54.65</v>
      </c>
      <c r="V622" s="32">
        <v>0</v>
      </c>
      <c r="W622" s="32">
        <v>1.2</v>
      </c>
      <c r="X622" s="32">
        <v>0.48</v>
      </c>
      <c r="Y622" s="32">
        <f t="shared" si="54"/>
        <v>0.84</v>
      </c>
      <c r="Z622" s="32">
        <f t="shared" si="55"/>
        <v>0.24</v>
      </c>
      <c r="AA622" s="32">
        <v>0.63</v>
      </c>
      <c r="AB622" s="33">
        <v>2.2484183443350601E-2</v>
      </c>
      <c r="AC622">
        <f t="shared" si="56"/>
        <v>80</v>
      </c>
      <c r="AD622">
        <f t="shared" si="57"/>
        <v>0</v>
      </c>
      <c r="AE622">
        <f t="shared" si="58"/>
        <v>0</v>
      </c>
      <c r="AF622">
        <f>'TP Factors'!$D$5</f>
        <v>0.88209793191670816</v>
      </c>
      <c r="AG622">
        <f t="shared" si="59"/>
        <v>0</v>
      </c>
    </row>
    <row r="623" spans="1:33">
      <c r="A623" s="28" t="s">
        <v>125</v>
      </c>
      <c r="B623" s="28">
        <v>0</v>
      </c>
      <c r="D623" s="29">
        <v>0</v>
      </c>
      <c r="E623" s="28" t="s">
        <v>102</v>
      </c>
      <c r="F623" s="28">
        <v>0</v>
      </c>
      <c r="G623" s="30">
        <v>45</v>
      </c>
      <c r="H623" s="28" t="s">
        <v>103</v>
      </c>
      <c r="I623" s="28" t="s">
        <v>104</v>
      </c>
      <c r="J623" s="28">
        <v>0</v>
      </c>
      <c r="K623" s="31">
        <v>161.60491933500001</v>
      </c>
      <c r="L623" s="31">
        <v>606.06566128300005</v>
      </c>
      <c r="M623" s="29">
        <v>0</v>
      </c>
      <c r="N623" s="29">
        <v>0</v>
      </c>
      <c r="O623" s="28">
        <v>0</v>
      </c>
      <c r="P623" s="28">
        <v>0</v>
      </c>
      <c r="Q623" s="32">
        <v>74557</v>
      </c>
      <c r="R623" s="32">
        <v>8140</v>
      </c>
      <c r="T623" s="28" t="s">
        <v>110</v>
      </c>
      <c r="U623" s="32">
        <v>54.65</v>
      </c>
      <c r="V623" s="32">
        <v>0</v>
      </c>
      <c r="W623" s="32">
        <v>1.2</v>
      </c>
      <c r="X623" s="32">
        <v>0.48</v>
      </c>
      <c r="Y623" s="32">
        <f t="shared" si="54"/>
        <v>0.84</v>
      </c>
      <c r="Z623" s="32">
        <f t="shared" si="55"/>
        <v>0.24</v>
      </c>
      <c r="AA623" s="32">
        <v>0.63</v>
      </c>
      <c r="AB623" s="33">
        <v>5.1910628018953998E-2</v>
      </c>
      <c r="AC623">
        <f t="shared" si="56"/>
        <v>184</v>
      </c>
      <c r="AD623">
        <f t="shared" si="57"/>
        <v>0</v>
      </c>
      <c r="AE623">
        <f t="shared" si="58"/>
        <v>0.1</v>
      </c>
      <c r="AF623">
        <f>'TP Factors'!$D$5</f>
        <v>0.88209793191670816</v>
      </c>
      <c r="AG623">
        <f t="shared" si="59"/>
        <v>0.1</v>
      </c>
    </row>
    <row r="624" spans="1:33">
      <c r="A624" s="28" t="s">
        <v>125</v>
      </c>
      <c r="B624" s="28">
        <v>0</v>
      </c>
      <c r="D624" s="29">
        <v>0</v>
      </c>
      <c r="E624" s="28" t="s">
        <v>102</v>
      </c>
      <c r="F624" s="28">
        <v>0</v>
      </c>
      <c r="G624" s="30">
        <v>45</v>
      </c>
      <c r="H624" s="28" t="s">
        <v>103</v>
      </c>
      <c r="I624" s="28" t="s">
        <v>104</v>
      </c>
      <c r="J624" s="28">
        <v>0</v>
      </c>
      <c r="K624" s="31">
        <v>81.672208730600005</v>
      </c>
      <c r="L624" s="31">
        <v>266.56950669600002</v>
      </c>
      <c r="M624" s="29">
        <v>0</v>
      </c>
      <c r="N624" s="29">
        <v>0</v>
      </c>
      <c r="O624" s="28">
        <v>0</v>
      </c>
      <c r="P624" s="28">
        <v>0</v>
      </c>
      <c r="Q624" s="32">
        <v>74566</v>
      </c>
      <c r="R624" s="32">
        <v>8140</v>
      </c>
      <c r="T624" s="28" t="s">
        <v>147</v>
      </c>
      <c r="U624" s="32">
        <v>54.65</v>
      </c>
      <c r="V624" s="32">
        <v>0</v>
      </c>
      <c r="W624" s="32">
        <v>1.2</v>
      </c>
      <c r="X624" s="32">
        <v>0.48</v>
      </c>
      <c r="Y624" s="32">
        <f t="shared" si="54"/>
        <v>0.84</v>
      </c>
      <c r="Z624" s="32">
        <f t="shared" si="55"/>
        <v>0.24</v>
      </c>
      <c r="AA624" s="32">
        <v>0.70299999999999996</v>
      </c>
      <c r="AB624" s="33">
        <v>6.5818751447938806E-2</v>
      </c>
      <c r="AC624">
        <f t="shared" si="56"/>
        <v>260</v>
      </c>
      <c r="AD624">
        <f t="shared" si="57"/>
        <v>0</v>
      </c>
      <c r="AE624">
        <f t="shared" si="58"/>
        <v>0.1</v>
      </c>
      <c r="AF624">
        <f>'TP Factors'!$D$5</f>
        <v>0.88209793191670816</v>
      </c>
      <c r="AG624">
        <f t="shared" si="59"/>
        <v>0.1</v>
      </c>
    </row>
    <row r="625" spans="1:33">
      <c r="A625" s="28" t="s">
        <v>125</v>
      </c>
      <c r="B625" s="28">
        <v>0</v>
      </c>
      <c r="D625" s="29">
        <v>0</v>
      </c>
      <c r="E625" s="28" t="s">
        <v>102</v>
      </c>
      <c r="F625" s="28">
        <v>0</v>
      </c>
      <c r="G625" s="30">
        <v>45</v>
      </c>
      <c r="H625" s="28" t="s">
        <v>103</v>
      </c>
      <c r="I625" s="28" t="s">
        <v>104</v>
      </c>
      <c r="J625" s="28">
        <v>0</v>
      </c>
      <c r="K625" s="31">
        <v>157.29633019799999</v>
      </c>
      <c r="L625" s="31">
        <v>907.01659041699997</v>
      </c>
      <c r="M625" s="29">
        <v>0</v>
      </c>
      <c r="N625" s="29">
        <v>0</v>
      </c>
      <c r="O625" s="28">
        <v>0</v>
      </c>
      <c r="P625" s="28">
        <v>0</v>
      </c>
      <c r="Q625" s="32">
        <v>74567</v>
      </c>
      <c r="R625" s="32">
        <v>8140</v>
      </c>
      <c r="T625" s="28" t="s">
        <v>147</v>
      </c>
      <c r="U625" s="32">
        <v>54.65</v>
      </c>
      <c r="V625" s="32">
        <v>0</v>
      </c>
      <c r="W625" s="32">
        <v>1.2</v>
      </c>
      <c r="X625" s="32">
        <v>0.48</v>
      </c>
      <c r="Y625" s="32">
        <f t="shared" si="54"/>
        <v>0.84</v>
      </c>
      <c r="Z625" s="32">
        <f t="shared" si="55"/>
        <v>0.24</v>
      </c>
      <c r="AA625" s="32">
        <v>0.70299999999999996</v>
      </c>
      <c r="AB625" s="33">
        <v>0.22395167741503599</v>
      </c>
      <c r="AC625">
        <f t="shared" si="56"/>
        <v>884</v>
      </c>
      <c r="AD625">
        <f t="shared" si="57"/>
        <v>2</v>
      </c>
      <c r="AE625">
        <f t="shared" si="58"/>
        <v>0.5</v>
      </c>
      <c r="AF625">
        <f>'TP Factors'!$D$5</f>
        <v>0.88209793191670816</v>
      </c>
      <c r="AG625">
        <f t="shared" si="59"/>
        <v>0.4</v>
      </c>
    </row>
    <row r="626" spans="1:33">
      <c r="A626" s="28" t="s">
        <v>125</v>
      </c>
      <c r="B626" s="28">
        <v>0</v>
      </c>
      <c r="D626" s="29">
        <v>0</v>
      </c>
      <c r="E626" s="28" t="s">
        <v>102</v>
      </c>
      <c r="F626" s="28">
        <v>0</v>
      </c>
      <c r="G626" s="30">
        <v>45</v>
      </c>
      <c r="H626" s="28" t="s">
        <v>103</v>
      </c>
      <c r="I626" s="28" t="s">
        <v>104</v>
      </c>
      <c r="J626" s="28">
        <v>0</v>
      </c>
      <c r="K626" s="31">
        <v>152.716879995</v>
      </c>
      <c r="L626" s="31">
        <v>747.01107333699997</v>
      </c>
      <c r="M626" s="29">
        <v>0</v>
      </c>
      <c r="N626" s="29">
        <v>0</v>
      </c>
      <c r="O626" s="28">
        <v>0</v>
      </c>
      <c r="P626" s="28">
        <v>0</v>
      </c>
      <c r="Q626" s="32">
        <v>74568</v>
      </c>
      <c r="R626" s="32">
        <v>8140</v>
      </c>
      <c r="T626" s="28" t="s">
        <v>147</v>
      </c>
      <c r="U626" s="32">
        <v>54.65</v>
      </c>
      <c r="V626" s="32">
        <v>0</v>
      </c>
      <c r="W626" s="32">
        <v>1.2</v>
      </c>
      <c r="X626" s="32">
        <v>0.48</v>
      </c>
      <c r="Y626" s="32">
        <f t="shared" si="54"/>
        <v>0.84</v>
      </c>
      <c r="Z626" s="32">
        <f t="shared" si="55"/>
        <v>0.24</v>
      </c>
      <c r="AA626" s="32">
        <v>0.70299999999999996</v>
      </c>
      <c r="AB626" s="33">
        <v>0.184444637333009</v>
      </c>
      <c r="AC626">
        <f t="shared" si="56"/>
        <v>728</v>
      </c>
      <c r="AD626">
        <f t="shared" si="57"/>
        <v>1</v>
      </c>
      <c r="AE626">
        <f t="shared" si="58"/>
        <v>0.4</v>
      </c>
      <c r="AF626">
        <f>'TP Factors'!$D$5</f>
        <v>0.88209793191670816</v>
      </c>
      <c r="AG626">
        <f t="shared" si="59"/>
        <v>0.4</v>
      </c>
    </row>
    <row r="627" spans="1:33">
      <c r="A627" s="28" t="s">
        <v>125</v>
      </c>
      <c r="B627" s="28">
        <v>0</v>
      </c>
      <c r="D627" s="29">
        <v>0</v>
      </c>
      <c r="E627" s="28" t="s">
        <v>102</v>
      </c>
      <c r="F627" s="28">
        <v>0</v>
      </c>
      <c r="G627" s="30">
        <v>45</v>
      </c>
      <c r="H627" s="28" t="s">
        <v>103</v>
      </c>
      <c r="I627" s="28" t="s">
        <v>104</v>
      </c>
      <c r="J627" s="28">
        <v>0</v>
      </c>
      <c r="K627" s="31">
        <v>71.634230440300001</v>
      </c>
      <c r="L627" s="31">
        <v>273.66770425200002</v>
      </c>
      <c r="M627" s="29">
        <v>0</v>
      </c>
      <c r="N627" s="29">
        <v>0</v>
      </c>
      <c r="O627" s="28">
        <v>0</v>
      </c>
      <c r="P627" s="28">
        <v>0</v>
      </c>
      <c r="Q627" s="32">
        <v>74569</v>
      </c>
      <c r="R627" s="32">
        <v>8140</v>
      </c>
      <c r="T627" s="28" t="s">
        <v>110</v>
      </c>
      <c r="U627" s="32">
        <v>54.65</v>
      </c>
      <c r="V627" s="32">
        <v>0</v>
      </c>
      <c r="W627" s="32">
        <v>1.2</v>
      </c>
      <c r="X627" s="32">
        <v>0.48</v>
      </c>
      <c r="Y627" s="32">
        <f t="shared" si="54"/>
        <v>0.84</v>
      </c>
      <c r="Z627" s="32">
        <f t="shared" si="55"/>
        <v>0.24</v>
      </c>
      <c r="AA627" s="32">
        <v>0.63</v>
      </c>
      <c r="AB627" s="33">
        <v>6.7571328325439994E-2</v>
      </c>
      <c r="AC627">
        <f t="shared" si="56"/>
        <v>239</v>
      </c>
      <c r="AD627">
        <f t="shared" si="57"/>
        <v>0</v>
      </c>
      <c r="AE627">
        <f t="shared" si="58"/>
        <v>0.1</v>
      </c>
      <c r="AF627">
        <f>'TP Factors'!$D$5</f>
        <v>0.88209793191670816</v>
      </c>
      <c r="AG627">
        <f t="shared" si="59"/>
        <v>0.1</v>
      </c>
    </row>
    <row r="628" spans="1:33">
      <c r="A628" s="28" t="s">
        <v>125</v>
      </c>
      <c r="B628" s="28">
        <v>0</v>
      </c>
      <c r="D628" s="29">
        <v>0</v>
      </c>
      <c r="E628" s="28" t="s">
        <v>102</v>
      </c>
      <c r="F628" s="28">
        <v>0</v>
      </c>
      <c r="G628" s="30">
        <v>45</v>
      </c>
      <c r="H628" s="28" t="s">
        <v>103</v>
      </c>
      <c r="I628" s="28" t="s">
        <v>104</v>
      </c>
      <c r="J628" s="28">
        <v>0</v>
      </c>
      <c r="K628" s="31">
        <v>109.355114759</v>
      </c>
      <c r="L628" s="31">
        <v>333.87617018499998</v>
      </c>
      <c r="M628" s="29">
        <v>0</v>
      </c>
      <c r="N628" s="29">
        <v>0</v>
      </c>
      <c r="O628" s="28">
        <v>0</v>
      </c>
      <c r="P628" s="28">
        <v>0</v>
      </c>
      <c r="Q628" s="32">
        <v>74573</v>
      </c>
      <c r="R628" s="32">
        <v>8140</v>
      </c>
      <c r="T628" s="28" t="s">
        <v>110</v>
      </c>
      <c r="U628" s="32">
        <v>54.65</v>
      </c>
      <c r="V628" s="32">
        <v>0</v>
      </c>
      <c r="W628" s="32">
        <v>1.2</v>
      </c>
      <c r="X628" s="32">
        <v>0.48</v>
      </c>
      <c r="Y628" s="32">
        <f t="shared" si="54"/>
        <v>0.84</v>
      </c>
      <c r="Z628" s="32">
        <f t="shared" si="55"/>
        <v>0.24</v>
      </c>
      <c r="AA628" s="32">
        <v>0.63</v>
      </c>
      <c r="AB628" s="33">
        <v>8.2437499788201807E-2</v>
      </c>
      <c r="AC628">
        <f t="shared" si="56"/>
        <v>292</v>
      </c>
      <c r="AD628">
        <f t="shared" si="57"/>
        <v>1</v>
      </c>
      <c r="AE628">
        <f t="shared" si="58"/>
        <v>0.2</v>
      </c>
      <c r="AF628">
        <f>'TP Factors'!$D$5</f>
        <v>0.88209793191670816</v>
      </c>
      <c r="AG628">
        <f t="shared" si="59"/>
        <v>0.2</v>
      </c>
    </row>
    <row r="629" spans="1:33">
      <c r="A629" s="28" t="s">
        <v>125</v>
      </c>
      <c r="B629" s="28">
        <v>0</v>
      </c>
      <c r="D629" s="29">
        <v>0</v>
      </c>
      <c r="E629" s="28" t="s">
        <v>102</v>
      </c>
      <c r="F629" s="28">
        <v>0</v>
      </c>
      <c r="G629" s="30">
        <v>0</v>
      </c>
      <c r="H629" s="28" t="s">
        <v>103</v>
      </c>
      <c r="I629" s="28" t="s">
        <v>104</v>
      </c>
      <c r="J629" s="28">
        <v>0</v>
      </c>
      <c r="K629" s="31">
        <v>52.330360233699999</v>
      </c>
      <c r="L629" s="31">
        <v>127.110072484</v>
      </c>
      <c r="M629" s="29">
        <v>0</v>
      </c>
      <c r="N629" s="29">
        <v>0</v>
      </c>
      <c r="O629" s="28">
        <v>0</v>
      </c>
      <c r="P629" s="28">
        <v>0</v>
      </c>
      <c r="Q629" s="32">
        <v>74613</v>
      </c>
      <c r="R629" s="32">
        <v>5300</v>
      </c>
      <c r="T629" s="28" t="s">
        <v>179</v>
      </c>
      <c r="U629" s="32">
        <v>54.65</v>
      </c>
      <c r="V629" s="32">
        <v>0</v>
      </c>
      <c r="W629" s="32">
        <v>0.6</v>
      </c>
      <c r="X629" s="32">
        <v>0.13500000000000001</v>
      </c>
      <c r="Y629" s="32">
        <f t="shared" si="54"/>
        <v>0.42</v>
      </c>
      <c r="Z629" s="32">
        <f t="shared" si="55"/>
        <v>6.7500000000000004E-2</v>
      </c>
      <c r="AA629" s="32">
        <v>0.5</v>
      </c>
      <c r="AB629" s="33">
        <v>3.1384820296536303E-2</v>
      </c>
      <c r="AC629">
        <f t="shared" si="56"/>
        <v>88</v>
      </c>
      <c r="AD629">
        <f t="shared" si="57"/>
        <v>0</v>
      </c>
      <c r="AE629">
        <f t="shared" si="58"/>
        <v>0</v>
      </c>
      <c r="AF629">
        <f>'TP Factors'!$D$5</f>
        <v>0.88209793191670816</v>
      </c>
      <c r="AG629">
        <f t="shared" si="59"/>
        <v>0</v>
      </c>
    </row>
    <row r="630" spans="1:33">
      <c r="A630" s="28" t="s">
        <v>125</v>
      </c>
      <c r="B630" s="28">
        <v>0</v>
      </c>
      <c r="D630" s="29">
        <v>0</v>
      </c>
      <c r="E630" s="28" t="s">
        <v>102</v>
      </c>
      <c r="F630" s="28">
        <v>0</v>
      </c>
      <c r="G630" s="30">
        <v>0</v>
      </c>
      <c r="H630" s="28" t="s">
        <v>103</v>
      </c>
      <c r="I630" s="28" t="s">
        <v>104</v>
      </c>
      <c r="J630" s="28">
        <v>0</v>
      </c>
      <c r="K630" s="31">
        <v>80.288643388099999</v>
      </c>
      <c r="L630" s="31">
        <v>324.02032386799999</v>
      </c>
      <c r="M630" s="29">
        <v>0</v>
      </c>
      <c r="N630" s="29">
        <v>0</v>
      </c>
      <c r="O630" s="28">
        <v>0</v>
      </c>
      <c r="P630" s="28">
        <v>0</v>
      </c>
      <c r="Q630" s="32">
        <v>74614</v>
      </c>
      <c r="R630" s="32">
        <v>5300</v>
      </c>
      <c r="T630" s="28" t="s">
        <v>178</v>
      </c>
      <c r="U630" s="32">
        <v>54.65</v>
      </c>
      <c r="V630" s="32">
        <v>0</v>
      </c>
      <c r="W630" s="32">
        <v>0.6</v>
      </c>
      <c r="X630" s="32">
        <v>0.13500000000000001</v>
      </c>
      <c r="Y630" s="32">
        <f t="shared" si="54"/>
        <v>0.42</v>
      </c>
      <c r="Z630" s="32">
        <f t="shared" si="55"/>
        <v>6.7500000000000004E-2</v>
      </c>
      <c r="AA630" s="32">
        <v>0.5</v>
      </c>
      <c r="AB630" s="33">
        <v>8.0004044158103194E-2</v>
      </c>
      <c r="AC630">
        <f t="shared" si="56"/>
        <v>225</v>
      </c>
      <c r="AD630">
        <f t="shared" si="57"/>
        <v>0</v>
      </c>
      <c r="AE630">
        <f t="shared" si="58"/>
        <v>0</v>
      </c>
      <c r="AF630">
        <f>'TP Factors'!$D$5</f>
        <v>0.88209793191670816</v>
      </c>
      <c r="AG630">
        <f t="shared" si="59"/>
        <v>0</v>
      </c>
    </row>
    <row r="631" spans="1:33">
      <c r="A631" s="28" t="s">
        <v>125</v>
      </c>
      <c r="B631" s="28">
        <v>0</v>
      </c>
      <c r="D631" s="29">
        <v>0</v>
      </c>
      <c r="E631" s="28" t="s">
        <v>102</v>
      </c>
      <c r="F631" s="28">
        <v>0</v>
      </c>
      <c r="G631" s="30">
        <v>0</v>
      </c>
      <c r="H631" s="28" t="s">
        <v>103</v>
      </c>
      <c r="I631" s="28" t="s">
        <v>104</v>
      </c>
      <c r="J631" s="28">
        <v>0</v>
      </c>
      <c r="K631" s="31">
        <v>54.928431255500001</v>
      </c>
      <c r="L631" s="31">
        <v>130.07818484000001</v>
      </c>
      <c r="M631" s="29">
        <v>0</v>
      </c>
      <c r="N631" s="29">
        <v>0</v>
      </c>
      <c r="O631" s="28">
        <v>0</v>
      </c>
      <c r="P631" s="28">
        <v>0</v>
      </c>
      <c r="Q631" s="32">
        <v>74615</v>
      </c>
      <c r="R631" s="32">
        <v>5300</v>
      </c>
      <c r="T631" s="28" t="s">
        <v>143</v>
      </c>
      <c r="U631" s="32">
        <v>54.65</v>
      </c>
      <c r="V631" s="32">
        <v>0</v>
      </c>
      <c r="W631" s="32">
        <v>0.6</v>
      </c>
      <c r="X631" s="32">
        <v>0.13500000000000001</v>
      </c>
      <c r="Y631" s="32">
        <f t="shared" si="54"/>
        <v>0.42</v>
      </c>
      <c r="Z631" s="32">
        <f t="shared" si="55"/>
        <v>6.7500000000000004E-2</v>
      </c>
      <c r="AA631" s="32">
        <v>0.5</v>
      </c>
      <c r="AB631" s="33">
        <v>3.2117679209002603E-2</v>
      </c>
      <c r="AC631">
        <f t="shared" si="56"/>
        <v>90</v>
      </c>
      <c r="AD631">
        <f t="shared" si="57"/>
        <v>0</v>
      </c>
      <c r="AE631">
        <f t="shared" si="58"/>
        <v>0</v>
      </c>
      <c r="AF631">
        <f>'TP Factors'!$D$5</f>
        <v>0.88209793191670816</v>
      </c>
      <c r="AG631">
        <f t="shared" si="59"/>
        <v>0</v>
      </c>
    </row>
    <row r="632" spans="1:33">
      <c r="A632" s="28" t="s">
        <v>100</v>
      </c>
      <c r="B632" s="28">
        <v>0</v>
      </c>
      <c r="D632" s="29">
        <v>0</v>
      </c>
      <c r="E632" s="28" t="s">
        <v>102</v>
      </c>
      <c r="F632" s="28">
        <v>0</v>
      </c>
      <c r="G632" s="30">
        <v>29</v>
      </c>
      <c r="H632" s="28" t="s">
        <v>103</v>
      </c>
      <c r="I632" s="28" t="s">
        <v>104</v>
      </c>
      <c r="J632" s="28">
        <v>0</v>
      </c>
      <c r="K632" s="31">
        <v>407.21701688899998</v>
      </c>
      <c r="L632" s="31">
        <v>3333.88974276</v>
      </c>
      <c r="M632" s="29">
        <v>0</v>
      </c>
      <c r="N632" s="29">
        <v>0</v>
      </c>
      <c r="O632" s="28">
        <v>0</v>
      </c>
      <c r="P632" s="28">
        <v>0</v>
      </c>
      <c r="Q632" s="32">
        <v>74665</v>
      </c>
      <c r="R632" s="32">
        <v>1200</v>
      </c>
      <c r="T632" s="28" t="s">
        <v>109</v>
      </c>
      <c r="U632" s="32">
        <v>48.29</v>
      </c>
      <c r="V632" s="32">
        <v>0</v>
      </c>
      <c r="W632" s="32">
        <v>2.23</v>
      </c>
      <c r="X632" s="32">
        <v>0.316</v>
      </c>
      <c r="Y632" s="32">
        <f t="shared" si="54"/>
        <v>1.5609999999999999</v>
      </c>
      <c r="Z632" s="32">
        <f t="shared" si="55"/>
        <v>0.158</v>
      </c>
      <c r="AA632" s="32">
        <v>0.22</v>
      </c>
      <c r="AB632" s="33">
        <v>1.4446903702143E-3</v>
      </c>
      <c r="AC632">
        <f t="shared" si="56"/>
        <v>2</v>
      </c>
      <c r="AD632">
        <f t="shared" si="57"/>
        <v>0</v>
      </c>
      <c r="AE632">
        <f t="shared" si="58"/>
        <v>0</v>
      </c>
      <c r="AF632">
        <f>'TP Factors'!$D$5</f>
        <v>0.88209793191670816</v>
      </c>
      <c r="AG632">
        <f t="shared" si="59"/>
        <v>0</v>
      </c>
    </row>
    <row r="633" spans="1:33">
      <c r="A633" s="28" t="s">
        <v>125</v>
      </c>
      <c r="B633" s="28">
        <v>0</v>
      </c>
      <c r="D633" s="29">
        <v>0</v>
      </c>
      <c r="E633" s="28" t="s">
        <v>102</v>
      </c>
      <c r="F633" s="28">
        <v>0</v>
      </c>
      <c r="G633" s="30">
        <v>0</v>
      </c>
      <c r="H633" s="28" t="s">
        <v>103</v>
      </c>
      <c r="I633" s="28" t="s">
        <v>104</v>
      </c>
      <c r="J633" s="28">
        <v>0</v>
      </c>
      <c r="K633" s="31">
        <v>161.332295668</v>
      </c>
      <c r="L633" s="31">
        <v>1739.9685461199999</v>
      </c>
      <c r="M633" s="29">
        <v>0</v>
      </c>
      <c r="N633" s="29">
        <v>0</v>
      </c>
      <c r="O633" s="28">
        <v>0</v>
      </c>
      <c r="P633" s="28">
        <v>0</v>
      </c>
      <c r="Q633" s="32">
        <v>74685</v>
      </c>
      <c r="R633" s="32">
        <v>5300</v>
      </c>
      <c r="T633" s="28" t="s">
        <v>193</v>
      </c>
      <c r="U633" s="32">
        <v>54.65</v>
      </c>
      <c r="V633" s="32">
        <v>0</v>
      </c>
      <c r="W633" s="32">
        <v>0.6</v>
      </c>
      <c r="X633" s="32">
        <v>0.13500000000000001</v>
      </c>
      <c r="Y633" s="32">
        <f t="shared" si="54"/>
        <v>0.42</v>
      </c>
      <c r="Z633" s="32">
        <f t="shared" si="55"/>
        <v>6.7500000000000004E-2</v>
      </c>
      <c r="AA633" s="32">
        <v>0.5</v>
      </c>
      <c r="AB633" s="33">
        <v>0.42961621017959201</v>
      </c>
      <c r="AC633">
        <f t="shared" si="56"/>
        <v>1207</v>
      </c>
      <c r="AD633">
        <f t="shared" si="57"/>
        <v>1</v>
      </c>
      <c r="AE633">
        <f t="shared" si="58"/>
        <v>0.2</v>
      </c>
      <c r="AF633">
        <f>'TP Factors'!$D$5</f>
        <v>0.88209793191670816</v>
      </c>
      <c r="AG633">
        <f t="shared" si="59"/>
        <v>0.2</v>
      </c>
    </row>
    <row r="634" spans="1:33">
      <c r="A634" s="28" t="s">
        <v>125</v>
      </c>
      <c r="B634" s="28">
        <v>0</v>
      </c>
      <c r="D634" s="29">
        <v>0</v>
      </c>
      <c r="E634" s="28" t="s">
        <v>102</v>
      </c>
      <c r="F634" s="28">
        <v>0</v>
      </c>
      <c r="G634" s="30">
        <v>0</v>
      </c>
      <c r="H634" s="28" t="s">
        <v>103</v>
      </c>
      <c r="I634" s="28" t="s">
        <v>104</v>
      </c>
      <c r="J634" s="28">
        <v>0</v>
      </c>
      <c r="K634" s="31">
        <v>45.993932841499998</v>
      </c>
      <c r="L634" s="31">
        <v>63.584302461999997</v>
      </c>
      <c r="M634" s="29">
        <v>0</v>
      </c>
      <c r="N634" s="29">
        <v>0</v>
      </c>
      <c r="O634" s="28">
        <v>0</v>
      </c>
      <c r="P634" s="28">
        <v>0</v>
      </c>
      <c r="Q634" s="32">
        <v>74686</v>
      </c>
      <c r="R634" s="32">
        <v>5300</v>
      </c>
      <c r="T634" s="28" t="s">
        <v>178</v>
      </c>
      <c r="U634" s="32">
        <v>54.65</v>
      </c>
      <c r="V634" s="32">
        <v>0</v>
      </c>
      <c r="W634" s="32">
        <v>0.6</v>
      </c>
      <c r="X634" s="32">
        <v>0.13500000000000001</v>
      </c>
      <c r="Y634" s="32">
        <f t="shared" si="54"/>
        <v>0.42</v>
      </c>
      <c r="Z634" s="32">
        <f t="shared" si="55"/>
        <v>6.7500000000000004E-2</v>
      </c>
      <c r="AA634" s="32">
        <v>0.5</v>
      </c>
      <c r="AB634" s="33">
        <v>1.5699620807236501E-2</v>
      </c>
      <c r="AC634">
        <f t="shared" si="56"/>
        <v>44</v>
      </c>
      <c r="AD634">
        <f t="shared" si="57"/>
        <v>0</v>
      </c>
      <c r="AE634">
        <f t="shared" si="58"/>
        <v>0</v>
      </c>
      <c r="AF634">
        <f>'TP Factors'!$D$5</f>
        <v>0.88209793191670816</v>
      </c>
      <c r="AG634">
        <f t="shared" si="59"/>
        <v>0</v>
      </c>
    </row>
    <row r="635" spans="1:33">
      <c r="A635" s="28" t="s">
        <v>125</v>
      </c>
      <c r="B635" s="28">
        <v>0</v>
      </c>
      <c r="D635" s="29">
        <v>0</v>
      </c>
      <c r="E635" s="28" t="s">
        <v>102</v>
      </c>
      <c r="F635" s="28">
        <v>0</v>
      </c>
      <c r="G635" s="30">
        <v>102.5</v>
      </c>
      <c r="H635" s="28" t="s">
        <v>103</v>
      </c>
      <c r="I635" s="28" t="s">
        <v>104</v>
      </c>
      <c r="J635" s="28">
        <v>0</v>
      </c>
      <c r="K635" s="31">
        <v>151.707560688</v>
      </c>
      <c r="L635" s="31">
        <v>1051.49999983</v>
      </c>
      <c r="M635" s="29">
        <v>0</v>
      </c>
      <c r="N635" s="29">
        <v>0</v>
      </c>
      <c r="O635" s="28">
        <v>0</v>
      </c>
      <c r="P635" s="28">
        <v>0</v>
      </c>
      <c r="Q635" s="32">
        <v>74725</v>
      </c>
      <c r="R635" s="32">
        <v>1300</v>
      </c>
      <c r="T635" s="28" t="s">
        <v>129</v>
      </c>
      <c r="U635" s="32">
        <v>54.65</v>
      </c>
      <c r="V635" s="32">
        <v>0</v>
      </c>
      <c r="W635" s="32">
        <v>2.1</v>
      </c>
      <c r="X635" s="32">
        <v>0.51600000000000001</v>
      </c>
      <c r="Y635" s="32">
        <f t="shared" si="54"/>
        <v>1.47</v>
      </c>
      <c r="Z635" s="32">
        <f t="shared" si="55"/>
        <v>0.25800000000000001</v>
      </c>
      <c r="AA635" s="32">
        <v>0.66200000000000003</v>
      </c>
      <c r="AB635" s="33">
        <v>0.25962629579943203</v>
      </c>
      <c r="AC635">
        <f t="shared" si="56"/>
        <v>965</v>
      </c>
      <c r="AD635">
        <f t="shared" si="57"/>
        <v>3</v>
      </c>
      <c r="AE635">
        <f t="shared" si="58"/>
        <v>0.5</v>
      </c>
      <c r="AF635">
        <f>'TP Factors'!$D$5</f>
        <v>0.88209793191670816</v>
      </c>
      <c r="AG635">
        <f t="shared" si="59"/>
        <v>0.4</v>
      </c>
    </row>
    <row r="636" spans="1:33">
      <c r="A636" s="28" t="s">
        <v>125</v>
      </c>
      <c r="B636" s="28">
        <v>0</v>
      </c>
      <c r="D636" s="29">
        <v>0</v>
      </c>
      <c r="E636" s="28" t="s">
        <v>102</v>
      </c>
      <c r="F636" s="28">
        <v>0</v>
      </c>
      <c r="G636" s="30">
        <v>102.5</v>
      </c>
      <c r="H636" s="28" t="s">
        <v>103</v>
      </c>
      <c r="I636" s="28" t="s">
        <v>104</v>
      </c>
      <c r="J636" s="28">
        <v>0</v>
      </c>
      <c r="K636" s="31">
        <v>125.300492062</v>
      </c>
      <c r="L636" s="31">
        <v>755.24060520099999</v>
      </c>
      <c r="M636" s="29">
        <v>0</v>
      </c>
      <c r="N636" s="29">
        <v>0</v>
      </c>
      <c r="O636" s="28">
        <v>0</v>
      </c>
      <c r="P636" s="28">
        <v>0</v>
      </c>
      <c r="Q636" s="32">
        <v>74726</v>
      </c>
      <c r="R636" s="32">
        <v>1300</v>
      </c>
      <c r="T636" s="28" t="s">
        <v>124</v>
      </c>
      <c r="U636" s="32">
        <v>54.65</v>
      </c>
      <c r="V636" s="32">
        <v>0</v>
      </c>
      <c r="W636" s="32">
        <v>2.1</v>
      </c>
      <c r="X636" s="32">
        <v>0.51600000000000001</v>
      </c>
      <c r="Y636" s="32">
        <f t="shared" si="54"/>
        <v>1.47</v>
      </c>
      <c r="Z636" s="32">
        <f t="shared" si="55"/>
        <v>0.25800000000000001</v>
      </c>
      <c r="AA636" s="32">
        <v>0.69199999999999995</v>
      </c>
      <c r="AB636" s="33">
        <v>0.18647676874360899</v>
      </c>
      <c r="AC636">
        <f t="shared" si="56"/>
        <v>725</v>
      </c>
      <c r="AD636">
        <f t="shared" si="57"/>
        <v>2</v>
      </c>
      <c r="AE636">
        <f t="shared" si="58"/>
        <v>0.4</v>
      </c>
      <c r="AF636">
        <f>'TP Factors'!$D$5</f>
        <v>0.88209793191670816</v>
      </c>
      <c r="AG636">
        <f t="shared" si="59"/>
        <v>0.4</v>
      </c>
    </row>
    <row r="637" spans="1:33">
      <c r="A637" s="28" t="s">
        <v>125</v>
      </c>
      <c r="B637" s="28">
        <v>0</v>
      </c>
      <c r="D637" s="29">
        <v>0</v>
      </c>
      <c r="E637" s="28" t="s">
        <v>102</v>
      </c>
      <c r="F637" s="28">
        <v>0</v>
      </c>
      <c r="G637" s="30">
        <v>102.5</v>
      </c>
      <c r="H637" s="28" t="s">
        <v>103</v>
      </c>
      <c r="I637" s="28" t="s">
        <v>104</v>
      </c>
      <c r="J637" s="28">
        <v>0</v>
      </c>
      <c r="K637" s="31">
        <v>83.611558439899994</v>
      </c>
      <c r="L637" s="31">
        <v>327.58437503200003</v>
      </c>
      <c r="M637" s="29">
        <v>0</v>
      </c>
      <c r="N637" s="29">
        <v>0</v>
      </c>
      <c r="O637" s="28">
        <v>0</v>
      </c>
      <c r="P637" s="28">
        <v>0</v>
      </c>
      <c r="Q637" s="32">
        <v>74727</v>
      </c>
      <c r="R637" s="32">
        <v>1300</v>
      </c>
      <c r="T637" s="28" t="s">
        <v>124</v>
      </c>
      <c r="U637" s="32">
        <v>54.65</v>
      </c>
      <c r="V637" s="32">
        <v>0</v>
      </c>
      <c r="W637" s="32">
        <v>2.1</v>
      </c>
      <c r="X637" s="32">
        <v>0.51600000000000001</v>
      </c>
      <c r="Y637" s="32">
        <f t="shared" si="54"/>
        <v>1.47</v>
      </c>
      <c r="Z637" s="32">
        <f t="shared" si="55"/>
        <v>0.25800000000000001</v>
      </c>
      <c r="AA637" s="32">
        <v>0.69199999999999995</v>
      </c>
      <c r="AB637" s="33">
        <v>8.0884011354533603E-2</v>
      </c>
      <c r="AC637">
        <f t="shared" si="56"/>
        <v>314</v>
      </c>
      <c r="AD637">
        <f t="shared" si="57"/>
        <v>1</v>
      </c>
      <c r="AE637">
        <f t="shared" si="58"/>
        <v>0.2</v>
      </c>
      <c r="AF637">
        <f>'TP Factors'!$D$5</f>
        <v>0.88209793191670816</v>
      </c>
      <c r="AG637">
        <f t="shared" si="59"/>
        <v>0.2</v>
      </c>
    </row>
    <row r="638" spans="1:33">
      <c r="A638" s="28" t="s">
        <v>125</v>
      </c>
      <c r="B638" s="28">
        <v>0</v>
      </c>
      <c r="D638" s="29">
        <v>0</v>
      </c>
      <c r="E638" s="28" t="s">
        <v>102</v>
      </c>
      <c r="F638" s="28">
        <v>0</v>
      </c>
      <c r="G638" s="30">
        <v>102.5</v>
      </c>
      <c r="H638" s="28" t="s">
        <v>103</v>
      </c>
      <c r="I638" s="28" t="s">
        <v>104</v>
      </c>
      <c r="J638" s="28">
        <v>0</v>
      </c>
      <c r="K638" s="31">
        <v>38.922601211699998</v>
      </c>
      <c r="L638" s="31">
        <v>72.133753675099996</v>
      </c>
      <c r="M638" s="29">
        <v>0</v>
      </c>
      <c r="N638" s="29">
        <v>0</v>
      </c>
      <c r="O638" s="28">
        <v>0</v>
      </c>
      <c r="P638" s="28">
        <v>0</v>
      </c>
      <c r="Q638" s="32">
        <v>74728</v>
      </c>
      <c r="R638" s="32">
        <v>1300</v>
      </c>
      <c r="T638" s="28" t="s">
        <v>129</v>
      </c>
      <c r="U638" s="32">
        <v>54.65</v>
      </c>
      <c r="V638" s="32">
        <v>0</v>
      </c>
      <c r="W638" s="32">
        <v>2.1</v>
      </c>
      <c r="X638" s="32">
        <v>0.51600000000000001</v>
      </c>
      <c r="Y638" s="32">
        <f t="shared" si="54"/>
        <v>1.47</v>
      </c>
      <c r="Z638" s="32">
        <f t="shared" si="55"/>
        <v>0.25800000000000001</v>
      </c>
      <c r="AA638" s="32">
        <v>0.66200000000000003</v>
      </c>
      <c r="AB638" s="33">
        <v>1.7810579343567501E-2</v>
      </c>
      <c r="AC638">
        <f t="shared" si="56"/>
        <v>66</v>
      </c>
      <c r="AD638">
        <f t="shared" si="57"/>
        <v>0</v>
      </c>
      <c r="AE638">
        <f t="shared" si="58"/>
        <v>0</v>
      </c>
      <c r="AF638">
        <f>'TP Factors'!$D$5</f>
        <v>0.88209793191670816</v>
      </c>
      <c r="AG638">
        <f t="shared" si="59"/>
        <v>0</v>
      </c>
    </row>
    <row r="639" spans="1:33">
      <c r="A639" s="28" t="s">
        <v>125</v>
      </c>
      <c r="B639" s="28">
        <v>0</v>
      </c>
      <c r="D639" s="29">
        <v>0</v>
      </c>
      <c r="E639" s="28" t="s">
        <v>102</v>
      </c>
      <c r="F639" s="28">
        <v>0</v>
      </c>
      <c r="G639" s="30">
        <v>102.5</v>
      </c>
      <c r="H639" s="28" t="s">
        <v>103</v>
      </c>
      <c r="I639" s="28" t="s">
        <v>104</v>
      </c>
      <c r="J639" s="28">
        <v>0</v>
      </c>
      <c r="K639" s="31">
        <v>83.590480719799999</v>
      </c>
      <c r="L639" s="31">
        <v>355.78376837600001</v>
      </c>
      <c r="M639" s="29">
        <v>0</v>
      </c>
      <c r="N639" s="29">
        <v>0</v>
      </c>
      <c r="O639" s="28">
        <v>0</v>
      </c>
      <c r="P639" s="28">
        <v>0</v>
      </c>
      <c r="Q639" s="32">
        <v>74729</v>
      </c>
      <c r="R639" s="32">
        <v>1300</v>
      </c>
      <c r="T639" s="28" t="s">
        <v>129</v>
      </c>
      <c r="U639" s="32">
        <v>54.65</v>
      </c>
      <c r="V639" s="32">
        <v>0</v>
      </c>
      <c r="W639" s="32">
        <v>2.1</v>
      </c>
      <c r="X639" s="32">
        <v>0.51600000000000001</v>
      </c>
      <c r="Y639" s="32">
        <f t="shared" ref="Y639:Y677" si="60">W639*0.7</f>
        <v>1.47</v>
      </c>
      <c r="Z639" s="32">
        <f t="shared" ref="Z639:Z677" si="61">X639*0.5</f>
        <v>0.25800000000000001</v>
      </c>
      <c r="AA639" s="32">
        <v>0.66200000000000003</v>
      </c>
      <c r="AB639" s="33">
        <v>8.7846740501006201E-2</v>
      </c>
      <c r="AC639">
        <f t="shared" si="56"/>
        <v>327</v>
      </c>
      <c r="AD639">
        <f t="shared" si="57"/>
        <v>1</v>
      </c>
      <c r="AE639">
        <f t="shared" si="58"/>
        <v>0.2</v>
      </c>
      <c r="AF639">
        <f>'TP Factors'!$D$5</f>
        <v>0.88209793191670816</v>
      </c>
      <c r="AG639">
        <f t="shared" si="59"/>
        <v>0.2</v>
      </c>
    </row>
    <row r="640" spans="1:33">
      <c r="A640" s="28" t="s">
        <v>125</v>
      </c>
      <c r="B640" s="28">
        <v>0</v>
      </c>
      <c r="D640" s="29">
        <v>0</v>
      </c>
      <c r="E640" s="28" t="s">
        <v>102</v>
      </c>
      <c r="F640" s="28">
        <v>0</v>
      </c>
      <c r="G640" s="30">
        <v>102.5</v>
      </c>
      <c r="H640" s="28" t="s">
        <v>103</v>
      </c>
      <c r="I640" s="28" t="s">
        <v>104</v>
      </c>
      <c r="J640" s="28">
        <v>0</v>
      </c>
      <c r="K640" s="31">
        <v>51.153683197500001</v>
      </c>
      <c r="L640" s="31">
        <v>119.491639234</v>
      </c>
      <c r="M640" s="29">
        <v>0</v>
      </c>
      <c r="N640" s="29">
        <v>0</v>
      </c>
      <c r="O640" s="28">
        <v>0</v>
      </c>
      <c r="P640" s="28">
        <v>0</v>
      </c>
      <c r="Q640" s="32">
        <v>74730</v>
      </c>
      <c r="R640" s="32">
        <v>1300</v>
      </c>
      <c r="T640" s="28" t="s">
        <v>129</v>
      </c>
      <c r="U640" s="32">
        <v>54.65</v>
      </c>
      <c r="V640" s="32">
        <v>0</v>
      </c>
      <c r="W640" s="32">
        <v>2.1</v>
      </c>
      <c r="X640" s="32">
        <v>0.51600000000000001</v>
      </c>
      <c r="Y640" s="32">
        <f t="shared" si="60"/>
        <v>1.47</v>
      </c>
      <c r="Z640" s="32">
        <f t="shared" si="61"/>
        <v>0.25800000000000001</v>
      </c>
      <c r="AA640" s="32">
        <v>0.66200000000000003</v>
      </c>
      <c r="AB640" s="33">
        <v>2.9503738454401199E-2</v>
      </c>
      <c r="AC640">
        <f t="shared" si="56"/>
        <v>110</v>
      </c>
      <c r="AD640">
        <f t="shared" si="57"/>
        <v>0</v>
      </c>
      <c r="AE640">
        <f t="shared" si="58"/>
        <v>0.1</v>
      </c>
      <c r="AF640">
        <f>'TP Factors'!$D$5</f>
        <v>0.88209793191670816</v>
      </c>
      <c r="AG640">
        <f t="shared" si="59"/>
        <v>0.1</v>
      </c>
    </row>
    <row r="641" spans="1:33">
      <c r="A641" s="28" t="s">
        <v>125</v>
      </c>
      <c r="B641" s="28">
        <v>0</v>
      </c>
      <c r="D641" s="29">
        <v>0</v>
      </c>
      <c r="E641" s="28" t="s">
        <v>102</v>
      </c>
      <c r="F641" s="28">
        <v>0</v>
      </c>
      <c r="G641" s="30">
        <v>102.5</v>
      </c>
      <c r="H641" s="28" t="s">
        <v>103</v>
      </c>
      <c r="I641" s="28" t="s">
        <v>104</v>
      </c>
      <c r="J641" s="28">
        <v>0</v>
      </c>
      <c r="K641" s="31">
        <v>93.483590238700003</v>
      </c>
      <c r="L641" s="31">
        <v>520.17119652199995</v>
      </c>
      <c r="M641" s="29">
        <v>0</v>
      </c>
      <c r="N641" s="29">
        <v>0</v>
      </c>
      <c r="O641" s="28">
        <v>0</v>
      </c>
      <c r="P641" s="28">
        <v>0</v>
      </c>
      <c r="Q641" s="32">
        <v>74731</v>
      </c>
      <c r="R641" s="32">
        <v>1300</v>
      </c>
      <c r="T641" s="28" t="s">
        <v>129</v>
      </c>
      <c r="U641" s="32">
        <v>54.65</v>
      </c>
      <c r="V641" s="32">
        <v>0</v>
      </c>
      <c r="W641" s="32">
        <v>2.1</v>
      </c>
      <c r="X641" s="32">
        <v>0.51600000000000001</v>
      </c>
      <c r="Y641" s="32">
        <f t="shared" si="60"/>
        <v>1.47</v>
      </c>
      <c r="Z641" s="32">
        <f t="shared" si="61"/>
        <v>0.25800000000000001</v>
      </c>
      <c r="AA641" s="32">
        <v>0.66200000000000003</v>
      </c>
      <c r="AB641" s="33">
        <v>0.12843572420234201</v>
      </c>
      <c r="AC641">
        <f t="shared" si="56"/>
        <v>478</v>
      </c>
      <c r="AD641">
        <f t="shared" si="57"/>
        <v>2</v>
      </c>
      <c r="AE641">
        <f t="shared" si="58"/>
        <v>0.3</v>
      </c>
      <c r="AF641">
        <f>'TP Factors'!$D$5</f>
        <v>0.88209793191670816</v>
      </c>
      <c r="AG641">
        <f t="shared" si="59"/>
        <v>0.3</v>
      </c>
    </row>
    <row r="642" spans="1:33">
      <c r="A642" s="28" t="s">
        <v>125</v>
      </c>
      <c r="B642" s="28">
        <v>0</v>
      </c>
      <c r="D642" s="29">
        <v>0</v>
      </c>
      <c r="E642" s="28" t="s">
        <v>102</v>
      </c>
      <c r="F642" s="28">
        <v>0</v>
      </c>
      <c r="G642" s="30">
        <v>102.5</v>
      </c>
      <c r="H642" s="28" t="s">
        <v>103</v>
      </c>
      <c r="I642" s="28" t="s">
        <v>104</v>
      </c>
      <c r="J642" s="28">
        <v>0</v>
      </c>
      <c r="K642" s="31">
        <v>81.456900160100005</v>
      </c>
      <c r="L642" s="31">
        <v>334.78541651699999</v>
      </c>
      <c r="M642" s="29">
        <v>0</v>
      </c>
      <c r="N642" s="29">
        <v>0</v>
      </c>
      <c r="O642" s="28">
        <v>0</v>
      </c>
      <c r="P642" s="28">
        <v>0</v>
      </c>
      <c r="Q642" s="32">
        <v>74732</v>
      </c>
      <c r="R642" s="32">
        <v>1300</v>
      </c>
      <c r="T642" s="28" t="s">
        <v>129</v>
      </c>
      <c r="U642" s="32">
        <v>54.65</v>
      </c>
      <c r="V642" s="32">
        <v>0</v>
      </c>
      <c r="W642" s="32">
        <v>2.1</v>
      </c>
      <c r="X642" s="32">
        <v>0.51600000000000001</v>
      </c>
      <c r="Y642" s="32">
        <f t="shared" si="60"/>
        <v>1.47</v>
      </c>
      <c r="Z642" s="32">
        <f t="shared" si="61"/>
        <v>0.25800000000000001</v>
      </c>
      <c r="AA642" s="32">
        <v>0.66200000000000003</v>
      </c>
      <c r="AB642" s="33">
        <v>8.2662036127909205E-2</v>
      </c>
      <c r="AC642">
        <f t="shared" si="56"/>
        <v>307</v>
      </c>
      <c r="AD642">
        <f t="shared" si="57"/>
        <v>1</v>
      </c>
      <c r="AE642">
        <f t="shared" si="58"/>
        <v>0.2</v>
      </c>
      <c r="AF642">
        <f>'TP Factors'!$D$5</f>
        <v>0.88209793191670816</v>
      </c>
      <c r="AG642">
        <f t="shared" si="59"/>
        <v>0.2</v>
      </c>
    </row>
    <row r="643" spans="1:33">
      <c r="A643" s="28" t="s">
        <v>125</v>
      </c>
      <c r="B643" s="28">
        <v>0</v>
      </c>
      <c r="D643" s="29">
        <v>0</v>
      </c>
      <c r="E643" s="28" t="s">
        <v>102</v>
      </c>
      <c r="F643" s="28">
        <v>0</v>
      </c>
      <c r="G643" s="30">
        <v>102.5</v>
      </c>
      <c r="H643" s="28" t="s">
        <v>103</v>
      </c>
      <c r="I643" s="28" t="s">
        <v>104</v>
      </c>
      <c r="J643" s="28">
        <v>0</v>
      </c>
      <c r="K643" s="31">
        <v>26.441709558700001</v>
      </c>
      <c r="L643" s="31">
        <v>28.835419659199999</v>
      </c>
      <c r="M643" s="29">
        <v>0</v>
      </c>
      <c r="N643" s="29">
        <v>0</v>
      </c>
      <c r="O643" s="28">
        <v>0</v>
      </c>
      <c r="P643" s="28">
        <v>0</v>
      </c>
      <c r="Q643" s="32">
        <v>74733</v>
      </c>
      <c r="R643" s="32">
        <v>1300</v>
      </c>
      <c r="T643" s="28" t="s">
        <v>129</v>
      </c>
      <c r="U643" s="32">
        <v>54.65</v>
      </c>
      <c r="V643" s="32">
        <v>0</v>
      </c>
      <c r="W643" s="32">
        <v>2.1</v>
      </c>
      <c r="X643" s="32">
        <v>0.51600000000000001</v>
      </c>
      <c r="Y643" s="32">
        <f t="shared" si="60"/>
        <v>1.47</v>
      </c>
      <c r="Z643" s="32">
        <f t="shared" si="61"/>
        <v>0.25800000000000001</v>
      </c>
      <c r="AA643" s="32">
        <v>0.66200000000000003</v>
      </c>
      <c r="AB643" s="33">
        <v>7.1197680243833697E-3</v>
      </c>
      <c r="AC643">
        <f t="shared" ref="AC643:AC677" si="62">ROUND(AB643*AA643*U643*102.79,0)</f>
        <v>26</v>
      </c>
      <c r="AD643">
        <f t="shared" ref="AD643:AD677" si="63">ROUND(Y643*AC643*0.002205,0)</f>
        <v>0</v>
      </c>
      <c r="AE643">
        <f t="shared" ref="AE643:AE677" si="64">ROUND(Z643*AC643*0.002205,1)</f>
        <v>0</v>
      </c>
      <c r="AF643">
        <f>'TP Factors'!$D$5</f>
        <v>0.88209793191670816</v>
      </c>
      <c r="AG643">
        <f t="shared" ref="AG643:AG677" si="65">ROUND(AE643*AF643,1)</f>
        <v>0</v>
      </c>
    </row>
    <row r="644" spans="1:33">
      <c r="A644" s="28" t="s">
        <v>125</v>
      </c>
      <c r="B644" s="28">
        <v>0</v>
      </c>
      <c r="D644" s="29">
        <v>0</v>
      </c>
      <c r="E644" s="28" t="s">
        <v>102</v>
      </c>
      <c r="F644" s="28">
        <v>0</v>
      </c>
      <c r="G644" s="30">
        <v>102.5</v>
      </c>
      <c r="H644" s="28" t="s">
        <v>103</v>
      </c>
      <c r="I644" s="28" t="s">
        <v>104</v>
      </c>
      <c r="J644" s="28">
        <v>0</v>
      </c>
      <c r="K644" s="31">
        <v>47.243413108299997</v>
      </c>
      <c r="L644" s="31">
        <v>49.563919405100002</v>
      </c>
      <c r="M644" s="29">
        <v>0</v>
      </c>
      <c r="N644" s="29">
        <v>0</v>
      </c>
      <c r="O644" s="28">
        <v>0</v>
      </c>
      <c r="P644" s="28">
        <v>0</v>
      </c>
      <c r="Q644" s="32">
        <v>74735</v>
      </c>
      <c r="R644" s="32">
        <v>1300</v>
      </c>
      <c r="T644" s="28" t="s">
        <v>124</v>
      </c>
      <c r="U644" s="32">
        <v>54.65</v>
      </c>
      <c r="V644" s="32">
        <v>0</v>
      </c>
      <c r="W644" s="32">
        <v>2.1</v>
      </c>
      <c r="X644" s="32">
        <v>0.51600000000000001</v>
      </c>
      <c r="Y644" s="32">
        <f t="shared" si="60"/>
        <v>1.47</v>
      </c>
      <c r="Z644" s="32">
        <f t="shared" si="61"/>
        <v>0.25800000000000001</v>
      </c>
      <c r="AA644" s="32">
        <v>0.69199999999999995</v>
      </c>
      <c r="AB644" s="33">
        <v>1.2237855901214499E-2</v>
      </c>
      <c r="AC644">
        <f t="shared" si="62"/>
        <v>48</v>
      </c>
      <c r="AD644">
        <f t="shared" si="63"/>
        <v>0</v>
      </c>
      <c r="AE644">
        <f t="shared" si="64"/>
        <v>0</v>
      </c>
      <c r="AF644">
        <f>'TP Factors'!$D$5</f>
        <v>0.88209793191670816</v>
      </c>
      <c r="AG644">
        <f t="shared" si="65"/>
        <v>0</v>
      </c>
    </row>
    <row r="645" spans="1:33">
      <c r="A645" s="28" t="s">
        <v>125</v>
      </c>
      <c r="B645" s="28">
        <v>0</v>
      </c>
      <c r="D645" s="29">
        <v>0</v>
      </c>
      <c r="E645" s="28" t="s">
        <v>102</v>
      </c>
      <c r="F645" s="28">
        <v>0</v>
      </c>
      <c r="G645" s="30">
        <v>29</v>
      </c>
      <c r="H645" s="28" t="s">
        <v>103</v>
      </c>
      <c r="I645" s="28" t="s">
        <v>104</v>
      </c>
      <c r="J645" s="28">
        <v>0</v>
      </c>
      <c r="K645" s="31">
        <v>93.447563798299996</v>
      </c>
      <c r="L645" s="31">
        <v>347.06765618499998</v>
      </c>
      <c r="M645" s="29">
        <v>0</v>
      </c>
      <c r="N645" s="29">
        <v>0</v>
      </c>
      <c r="O645" s="28">
        <v>0</v>
      </c>
      <c r="P645" s="28">
        <v>0</v>
      </c>
      <c r="Q645" s="32">
        <v>74778</v>
      </c>
      <c r="R645" s="32">
        <v>1200</v>
      </c>
      <c r="T645" s="28" t="s">
        <v>109</v>
      </c>
      <c r="U645" s="32">
        <v>54.65</v>
      </c>
      <c r="V645" s="32">
        <v>0</v>
      </c>
      <c r="W645" s="32">
        <v>2.23</v>
      </c>
      <c r="X645" s="32">
        <v>0.316</v>
      </c>
      <c r="Y645" s="32">
        <f t="shared" si="60"/>
        <v>1.5609999999999999</v>
      </c>
      <c r="Z645" s="32">
        <f t="shared" si="61"/>
        <v>0.158</v>
      </c>
      <c r="AA645" s="32">
        <v>0.22</v>
      </c>
      <c r="AB645" s="33">
        <v>8.5694614688500703E-2</v>
      </c>
      <c r="AC645">
        <f t="shared" si="62"/>
        <v>106</v>
      </c>
      <c r="AD645">
        <f t="shared" si="63"/>
        <v>0</v>
      </c>
      <c r="AE645">
        <f t="shared" si="64"/>
        <v>0</v>
      </c>
      <c r="AF645">
        <f>'TP Factors'!$D$5</f>
        <v>0.88209793191670816</v>
      </c>
      <c r="AG645">
        <f t="shared" si="65"/>
        <v>0</v>
      </c>
    </row>
    <row r="646" spans="1:33">
      <c r="A646" s="28" t="s">
        <v>125</v>
      </c>
      <c r="B646" s="28">
        <v>0</v>
      </c>
      <c r="D646" s="29">
        <v>0</v>
      </c>
      <c r="E646" s="28" t="s">
        <v>102</v>
      </c>
      <c r="F646" s="28">
        <v>0</v>
      </c>
      <c r="G646" s="30">
        <v>105</v>
      </c>
      <c r="H646" s="28" t="s">
        <v>103</v>
      </c>
      <c r="I646" s="28" t="s">
        <v>104</v>
      </c>
      <c r="J646" s="28">
        <v>0</v>
      </c>
      <c r="K646" s="31">
        <v>76.167406314499999</v>
      </c>
      <c r="L646" s="31">
        <v>342.60654479300001</v>
      </c>
      <c r="M646" s="29">
        <v>0</v>
      </c>
      <c r="N646" s="29">
        <v>0</v>
      </c>
      <c r="O646" s="28">
        <v>0</v>
      </c>
      <c r="P646" s="28">
        <v>0</v>
      </c>
      <c r="Q646" s="32">
        <v>74790</v>
      </c>
      <c r="R646" s="32">
        <v>1400</v>
      </c>
      <c r="T646" s="28" t="s">
        <v>106</v>
      </c>
      <c r="U646" s="32">
        <v>54.65</v>
      </c>
      <c r="V646" s="32">
        <v>0</v>
      </c>
      <c r="W646" s="32">
        <v>1.93</v>
      </c>
      <c r="X646" s="32">
        <v>0.497</v>
      </c>
      <c r="Y646" s="32">
        <f t="shared" si="60"/>
        <v>1.351</v>
      </c>
      <c r="Z646" s="32">
        <f t="shared" si="61"/>
        <v>0.2485</v>
      </c>
      <c r="AA646" s="32">
        <v>0.88600000000000001</v>
      </c>
      <c r="AB646" s="33">
        <v>8.4593071453299598E-2</v>
      </c>
      <c r="AC646">
        <f t="shared" si="62"/>
        <v>421</v>
      </c>
      <c r="AD646">
        <f t="shared" si="63"/>
        <v>1</v>
      </c>
      <c r="AE646">
        <f t="shared" si="64"/>
        <v>0.2</v>
      </c>
      <c r="AF646">
        <f>'TP Factors'!$D$5</f>
        <v>0.88209793191670816</v>
      </c>
      <c r="AG646">
        <f t="shared" si="65"/>
        <v>0.2</v>
      </c>
    </row>
    <row r="647" spans="1:33">
      <c r="A647" s="28" t="s">
        <v>125</v>
      </c>
      <c r="B647" s="28">
        <v>0</v>
      </c>
      <c r="D647" s="29">
        <v>0</v>
      </c>
      <c r="E647" s="28" t="s">
        <v>102</v>
      </c>
      <c r="F647" s="28">
        <v>0</v>
      </c>
      <c r="G647" s="30">
        <v>105</v>
      </c>
      <c r="H647" s="28" t="s">
        <v>103</v>
      </c>
      <c r="I647" s="28" t="s">
        <v>104</v>
      </c>
      <c r="J647" s="28">
        <v>0</v>
      </c>
      <c r="K647" s="31">
        <v>71.572966524400002</v>
      </c>
      <c r="L647" s="31">
        <v>287.24006423499998</v>
      </c>
      <c r="M647" s="29">
        <v>0</v>
      </c>
      <c r="N647" s="29">
        <v>0</v>
      </c>
      <c r="O647" s="28">
        <v>0</v>
      </c>
      <c r="P647" s="28">
        <v>0</v>
      </c>
      <c r="Q647" s="32">
        <v>74791</v>
      </c>
      <c r="R647" s="32">
        <v>1400</v>
      </c>
      <c r="T647" s="28" t="s">
        <v>106</v>
      </c>
      <c r="U647" s="32">
        <v>54.65</v>
      </c>
      <c r="V647" s="32">
        <v>0</v>
      </c>
      <c r="W647" s="32">
        <v>1.93</v>
      </c>
      <c r="X647" s="32">
        <v>0.497</v>
      </c>
      <c r="Y647" s="32">
        <f t="shared" si="60"/>
        <v>1.351</v>
      </c>
      <c r="Z647" s="32">
        <f t="shared" si="61"/>
        <v>0.2485</v>
      </c>
      <c r="AA647" s="32">
        <v>0.88600000000000001</v>
      </c>
      <c r="AB647" s="33">
        <v>7.0922519203246104E-2</v>
      </c>
      <c r="AC647">
        <f t="shared" si="62"/>
        <v>353</v>
      </c>
      <c r="AD647">
        <f t="shared" si="63"/>
        <v>1</v>
      </c>
      <c r="AE647">
        <f t="shared" si="64"/>
        <v>0.2</v>
      </c>
      <c r="AF647">
        <f>'TP Factors'!$D$5</f>
        <v>0.88209793191670816</v>
      </c>
      <c r="AG647">
        <f t="shared" si="65"/>
        <v>0.2</v>
      </c>
    </row>
    <row r="648" spans="1:33">
      <c r="A648" s="28" t="s">
        <v>125</v>
      </c>
      <c r="B648" s="28">
        <v>0</v>
      </c>
      <c r="D648" s="29">
        <v>0</v>
      </c>
      <c r="E648" s="28" t="s">
        <v>102</v>
      </c>
      <c r="F648" s="28">
        <v>0</v>
      </c>
      <c r="G648" s="30">
        <v>98</v>
      </c>
      <c r="H648" s="28" t="s">
        <v>103</v>
      </c>
      <c r="I648" s="28" t="s">
        <v>104</v>
      </c>
      <c r="J648" s="28">
        <v>0</v>
      </c>
      <c r="K648" s="31">
        <v>64.380393096000006</v>
      </c>
      <c r="L648" s="31">
        <v>188.69549487800001</v>
      </c>
      <c r="M648" s="29">
        <v>0</v>
      </c>
      <c r="N648" s="29">
        <v>0</v>
      </c>
      <c r="O648" s="28">
        <v>0</v>
      </c>
      <c r="P648" s="28">
        <v>0</v>
      </c>
      <c r="Q648" s="32">
        <v>74812</v>
      </c>
      <c r="R648" s="32">
        <v>1700</v>
      </c>
      <c r="T648" s="28" t="s">
        <v>139</v>
      </c>
      <c r="U648" s="32">
        <v>54.65</v>
      </c>
      <c r="V648" s="32">
        <v>0</v>
      </c>
      <c r="W648" s="32">
        <v>1.8</v>
      </c>
      <c r="X648" s="32">
        <v>0.47799999999999998</v>
      </c>
      <c r="Y648" s="32">
        <f t="shared" si="60"/>
        <v>1.26</v>
      </c>
      <c r="Z648" s="32">
        <f t="shared" si="61"/>
        <v>0.23899999999999999</v>
      </c>
      <c r="AA648" s="32">
        <v>0.78600000000000003</v>
      </c>
      <c r="AB648" s="33">
        <v>4.6590861865062602E-2</v>
      </c>
      <c r="AC648">
        <f t="shared" si="62"/>
        <v>206</v>
      </c>
      <c r="AD648">
        <f t="shared" si="63"/>
        <v>1</v>
      </c>
      <c r="AE648">
        <f t="shared" si="64"/>
        <v>0.1</v>
      </c>
      <c r="AF648">
        <f>'TP Factors'!$D$5</f>
        <v>0.88209793191670816</v>
      </c>
      <c r="AG648">
        <f t="shared" si="65"/>
        <v>0.1</v>
      </c>
    </row>
    <row r="649" spans="1:33">
      <c r="A649" s="28" t="s">
        <v>125</v>
      </c>
      <c r="B649" s="28">
        <v>0</v>
      </c>
      <c r="D649" s="29">
        <v>0</v>
      </c>
      <c r="E649" s="28" t="s">
        <v>102</v>
      </c>
      <c r="F649" s="28">
        <v>0</v>
      </c>
      <c r="G649" s="30">
        <v>98</v>
      </c>
      <c r="H649" s="28" t="s">
        <v>103</v>
      </c>
      <c r="I649" s="28" t="s">
        <v>104</v>
      </c>
      <c r="J649" s="28">
        <v>0</v>
      </c>
      <c r="K649" s="31">
        <v>23.078581771900001</v>
      </c>
      <c r="L649" s="31">
        <v>16.8124541253</v>
      </c>
      <c r="M649" s="29">
        <v>0</v>
      </c>
      <c r="N649" s="29">
        <v>0</v>
      </c>
      <c r="O649" s="28">
        <v>0</v>
      </c>
      <c r="P649" s="28">
        <v>0</v>
      </c>
      <c r="Q649" s="32">
        <v>74813</v>
      </c>
      <c r="R649" s="32">
        <v>1700</v>
      </c>
      <c r="T649" s="28" t="s">
        <v>139</v>
      </c>
      <c r="U649" s="32">
        <v>54.65</v>
      </c>
      <c r="V649" s="32">
        <v>0</v>
      </c>
      <c r="W649" s="32">
        <v>1.8</v>
      </c>
      <c r="X649" s="32">
        <v>0.47799999999999998</v>
      </c>
      <c r="Y649" s="32">
        <f t="shared" si="60"/>
        <v>1.26</v>
      </c>
      <c r="Z649" s="32">
        <f t="shared" si="61"/>
        <v>0.23899999999999999</v>
      </c>
      <c r="AA649" s="32">
        <v>0.78600000000000003</v>
      </c>
      <c r="AB649" s="33">
        <v>4.15116830369479E-3</v>
      </c>
      <c r="AC649">
        <f t="shared" si="62"/>
        <v>18</v>
      </c>
      <c r="AD649">
        <f t="shared" si="63"/>
        <v>0</v>
      </c>
      <c r="AE649">
        <f t="shared" si="64"/>
        <v>0</v>
      </c>
      <c r="AF649">
        <f>'TP Factors'!$D$5</f>
        <v>0.88209793191670816</v>
      </c>
      <c r="AG649">
        <f t="shared" si="65"/>
        <v>0</v>
      </c>
    </row>
    <row r="650" spans="1:33">
      <c r="A650" s="28" t="s">
        <v>125</v>
      </c>
      <c r="B650" s="28">
        <v>0</v>
      </c>
      <c r="D650" s="29">
        <v>0</v>
      </c>
      <c r="E650" s="28" t="s">
        <v>102</v>
      </c>
      <c r="F650" s="28">
        <v>0</v>
      </c>
      <c r="G650" s="30">
        <v>98</v>
      </c>
      <c r="H650" s="28" t="s">
        <v>103</v>
      </c>
      <c r="I650" s="28" t="s">
        <v>104</v>
      </c>
      <c r="J650" s="28">
        <v>0</v>
      </c>
      <c r="K650" s="31">
        <v>95.918345846400001</v>
      </c>
      <c r="L650" s="31">
        <v>430.95329182799998</v>
      </c>
      <c r="M650" s="29">
        <v>0</v>
      </c>
      <c r="N650" s="29">
        <v>0</v>
      </c>
      <c r="O650" s="28">
        <v>0</v>
      </c>
      <c r="P650" s="28">
        <v>0</v>
      </c>
      <c r="Q650" s="32">
        <v>74814</v>
      </c>
      <c r="R650" s="32">
        <v>1700</v>
      </c>
      <c r="T650" s="28" t="s">
        <v>139</v>
      </c>
      <c r="U650" s="32">
        <v>54.65</v>
      </c>
      <c r="V650" s="32">
        <v>0</v>
      </c>
      <c r="W650" s="32">
        <v>1.8</v>
      </c>
      <c r="X650" s="32">
        <v>0.47799999999999998</v>
      </c>
      <c r="Y650" s="32">
        <f t="shared" si="60"/>
        <v>1.26</v>
      </c>
      <c r="Z650" s="32">
        <f t="shared" si="61"/>
        <v>0.23899999999999999</v>
      </c>
      <c r="AA650" s="32">
        <v>0.78600000000000003</v>
      </c>
      <c r="AB650" s="33">
        <v>0.106406814150556</v>
      </c>
      <c r="AC650">
        <f t="shared" si="62"/>
        <v>470</v>
      </c>
      <c r="AD650">
        <f t="shared" si="63"/>
        <v>1</v>
      </c>
      <c r="AE650">
        <f t="shared" si="64"/>
        <v>0.2</v>
      </c>
      <c r="AF650">
        <f>'TP Factors'!$D$5</f>
        <v>0.88209793191670816</v>
      </c>
      <c r="AG650">
        <f t="shared" si="65"/>
        <v>0.2</v>
      </c>
    </row>
    <row r="651" spans="1:33">
      <c r="A651" s="28" t="s">
        <v>125</v>
      </c>
      <c r="B651" s="28">
        <v>0</v>
      </c>
      <c r="D651" s="29">
        <v>0</v>
      </c>
      <c r="E651" s="28" t="s">
        <v>102</v>
      </c>
      <c r="F651" s="28">
        <v>0</v>
      </c>
      <c r="G651" s="30">
        <v>98</v>
      </c>
      <c r="H651" s="28" t="s">
        <v>103</v>
      </c>
      <c r="I651" s="28" t="s">
        <v>104</v>
      </c>
      <c r="J651" s="28">
        <v>0</v>
      </c>
      <c r="K651" s="31">
        <v>101.553230207</v>
      </c>
      <c r="L651" s="31">
        <v>539.09006797899997</v>
      </c>
      <c r="M651" s="29">
        <v>0</v>
      </c>
      <c r="N651" s="29">
        <v>0</v>
      </c>
      <c r="O651" s="28">
        <v>0</v>
      </c>
      <c r="P651" s="28">
        <v>0</v>
      </c>
      <c r="Q651" s="32">
        <v>74816</v>
      </c>
      <c r="R651" s="32">
        <v>1700</v>
      </c>
      <c r="T651" s="28" t="s">
        <v>139</v>
      </c>
      <c r="U651" s="32">
        <v>54.65</v>
      </c>
      <c r="V651" s="32">
        <v>0</v>
      </c>
      <c r="W651" s="32">
        <v>1.8</v>
      </c>
      <c r="X651" s="32">
        <v>0.47799999999999998</v>
      </c>
      <c r="Y651" s="32">
        <f t="shared" si="60"/>
        <v>1.26</v>
      </c>
      <c r="Z651" s="32">
        <f t="shared" si="61"/>
        <v>0.23899999999999999</v>
      </c>
      <c r="AA651" s="32">
        <v>0.78600000000000003</v>
      </c>
      <c r="AB651" s="33">
        <v>0.13310690457990201</v>
      </c>
      <c r="AC651">
        <f t="shared" si="62"/>
        <v>588</v>
      </c>
      <c r="AD651">
        <f t="shared" si="63"/>
        <v>2</v>
      </c>
      <c r="AE651">
        <f t="shared" si="64"/>
        <v>0.3</v>
      </c>
      <c r="AF651">
        <f>'TP Factors'!$D$5</f>
        <v>0.88209793191670816</v>
      </c>
      <c r="AG651">
        <f t="shared" si="65"/>
        <v>0.3</v>
      </c>
    </row>
    <row r="652" spans="1:33">
      <c r="A652" s="28" t="s">
        <v>125</v>
      </c>
      <c r="B652" s="28">
        <v>0</v>
      </c>
      <c r="D652" s="29">
        <v>0</v>
      </c>
      <c r="E652" s="28" t="s">
        <v>102</v>
      </c>
      <c r="F652" s="28">
        <v>0</v>
      </c>
      <c r="G652" s="30">
        <v>98</v>
      </c>
      <c r="H652" s="28" t="s">
        <v>103</v>
      </c>
      <c r="I652" s="28" t="s">
        <v>104</v>
      </c>
      <c r="J652" s="28">
        <v>0</v>
      </c>
      <c r="K652" s="31">
        <v>87.535140641400005</v>
      </c>
      <c r="L652" s="31">
        <v>361.19148497399999</v>
      </c>
      <c r="M652" s="29">
        <v>0</v>
      </c>
      <c r="N652" s="29">
        <v>0</v>
      </c>
      <c r="O652" s="28">
        <v>0</v>
      </c>
      <c r="P652" s="28">
        <v>0</v>
      </c>
      <c r="Q652" s="32">
        <v>74817</v>
      </c>
      <c r="R652" s="32">
        <v>1700</v>
      </c>
      <c r="T652" s="28" t="s">
        <v>139</v>
      </c>
      <c r="U652" s="32">
        <v>54.65</v>
      </c>
      <c r="V652" s="32">
        <v>0</v>
      </c>
      <c r="W652" s="32">
        <v>1.8</v>
      </c>
      <c r="X652" s="32">
        <v>0.47799999999999998</v>
      </c>
      <c r="Y652" s="32">
        <f t="shared" si="60"/>
        <v>1.26</v>
      </c>
      <c r="Z652" s="32">
        <f t="shared" si="61"/>
        <v>0.23899999999999999</v>
      </c>
      <c r="AA652" s="32">
        <v>0.78600000000000003</v>
      </c>
      <c r="AB652" s="33">
        <v>8.9181926958310995E-2</v>
      </c>
      <c r="AC652">
        <f t="shared" si="62"/>
        <v>394</v>
      </c>
      <c r="AD652">
        <f t="shared" si="63"/>
        <v>1</v>
      </c>
      <c r="AE652">
        <f t="shared" si="64"/>
        <v>0.2</v>
      </c>
      <c r="AF652">
        <f>'TP Factors'!$D$5</f>
        <v>0.88209793191670816</v>
      </c>
      <c r="AG652">
        <f t="shared" si="65"/>
        <v>0.2</v>
      </c>
    </row>
    <row r="653" spans="1:33">
      <c r="A653" s="28" t="s">
        <v>125</v>
      </c>
      <c r="B653" s="28">
        <v>0</v>
      </c>
      <c r="D653" s="29">
        <v>0</v>
      </c>
      <c r="E653" s="28" t="s">
        <v>102</v>
      </c>
      <c r="F653" s="28">
        <v>0</v>
      </c>
      <c r="G653" s="30">
        <v>98</v>
      </c>
      <c r="H653" s="28" t="s">
        <v>103</v>
      </c>
      <c r="I653" s="28" t="s">
        <v>104</v>
      </c>
      <c r="J653" s="28">
        <v>0</v>
      </c>
      <c r="K653" s="31">
        <v>378.69818349299999</v>
      </c>
      <c r="L653" s="31">
        <v>6941.3690691900001</v>
      </c>
      <c r="M653" s="29">
        <v>0</v>
      </c>
      <c r="N653" s="29">
        <v>0</v>
      </c>
      <c r="O653" s="28">
        <v>0</v>
      </c>
      <c r="P653" s="28">
        <v>0</v>
      </c>
      <c r="Q653" s="32">
        <v>74818</v>
      </c>
      <c r="R653" s="32">
        <v>1700</v>
      </c>
      <c r="T653" s="28" t="s">
        <v>139</v>
      </c>
      <c r="U653" s="32">
        <v>54.65</v>
      </c>
      <c r="V653" s="32">
        <v>0</v>
      </c>
      <c r="W653" s="32">
        <v>1.8</v>
      </c>
      <c r="X653" s="32">
        <v>0.47799999999999998</v>
      </c>
      <c r="Y653" s="32">
        <f t="shared" si="60"/>
        <v>1.26</v>
      </c>
      <c r="Z653" s="32">
        <f t="shared" si="61"/>
        <v>0.23899999999999999</v>
      </c>
      <c r="AA653" s="32">
        <v>0.78600000000000003</v>
      </c>
      <c r="AB653" s="33">
        <v>1.7138959209920299</v>
      </c>
      <c r="AC653">
        <f t="shared" si="62"/>
        <v>7567</v>
      </c>
      <c r="AD653">
        <f t="shared" si="63"/>
        <v>21</v>
      </c>
      <c r="AE653">
        <f t="shared" si="64"/>
        <v>4</v>
      </c>
      <c r="AF653">
        <f>'TP Factors'!$D$5</f>
        <v>0.88209793191670816</v>
      </c>
      <c r="AG653">
        <f t="shared" si="65"/>
        <v>3.5</v>
      </c>
    </row>
    <row r="654" spans="1:33">
      <c r="A654" s="28" t="s">
        <v>125</v>
      </c>
      <c r="B654" s="28">
        <v>0</v>
      </c>
      <c r="D654" s="29">
        <v>0</v>
      </c>
      <c r="E654" s="28" t="s">
        <v>102</v>
      </c>
      <c r="F654" s="28">
        <v>0</v>
      </c>
      <c r="G654" s="30">
        <v>102.5</v>
      </c>
      <c r="H654" s="28" t="s">
        <v>103</v>
      </c>
      <c r="I654" s="28" t="s">
        <v>104</v>
      </c>
      <c r="J654" s="28">
        <v>0</v>
      </c>
      <c r="K654" s="31">
        <v>69.748497109699997</v>
      </c>
      <c r="L654" s="31">
        <v>127.515546958</v>
      </c>
      <c r="M654" s="29">
        <v>0</v>
      </c>
      <c r="N654" s="29">
        <v>0</v>
      </c>
      <c r="O654" s="28">
        <v>0</v>
      </c>
      <c r="P654" s="28">
        <v>0</v>
      </c>
      <c r="Q654" s="32">
        <v>74830</v>
      </c>
      <c r="R654" s="32">
        <v>1300</v>
      </c>
      <c r="T654" s="28" t="s">
        <v>129</v>
      </c>
      <c r="U654" s="32">
        <v>54.65</v>
      </c>
      <c r="V654" s="32">
        <v>0</v>
      </c>
      <c r="W654" s="32">
        <v>2.1</v>
      </c>
      <c r="X654" s="32">
        <v>0.51600000000000001</v>
      </c>
      <c r="Y654" s="32">
        <f t="shared" si="60"/>
        <v>1.47</v>
      </c>
      <c r="Z654" s="32">
        <f t="shared" si="61"/>
        <v>0.25800000000000001</v>
      </c>
      <c r="AA654" s="32">
        <v>0.66200000000000003</v>
      </c>
      <c r="AB654" s="33">
        <v>3.1484915864521498E-2</v>
      </c>
      <c r="AC654">
        <f t="shared" si="62"/>
        <v>117</v>
      </c>
      <c r="AD654">
        <f t="shared" si="63"/>
        <v>0</v>
      </c>
      <c r="AE654">
        <f t="shared" si="64"/>
        <v>0.1</v>
      </c>
      <c r="AF654">
        <f>'TP Factors'!$D$5</f>
        <v>0.88209793191670816</v>
      </c>
      <c r="AG654">
        <f t="shared" si="65"/>
        <v>0.1</v>
      </c>
    </row>
    <row r="655" spans="1:33">
      <c r="A655" s="28" t="s">
        <v>125</v>
      </c>
      <c r="B655" s="28">
        <v>0</v>
      </c>
      <c r="D655" s="29">
        <v>0</v>
      </c>
      <c r="E655" s="28" t="s">
        <v>102</v>
      </c>
      <c r="F655" s="28">
        <v>0</v>
      </c>
      <c r="G655" s="30">
        <v>29</v>
      </c>
      <c r="H655" s="28" t="s">
        <v>103</v>
      </c>
      <c r="I655" s="28" t="s">
        <v>104</v>
      </c>
      <c r="J655" s="28">
        <v>0</v>
      </c>
      <c r="K655" s="31">
        <v>140.442374629</v>
      </c>
      <c r="L655" s="31">
        <v>1069.91206605</v>
      </c>
      <c r="M655" s="29">
        <v>0</v>
      </c>
      <c r="N655" s="29">
        <v>0</v>
      </c>
      <c r="O655" s="28">
        <v>0</v>
      </c>
      <c r="P655" s="28">
        <v>0</v>
      </c>
      <c r="Q655" s="32">
        <v>74903</v>
      </c>
      <c r="R655" s="32">
        <v>1200</v>
      </c>
      <c r="T655" s="28" t="s">
        <v>109</v>
      </c>
      <c r="U655" s="32">
        <v>54.65</v>
      </c>
      <c r="V655" s="32">
        <v>0</v>
      </c>
      <c r="W655" s="32">
        <v>2.23</v>
      </c>
      <c r="X655" s="32">
        <v>0.316</v>
      </c>
      <c r="Y655" s="32">
        <f t="shared" si="60"/>
        <v>1.5609999999999999</v>
      </c>
      <c r="Z655" s="32">
        <f t="shared" si="61"/>
        <v>0.158</v>
      </c>
      <c r="AA655" s="32">
        <v>0.22</v>
      </c>
      <c r="AB655" s="33">
        <v>0.26417248958443601</v>
      </c>
      <c r="AC655">
        <f t="shared" si="62"/>
        <v>326</v>
      </c>
      <c r="AD655">
        <f t="shared" si="63"/>
        <v>1</v>
      </c>
      <c r="AE655">
        <f t="shared" si="64"/>
        <v>0.1</v>
      </c>
      <c r="AF655">
        <f>'TP Factors'!$D$5</f>
        <v>0.88209793191670816</v>
      </c>
      <c r="AG655">
        <f t="shared" si="65"/>
        <v>0.1</v>
      </c>
    </row>
    <row r="656" spans="1:33">
      <c r="A656" s="28" t="s">
        <v>125</v>
      </c>
      <c r="B656" s="28">
        <v>0</v>
      </c>
      <c r="D656" s="29">
        <v>0</v>
      </c>
      <c r="E656" s="28" t="s">
        <v>102</v>
      </c>
      <c r="F656" s="28">
        <v>0</v>
      </c>
      <c r="G656" s="30">
        <v>29</v>
      </c>
      <c r="H656" s="28" t="s">
        <v>103</v>
      </c>
      <c r="I656" s="28" t="s">
        <v>104</v>
      </c>
      <c r="J656" s="28">
        <v>0</v>
      </c>
      <c r="K656" s="31">
        <v>179.79218464900001</v>
      </c>
      <c r="L656" s="31">
        <v>1574.54922693</v>
      </c>
      <c r="M656" s="29">
        <v>0</v>
      </c>
      <c r="N656" s="29">
        <v>0</v>
      </c>
      <c r="O656" s="28">
        <v>0</v>
      </c>
      <c r="P656" s="28">
        <v>0</v>
      </c>
      <c r="Q656" s="32">
        <v>74904</v>
      </c>
      <c r="R656" s="32">
        <v>1200</v>
      </c>
      <c r="T656" s="28" t="s">
        <v>109</v>
      </c>
      <c r="U656" s="32">
        <v>54.65</v>
      </c>
      <c r="V656" s="32">
        <v>0</v>
      </c>
      <c r="W656" s="32">
        <v>2.23</v>
      </c>
      <c r="X656" s="32">
        <v>0.316</v>
      </c>
      <c r="Y656" s="32">
        <f t="shared" si="60"/>
        <v>1.5609999999999999</v>
      </c>
      <c r="Z656" s="32">
        <f t="shared" si="61"/>
        <v>0.158</v>
      </c>
      <c r="AA656" s="32">
        <v>0.22</v>
      </c>
      <c r="AB656" s="33">
        <v>0.38877266442924802</v>
      </c>
      <c r="AC656">
        <f t="shared" si="62"/>
        <v>480</v>
      </c>
      <c r="AD656">
        <f t="shared" si="63"/>
        <v>2</v>
      </c>
      <c r="AE656">
        <f t="shared" si="64"/>
        <v>0.2</v>
      </c>
      <c r="AF656">
        <f>'TP Factors'!$D$5</f>
        <v>0.88209793191670816</v>
      </c>
      <c r="AG656">
        <f t="shared" si="65"/>
        <v>0.2</v>
      </c>
    </row>
    <row r="657" spans="1:33">
      <c r="A657" s="28" t="s">
        <v>125</v>
      </c>
      <c r="B657" s="28">
        <v>0</v>
      </c>
      <c r="D657" s="29">
        <v>0</v>
      </c>
      <c r="E657" s="28" t="s">
        <v>102</v>
      </c>
      <c r="F657" s="28">
        <v>0</v>
      </c>
      <c r="G657" s="30">
        <v>29</v>
      </c>
      <c r="H657" s="28" t="s">
        <v>103</v>
      </c>
      <c r="I657" s="28" t="s">
        <v>104</v>
      </c>
      <c r="J657" s="28">
        <v>0</v>
      </c>
      <c r="K657" s="31">
        <v>260.32361552999998</v>
      </c>
      <c r="L657" s="31">
        <v>3084.63583793</v>
      </c>
      <c r="M657" s="29">
        <v>0</v>
      </c>
      <c r="N657" s="29">
        <v>0</v>
      </c>
      <c r="O657" s="28">
        <v>0</v>
      </c>
      <c r="P657" s="28">
        <v>0</v>
      </c>
      <c r="Q657" s="32">
        <v>74905</v>
      </c>
      <c r="R657" s="32">
        <v>1200</v>
      </c>
      <c r="T657" s="28" t="s">
        <v>109</v>
      </c>
      <c r="U657" s="32">
        <v>54.65</v>
      </c>
      <c r="V657" s="32">
        <v>0</v>
      </c>
      <c r="W657" s="32">
        <v>2.23</v>
      </c>
      <c r="X657" s="32">
        <v>0.316</v>
      </c>
      <c r="Y657" s="32">
        <f t="shared" si="60"/>
        <v>1.5609999999999999</v>
      </c>
      <c r="Z657" s="32">
        <f t="shared" si="61"/>
        <v>0.158</v>
      </c>
      <c r="AA657" s="32">
        <v>0.22</v>
      </c>
      <c r="AB657" s="33">
        <v>0.76162884750695803</v>
      </c>
      <c r="AC657">
        <f t="shared" si="62"/>
        <v>941</v>
      </c>
      <c r="AD657">
        <f t="shared" si="63"/>
        <v>3</v>
      </c>
      <c r="AE657">
        <f t="shared" si="64"/>
        <v>0.3</v>
      </c>
      <c r="AF657">
        <f>'TP Factors'!$D$5</f>
        <v>0.88209793191670816</v>
      </c>
      <c r="AG657">
        <f t="shared" si="65"/>
        <v>0.3</v>
      </c>
    </row>
    <row r="658" spans="1:33">
      <c r="A658" s="28" t="s">
        <v>125</v>
      </c>
      <c r="B658" s="28">
        <v>0</v>
      </c>
      <c r="D658" s="29">
        <v>0</v>
      </c>
      <c r="E658" s="28" t="s">
        <v>102</v>
      </c>
      <c r="F658" s="28">
        <v>0</v>
      </c>
      <c r="G658" s="30">
        <v>102.5</v>
      </c>
      <c r="H658" s="28" t="s">
        <v>103</v>
      </c>
      <c r="I658" s="28" t="s">
        <v>104</v>
      </c>
      <c r="J658" s="28">
        <v>0</v>
      </c>
      <c r="K658" s="31">
        <v>66.363350220599997</v>
      </c>
      <c r="L658" s="31">
        <v>228.32654650999999</v>
      </c>
      <c r="M658" s="29">
        <v>0</v>
      </c>
      <c r="N658" s="29">
        <v>0</v>
      </c>
      <c r="O658" s="28">
        <v>0</v>
      </c>
      <c r="P658" s="28">
        <v>0</v>
      </c>
      <c r="Q658" s="32">
        <v>74957</v>
      </c>
      <c r="R658" s="32">
        <v>1300</v>
      </c>
      <c r="T658" s="28" t="s">
        <v>153</v>
      </c>
      <c r="U658" s="32">
        <v>54.65</v>
      </c>
      <c r="V658" s="32">
        <v>0</v>
      </c>
      <c r="W658" s="32">
        <v>2.1</v>
      </c>
      <c r="X658" s="32">
        <v>0.51600000000000001</v>
      </c>
      <c r="Y658" s="32">
        <f t="shared" si="60"/>
        <v>1.47</v>
      </c>
      <c r="Z658" s="32">
        <f t="shared" si="61"/>
        <v>0.25800000000000001</v>
      </c>
      <c r="AA658" s="32">
        <v>0.63100000000000001</v>
      </c>
      <c r="AB658" s="33">
        <v>5.6376137629351501E-2</v>
      </c>
      <c r="AC658">
        <f t="shared" si="62"/>
        <v>200</v>
      </c>
      <c r="AD658">
        <f t="shared" si="63"/>
        <v>1</v>
      </c>
      <c r="AE658">
        <f t="shared" si="64"/>
        <v>0.1</v>
      </c>
      <c r="AF658">
        <f>'TP Factors'!$D$5</f>
        <v>0.88209793191670816</v>
      </c>
      <c r="AG658">
        <f t="shared" si="65"/>
        <v>0.1</v>
      </c>
    </row>
    <row r="659" spans="1:33">
      <c r="A659" s="28" t="s">
        <v>125</v>
      </c>
      <c r="B659" s="28">
        <v>0</v>
      </c>
      <c r="D659" s="29">
        <v>0</v>
      </c>
      <c r="E659" s="28" t="s">
        <v>102</v>
      </c>
      <c r="F659" s="28">
        <v>0</v>
      </c>
      <c r="G659" s="30">
        <v>102.5</v>
      </c>
      <c r="H659" s="28" t="s">
        <v>103</v>
      </c>
      <c r="I659" s="28" t="s">
        <v>104</v>
      </c>
      <c r="J659" s="28">
        <v>0</v>
      </c>
      <c r="K659" s="31">
        <v>366.19980631599998</v>
      </c>
      <c r="L659" s="31">
        <v>1335.06677726</v>
      </c>
      <c r="M659" s="29">
        <v>0</v>
      </c>
      <c r="N659" s="29">
        <v>0</v>
      </c>
      <c r="O659" s="28">
        <v>0</v>
      </c>
      <c r="P659" s="28">
        <v>0</v>
      </c>
      <c r="Q659" s="32">
        <v>74958</v>
      </c>
      <c r="R659" s="32">
        <v>1300</v>
      </c>
      <c r="T659" s="28" t="s">
        <v>153</v>
      </c>
      <c r="U659" s="32">
        <v>54.65</v>
      </c>
      <c r="V659" s="32">
        <v>0</v>
      </c>
      <c r="W659" s="32">
        <v>2.1</v>
      </c>
      <c r="X659" s="32">
        <v>0.51600000000000001</v>
      </c>
      <c r="Y659" s="32">
        <f t="shared" si="60"/>
        <v>1.47</v>
      </c>
      <c r="Z659" s="32">
        <f t="shared" si="61"/>
        <v>0.25800000000000001</v>
      </c>
      <c r="AA659" s="32">
        <v>0.63100000000000001</v>
      </c>
      <c r="AB659" s="33">
        <v>0.32964131220058801</v>
      </c>
      <c r="AC659">
        <f t="shared" si="62"/>
        <v>1168</v>
      </c>
      <c r="AD659">
        <f t="shared" si="63"/>
        <v>4</v>
      </c>
      <c r="AE659">
        <f t="shared" si="64"/>
        <v>0.7</v>
      </c>
      <c r="AF659">
        <f>'TP Factors'!$D$5</f>
        <v>0.88209793191670816</v>
      </c>
      <c r="AG659">
        <f t="shared" si="65"/>
        <v>0.6</v>
      </c>
    </row>
    <row r="660" spans="1:33">
      <c r="A660" s="28" t="s">
        <v>125</v>
      </c>
      <c r="B660" s="28">
        <v>0</v>
      </c>
      <c r="D660" s="29">
        <v>0</v>
      </c>
      <c r="E660" s="28" t="s">
        <v>102</v>
      </c>
      <c r="F660" s="28">
        <v>0</v>
      </c>
      <c r="G660" s="30">
        <v>102.5</v>
      </c>
      <c r="H660" s="28" t="s">
        <v>103</v>
      </c>
      <c r="I660" s="28" t="s">
        <v>104</v>
      </c>
      <c r="J660" s="28">
        <v>0</v>
      </c>
      <c r="K660" s="31">
        <v>423.62957515099998</v>
      </c>
      <c r="L660" s="31">
        <v>5854.61644703</v>
      </c>
      <c r="M660" s="29">
        <v>0</v>
      </c>
      <c r="N660" s="29">
        <v>0</v>
      </c>
      <c r="O660" s="28">
        <v>0</v>
      </c>
      <c r="P660" s="28">
        <v>0</v>
      </c>
      <c r="Q660" s="32">
        <v>74959</v>
      </c>
      <c r="R660" s="32">
        <v>1300</v>
      </c>
      <c r="T660" s="28" t="s">
        <v>129</v>
      </c>
      <c r="U660" s="32">
        <v>54.65</v>
      </c>
      <c r="V660" s="32">
        <v>0</v>
      </c>
      <c r="W660" s="32">
        <v>2.1</v>
      </c>
      <c r="X660" s="32">
        <v>0.51600000000000001</v>
      </c>
      <c r="Y660" s="32">
        <f t="shared" si="60"/>
        <v>1.47</v>
      </c>
      <c r="Z660" s="32">
        <f t="shared" si="61"/>
        <v>0.25800000000000001</v>
      </c>
      <c r="AA660" s="32">
        <v>0.66200000000000003</v>
      </c>
      <c r="AB660" s="33">
        <v>1.4455645141668001</v>
      </c>
      <c r="AC660">
        <f t="shared" si="62"/>
        <v>5376</v>
      </c>
      <c r="AD660">
        <f t="shared" si="63"/>
        <v>17</v>
      </c>
      <c r="AE660">
        <f t="shared" si="64"/>
        <v>3.1</v>
      </c>
      <c r="AF660">
        <f>'TP Factors'!$D$5</f>
        <v>0.88209793191670816</v>
      </c>
      <c r="AG660">
        <f t="shared" si="65"/>
        <v>2.7</v>
      </c>
    </row>
    <row r="661" spans="1:33">
      <c r="A661" s="28" t="s">
        <v>125</v>
      </c>
      <c r="B661" s="28">
        <v>0</v>
      </c>
      <c r="D661" s="29">
        <v>0</v>
      </c>
      <c r="E661" s="28" t="s">
        <v>102</v>
      </c>
      <c r="F661" s="28">
        <v>0</v>
      </c>
      <c r="G661" s="30">
        <v>102.5</v>
      </c>
      <c r="H661" s="28" t="s">
        <v>103</v>
      </c>
      <c r="I661" s="28" t="s">
        <v>104</v>
      </c>
      <c r="J661" s="28">
        <v>0</v>
      </c>
      <c r="K661" s="31">
        <v>266.04456459099998</v>
      </c>
      <c r="L661" s="31">
        <v>2714.0247451800001</v>
      </c>
      <c r="M661" s="29">
        <v>0</v>
      </c>
      <c r="N661" s="29">
        <v>0</v>
      </c>
      <c r="O661" s="28">
        <v>0</v>
      </c>
      <c r="P661" s="28">
        <v>0</v>
      </c>
      <c r="Q661" s="32">
        <v>74960</v>
      </c>
      <c r="R661" s="32">
        <v>1300</v>
      </c>
      <c r="T661" s="28" t="s">
        <v>153</v>
      </c>
      <c r="U661" s="32">
        <v>54.65</v>
      </c>
      <c r="V661" s="32">
        <v>0</v>
      </c>
      <c r="W661" s="32">
        <v>2.1</v>
      </c>
      <c r="X661" s="32">
        <v>0.51600000000000001</v>
      </c>
      <c r="Y661" s="32">
        <f t="shared" si="60"/>
        <v>1.47</v>
      </c>
      <c r="Z661" s="32">
        <f t="shared" si="61"/>
        <v>0.25800000000000001</v>
      </c>
      <c r="AA661" s="32">
        <v>0.63100000000000001</v>
      </c>
      <c r="AB661" s="33">
        <v>0.67012027511213001</v>
      </c>
      <c r="AC661">
        <f t="shared" si="62"/>
        <v>2375</v>
      </c>
      <c r="AD661">
        <f t="shared" si="63"/>
        <v>8</v>
      </c>
      <c r="AE661">
        <f t="shared" si="64"/>
        <v>1.4</v>
      </c>
      <c r="AF661">
        <f>'TP Factors'!$D$5</f>
        <v>0.88209793191670816</v>
      </c>
      <c r="AG661">
        <f t="shared" si="65"/>
        <v>1.2</v>
      </c>
    </row>
    <row r="662" spans="1:33">
      <c r="A662" s="28" t="s">
        <v>125</v>
      </c>
      <c r="B662" s="28">
        <v>0</v>
      </c>
      <c r="D662" s="29">
        <v>0</v>
      </c>
      <c r="E662" s="28" t="s">
        <v>102</v>
      </c>
      <c r="F662" s="28">
        <v>0</v>
      </c>
      <c r="G662" s="30">
        <v>102.5</v>
      </c>
      <c r="H662" s="28" t="s">
        <v>103</v>
      </c>
      <c r="I662" s="28" t="s">
        <v>104</v>
      </c>
      <c r="J662" s="28">
        <v>0</v>
      </c>
      <c r="K662" s="31">
        <v>86.746095653099999</v>
      </c>
      <c r="L662" s="31">
        <v>349.224110897</v>
      </c>
      <c r="M662" s="29">
        <v>0</v>
      </c>
      <c r="N662" s="29">
        <v>0</v>
      </c>
      <c r="O662" s="28">
        <v>0</v>
      </c>
      <c r="P662" s="28">
        <v>0</v>
      </c>
      <c r="Q662" s="32">
        <v>74961</v>
      </c>
      <c r="R662" s="32">
        <v>1300</v>
      </c>
      <c r="T662" s="28" t="s">
        <v>153</v>
      </c>
      <c r="U662" s="32">
        <v>54.65</v>
      </c>
      <c r="V662" s="32">
        <v>0</v>
      </c>
      <c r="W662" s="32">
        <v>2.1</v>
      </c>
      <c r="X662" s="32">
        <v>0.51600000000000001</v>
      </c>
      <c r="Y662" s="32">
        <f t="shared" si="60"/>
        <v>1.47</v>
      </c>
      <c r="Z662" s="32">
        <f t="shared" si="61"/>
        <v>0.25800000000000001</v>
      </c>
      <c r="AA662" s="32">
        <v>0.63100000000000001</v>
      </c>
      <c r="AB662" s="33">
        <v>8.6227004579757197E-2</v>
      </c>
      <c r="AC662">
        <f t="shared" si="62"/>
        <v>306</v>
      </c>
      <c r="AD662">
        <f t="shared" si="63"/>
        <v>1</v>
      </c>
      <c r="AE662">
        <f t="shared" si="64"/>
        <v>0.2</v>
      </c>
      <c r="AF662">
        <f>'TP Factors'!$D$5</f>
        <v>0.88209793191670816</v>
      </c>
      <c r="AG662">
        <f t="shared" si="65"/>
        <v>0.2</v>
      </c>
    </row>
    <row r="663" spans="1:33">
      <c r="A663" s="28" t="s">
        <v>125</v>
      </c>
      <c r="B663" s="28">
        <v>0</v>
      </c>
      <c r="D663" s="29">
        <v>0</v>
      </c>
      <c r="E663" s="28" t="s">
        <v>102</v>
      </c>
      <c r="F663" s="28">
        <v>0</v>
      </c>
      <c r="G663" s="30">
        <v>102.5</v>
      </c>
      <c r="H663" s="28" t="s">
        <v>103</v>
      </c>
      <c r="I663" s="28" t="s">
        <v>104</v>
      </c>
      <c r="J663" s="28">
        <v>0</v>
      </c>
      <c r="K663" s="31">
        <v>93.544509759700006</v>
      </c>
      <c r="L663" s="31">
        <v>406.10788449400002</v>
      </c>
      <c r="M663" s="29">
        <v>0</v>
      </c>
      <c r="N663" s="29">
        <v>0</v>
      </c>
      <c r="O663" s="28">
        <v>0</v>
      </c>
      <c r="P663" s="28">
        <v>0</v>
      </c>
      <c r="Q663" s="32">
        <v>74962</v>
      </c>
      <c r="R663" s="32">
        <v>1300</v>
      </c>
      <c r="T663" s="28" t="s">
        <v>153</v>
      </c>
      <c r="U663" s="32">
        <v>54.65</v>
      </c>
      <c r="V663" s="32">
        <v>0</v>
      </c>
      <c r="W663" s="32">
        <v>2.1</v>
      </c>
      <c r="X663" s="32">
        <v>0.51600000000000001</v>
      </c>
      <c r="Y663" s="32">
        <f t="shared" si="60"/>
        <v>1.47</v>
      </c>
      <c r="Z663" s="32">
        <f t="shared" si="61"/>
        <v>0.25800000000000001</v>
      </c>
      <c r="AA663" s="32">
        <v>0.63100000000000001</v>
      </c>
      <c r="AB663" s="33">
        <v>0.100272190108533</v>
      </c>
      <c r="AC663">
        <f t="shared" si="62"/>
        <v>355</v>
      </c>
      <c r="AD663">
        <f t="shared" si="63"/>
        <v>1</v>
      </c>
      <c r="AE663">
        <f t="shared" si="64"/>
        <v>0.2</v>
      </c>
      <c r="AF663">
        <f>'TP Factors'!$D$5</f>
        <v>0.88209793191670816</v>
      </c>
      <c r="AG663">
        <f t="shared" si="65"/>
        <v>0.2</v>
      </c>
    </row>
    <row r="664" spans="1:33">
      <c r="A664" s="28" t="s">
        <v>125</v>
      </c>
      <c r="B664" s="28">
        <v>0</v>
      </c>
      <c r="D664" s="29">
        <v>0</v>
      </c>
      <c r="E664" s="28" t="s">
        <v>102</v>
      </c>
      <c r="F664" s="28">
        <v>0</v>
      </c>
      <c r="G664" s="30">
        <v>102.5</v>
      </c>
      <c r="H664" s="28" t="s">
        <v>103</v>
      </c>
      <c r="I664" s="28" t="s">
        <v>104</v>
      </c>
      <c r="J664" s="28">
        <v>0</v>
      </c>
      <c r="K664" s="31">
        <v>100.885591444</v>
      </c>
      <c r="L664" s="31">
        <v>546.84372020199999</v>
      </c>
      <c r="M664" s="29">
        <v>0</v>
      </c>
      <c r="N664" s="29">
        <v>0</v>
      </c>
      <c r="O664" s="28">
        <v>0</v>
      </c>
      <c r="P664" s="28">
        <v>0</v>
      </c>
      <c r="Q664" s="32">
        <v>74963</v>
      </c>
      <c r="R664" s="32">
        <v>1300</v>
      </c>
      <c r="T664" s="28" t="s">
        <v>153</v>
      </c>
      <c r="U664" s="32">
        <v>54.65</v>
      </c>
      <c r="V664" s="32">
        <v>0</v>
      </c>
      <c r="W664" s="32">
        <v>2.1</v>
      </c>
      <c r="X664" s="32">
        <v>0.51600000000000001</v>
      </c>
      <c r="Y664" s="32">
        <f t="shared" si="60"/>
        <v>1.47</v>
      </c>
      <c r="Z664" s="32">
        <f t="shared" si="61"/>
        <v>0.25800000000000001</v>
      </c>
      <c r="AA664" s="32">
        <v>0.63100000000000001</v>
      </c>
      <c r="AB664" s="33">
        <v>0.13502135919466901</v>
      </c>
      <c r="AC664">
        <f t="shared" si="62"/>
        <v>479</v>
      </c>
      <c r="AD664">
        <f t="shared" si="63"/>
        <v>2</v>
      </c>
      <c r="AE664">
        <f t="shared" si="64"/>
        <v>0.3</v>
      </c>
      <c r="AF664">
        <f>'TP Factors'!$D$5</f>
        <v>0.88209793191670816</v>
      </c>
      <c r="AG664">
        <f t="shared" si="65"/>
        <v>0.3</v>
      </c>
    </row>
    <row r="665" spans="1:33">
      <c r="A665" s="28" t="s">
        <v>125</v>
      </c>
      <c r="B665" s="28">
        <v>0</v>
      </c>
      <c r="D665" s="29">
        <v>0</v>
      </c>
      <c r="E665" s="28" t="s">
        <v>102</v>
      </c>
      <c r="F665" s="28">
        <v>0</v>
      </c>
      <c r="G665" s="30">
        <v>102.5</v>
      </c>
      <c r="H665" s="28" t="s">
        <v>103</v>
      </c>
      <c r="I665" s="28" t="s">
        <v>104</v>
      </c>
      <c r="J665" s="28">
        <v>0</v>
      </c>
      <c r="K665" s="31">
        <v>86.740156063000001</v>
      </c>
      <c r="L665" s="31">
        <v>339.25802330400001</v>
      </c>
      <c r="M665" s="29">
        <v>0</v>
      </c>
      <c r="N665" s="29">
        <v>0</v>
      </c>
      <c r="O665" s="28">
        <v>0</v>
      </c>
      <c r="P665" s="28">
        <v>0</v>
      </c>
      <c r="Q665" s="32">
        <v>74964</v>
      </c>
      <c r="R665" s="32">
        <v>1300</v>
      </c>
      <c r="T665" s="28" t="s">
        <v>153</v>
      </c>
      <c r="U665" s="32">
        <v>54.65</v>
      </c>
      <c r="V665" s="32">
        <v>0</v>
      </c>
      <c r="W665" s="32">
        <v>2.1</v>
      </c>
      <c r="X665" s="32">
        <v>0.51600000000000001</v>
      </c>
      <c r="Y665" s="32">
        <f t="shared" si="60"/>
        <v>1.47</v>
      </c>
      <c r="Z665" s="32">
        <f t="shared" si="61"/>
        <v>0.25800000000000001</v>
      </c>
      <c r="AA665" s="32">
        <v>0.63100000000000001</v>
      </c>
      <c r="AB665" s="33">
        <v>8.3766307188203201E-2</v>
      </c>
      <c r="AC665">
        <f t="shared" si="62"/>
        <v>297</v>
      </c>
      <c r="AD665">
        <f t="shared" si="63"/>
        <v>1</v>
      </c>
      <c r="AE665">
        <f t="shared" si="64"/>
        <v>0.2</v>
      </c>
      <c r="AF665">
        <f>'TP Factors'!$D$5</f>
        <v>0.88209793191670816</v>
      </c>
      <c r="AG665">
        <f t="shared" si="65"/>
        <v>0.2</v>
      </c>
    </row>
    <row r="666" spans="1:33">
      <c r="A666" s="28" t="s">
        <v>125</v>
      </c>
      <c r="B666" s="28">
        <v>0</v>
      </c>
      <c r="D666" s="29">
        <v>0</v>
      </c>
      <c r="E666" s="28" t="s">
        <v>102</v>
      </c>
      <c r="F666" s="28">
        <v>0</v>
      </c>
      <c r="G666" s="30">
        <v>102.5</v>
      </c>
      <c r="H666" s="28" t="s">
        <v>103</v>
      </c>
      <c r="I666" s="28" t="s">
        <v>104</v>
      </c>
      <c r="J666" s="28">
        <v>0</v>
      </c>
      <c r="K666" s="31">
        <v>83.784169732500004</v>
      </c>
      <c r="L666" s="31">
        <v>216.77331989000001</v>
      </c>
      <c r="M666" s="29">
        <v>0</v>
      </c>
      <c r="N666" s="29">
        <v>0</v>
      </c>
      <c r="O666" s="28">
        <v>0</v>
      </c>
      <c r="P666" s="28">
        <v>0</v>
      </c>
      <c r="Q666" s="32">
        <v>74967</v>
      </c>
      <c r="R666" s="32">
        <v>1300</v>
      </c>
      <c r="T666" s="28" t="s">
        <v>124</v>
      </c>
      <c r="U666" s="32">
        <v>54.65</v>
      </c>
      <c r="V666" s="32">
        <v>0</v>
      </c>
      <c r="W666" s="32">
        <v>2.1</v>
      </c>
      <c r="X666" s="32">
        <v>0.51600000000000001</v>
      </c>
      <c r="Y666" s="32">
        <f t="shared" si="60"/>
        <v>1.47</v>
      </c>
      <c r="Z666" s="32">
        <f t="shared" si="61"/>
        <v>0.25800000000000001</v>
      </c>
      <c r="AA666" s="32">
        <v>0.69199999999999995</v>
      </c>
      <c r="AB666" s="33">
        <v>5.3523565440384897E-2</v>
      </c>
      <c r="AC666">
        <f t="shared" si="62"/>
        <v>208</v>
      </c>
      <c r="AD666">
        <f t="shared" si="63"/>
        <v>1</v>
      </c>
      <c r="AE666">
        <f t="shared" si="64"/>
        <v>0.1</v>
      </c>
      <c r="AF666">
        <f>'TP Factors'!$D$5</f>
        <v>0.88209793191670816</v>
      </c>
      <c r="AG666">
        <f t="shared" si="65"/>
        <v>0.1</v>
      </c>
    </row>
    <row r="667" spans="1:33">
      <c r="A667" s="28" t="s">
        <v>125</v>
      </c>
      <c r="B667" s="28">
        <v>0</v>
      </c>
      <c r="D667" s="29">
        <v>0</v>
      </c>
      <c r="E667" s="28" t="s">
        <v>102</v>
      </c>
      <c r="F667" s="28">
        <v>0</v>
      </c>
      <c r="G667" s="30">
        <v>102.5</v>
      </c>
      <c r="H667" s="28" t="s">
        <v>103</v>
      </c>
      <c r="I667" s="28" t="s">
        <v>104</v>
      </c>
      <c r="J667" s="28">
        <v>0</v>
      </c>
      <c r="K667" s="31">
        <v>18.4469994265</v>
      </c>
      <c r="L667" s="31">
        <v>9.9917829606499993</v>
      </c>
      <c r="M667" s="29">
        <v>0</v>
      </c>
      <c r="N667" s="29">
        <v>0</v>
      </c>
      <c r="O667" s="28">
        <v>0</v>
      </c>
      <c r="P667" s="28">
        <v>0</v>
      </c>
      <c r="Q667" s="32">
        <v>74968</v>
      </c>
      <c r="R667" s="32">
        <v>1300</v>
      </c>
      <c r="T667" s="28" t="s">
        <v>124</v>
      </c>
      <c r="U667" s="32">
        <v>54.65</v>
      </c>
      <c r="V667" s="32">
        <v>0</v>
      </c>
      <c r="W667" s="32">
        <v>2.1</v>
      </c>
      <c r="X667" s="32">
        <v>0.51600000000000001</v>
      </c>
      <c r="Y667" s="32">
        <f t="shared" si="60"/>
        <v>1.47</v>
      </c>
      <c r="Z667" s="32">
        <f t="shared" si="61"/>
        <v>0.25800000000000001</v>
      </c>
      <c r="AA667" s="32">
        <v>0.69199999999999995</v>
      </c>
      <c r="AB667" s="33">
        <v>2.4670741602240099E-3</v>
      </c>
      <c r="AC667">
        <f t="shared" si="62"/>
        <v>10</v>
      </c>
      <c r="AD667">
        <f t="shared" si="63"/>
        <v>0</v>
      </c>
      <c r="AE667">
        <f t="shared" si="64"/>
        <v>0</v>
      </c>
      <c r="AF667">
        <f>'TP Factors'!$D$5</f>
        <v>0.88209793191670816</v>
      </c>
      <c r="AG667">
        <f t="shared" si="65"/>
        <v>0</v>
      </c>
    </row>
    <row r="668" spans="1:33">
      <c r="A668" s="28" t="s">
        <v>125</v>
      </c>
      <c r="B668" s="28">
        <v>0</v>
      </c>
      <c r="D668" s="29">
        <v>0</v>
      </c>
      <c r="E668" s="28" t="s">
        <v>102</v>
      </c>
      <c r="F668" s="28">
        <v>0</v>
      </c>
      <c r="G668" s="30">
        <v>102.5</v>
      </c>
      <c r="H668" s="28" t="s">
        <v>103</v>
      </c>
      <c r="I668" s="28" t="s">
        <v>104</v>
      </c>
      <c r="J668" s="28">
        <v>0</v>
      </c>
      <c r="K668" s="31">
        <v>74.255627929499994</v>
      </c>
      <c r="L668" s="31">
        <v>261.77007207000003</v>
      </c>
      <c r="M668" s="29">
        <v>0</v>
      </c>
      <c r="N668" s="29">
        <v>0</v>
      </c>
      <c r="O668" s="28">
        <v>0</v>
      </c>
      <c r="P668" s="28">
        <v>0</v>
      </c>
      <c r="Q668" s="32">
        <v>74969</v>
      </c>
      <c r="R668" s="32">
        <v>1300</v>
      </c>
      <c r="T668" s="28" t="s">
        <v>124</v>
      </c>
      <c r="U668" s="32">
        <v>54.65</v>
      </c>
      <c r="V668" s="32">
        <v>0</v>
      </c>
      <c r="W668" s="32">
        <v>2.1</v>
      </c>
      <c r="X668" s="32">
        <v>0.51600000000000001</v>
      </c>
      <c r="Y668" s="32">
        <f t="shared" si="60"/>
        <v>1.47</v>
      </c>
      <c r="Z668" s="32">
        <f t="shared" si="61"/>
        <v>0.25800000000000001</v>
      </c>
      <c r="AA668" s="32">
        <v>0.69199999999999995</v>
      </c>
      <c r="AB668" s="33">
        <v>6.4633730399808506E-2</v>
      </c>
      <c r="AC668">
        <f t="shared" si="62"/>
        <v>251</v>
      </c>
      <c r="AD668">
        <f t="shared" si="63"/>
        <v>1</v>
      </c>
      <c r="AE668">
        <f t="shared" si="64"/>
        <v>0.1</v>
      </c>
      <c r="AF668">
        <f>'TP Factors'!$D$5</f>
        <v>0.88209793191670816</v>
      </c>
      <c r="AG668">
        <f t="shared" si="65"/>
        <v>0.1</v>
      </c>
    </row>
    <row r="669" spans="1:33">
      <c r="A669" s="28" t="s">
        <v>125</v>
      </c>
      <c r="B669" s="28">
        <v>0</v>
      </c>
      <c r="D669" s="29">
        <v>0</v>
      </c>
      <c r="E669" s="28" t="s">
        <v>102</v>
      </c>
      <c r="F669" s="28">
        <v>0</v>
      </c>
      <c r="G669" s="30">
        <v>102.5</v>
      </c>
      <c r="H669" s="28" t="s">
        <v>103</v>
      </c>
      <c r="I669" s="28" t="s">
        <v>104</v>
      </c>
      <c r="J669" s="28">
        <v>0</v>
      </c>
      <c r="K669" s="31">
        <v>56.887002613600004</v>
      </c>
      <c r="L669" s="31">
        <v>153.63443209299999</v>
      </c>
      <c r="M669" s="29">
        <v>0</v>
      </c>
      <c r="N669" s="29">
        <v>0</v>
      </c>
      <c r="O669" s="28">
        <v>0</v>
      </c>
      <c r="P669" s="28">
        <v>0</v>
      </c>
      <c r="Q669" s="32">
        <v>74970</v>
      </c>
      <c r="R669" s="32">
        <v>1300</v>
      </c>
      <c r="T669" s="28" t="s">
        <v>124</v>
      </c>
      <c r="U669" s="32">
        <v>54.65</v>
      </c>
      <c r="V669" s="32">
        <v>0</v>
      </c>
      <c r="W669" s="32">
        <v>2.1</v>
      </c>
      <c r="X669" s="32">
        <v>0.51600000000000001</v>
      </c>
      <c r="Y669" s="32">
        <f t="shared" si="60"/>
        <v>1.47</v>
      </c>
      <c r="Z669" s="32">
        <f t="shared" si="61"/>
        <v>0.25800000000000001</v>
      </c>
      <c r="AA669" s="32">
        <v>0.69199999999999995</v>
      </c>
      <c r="AB669" s="33">
        <v>3.7933926907713897E-2</v>
      </c>
      <c r="AC669">
        <f t="shared" si="62"/>
        <v>147</v>
      </c>
      <c r="AD669">
        <f t="shared" si="63"/>
        <v>0</v>
      </c>
      <c r="AE669">
        <f t="shared" si="64"/>
        <v>0.1</v>
      </c>
      <c r="AF669">
        <f>'TP Factors'!$D$5</f>
        <v>0.88209793191670816</v>
      </c>
      <c r="AG669">
        <f t="shared" si="65"/>
        <v>0.1</v>
      </c>
    </row>
    <row r="670" spans="1:33">
      <c r="A670" s="28" t="s">
        <v>125</v>
      </c>
      <c r="B670" s="28">
        <v>0</v>
      </c>
      <c r="D670" s="29">
        <v>0</v>
      </c>
      <c r="E670" s="28" t="s">
        <v>102</v>
      </c>
      <c r="F670" s="28">
        <v>0</v>
      </c>
      <c r="G670" s="30">
        <v>102.5</v>
      </c>
      <c r="H670" s="28" t="s">
        <v>103</v>
      </c>
      <c r="I670" s="28" t="s">
        <v>104</v>
      </c>
      <c r="J670" s="28">
        <v>0</v>
      </c>
      <c r="K670" s="31">
        <v>225.04606490200001</v>
      </c>
      <c r="L670" s="31">
        <v>735.59593990600001</v>
      </c>
      <c r="M670" s="29">
        <v>0</v>
      </c>
      <c r="N670" s="29">
        <v>0</v>
      </c>
      <c r="O670" s="28">
        <v>0</v>
      </c>
      <c r="P670" s="28">
        <v>0</v>
      </c>
      <c r="Q670" s="32">
        <v>74971</v>
      </c>
      <c r="R670" s="32">
        <v>1300</v>
      </c>
      <c r="T670" s="28" t="s">
        <v>153</v>
      </c>
      <c r="U670" s="32">
        <v>54.65</v>
      </c>
      <c r="V670" s="32">
        <v>0</v>
      </c>
      <c r="W670" s="32">
        <v>2.1</v>
      </c>
      <c r="X670" s="32">
        <v>0.51600000000000001</v>
      </c>
      <c r="Y670" s="32">
        <f t="shared" si="60"/>
        <v>1.47</v>
      </c>
      <c r="Z670" s="32">
        <f t="shared" si="61"/>
        <v>0.25800000000000001</v>
      </c>
      <c r="AA670" s="32">
        <v>0.63100000000000001</v>
      </c>
      <c r="AB670" s="33">
        <v>0.18162619128861801</v>
      </c>
      <c r="AC670">
        <f t="shared" si="62"/>
        <v>644</v>
      </c>
      <c r="AD670">
        <f t="shared" si="63"/>
        <v>2</v>
      </c>
      <c r="AE670">
        <f t="shared" si="64"/>
        <v>0.4</v>
      </c>
      <c r="AF670">
        <f>'TP Factors'!$D$5</f>
        <v>0.88209793191670816</v>
      </c>
      <c r="AG670">
        <f t="shared" si="65"/>
        <v>0.4</v>
      </c>
    </row>
    <row r="671" spans="1:33">
      <c r="A671" s="28" t="s">
        <v>125</v>
      </c>
      <c r="B671" s="28">
        <v>0</v>
      </c>
      <c r="D671" s="29">
        <v>0</v>
      </c>
      <c r="E671" s="28" t="s">
        <v>102</v>
      </c>
      <c r="F671" s="28">
        <v>0</v>
      </c>
      <c r="G671" s="30">
        <v>102.5</v>
      </c>
      <c r="H671" s="28" t="s">
        <v>103</v>
      </c>
      <c r="I671" s="28" t="s">
        <v>104</v>
      </c>
      <c r="J671" s="28">
        <v>0</v>
      </c>
      <c r="K671" s="31">
        <v>1060.2293253099999</v>
      </c>
      <c r="L671" s="31">
        <v>17252.106849899999</v>
      </c>
      <c r="M671" s="29">
        <v>0</v>
      </c>
      <c r="N671" s="29">
        <v>0</v>
      </c>
      <c r="O671" s="28">
        <v>0</v>
      </c>
      <c r="P671" s="28">
        <v>0</v>
      </c>
      <c r="Q671" s="32">
        <v>74972</v>
      </c>
      <c r="R671" s="32">
        <v>1300</v>
      </c>
      <c r="T671" s="28" t="s">
        <v>124</v>
      </c>
      <c r="U671" s="32">
        <v>54.65</v>
      </c>
      <c r="V671" s="32">
        <v>0</v>
      </c>
      <c r="W671" s="32">
        <v>2.1</v>
      </c>
      <c r="X671" s="32">
        <v>0.51600000000000001</v>
      </c>
      <c r="Y671" s="32">
        <f t="shared" si="60"/>
        <v>1.47</v>
      </c>
      <c r="Z671" s="32">
        <f t="shared" si="61"/>
        <v>0.25800000000000001</v>
      </c>
      <c r="AA671" s="32">
        <v>0.69199999999999995</v>
      </c>
      <c r="AB671" s="33">
        <v>4.2597225834699701</v>
      </c>
      <c r="AC671">
        <f t="shared" si="62"/>
        <v>16559</v>
      </c>
      <c r="AD671">
        <f t="shared" si="63"/>
        <v>54</v>
      </c>
      <c r="AE671">
        <f t="shared" si="64"/>
        <v>9.4</v>
      </c>
      <c r="AF671">
        <f>'TP Factors'!$D$5</f>
        <v>0.88209793191670816</v>
      </c>
      <c r="AG671">
        <f t="shared" si="65"/>
        <v>8.3000000000000007</v>
      </c>
    </row>
    <row r="672" spans="1:33">
      <c r="A672" s="28" t="s">
        <v>125</v>
      </c>
      <c r="B672" s="28">
        <v>0</v>
      </c>
      <c r="D672" s="29">
        <v>0</v>
      </c>
      <c r="E672" s="28" t="s">
        <v>102</v>
      </c>
      <c r="F672" s="28">
        <v>0</v>
      </c>
      <c r="G672" s="30">
        <v>102.5</v>
      </c>
      <c r="H672" s="28" t="s">
        <v>103</v>
      </c>
      <c r="I672" s="28" t="s">
        <v>104</v>
      </c>
      <c r="J672" s="28">
        <v>0</v>
      </c>
      <c r="K672" s="31">
        <v>130.29254667500001</v>
      </c>
      <c r="L672" s="31">
        <v>454.01255653700002</v>
      </c>
      <c r="M672" s="29">
        <v>0</v>
      </c>
      <c r="N672" s="29">
        <v>0</v>
      </c>
      <c r="O672" s="28">
        <v>0</v>
      </c>
      <c r="P672" s="28">
        <v>0</v>
      </c>
      <c r="Q672" s="32">
        <v>74973</v>
      </c>
      <c r="R672" s="32">
        <v>1300</v>
      </c>
      <c r="T672" s="28" t="s">
        <v>124</v>
      </c>
      <c r="U672" s="32">
        <v>54.65</v>
      </c>
      <c r="V672" s="32">
        <v>0</v>
      </c>
      <c r="W672" s="32">
        <v>2.1</v>
      </c>
      <c r="X672" s="32">
        <v>0.51600000000000001</v>
      </c>
      <c r="Y672" s="32">
        <f t="shared" si="60"/>
        <v>1.47</v>
      </c>
      <c r="Z672" s="32">
        <f t="shared" si="61"/>
        <v>0.25800000000000001</v>
      </c>
      <c r="AA672" s="32">
        <v>0.69199999999999995</v>
      </c>
      <c r="AB672" s="33">
        <v>0.112100375232385</v>
      </c>
      <c r="AC672">
        <f t="shared" si="62"/>
        <v>436</v>
      </c>
      <c r="AD672">
        <f t="shared" si="63"/>
        <v>1</v>
      </c>
      <c r="AE672">
        <f t="shared" si="64"/>
        <v>0.2</v>
      </c>
      <c r="AF672">
        <f>'TP Factors'!$D$5</f>
        <v>0.88209793191670816</v>
      </c>
      <c r="AG672">
        <f t="shared" si="65"/>
        <v>0.2</v>
      </c>
    </row>
    <row r="673" spans="1:33">
      <c r="A673" s="28" t="s">
        <v>125</v>
      </c>
      <c r="B673" s="28">
        <v>0</v>
      </c>
      <c r="D673" s="29">
        <v>0</v>
      </c>
      <c r="E673" s="28" t="s">
        <v>102</v>
      </c>
      <c r="F673" s="28">
        <v>0</v>
      </c>
      <c r="G673" s="30">
        <v>102.5</v>
      </c>
      <c r="H673" s="28" t="s">
        <v>103</v>
      </c>
      <c r="I673" s="28" t="s">
        <v>104</v>
      </c>
      <c r="J673" s="28">
        <v>0</v>
      </c>
      <c r="K673" s="31">
        <v>32.5698845119</v>
      </c>
      <c r="L673" s="31">
        <v>50.4299839058</v>
      </c>
      <c r="M673" s="29">
        <v>0</v>
      </c>
      <c r="N673" s="29">
        <v>0</v>
      </c>
      <c r="O673" s="28">
        <v>0</v>
      </c>
      <c r="P673" s="28">
        <v>0</v>
      </c>
      <c r="Q673" s="32">
        <v>74974</v>
      </c>
      <c r="R673" s="32">
        <v>1300</v>
      </c>
      <c r="T673" s="28" t="s">
        <v>124</v>
      </c>
      <c r="U673" s="32">
        <v>54.65</v>
      </c>
      <c r="V673" s="32">
        <v>0</v>
      </c>
      <c r="W673" s="32">
        <v>2.1</v>
      </c>
      <c r="X673" s="32">
        <v>0.51600000000000001</v>
      </c>
      <c r="Y673" s="32">
        <f t="shared" si="60"/>
        <v>1.47</v>
      </c>
      <c r="Z673" s="32">
        <f t="shared" si="61"/>
        <v>0.25800000000000001</v>
      </c>
      <c r="AA673" s="32">
        <v>0.69199999999999995</v>
      </c>
      <c r="AB673" s="33">
        <v>1.24516839783328E-2</v>
      </c>
      <c r="AC673">
        <f t="shared" si="62"/>
        <v>48</v>
      </c>
      <c r="AD673">
        <f t="shared" si="63"/>
        <v>0</v>
      </c>
      <c r="AE673">
        <f t="shared" si="64"/>
        <v>0</v>
      </c>
      <c r="AF673">
        <f>'TP Factors'!$D$5</f>
        <v>0.88209793191670816</v>
      </c>
      <c r="AG673">
        <f t="shared" si="65"/>
        <v>0</v>
      </c>
    </row>
    <row r="674" spans="1:33">
      <c r="A674" s="28" t="s">
        <v>125</v>
      </c>
      <c r="B674" s="28">
        <v>0</v>
      </c>
      <c r="D674" s="29">
        <v>0</v>
      </c>
      <c r="E674" s="28" t="s">
        <v>102</v>
      </c>
      <c r="F674" s="28">
        <v>0</v>
      </c>
      <c r="G674" s="30">
        <v>0</v>
      </c>
      <c r="H674" s="28" t="s">
        <v>103</v>
      </c>
      <c r="I674" s="28" t="s">
        <v>104</v>
      </c>
      <c r="J674" s="28">
        <v>0</v>
      </c>
      <c r="K674" s="31">
        <v>99.630545420600001</v>
      </c>
      <c r="L674" s="31">
        <v>499.401049306</v>
      </c>
      <c r="M674" s="29">
        <v>0</v>
      </c>
      <c r="N674" s="29">
        <v>0</v>
      </c>
      <c r="O674" s="28">
        <v>0</v>
      </c>
      <c r="P674" s="28">
        <v>0</v>
      </c>
      <c r="Q674" s="32">
        <v>74995</v>
      </c>
      <c r="R674" s="32">
        <v>5300</v>
      </c>
      <c r="T674" s="28" t="s">
        <v>162</v>
      </c>
      <c r="U674" s="32">
        <v>54.65</v>
      </c>
      <c r="V674" s="32">
        <v>0</v>
      </c>
      <c r="W674" s="32">
        <v>0.6</v>
      </c>
      <c r="X674" s="32">
        <v>0.13500000000000001</v>
      </c>
      <c r="Y674" s="32">
        <f t="shared" si="60"/>
        <v>0.42</v>
      </c>
      <c r="Z674" s="32">
        <f t="shared" si="61"/>
        <v>6.7500000000000004E-2</v>
      </c>
      <c r="AA674" s="32">
        <v>0.5</v>
      </c>
      <c r="AB674" s="33">
        <v>0.12330736875607</v>
      </c>
      <c r="AC674">
        <f t="shared" si="62"/>
        <v>346</v>
      </c>
      <c r="AD674">
        <f t="shared" si="63"/>
        <v>0</v>
      </c>
      <c r="AE674">
        <f t="shared" si="64"/>
        <v>0.1</v>
      </c>
      <c r="AF674">
        <f>'TP Factors'!$D$5</f>
        <v>0.88209793191670816</v>
      </c>
      <c r="AG674">
        <f t="shared" si="65"/>
        <v>0.1</v>
      </c>
    </row>
    <row r="675" spans="1:33">
      <c r="A675" s="28" t="s">
        <v>125</v>
      </c>
      <c r="B675" s="28">
        <v>0</v>
      </c>
      <c r="D675" s="29">
        <v>0</v>
      </c>
      <c r="E675" s="28" t="s">
        <v>102</v>
      </c>
      <c r="F675" s="28">
        <v>0</v>
      </c>
      <c r="G675" s="30">
        <v>0</v>
      </c>
      <c r="H675" s="28" t="s">
        <v>103</v>
      </c>
      <c r="I675" s="28" t="s">
        <v>104</v>
      </c>
      <c r="J675" s="28">
        <v>0</v>
      </c>
      <c r="K675" s="31">
        <v>34.0235009206</v>
      </c>
      <c r="L675" s="31">
        <v>19.542687564000001</v>
      </c>
      <c r="M675" s="29">
        <v>0</v>
      </c>
      <c r="N675" s="29">
        <v>0</v>
      </c>
      <c r="O675" s="28">
        <v>0</v>
      </c>
      <c r="P675" s="28">
        <v>0</v>
      </c>
      <c r="Q675" s="32">
        <v>74996</v>
      </c>
      <c r="R675" s="32">
        <v>5300</v>
      </c>
      <c r="T675" s="28" t="s">
        <v>193</v>
      </c>
      <c r="U675" s="32">
        <v>54.65</v>
      </c>
      <c r="V675" s="32">
        <v>0</v>
      </c>
      <c r="W675" s="32">
        <v>0.6</v>
      </c>
      <c r="X675" s="32">
        <v>0.13500000000000001</v>
      </c>
      <c r="Y675" s="32">
        <f t="shared" si="60"/>
        <v>0.42</v>
      </c>
      <c r="Z675" s="32">
        <f t="shared" si="61"/>
        <v>6.7500000000000004E-2</v>
      </c>
      <c r="AA675" s="32">
        <v>0.5</v>
      </c>
      <c r="AB675" s="33">
        <v>4.8252947885400596E-3</v>
      </c>
      <c r="AC675">
        <f t="shared" si="62"/>
        <v>14</v>
      </c>
      <c r="AD675">
        <f t="shared" si="63"/>
        <v>0</v>
      </c>
      <c r="AE675">
        <f t="shared" si="64"/>
        <v>0</v>
      </c>
      <c r="AF675">
        <f>'TP Factors'!$D$5</f>
        <v>0.88209793191670816</v>
      </c>
      <c r="AG675">
        <f t="shared" si="65"/>
        <v>0</v>
      </c>
    </row>
    <row r="676" spans="1:33">
      <c r="A676" s="28" t="s">
        <v>100</v>
      </c>
      <c r="B676" s="28">
        <v>0</v>
      </c>
      <c r="D676" s="29">
        <v>0</v>
      </c>
      <c r="E676" s="28" t="s">
        <v>102</v>
      </c>
      <c r="F676" s="28">
        <v>0</v>
      </c>
      <c r="G676" s="30">
        <v>0</v>
      </c>
      <c r="H676" s="28" t="s">
        <v>103</v>
      </c>
      <c r="I676" s="28" t="s">
        <v>104</v>
      </c>
      <c r="J676" s="28">
        <v>0</v>
      </c>
      <c r="K676" s="31">
        <v>110.91408880199999</v>
      </c>
      <c r="L676" s="31">
        <v>489.34405615899999</v>
      </c>
      <c r="M676" s="29">
        <v>0</v>
      </c>
      <c r="N676" s="29">
        <v>0</v>
      </c>
      <c r="O676" s="28">
        <v>0</v>
      </c>
      <c r="P676" s="28">
        <v>0</v>
      </c>
      <c r="Q676" s="32">
        <v>75029</v>
      </c>
      <c r="R676" s="32">
        <v>1300</v>
      </c>
      <c r="T676" s="28" t="s">
        <v>201</v>
      </c>
      <c r="U676" s="32">
        <v>48.29</v>
      </c>
      <c r="V676" s="32">
        <v>0</v>
      </c>
      <c r="W676" s="32">
        <v>0</v>
      </c>
      <c r="X676" s="32">
        <v>0</v>
      </c>
      <c r="Y676" s="32">
        <f t="shared" si="60"/>
        <v>0</v>
      </c>
      <c r="Z676" s="32">
        <f t="shared" si="61"/>
        <v>0</v>
      </c>
      <c r="AA676" s="32">
        <v>0</v>
      </c>
      <c r="AB676" s="33">
        <v>0.120824280939892</v>
      </c>
      <c r="AC676">
        <f t="shared" si="62"/>
        <v>0</v>
      </c>
      <c r="AD676">
        <f t="shared" si="63"/>
        <v>0</v>
      </c>
      <c r="AE676">
        <f t="shared" si="64"/>
        <v>0</v>
      </c>
      <c r="AF676">
        <f>'TP Factors'!$D$5</f>
        <v>0.88209793191670816</v>
      </c>
      <c r="AG676">
        <f t="shared" si="65"/>
        <v>0</v>
      </c>
    </row>
    <row r="677" spans="1:33">
      <c r="A677" s="28" t="s">
        <v>100</v>
      </c>
      <c r="B677" s="28">
        <v>0</v>
      </c>
      <c r="D677" s="29">
        <v>0</v>
      </c>
      <c r="E677" s="28" t="s">
        <v>102</v>
      </c>
      <c r="F677" s="28">
        <v>0</v>
      </c>
      <c r="G677" s="30">
        <v>102.5</v>
      </c>
      <c r="H677" s="28" t="s">
        <v>103</v>
      </c>
      <c r="I677" s="28" t="s">
        <v>104</v>
      </c>
      <c r="J677" s="28">
        <v>0</v>
      </c>
      <c r="K677" s="31">
        <v>132.09428897999999</v>
      </c>
      <c r="L677" s="31">
        <v>574.69017829100005</v>
      </c>
      <c r="M677" s="29">
        <v>0</v>
      </c>
      <c r="N677" s="29">
        <v>0</v>
      </c>
      <c r="O677" s="28">
        <v>0</v>
      </c>
      <c r="P677" s="28">
        <v>0</v>
      </c>
      <c r="Q677" s="32">
        <v>75030</v>
      </c>
      <c r="R677" s="32">
        <v>1300</v>
      </c>
      <c r="T677" s="28" t="s">
        <v>124</v>
      </c>
      <c r="U677" s="32">
        <v>48.29</v>
      </c>
      <c r="V677" s="32">
        <v>0</v>
      </c>
      <c r="W677" s="32">
        <v>2.1</v>
      </c>
      <c r="X677" s="32">
        <v>0.51600000000000001</v>
      </c>
      <c r="Y677" s="32">
        <f t="shared" si="60"/>
        <v>1.47</v>
      </c>
      <c r="Z677" s="32">
        <f t="shared" si="61"/>
        <v>0.25800000000000001</v>
      </c>
      <c r="AA677" s="32">
        <v>0.69199999999999995</v>
      </c>
      <c r="AB677" s="33">
        <v>0.14189713636142401</v>
      </c>
      <c r="AC677">
        <f t="shared" si="62"/>
        <v>487</v>
      </c>
      <c r="AD677">
        <f t="shared" si="63"/>
        <v>2</v>
      </c>
      <c r="AE677">
        <f t="shared" si="64"/>
        <v>0.3</v>
      </c>
      <c r="AF677">
        <f>'TP Factors'!$D$5</f>
        <v>0.88209793191670816</v>
      </c>
      <c r="AG677">
        <f t="shared" si="65"/>
        <v>0.3</v>
      </c>
    </row>
    <row r="678" spans="1:33">
      <c r="AB678" s="33">
        <f>SUM(AB2:AB677)</f>
        <v>775.2208097332192</v>
      </c>
      <c r="AD678">
        <f>SUM(AD2:AD677)</f>
        <v>7435</v>
      </c>
      <c r="AG678">
        <f>SUM(AG2:AG677)</f>
        <v>1546.6000000000013</v>
      </c>
    </row>
  </sheetData>
  <sortState ref="A2:Z677">
    <sortCondition descending="1" ref="V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0"/>
  <sheetViews>
    <sheetView topLeftCell="J1" workbookViewId="0">
      <selection activeCell="AC1" sqref="AC1:AG2"/>
    </sheetView>
  </sheetViews>
  <sheetFormatPr defaultRowHeight="12.75"/>
  <cols>
    <col min="1" max="1" width="12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8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20.85546875" style="33" bestFit="1" customWidth="1"/>
    <col min="29" max="29" width="13.42578125" customWidth="1"/>
    <col min="33" max="33" width="12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56" t="s">
        <v>211</v>
      </c>
      <c r="Z1" s="56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100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1234</v>
      </c>
      <c r="G2" s="30">
        <v>105</v>
      </c>
      <c r="H2" s="28" t="s">
        <v>103</v>
      </c>
      <c r="I2" s="28" t="s">
        <v>104</v>
      </c>
      <c r="J2" s="28">
        <v>103250</v>
      </c>
      <c r="K2" s="31">
        <v>3623.7360500200002</v>
      </c>
      <c r="L2" s="31">
        <v>210493.75082099999</v>
      </c>
      <c r="M2" s="29">
        <v>199.27</v>
      </c>
      <c r="N2" s="29">
        <v>51.32</v>
      </c>
      <c r="O2" s="28">
        <v>51703</v>
      </c>
      <c r="P2" s="28">
        <v>50524</v>
      </c>
      <c r="Q2" s="32">
        <v>51703</v>
      </c>
      <c r="R2" s="32">
        <v>1400</v>
      </c>
      <c r="S2" s="28" t="s">
        <v>107</v>
      </c>
      <c r="T2" s="28" t="s">
        <v>112</v>
      </c>
      <c r="U2" s="32">
        <v>48.29</v>
      </c>
      <c r="V2" s="32">
        <v>1</v>
      </c>
      <c r="W2" s="32">
        <v>2.83</v>
      </c>
      <c r="X2" s="32">
        <v>0.497</v>
      </c>
      <c r="Y2" s="32">
        <f>W2</f>
        <v>2.83</v>
      </c>
      <c r="Z2" s="32">
        <f>X2</f>
        <v>0.497</v>
      </c>
      <c r="AA2" s="32">
        <v>0.89</v>
      </c>
      <c r="AB2" s="33">
        <v>7.9750612084860499E-3</v>
      </c>
      <c r="AC2">
        <f>ROUND(AB2*AA2*U2*102.79,0)</f>
        <v>35</v>
      </c>
      <c r="AD2">
        <f>ROUND(Y2*AC2*0.002205,0)</f>
        <v>0</v>
      </c>
      <c r="AE2">
        <f>ROUND(Z2*AC2*0.002205,1)</f>
        <v>0</v>
      </c>
      <c r="AF2">
        <f>'TP Factors'!$D$5</f>
        <v>0.88209793191670816</v>
      </c>
      <c r="AG2">
        <f>ROUND(AE2*AF2,1)</f>
        <v>0</v>
      </c>
    </row>
    <row r="3" spans="1:33">
      <c r="A3" s="28" t="s">
        <v>100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105</v>
      </c>
      <c r="H3" s="28" t="s">
        <v>115</v>
      </c>
      <c r="I3" s="28" t="s">
        <v>104</v>
      </c>
      <c r="J3" s="28">
        <v>163541</v>
      </c>
      <c r="K3" s="31">
        <v>4731.8150239200004</v>
      </c>
      <c r="L3" s="31">
        <v>333406.97712200001</v>
      </c>
      <c r="M3" s="29">
        <v>315.63</v>
      </c>
      <c r="N3" s="29">
        <v>81.28</v>
      </c>
      <c r="O3" s="28">
        <v>51875</v>
      </c>
      <c r="P3" s="28">
        <v>50679</v>
      </c>
      <c r="Q3" s="32">
        <v>51875</v>
      </c>
      <c r="R3" s="32">
        <v>1400</v>
      </c>
      <c r="S3" s="28" t="s">
        <v>107</v>
      </c>
      <c r="T3" s="28" t="s">
        <v>112</v>
      </c>
      <c r="U3" s="32">
        <v>48.29</v>
      </c>
      <c r="V3" s="32">
        <v>1</v>
      </c>
      <c r="W3" s="32">
        <v>2.83</v>
      </c>
      <c r="X3" s="32">
        <v>0.497</v>
      </c>
      <c r="Y3" s="32">
        <f t="shared" ref="Y3:Y7" si="0">W3</f>
        <v>2.83</v>
      </c>
      <c r="Z3" s="32">
        <f t="shared" ref="Z3:Z7" si="1">X3</f>
        <v>0.497</v>
      </c>
      <c r="AA3" s="32">
        <v>0.89</v>
      </c>
      <c r="AB3" s="33">
        <v>13.4153289425</v>
      </c>
      <c r="AC3">
        <f t="shared" ref="AC3:AC9" si="2">ROUND(AB3*AA3*U3*102.79,0)</f>
        <v>59265</v>
      </c>
      <c r="AD3">
        <f t="shared" ref="AD3:AD9" si="3">ROUND(Y3*AC3*0.002205,0)</f>
        <v>370</v>
      </c>
      <c r="AE3">
        <f t="shared" ref="AE3:AE9" si="4">ROUND(Z3*AC3*0.002205,1)</f>
        <v>64.900000000000006</v>
      </c>
      <c r="AF3">
        <f>'TP Factors'!$D$6</f>
        <v>1.0585839223673177</v>
      </c>
      <c r="AG3">
        <f t="shared" ref="AG3:AG9" si="5">ROUND(AE3*AF3,1)</f>
        <v>68.7</v>
      </c>
    </row>
    <row r="4" spans="1:33">
      <c r="A4" s="28" t="s">
        <v>100</v>
      </c>
      <c r="B4" s="28">
        <v>17</v>
      </c>
      <c r="C4" s="28" t="s">
        <v>101</v>
      </c>
      <c r="D4" s="29">
        <v>32.369999999999997</v>
      </c>
      <c r="E4" s="28" t="s">
        <v>102</v>
      </c>
      <c r="F4" s="28">
        <v>1234</v>
      </c>
      <c r="G4" s="30">
        <v>81</v>
      </c>
      <c r="H4" s="28" t="s">
        <v>103</v>
      </c>
      <c r="I4" s="28" t="s">
        <v>104</v>
      </c>
      <c r="J4" s="28">
        <v>49</v>
      </c>
      <c r="K4" s="31">
        <v>80.769056765000002</v>
      </c>
      <c r="L4" s="31">
        <v>246.68603104499999</v>
      </c>
      <c r="M4" s="29">
        <v>0.08</v>
      </c>
      <c r="N4" s="29">
        <v>0.01</v>
      </c>
      <c r="O4" s="28">
        <v>51893</v>
      </c>
      <c r="P4" s="28">
        <v>50695</v>
      </c>
      <c r="Q4" s="32">
        <v>51893</v>
      </c>
      <c r="R4" s="32">
        <v>1840</v>
      </c>
      <c r="S4" s="28" t="s">
        <v>107</v>
      </c>
      <c r="T4" s="28" t="s">
        <v>204</v>
      </c>
      <c r="U4" s="32">
        <v>48.29</v>
      </c>
      <c r="V4" s="32">
        <v>1</v>
      </c>
      <c r="W4" s="32">
        <v>1.58</v>
      </c>
      <c r="X4" s="32">
        <v>0.15</v>
      </c>
      <c r="Y4" s="32">
        <f t="shared" si="0"/>
        <v>1.58</v>
      </c>
      <c r="Z4" s="32">
        <f t="shared" si="1"/>
        <v>0.15</v>
      </c>
      <c r="AA4" s="32">
        <v>0.36299999999999999</v>
      </c>
      <c r="AB4" s="33">
        <v>4.77894047724421E-3</v>
      </c>
      <c r="AC4">
        <f t="shared" si="2"/>
        <v>9</v>
      </c>
      <c r="AD4">
        <f t="shared" si="3"/>
        <v>0</v>
      </c>
      <c r="AE4">
        <f t="shared" si="4"/>
        <v>0</v>
      </c>
      <c r="AF4">
        <f>'TP Factors'!$D$5</f>
        <v>0.88209793191670816</v>
      </c>
      <c r="AG4">
        <f t="shared" si="5"/>
        <v>0</v>
      </c>
    </row>
    <row r="5" spans="1:33">
      <c r="A5" s="28" t="s">
        <v>100</v>
      </c>
      <c r="B5" s="28">
        <v>17</v>
      </c>
      <c r="C5" s="28" t="s">
        <v>101</v>
      </c>
      <c r="D5" s="29">
        <v>32.369999999999997</v>
      </c>
      <c r="E5" s="28" t="s">
        <v>102</v>
      </c>
      <c r="F5" s="28">
        <v>1234</v>
      </c>
      <c r="G5" s="30">
        <v>81</v>
      </c>
      <c r="H5" s="28" t="s">
        <v>115</v>
      </c>
      <c r="I5" s="28" t="s">
        <v>104</v>
      </c>
      <c r="J5" s="28">
        <v>12</v>
      </c>
      <c r="K5" s="31">
        <v>41.363939118300003</v>
      </c>
      <c r="L5" s="31">
        <v>60.335336373499999</v>
      </c>
      <c r="M5" s="29">
        <v>0.02</v>
      </c>
      <c r="N5" s="29">
        <v>0</v>
      </c>
      <c r="O5" s="28">
        <v>51904</v>
      </c>
      <c r="P5" s="28">
        <v>50706</v>
      </c>
      <c r="Q5" s="32">
        <v>51904</v>
      </c>
      <c r="R5" s="32">
        <v>1840</v>
      </c>
      <c r="S5" s="28" t="s">
        <v>205</v>
      </c>
      <c r="T5" s="28" t="s">
        <v>206</v>
      </c>
      <c r="U5" s="32">
        <v>48.29</v>
      </c>
      <c r="V5" s="32">
        <v>1</v>
      </c>
      <c r="W5" s="32">
        <v>1.58</v>
      </c>
      <c r="X5" s="32">
        <v>0.15</v>
      </c>
      <c r="Y5" s="32">
        <f t="shared" si="0"/>
        <v>1.58</v>
      </c>
      <c r="Z5" s="32">
        <f t="shared" si="1"/>
        <v>0.15</v>
      </c>
      <c r="AA5" s="32">
        <v>0.36299999999999999</v>
      </c>
      <c r="AB5" s="33">
        <v>1.2536559448404301E-3</v>
      </c>
      <c r="AC5">
        <f t="shared" si="2"/>
        <v>2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8" t="s">
        <v>100</v>
      </c>
      <c r="B6" s="28">
        <v>17</v>
      </c>
      <c r="C6" s="28" t="s">
        <v>101</v>
      </c>
      <c r="D6" s="29">
        <v>32.369999999999997</v>
      </c>
      <c r="E6" s="28" t="s">
        <v>102</v>
      </c>
      <c r="F6" s="28">
        <v>1234</v>
      </c>
      <c r="G6" s="30">
        <v>81</v>
      </c>
      <c r="H6" s="28" t="s">
        <v>115</v>
      </c>
      <c r="I6" s="28" t="s">
        <v>104</v>
      </c>
      <c r="J6" s="28">
        <v>7</v>
      </c>
      <c r="K6" s="31">
        <v>47.4118573282</v>
      </c>
      <c r="L6" s="31">
        <v>34.829576789500003</v>
      </c>
      <c r="M6" s="29">
        <v>0.01</v>
      </c>
      <c r="N6" s="29">
        <v>0</v>
      </c>
      <c r="O6" s="28">
        <v>51905</v>
      </c>
      <c r="P6" s="28">
        <v>50707</v>
      </c>
      <c r="Q6" s="32">
        <v>51905</v>
      </c>
      <c r="R6" s="32">
        <v>1840</v>
      </c>
      <c r="S6" s="28" t="s">
        <v>107</v>
      </c>
      <c r="T6" s="28" t="s">
        <v>204</v>
      </c>
      <c r="U6" s="32">
        <v>48.29</v>
      </c>
      <c r="V6" s="32">
        <v>1</v>
      </c>
      <c r="W6" s="32">
        <v>1.58</v>
      </c>
      <c r="X6" s="32">
        <v>0.15</v>
      </c>
      <c r="Y6" s="32">
        <f t="shared" si="0"/>
        <v>1.58</v>
      </c>
      <c r="Z6" s="32">
        <f t="shared" si="1"/>
        <v>0.15</v>
      </c>
      <c r="AA6" s="32">
        <v>0.36299999999999999</v>
      </c>
      <c r="AB6" s="33">
        <v>8.02042843867244E-3</v>
      </c>
      <c r="AC6">
        <f t="shared" si="2"/>
        <v>14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8" t="s">
        <v>100</v>
      </c>
      <c r="B7" s="28">
        <v>17</v>
      </c>
      <c r="C7" s="28" t="s">
        <v>101</v>
      </c>
      <c r="D7" s="29">
        <v>32.369999999999997</v>
      </c>
      <c r="E7" s="28" t="s">
        <v>102</v>
      </c>
      <c r="F7" s="28">
        <v>1234</v>
      </c>
      <c r="G7" s="30">
        <v>81</v>
      </c>
      <c r="H7" s="28" t="s">
        <v>115</v>
      </c>
      <c r="I7" s="28" t="s">
        <v>104</v>
      </c>
      <c r="J7" s="28">
        <v>20</v>
      </c>
      <c r="K7" s="31">
        <v>39.736611353599997</v>
      </c>
      <c r="L7" s="31">
        <v>99.531688144100002</v>
      </c>
      <c r="M7" s="29">
        <v>0.02</v>
      </c>
      <c r="N7" s="29">
        <v>0</v>
      </c>
      <c r="O7" s="28">
        <v>51906</v>
      </c>
      <c r="P7" s="28">
        <v>50708</v>
      </c>
      <c r="Q7" s="32">
        <v>51906</v>
      </c>
      <c r="R7" s="32">
        <v>1840</v>
      </c>
      <c r="S7" s="28" t="s">
        <v>107</v>
      </c>
      <c r="T7" s="28" t="s">
        <v>204</v>
      </c>
      <c r="U7" s="32">
        <v>48.29</v>
      </c>
      <c r="V7" s="32">
        <v>0</v>
      </c>
      <c r="W7" s="32">
        <v>1.58</v>
      </c>
      <c r="X7" s="32">
        <v>0.15</v>
      </c>
      <c r="Y7" s="32">
        <f>W7*0.7</f>
        <v>1.1059999999999999</v>
      </c>
      <c r="Z7" s="32">
        <f>X7*0.5</f>
        <v>7.4999999999999997E-2</v>
      </c>
      <c r="AA7" s="32">
        <v>0.36299999999999999</v>
      </c>
      <c r="AB7" s="33">
        <v>1.38784401102578E-2</v>
      </c>
      <c r="AC7">
        <f t="shared" si="2"/>
        <v>25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8" t="s">
        <v>100</v>
      </c>
      <c r="B8" s="28">
        <v>17</v>
      </c>
      <c r="C8" s="28" t="s">
        <v>101</v>
      </c>
      <c r="D8" s="29">
        <v>32.369999999999997</v>
      </c>
      <c r="E8" s="28" t="s">
        <v>102</v>
      </c>
      <c r="F8" s="28">
        <v>1234</v>
      </c>
      <c r="G8" s="30">
        <v>81</v>
      </c>
      <c r="H8" s="28" t="s">
        <v>115</v>
      </c>
      <c r="I8" s="28" t="s">
        <v>104</v>
      </c>
      <c r="J8" s="28">
        <v>9</v>
      </c>
      <c r="K8" s="31">
        <v>32.345222830099999</v>
      </c>
      <c r="L8" s="31">
        <v>42.841784026299997</v>
      </c>
      <c r="M8" s="29">
        <v>0.01</v>
      </c>
      <c r="N8" s="29">
        <v>0</v>
      </c>
      <c r="O8" s="28">
        <v>51907</v>
      </c>
      <c r="P8" s="28">
        <v>50709</v>
      </c>
      <c r="Q8" s="32">
        <v>51907</v>
      </c>
      <c r="R8" s="32">
        <v>1840</v>
      </c>
      <c r="S8" s="28" t="s">
        <v>205</v>
      </c>
      <c r="T8" s="28" t="s">
        <v>206</v>
      </c>
      <c r="U8" s="32">
        <v>48.29</v>
      </c>
      <c r="V8" s="32">
        <v>0</v>
      </c>
      <c r="W8" s="32">
        <v>1.58</v>
      </c>
      <c r="X8" s="32">
        <v>0.15</v>
      </c>
      <c r="Y8" s="32">
        <f t="shared" ref="Y8:Y9" si="6">W8*0.7</f>
        <v>1.1059999999999999</v>
      </c>
      <c r="Z8" s="32">
        <f t="shared" ref="Z8:Z9" si="7">X8*0.5</f>
        <v>7.4999999999999997E-2</v>
      </c>
      <c r="AA8" s="32">
        <v>0.36299999999999999</v>
      </c>
      <c r="AB8" s="33">
        <v>8.1700184240923995E-4</v>
      </c>
      <c r="AC8">
        <f t="shared" si="2"/>
        <v>1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8" t="s">
        <v>100</v>
      </c>
      <c r="B9" s="28">
        <v>17</v>
      </c>
      <c r="C9" s="28" t="s">
        <v>101</v>
      </c>
      <c r="D9" s="29">
        <v>32.369999999999997</v>
      </c>
      <c r="E9" s="28" t="s">
        <v>102</v>
      </c>
      <c r="F9" s="28">
        <v>3456</v>
      </c>
      <c r="G9" s="30">
        <v>0</v>
      </c>
      <c r="H9" s="28" t="s">
        <v>115</v>
      </c>
      <c r="I9" s="28" t="s">
        <v>104</v>
      </c>
      <c r="J9" s="28">
        <v>2196</v>
      </c>
      <c r="K9" s="31">
        <v>596.60479338899995</v>
      </c>
      <c r="L9" s="31">
        <v>3984.3938139500001</v>
      </c>
      <c r="M9" s="29">
        <v>0</v>
      </c>
      <c r="N9" s="29">
        <v>0</v>
      </c>
      <c r="O9" s="28">
        <v>51909</v>
      </c>
      <c r="P9" s="28">
        <v>0</v>
      </c>
      <c r="Q9" s="32">
        <v>0</v>
      </c>
      <c r="R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f t="shared" si="6"/>
        <v>0</v>
      </c>
      <c r="Z9" s="32">
        <f t="shared" si="7"/>
        <v>0</v>
      </c>
      <c r="AA9" s="32">
        <v>0</v>
      </c>
      <c r="AB9" s="33">
        <v>2.25074574756933E-3</v>
      </c>
      <c r="AC9">
        <f t="shared" si="2"/>
        <v>0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B10" s="33">
        <f>SUM(AB2:AB9)</f>
        <v>13.454303216269478</v>
      </c>
      <c r="AD10">
        <f>SUM(AD2:AD9)</f>
        <v>370</v>
      </c>
      <c r="AG10">
        <f>SUM(AG2:AG9)</f>
        <v>68.7</v>
      </c>
    </row>
  </sheetData>
  <sortState ref="A2:Z9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4"/>
  <sheetViews>
    <sheetView topLeftCell="K1" workbookViewId="0">
      <selection activeCell="AC1" sqref="AC1:AG2"/>
    </sheetView>
  </sheetViews>
  <sheetFormatPr defaultRowHeight="12.75"/>
  <cols>
    <col min="1" max="1" width="13.85546875" bestFit="1" customWidth="1"/>
    <col min="2" max="2" width="11.42578125" bestFit="1" customWidth="1"/>
    <col min="3" max="3" width="12.140625" bestFit="1" customWidth="1"/>
    <col min="4" max="4" width="10.42578125" bestFit="1" customWidth="1"/>
    <col min="5" max="5" width="11.28515625" bestFit="1" customWidth="1"/>
    <col min="6" max="6" width="10.28515625" bestFit="1" customWidth="1"/>
    <col min="7" max="7" width="9.85546875" bestFit="1" customWidth="1"/>
    <col min="8" max="8" width="8.85546875" bestFit="1" customWidth="1"/>
    <col min="9" max="9" width="10.85546875" bestFit="1" customWidth="1"/>
    <col min="10" max="10" width="11.85546875" bestFit="1" customWidth="1"/>
    <col min="11" max="11" width="16.7109375" bestFit="1" customWidth="1"/>
    <col min="12" max="12" width="18.85546875" bestFit="1" customWidth="1"/>
    <col min="13" max="13" width="6.85546875" bestFit="1" customWidth="1"/>
    <col min="14" max="14" width="6.5703125" bestFit="1" customWidth="1"/>
    <col min="15" max="16" width="6" bestFit="1" customWidth="1"/>
    <col min="17" max="17" width="12.5703125" bestFit="1" customWidth="1"/>
    <col min="18" max="18" width="11.5703125" bestFit="1" customWidth="1"/>
    <col min="19" max="19" width="9.42578125" bestFit="1" customWidth="1"/>
    <col min="20" max="20" width="10.140625" bestFit="1" customWidth="1"/>
    <col min="21" max="21" width="14.28515625" bestFit="1" customWidth="1"/>
    <col min="22" max="22" width="12.5703125" bestFit="1" customWidth="1"/>
    <col min="23" max="23" width="8.5703125" bestFit="1" customWidth="1"/>
    <col min="24" max="26" width="8.7109375" customWidth="1"/>
    <col min="27" max="27" width="8.5703125" bestFit="1" customWidth="1"/>
    <col min="28" max="28" width="20.85546875" bestFit="1" customWidth="1"/>
    <col min="29" max="29" width="13.42578125" customWidth="1"/>
    <col min="33" max="33" width="13" customWidth="1"/>
  </cols>
  <sheetData>
    <row r="1" spans="1:33" ht="26.25">
      <c r="A1" s="60" t="s">
        <v>74</v>
      </c>
      <c r="B1" s="60" t="s">
        <v>75</v>
      </c>
      <c r="C1" s="60" t="s">
        <v>76</v>
      </c>
      <c r="D1" s="61" t="s">
        <v>77</v>
      </c>
      <c r="E1" s="60" t="s">
        <v>78</v>
      </c>
      <c r="F1" s="60" t="s">
        <v>79</v>
      </c>
      <c r="G1" s="62" t="s">
        <v>80</v>
      </c>
      <c r="H1" s="60" t="s">
        <v>81</v>
      </c>
      <c r="I1" s="60" t="s">
        <v>82</v>
      </c>
      <c r="J1" s="60" t="s">
        <v>83</v>
      </c>
      <c r="K1" s="63" t="s">
        <v>84</v>
      </c>
      <c r="L1" s="63" t="s">
        <v>85</v>
      </c>
      <c r="M1" s="61" t="s">
        <v>86</v>
      </c>
      <c r="N1" s="61" t="s">
        <v>87</v>
      </c>
      <c r="O1" s="60" t="s">
        <v>88</v>
      </c>
      <c r="P1" s="60" t="s">
        <v>89</v>
      </c>
      <c r="Q1" s="64" t="s">
        <v>90</v>
      </c>
      <c r="R1" s="64" t="s">
        <v>91</v>
      </c>
      <c r="S1" s="60" t="s">
        <v>92</v>
      </c>
      <c r="T1" s="60" t="s">
        <v>93</v>
      </c>
      <c r="U1" s="64" t="s">
        <v>94</v>
      </c>
      <c r="V1" s="64" t="s">
        <v>95</v>
      </c>
      <c r="W1" s="64" t="s">
        <v>96</v>
      </c>
      <c r="X1" s="64" t="s">
        <v>97</v>
      </c>
      <c r="Y1" s="71" t="s">
        <v>211</v>
      </c>
      <c r="Z1" s="71" t="s">
        <v>212</v>
      </c>
      <c r="AA1" s="64" t="s">
        <v>98</v>
      </c>
      <c r="AB1" s="65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 ht="15">
      <c r="A2" s="60" t="s">
        <v>100</v>
      </c>
      <c r="B2" s="60">
        <v>17</v>
      </c>
      <c r="C2" s="60" t="s">
        <v>101</v>
      </c>
      <c r="D2" s="61">
        <v>32.369999999999997</v>
      </c>
      <c r="E2" s="60" t="s">
        <v>102</v>
      </c>
      <c r="F2" s="60">
        <v>1234</v>
      </c>
      <c r="G2" s="62">
        <v>105</v>
      </c>
      <c r="H2" s="60" t="s">
        <v>115</v>
      </c>
      <c r="I2" s="60" t="s">
        <v>104</v>
      </c>
      <c r="J2" s="60">
        <v>163541</v>
      </c>
      <c r="K2" s="63">
        <v>4731.8150239200004</v>
      </c>
      <c r="L2" s="63">
        <v>333406.97712200001</v>
      </c>
      <c r="M2" s="61">
        <v>315.63</v>
      </c>
      <c r="N2" s="61">
        <v>81.28</v>
      </c>
      <c r="O2" s="60">
        <v>51875</v>
      </c>
      <c r="P2" s="60">
        <v>50679</v>
      </c>
      <c r="Q2" s="64">
        <v>51875</v>
      </c>
      <c r="R2" s="64">
        <v>1400</v>
      </c>
      <c r="S2" s="60" t="s">
        <v>107</v>
      </c>
      <c r="T2" s="60" t="s">
        <v>112</v>
      </c>
      <c r="U2" s="64">
        <v>48.29</v>
      </c>
      <c r="V2" s="64">
        <v>1</v>
      </c>
      <c r="W2" s="64">
        <v>2.83</v>
      </c>
      <c r="X2" s="64">
        <v>0.497</v>
      </c>
      <c r="Y2" s="71">
        <f>W2</f>
        <v>2.83</v>
      </c>
      <c r="Z2" s="71">
        <f>X2</f>
        <v>0.497</v>
      </c>
      <c r="AA2" s="64">
        <v>0.89</v>
      </c>
      <c r="AB2" s="65">
        <v>8.2501624021155209</v>
      </c>
      <c r="AC2">
        <f>ROUND(AB2*AA2*U2*102.79,0)</f>
        <v>36447</v>
      </c>
      <c r="AD2">
        <f>ROUND(Y2*AC2*0.002205,0)</f>
        <v>227</v>
      </c>
      <c r="AE2">
        <f>ROUND(Z2*AC2*0.002205,1)</f>
        <v>39.9</v>
      </c>
      <c r="AF2">
        <f>'TP Factors'!$D$6</f>
        <v>1.0585839223673177</v>
      </c>
      <c r="AG2">
        <f>ROUND(AE2*AF2,1)</f>
        <v>42.2</v>
      </c>
    </row>
    <row r="3" spans="1:33" ht="15">
      <c r="A3" s="60" t="s">
        <v>100</v>
      </c>
      <c r="B3" s="60">
        <v>17</v>
      </c>
      <c r="C3" s="60" t="s">
        <v>101</v>
      </c>
      <c r="D3" s="61">
        <v>32.369999999999997</v>
      </c>
      <c r="E3" s="60" t="s">
        <v>102</v>
      </c>
      <c r="F3" s="60">
        <v>1234</v>
      </c>
      <c r="G3" s="62">
        <v>105</v>
      </c>
      <c r="H3" s="60" t="s">
        <v>115</v>
      </c>
      <c r="I3" s="60" t="s">
        <v>104</v>
      </c>
      <c r="J3" s="60">
        <v>68230</v>
      </c>
      <c r="K3" s="63">
        <v>2678.3772669199998</v>
      </c>
      <c r="L3" s="63">
        <v>139726.864073</v>
      </c>
      <c r="M3" s="61">
        <v>131.68</v>
      </c>
      <c r="N3" s="61">
        <v>33.909999999999997</v>
      </c>
      <c r="O3" s="60">
        <v>51880</v>
      </c>
      <c r="P3" s="60">
        <v>50684</v>
      </c>
      <c r="Q3" s="64">
        <v>51880</v>
      </c>
      <c r="R3" s="64">
        <v>1400</v>
      </c>
      <c r="S3" s="60" t="s">
        <v>105</v>
      </c>
      <c r="T3" s="60" t="s">
        <v>106</v>
      </c>
      <c r="U3" s="64">
        <v>48.29</v>
      </c>
      <c r="V3" s="64">
        <v>1</v>
      </c>
      <c r="W3" s="64">
        <v>2.83</v>
      </c>
      <c r="X3" s="64">
        <v>0.497</v>
      </c>
      <c r="Y3" s="71">
        <f t="shared" ref="Y3:Y11" si="0">W3</f>
        <v>2.83</v>
      </c>
      <c r="Z3" s="71">
        <f t="shared" ref="Z3:Z11" si="1">X3</f>
        <v>0.497</v>
      </c>
      <c r="AA3" s="64">
        <v>0.88600000000000001</v>
      </c>
      <c r="AB3" s="65">
        <v>1.9230171061801</v>
      </c>
      <c r="AC3">
        <f t="shared" ref="AC3:AC13" si="2">ROUND(AB3*AA3*U3*102.79,0)</f>
        <v>8457</v>
      </c>
      <c r="AD3">
        <f t="shared" ref="AD3:AD13" si="3">ROUND(Y3*AC3*0.002205,0)</f>
        <v>53</v>
      </c>
      <c r="AE3">
        <f t="shared" ref="AE3:AE13" si="4">ROUND(Z3*AC3*0.002205,1)</f>
        <v>9.3000000000000007</v>
      </c>
      <c r="AF3">
        <f>'TP Factors'!$D$6</f>
        <v>1.0585839223673177</v>
      </c>
      <c r="AG3">
        <f t="shared" ref="AG3:AG13" si="5">ROUND(AE3*AF3,1)</f>
        <v>9.8000000000000007</v>
      </c>
    </row>
    <row r="4" spans="1:33" ht="15">
      <c r="A4" s="60" t="s">
        <v>100</v>
      </c>
      <c r="B4" s="60">
        <v>17</v>
      </c>
      <c r="C4" s="60" t="s">
        <v>101</v>
      </c>
      <c r="D4" s="61">
        <v>32.369999999999997</v>
      </c>
      <c r="E4" s="60" t="s">
        <v>102</v>
      </c>
      <c r="F4" s="60">
        <v>1234</v>
      </c>
      <c r="G4" s="62">
        <v>29</v>
      </c>
      <c r="H4" s="60" t="s">
        <v>115</v>
      </c>
      <c r="I4" s="60" t="s">
        <v>104</v>
      </c>
      <c r="J4" s="60">
        <v>1289</v>
      </c>
      <c r="K4" s="63">
        <v>403.92203611799999</v>
      </c>
      <c r="L4" s="63">
        <v>6742.4689933700001</v>
      </c>
      <c r="M4" s="61">
        <v>2.87</v>
      </c>
      <c r="N4" s="61">
        <v>0.41</v>
      </c>
      <c r="O4" s="60">
        <v>52068</v>
      </c>
      <c r="P4" s="60">
        <v>50864</v>
      </c>
      <c r="Q4" s="64">
        <v>52068</v>
      </c>
      <c r="R4" s="64">
        <v>1200</v>
      </c>
      <c r="S4" s="60" t="s">
        <v>107</v>
      </c>
      <c r="T4" s="60" t="s">
        <v>149</v>
      </c>
      <c r="U4" s="64">
        <v>48.29</v>
      </c>
      <c r="V4" s="64">
        <v>1</v>
      </c>
      <c r="W4" s="64">
        <v>2.39</v>
      </c>
      <c r="X4" s="64">
        <v>0.316</v>
      </c>
      <c r="Y4" s="71">
        <f t="shared" si="0"/>
        <v>2.39</v>
      </c>
      <c r="Z4" s="71">
        <f t="shared" si="1"/>
        <v>0.316</v>
      </c>
      <c r="AA4" s="64">
        <v>0.34699999999999998</v>
      </c>
      <c r="AB4" s="65">
        <v>0.283411182142978</v>
      </c>
      <c r="AC4">
        <f t="shared" si="2"/>
        <v>488</v>
      </c>
      <c r="AD4">
        <f t="shared" si="3"/>
        <v>3</v>
      </c>
      <c r="AE4">
        <f t="shared" si="4"/>
        <v>0.3</v>
      </c>
      <c r="AF4">
        <f>'TP Factors'!$D$6</f>
        <v>1.0585839223673177</v>
      </c>
      <c r="AG4">
        <f t="shared" si="5"/>
        <v>0.3</v>
      </c>
    </row>
    <row r="5" spans="1:33" ht="15">
      <c r="A5" s="60" t="s">
        <v>100</v>
      </c>
      <c r="B5" s="60">
        <v>17</v>
      </c>
      <c r="C5" s="60" t="s">
        <v>101</v>
      </c>
      <c r="D5" s="61">
        <v>32.369999999999997</v>
      </c>
      <c r="E5" s="60" t="s">
        <v>102</v>
      </c>
      <c r="F5" s="60">
        <v>1234</v>
      </c>
      <c r="G5" s="62">
        <v>102.5</v>
      </c>
      <c r="H5" s="60" t="s">
        <v>115</v>
      </c>
      <c r="I5" s="60" t="s">
        <v>104</v>
      </c>
      <c r="J5" s="60">
        <v>4117</v>
      </c>
      <c r="K5" s="63">
        <v>439.42400618300002</v>
      </c>
      <c r="L5" s="63">
        <v>11838.9476737</v>
      </c>
      <c r="M5" s="61">
        <v>8.65</v>
      </c>
      <c r="N5" s="61">
        <v>2.12</v>
      </c>
      <c r="O5" s="60">
        <v>52114</v>
      </c>
      <c r="P5" s="60">
        <v>50903</v>
      </c>
      <c r="Q5" s="64">
        <v>52114</v>
      </c>
      <c r="R5" s="64">
        <v>1300</v>
      </c>
      <c r="S5" s="60" t="s">
        <v>105</v>
      </c>
      <c r="T5" s="60" t="s">
        <v>153</v>
      </c>
      <c r="U5" s="64">
        <v>48.29</v>
      </c>
      <c r="V5" s="64">
        <v>1</v>
      </c>
      <c r="W5" s="64">
        <v>2.42</v>
      </c>
      <c r="X5" s="64">
        <v>0.51600000000000001</v>
      </c>
      <c r="Y5" s="71">
        <f t="shared" si="0"/>
        <v>2.42</v>
      </c>
      <c r="Z5" s="71">
        <f t="shared" si="1"/>
        <v>0.51600000000000001</v>
      </c>
      <c r="AA5" s="64">
        <v>0.63100000000000001</v>
      </c>
      <c r="AB5" s="65">
        <v>2.92545106873935</v>
      </c>
      <c r="AC5">
        <f t="shared" si="2"/>
        <v>9163</v>
      </c>
      <c r="AD5">
        <f t="shared" si="3"/>
        <v>49</v>
      </c>
      <c r="AE5">
        <f t="shared" si="4"/>
        <v>10.4</v>
      </c>
      <c r="AF5">
        <f>'TP Factors'!$D$6</f>
        <v>1.0585839223673177</v>
      </c>
      <c r="AG5">
        <f t="shared" si="5"/>
        <v>11</v>
      </c>
    </row>
    <row r="6" spans="1:33" ht="15">
      <c r="A6" s="60" t="s">
        <v>100</v>
      </c>
      <c r="B6" s="60">
        <v>17</v>
      </c>
      <c r="C6" s="60" t="s">
        <v>101</v>
      </c>
      <c r="D6" s="61">
        <v>32.369999999999997</v>
      </c>
      <c r="E6" s="60" t="s">
        <v>102</v>
      </c>
      <c r="F6" s="60">
        <v>1234</v>
      </c>
      <c r="G6" s="62">
        <v>29</v>
      </c>
      <c r="H6" s="60" t="s">
        <v>115</v>
      </c>
      <c r="I6" s="60" t="s">
        <v>104</v>
      </c>
      <c r="J6" s="60">
        <v>568</v>
      </c>
      <c r="K6" s="63">
        <v>483.05654036999999</v>
      </c>
      <c r="L6" s="63">
        <v>2972.5499675400001</v>
      </c>
      <c r="M6" s="61">
        <v>1.27</v>
      </c>
      <c r="N6" s="61">
        <v>0.18</v>
      </c>
      <c r="O6" s="60">
        <v>52170</v>
      </c>
      <c r="P6" s="60">
        <v>50954</v>
      </c>
      <c r="Q6" s="64">
        <v>52170</v>
      </c>
      <c r="R6" s="64">
        <v>1200</v>
      </c>
      <c r="S6" s="60" t="s">
        <v>107</v>
      </c>
      <c r="T6" s="60" t="s">
        <v>149</v>
      </c>
      <c r="U6" s="64">
        <v>48.29</v>
      </c>
      <c r="V6" s="64">
        <v>1</v>
      </c>
      <c r="W6" s="64">
        <v>2.39</v>
      </c>
      <c r="X6" s="64">
        <v>0.316</v>
      </c>
      <c r="Y6" s="71">
        <f t="shared" si="0"/>
        <v>2.39</v>
      </c>
      <c r="Z6" s="71">
        <f t="shared" si="1"/>
        <v>0.316</v>
      </c>
      <c r="AA6" s="64">
        <v>0.34699999999999998</v>
      </c>
      <c r="AB6" s="65">
        <v>2.4309020061420099E-2</v>
      </c>
      <c r="AC6">
        <f t="shared" si="2"/>
        <v>42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 ht="15">
      <c r="A7" s="60" t="s">
        <v>100</v>
      </c>
      <c r="B7" s="60">
        <v>0</v>
      </c>
      <c r="C7" s="66"/>
      <c r="D7" s="61">
        <v>0</v>
      </c>
      <c r="E7" s="60" t="s">
        <v>102</v>
      </c>
      <c r="F7" s="60">
        <v>0</v>
      </c>
      <c r="G7" s="62">
        <v>105</v>
      </c>
      <c r="H7" s="60" t="s">
        <v>115</v>
      </c>
      <c r="I7" s="60" t="s">
        <v>104</v>
      </c>
      <c r="J7" s="60">
        <v>0</v>
      </c>
      <c r="K7" s="63">
        <v>254.55004666400001</v>
      </c>
      <c r="L7" s="63">
        <v>2954.8732913399999</v>
      </c>
      <c r="M7" s="61">
        <v>0</v>
      </c>
      <c r="N7" s="61">
        <v>0</v>
      </c>
      <c r="O7" s="60">
        <v>0</v>
      </c>
      <c r="P7" s="60">
        <v>0</v>
      </c>
      <c r="Q7" s="64">
        <v>73219</v>
      </c>
      <c r="R7" s="64">
        <v>1400</v>
      </c>
      <c r="S7" s="66"/>
      <c r="T7" s="60" t="s">
        <v>106</v>
      </c>
      <c r="U7" s="64">
        <v>48.29</v>
      </c>
      <c r="V7" s="64">
        <v>1</v>
      </c>
      <c r="W7" s="64">
        <v>1.93</v>
      </c>
      <c r="X7" s="64">
        <v>0.497</v>
      </c>
      <c r="Y7" s="71">
        <f t="shared" si="0"/>
        <v>1.93</v>
      </c>
      <c r="Z7" s="71">
        <f t="shared" si="1"/>
        <v>0.497</v>
      </c>
      <c r="AA7" s="64">
        <v>0.88600000000000001</v>
      </c>
      <c r="AB7" s="65">
        <v>0.115444560060546</v>
      </c>
      <c r="AC7">
        <f t="shared" si="2"/>
        <v>508</v>
      </c>
      <c r="AD7">
        <f t="shared" si="3"/>
        <v>2</v>
      </c>
      <c r="AE7">
        <f t="shared" si="4"/>
        <v>0.6</v>
      </c>
      <c r="AF7">
        <f>'TP Factors'!$D$6</f>
        <v>1.0585839223673177</v>
      </c>
      <c r="AG7">
        <f t="shared" si="5"/>
        <v>0.6</v>
      </c>
    </row>
    <row r="8" spans="1:33" ht="15">
      <c r="A8" s="60" t="s">
        <v>100</v>
      </c>
      <c r="B8" s="60">
        <v>0</v>
      </c>
      <c r="C8" s="66"/>
      <c r="D8" s="61">
        <v>0</v>
      </c>
      <c r="E8" s="60" t="s">
        <v>102</v>
      </c>
      <c r="F8" s="60">
        <v>0</v>
      </c>
      <c r="G8" s="62">
        <v>102.5</v>
      </c>
      <c r="H8" s="60" t="s">
        <v>115</v>
      </c>
      <c r="I8" s="60" t="s">
        <v>104</v>
      </c>
      <c r="J8" s="60">
        <v>0</v>
      </c>
      <c r="K8" s="63">
        <v>232.605627446</v>
      </c>
      <c r="L8" s="63">
        <v>964.86953784800005</v>
      </c>
      <c r="M8" s="61">
        <v>0</v>
      </c>
      <c r="N8" s="61">
        <v>0</v>
      </c>
      <c r="O8" s="60">
        <v>0</v>
      </c>
      <c r="P8" s="60">
        <v>0</v>
      </c>
      <c r="Q8" s="64">
        <v>74111</v>
      </c>
      <c r="R8" s="64">
        <v>1300</v>
      </c>
      <c r="S8" s="66"/>
      <c r="T8" s="60" t="s">
        <v>153</v>
      </c>
      <c r="U8" s="64">
        <v>48.29</v>
      </c>
      <c r="V8" s="64">
        <v>1</v>
      </c>
      <c r="W8" s="64">
        <v>2.1</v>
      </c>
      <c r="X8" s="64">
        <v>0.51600000000000001</v>
      </c>
      <c r="Y8" s="71">
        <f t="shared" si="0"/>
        <v>2.1</v>
      </c>
      <c r="Z8" s="71">
        <f t="shared" si="1"/>
        <v>0.51600000000000001</v>
      </c>
      <c r="AA8" s="64">
        <v>0.63100000000000001</v>
      </c>
      <c r="AB8" s="65">
        <v>0.23823183024844199</v>
      </c>
      <c r="AC8">
        <f t="shared" si="2"/>
        <v>746</v>
      </c>
      <c r="AD8">
        <f t="shared" si="3"/>
        <v>3</v>
      </c>
      <c r="AE8">
        <f t="shared" si="4"/>
        <v>0.8</v>
      </c>
      <c r="AF8">
        <f>'TP Factors'!$D$6</f>
        <v>1.0585839223673177</v>
      </c>
      <c r="AG8">
        <f t="shared" si="5"/>
        <v>0.8</v>
      </c>
    </row>
    <row r="9" spans="1:33" ht="15">
      <c r="A9" s="60" t="s">
        <v>100</v>
      </c>
      <c r="B9" s="60">
        <v>0</v>
      </c>
      <c r="C9" s="66"/>
      <c r="D9" s="61">
        <v>0</v>
      </c>
      <c r="E9" s="60" t="s">
        <v>102</v>
      </c>
      <c r="F9" s="60">
        <v>0</v>
      </c>
      <c r="G9" s="62">
        <v>105</v>
      </c>
      <c r="H9" s="60" t="s">
        <v>115</v>
      </c>
      <c r="I9" s="60" t="s">
        <v>104</v>
      </c>
      <c r="J9" s="60">
        <v>0</v>
      </c>
      <c r="K9" s="63">
        <v>837.03644531500004</v>
      </c>
      <c r="L9" s="63">
        <v>1619.76330867</v>
      </c>
      <c r="M9" s="61">
        <v>0</v>
      </c>
      <c r="N9" s="61">
        <v>0</v>
      </c>
      <c r="O9" s="60">
        <v>0</v>
      </c>
      <c r="P9" s="60">
        <v>0</v>
      </c>
      <c r="Q9" s="64">
        <v>74113</v>
      </c>
      <c r="R9" s="64">
        <v>1400</v>
      </c>
      <c r="S9" s="66"/>
      <c r="T9" s="60" t="s">
        <v>106</v>
      </c>
      <c r="U9" s="64">
        <v>48.29</v>
      </c>
      <c r="V9" s="64">
        <v>1</v>
      </c>
      <c r="W9" s="64">
        <v>1.93</v>
      </c>
      <c r="X9" s="64">
        <v>0.497</v>
      </c>
      <c r="Y9" s="71">
        <f t="shared" si="0"/>
        <v>1.93</v>
      </c>
      <c r="Z9" s="71">
        <f t="shared" si="1"/>
        <v>0.497</v>
      </c>
      <c r="AA9" s="64">
        <v>0.88600000000000001</v>
      </c>
      <c r="AB9" s="65">
        <v>0.206607674513063</v>
      </c>
      <c r="AC9">
        <f t="shared" si="2"/>
        <v>909</v>
      </c>
      <c r="AD9">
        <f t="shared" si="3"/>
        <v>4</v>
      </c>
      <c r="AE9">
        <f t="shared" si="4"/>
        <v>1</v>
      </c>
      <c r="AF9">
        <f>'TP Factors'!$D$6</f>
        <v>1.0585839223673177</v>
      </c>
      <c r="AG9">
        <f t="shared" si="5"/>
        <v>1.1000000000000001</v>
      </c>
    </row>
    <row r="10" spans="1:33" ht="15">
      <c r="A10" s="60" t="s">
        <v>100</v>
      </c>
      <c r="B10" s="60">
        <v>0</v>
      </c>
      <c r="C10" s="59"/>
      <c r="D10" s="61">
        <v>0</v>
      </c>
      <c r="E10" s="60" t="s">
        <v>102</v>
      </c>
      <c r="F10" s="60">
        <v>0</v>
      </c>
      <c r="G10" s="62">
        <v>105</v>
      </c>
      <c r="H10" s="60" t="s">
        <v>115</v>
      </c>
      <c r="I10" s="60" t="s">
        <v>104</v>
      </c>
      <c r="J10" s="60">
        <v>0</v>
      </c>
      <c r="K10" s="63">
        <v>898.31806176700002</v>
      </c>
      <c r="L10" s="63">
        <v>32060.337778599998</v>
      </c>
      <c r="M10" s="61">
        <v>0</v>
      </c>
      <c r="N10" s="61">
        <v>0</v>
      </c>
      <c r="O10" s="60">
        <v>0</v>
      </c>
      <c r="P10" s="60">
        <v>0</v>
      </c>
      <c r="Q10" s="64">
        <v>74272</v>
      </c>
      <c r="R10" s="64">
        <v>1400</v>
      </c>
      <c r="S10" s="59"/>
      <c r="T10" s="60" t="s">
        <v>106</v>
      </c>
      <c r="U10" s="64">
        <v>48.29</v>
      </c>
      <c r="V10" s="64">
        <v>1</v>
      </c>
      <c r="W10" s="64">
        <v>1.93</v>
      </c>
      <c r="X10" s="64">
        <v>0.497</v>
      </c>
      <c r="Y10" s="71">
        <f t="shared" si="0"/>
        <v>1.93</v>
      </c>
      <c r="Z10" s="71">
        <f t="shared" si="1"/>
        <v>0.497</v>
      </c>
      <c r="AA10" s="64">
        <v>0.88600000000000001</v>
      </c>
      <c r="AB10" s="65">
        <v>1.5706373305175001</v>
      </c>
      <c r="AC10">
        <f t="shared" si="2"/>
        <v>6907</v>
      </c>
      <c r="AD10">
        <f t="shared" si="3"/>
        <v>29</v>
      </c>
      <c r="AE10">
        <f t="shared" si="4"/>
        <v>7.6</v>
      </c>
      <c r="AF10">
        <f>'TP Factors'!$D$6</f>
        <v>1.0585839223673177</v>
      </c>
      <c r="AG10">
        <f t="shared" si="5"/>
        <v>8</v>
      </c>
    </row>
    <row r="11" spans="1:33" ht="15">
      <c r="A11" s="60" t="s">
        <v>100</v>
      </c>
      <c r="B11" s="60">
        <v>17</v>
      </c>
      <c r="C11" s="67" t="s">
        <v>101</v>
      </c>
      <c r="D11" s="61">
        <v>32.369999999999997</v>
      </c>
      <c r="E11" s="60" t="s">
        <v>102</v>
      </c>
      <c r="F11" s="60">
        <v>1234</v>
      </c>
      <c r="G11" s="62">
        <v>105</v>
      </c>
      <c r="H11" s="60" t="s">
        <v>115</v>
      </c>
      <c r="I11" s="60" t="s">
        <v>104</v>
      </c>
      <c r="J11" s="60">
        <v>315</v>
      </c>
      <c r="K11" s="63">
        <v>148.22401429199999</v>
      </c>
      <c r="L11" s="63">
        <v>644.889773429</v>
      </c>
      <c r="M11" s="61">
        <v>0.43</v>
      </c>
      <c r="N11" s="61">
        <v>0.08</v>
      </c>
      <c r="O11" s="60">
        <v>49984</v>
      </c>
      <c r="P11" s="60">
        <v>48853</v>
      </c>
      <c r="Q11" s="64">
        <v>49984</v>
      </c>
      <c r="R11" s="64">
        <v>1400</v>
      </c>
      <c r="S11" s="67" t="s">
        <v>105</v>
      </c>
      <c r="T11" s="60" t="s">
        <v>106</v>
      </c>
      <c r="U11" s="64">
        <v>48.29</v>
      </c>
      <c r="V11" s="64">
        <v>0</v>
      </c>
      <c r="W11" s="64">
        <v>2.83</v>
      </c>
      <c r="X11" s="64">
        <v>0.497</v>
      </c>
      <c r="Y11" s="71">
        <f>W11*0.7</f>
        <v>1.9809999999999999</v>
      </c>
      <c r="Z11" s="71">
        <f>X11*0.5</f>
        <v>0.2485</v>
      </c>
      <c r="AA11" s="64">
        <v>0.88600000000000001</v>
      </c>
      <c r="AB11" s="65">
        <v>1.7143711887031201E-2</v>
      </c>
      <c r="AC11">
        <f t="shared" si="2"/>
        <v>75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 ht="15">
      <c r="A12" s="60" t="s">
        <v>100</v>
      </c>
      <c r="B12" s="60">
        <v>17</v>
      </c>
      <c r="C12" s="67" t="s">
        <v>101</v>
      </c>
      <c r="D12" s="61">
        <v>32.369999999999997</v>
      </c>
      <c r="E12" s="60" t="s">
        <v>102</v>
      </c>
      <c r="F12" s="60">
        <v>1234</v>
      </c>
      <c r="G12" s="62">
        <v>102.5</v>
      </c>
      <c r="H12" s="60" t="s">
        <v>115</v>
      </c>
      <c r="I12" s="60" t="s">
        <v>104</v>
      </c>
      <c r="J12" s="60">
        <v>13</v>
      </c>
      <c r="K12" s="63">
        <v>45.127928298900002</v>
      </c>
      <c r="L12" s="63">
        <v>37.469713573100002</v>
      </c>
      <c r="M12" s="61">
        <v>0.02</v>
      </c>
      <c r="N12" s="61">
        <v>0</v>
      </c>
      <c r="O12" s="60">
        <v>52113</v>
      </c>
      <c r="P12" s="60">
        <v>50902</v>
      </c>
      <c r="Q12" s="64">
        <v>52113</v>
      </c>
      <c r="R12" s="64">
        <v>1300</v>
      </c>
      <c r="S12" s="67" t="s">
        <v>105</v>
      </c>
      <c r="T12" s="60" t="s">
        <v>153</v>
      </c>
      <c r="U12" s="64">
        <v>48.29</v>
      </c>
      <c r="V12" s="64">
        <v>0</v>
      </c>
      <c r="W12" s="64">
        <v>2.42</v>
      </c>
      <c r="X12" s="64">
        <v>0.51600000000000001</v>
      </c>
      <c r="Y12" s="71">
        <f t="shared" ref="Y12:Y13" si="6">W12*0.7</f>
        <v>1.694</v>
      </c>
      <c r="Z12" s="71">
        <f t="shared" ref="Z12:Z13" si="7">X12*0.5</f>
        <v>0.25800000000000001</v>
      </c>
      <c r="AA12" s="64">
        <v>0.63100000000000001</v>
      </c>
      <c r="AB12" s="65">
        <v>9.2587628292767309E-3</v>
      </c>
      <c r="AC12">
        <f t="shared" si="2"/>
        <v>29</v>
      </c>
      <c r="AD12">
        <f t="shared" si="3"/>
        <v>0</v>
      </c>
      <c r="AE12">
        <f t="shared" si="4"/>
        <v>0</v>
      </c>
      <c r="AF12">
        <f>'TP Factors'!$D$6</f>
        <v>1.0585839223673177</v>
      </c>
      <c r="AG12">
        <f t="shared" si="5"/>
        <v>0</v>
      </c>
    </row>
    <row r="13" spans="1:33" ht="15">
      <c r="A13" s="60" t="s">
        <v>100</v>
      </c>
      <c r="B13" s="60">
        <v>17</v>
      </c>
      <c r="C13" s="67" t="s">
        <v>101</v>
      </c>
      <c r="D13" s="61">
        <v>32.369999999999997</v>
      </c>
      <c r="E13" s="60" t="s">
        <v>102</v>
      </c>
      <c r="F13" s="60">
        <v>1234</v>
      </c>
      <c r="G13" s="62">
        <v>105</v>
      </c>
      <c r="H13" s="60" t="s">
        <v>115</v>
      </c>
      <c r="I13" s="60" t="s">
        <v>104</v>
      </c>
      <c r="J13" s="60">
        <v>3970</v>
      </c>
      <c r="K13" s="63">
        <v>381.670914181</v>
      </c>
      <c r="L13" s="63">
        <v>8092.8621279299996</v>
      </c>
      <c r="M13" s="61">
        <v>5.36</v>
      </c>
      <c r="N13" s="61">
        <v>0.99</v>
      </c>
      <c r="O13" s="60">
        <v>52166</v>
      </c>
      <c r="P13" s="60">
        <v>50951</v>
      </c>
      <c r="Q13" s="64">
        <v>52166</v>
      </c>
      <c r="R13" s="64">
        <v>1400</v>
      </c>
      <c r="S13" s="67" t="s">
        <v>107</v>
      </c>
      <c r="T13" s="60" t="s">
        <v>112</v>
      </c>
      <c r="U13" s="64">
        <v>48.29</v>
      </c>
      <c r="V13" s="64">
        <v>0</v>
      </c>
      <c r="W13" s="64">
        <v>2.83</v>
      </c>
      <c r="X13" s="64">
        <v>0.497</v>
      </c>
      <c r="Y13" s="71">
        <f t="shared" si="6"/>
        <v>1.9809999999999999</v>
      </c>
      <c r="Z13" s="71">
        <f t="shared" si="7"/>
        <v>0.2485</v>
      </c>
      <c r="AA13" s="64">
        <v>0.89</v>
      </c>
      <c r="AB13" s="65">
        <v>0.64876587534155805</v>
      </c>
      <c r="AC13">
        <f t="shared" si="2"/>
        <v>2866</v>
      </c>
      <c r="AD13">
        <f t="shared" si="3"/>
        <v>13</v>
      </c>
      <c r="AE13">
        <f t="shared" si="4"/>
        <v>1.6</v>
      </c>
      <c r="AF13">
        <f>'TP Factors'!$D$6</f>
        <v>1.0585839223673177</v>
      </c>
      <c r="AG13">
        <f t="shared" si="5"/>
        <v>1.7</v>
      </c>
    </row>
    <row r="14" spans="1:33">
      <c r="AB14" s="33">
        <f>SUM(AB2:AB13)</f>
        <v>16.212440524636783</v>
      </c>
      <c r="AD14">
        <f>SUM(AD2:AD13)</f>
        <v>383</v>
      </c>
      <c r="AG14">
        <f>SUM(AG2:AG13)</f>
        <v>75.5</v>
      </c>
    </row>
  </sheetData>
  <sortState ref="A2:Z13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7"/>
  <sheetViews>
    <sheetView topLeftCell="K1" workbookViewId="0">
      <selection activeCell="AC1" sqref="AC1:AG2"/>
    </sheetView>
  </sheetViews>
  <sheetFormatPr defaultRowHeight="12.75"/>
  <cols>
    <col min="1" max="1" width="12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8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19.85546875" style="33" bestFit="1" customWidth="1"/>
    <col min="29" max="29" width="13.7109375" customWidth="1"/>
    <col min="33" max="33" width="11.5703125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56" t="s">
        <v>211</v>
      </c>
      <c r="Z1" s="56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100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1234</v>
      </c>
      <c r="G2" s="30">
        <v>105</v>
      </c>
      <c r="H2" s="28" t="s">
        <v>103</v>
      </c>
      <c r="I2" s="28" t="s">
        <v>104</v>
      </c>
      <c r="J2" s="28">
        <v>46755</v>
      </c>
      <c r="K2" s="31">
        <v>3059.6043755800001</v>
      </c>
      <c r="L2" s="31">
        <v>95749.320720899996</v>
      </c>
      <c r="M2" s="29">
        <v>90.24</v>
      </c>
      <c r="N2" s="29">
        <v>23.24</v>
      </c>
      <c r="O2" s="28">
        <v>51672</v>
      </c>
      <c r="P2" s="28">
        <v>50496</v>
      </c>
      <c r="Q2" s="32">
        <v>51672</v>
      </c>
      <c r="R2" s="32">
        <v>1400</v>
      </c>
      <c r="S2" s="28" t="s">
        <v>105</v>
      </c>
      <c r="T2" s="28" t="s">
        <v>106</v>
      </c>
      <c r="U2" s="32">
        <v>48.29</v>
      </c>
      <c r="V2" s="32">
        <v>1</v>
      </c>
      <c r="W2" s="32">
        <v>2.83</v>
      </c>
      <c r="X2" s="32">
        <v>0.497</v>
      </c>
      <c r="Y2" s="32">
        <f>W2</f>
        <v>2.83</v>
      </c>
      <c r="Z2" s="32">
        <f>X2</f>
        <v>0.497</v>
      </c>
      <c r="AA2" s="32">
        <v>0.88600000000000001</v>
      </c>
      <c r="AB2" s="33">
        <v>7.0581182618740597</v>
      </c>
      <c r="AC2">
        <f>ROUND(AB2*AA2*U2*102.79,0)</f>
        <v>31041</v>
      </c>
      <c r="AD2">
        <f>ROUND(Y2*AC2*0.002205,0)</f>
        <v>194</v>
      </c>
      <c r="AE2">
        <f>ROUND(Z2*AC2*0.002205,1)</f>
        <v>34</v>
      </c>
      <c r="AF2">
        <f>'TP Factors'!$D$5</f>
        <v>0.88209793191670816</v>
      </c>
      <c r="AG2">
        <f>ROUND(AE2*AF2,1)</f>
        <v>30</v>
      </c>
    </row>
    <row r="3" spans="1:33">
      <c r="A3" s="28" t="s">
        <v>100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105</v>
      </c>
      <c r="H3" s="28" t="s">
        <v>103</v>
      </c>
      <c r="I3" s="28" t="s">
        <v>104</v>
      </c>
      <c r="J3" s="28">
        <v>103250</v>
      </c>
      <c r="K3" s="31">
        <v>3623.7360500200002</v>
      </c>
      <c r="L3" s="31">
        <v>210493.75082099999</v>
      </c>
      <c r="M3" s="29">
        <v>199.27</v>
      </c>
      <c r="N3" s="29">
        <v>51.32</v>
      </c>
      <c r="O3" s="28">
        <v>51703</v>
      </c>
      <c r="P3" s="28">
        <v>50524</v>
      </c>
      <c r="Q3" s="32">
        <v>51703</v>
      </c>
      <c r="R3" s="32">
        <v>1400</v>
      </c>
      <c r="S3" s="28" t="s">
        <v>107</v>
      </c>
      <c r="T3" s="28" t="s">
        <v>112</v>
      </c>
      <c r="U3" s="32">
        <v>48.29</v>
      </c>
      <c r="V3" s="32">
        <v>1</v>
      </c>
      <c r="W3" s="32">
        <v>2.83</v>
      </c>
      <c r="X3" s="32">
        <v>0.497</v>
      </c>
      <c r="Y3" s="32">
        <f t="shared" ref="Y3:Y6" si="0">W3</f>
        <v>2.83</v>
      </c>
      <c r="Z3" s="32">
        <f t="shared" ref="Z3:Z6" si="1">X3</f>
        <v>0.497</v>
      </c>
      <c r="AA3" s="32">
        <v>0.89</v>
      </c>
      <c r="AB3" s="33">
        <v>3.7651736055551401</v>
      </c>
      <c r="AC3">
        <f t="shared" ref="AC3:AC6" si="2">ROUND(AB3*AA3*U3*102.79,0)</f>
        <v>16633</v>
      </c>
      <c r="AD3">
        <f t="shared" ref="AD3:AD6" si="3">ROUND(Y3*AC3*0.002205,0)</f>
        <v>104</v>
      </c>
      <c r="AE3">
        <f t="shared" ref="AE3:AE6" si="4">ROUND(Z3*AC3*0.002205,1)</f>
        <v>18.2</v>
      </c>
      <c r="AF3">
        <f>'TP Factors'!$D$5</f>
        <v>0.88209793191670816</v>
      </c>
      <c r="AG3">
        <f t="shared" ref="AG3:AG6" si="5">ROUND(AE3*AF3,1)</f>
        <v>16.100000000000001</v>
      </c>
    </row>
    <row r="4" spans="1:33">
      <c r="A4" s="28" t="s">
        <v>100</v>
      </c>
      <c r="B4" s="28">
        <v>17</v>
      </c>
      <c r="C4" s="28" t="s">
        <v>101</v>
      </c>
      <c r="D4" s="29">
        <v>32.369999999999997</v>
      </c>
      <c r="E4" s="28" t="s">
        <v>102</v>
      </c>
      <c r="F4" s="28">
        <v>1234</v>
      </c>
      <c r="G4" s="30">
        <v>102.5</v>
      </c>
      <c r="H4" s="28" t="s">
        <v>103</v>
      </c>
      <c r="I4" s="28" t="s">
        <v>104</v>
      </c>
      <c r="J4" s="28">
        <v>9270</v>
      </c>
      <c r="K4" s="31">
        <v>748.96823783000002</v>
      </c>
      <c r="L4" s="31">
        <v>26654.778871300001</v>
      </c>
      <c r="M4" s="29">
        <v>19.47</v>
      </c>
      <c r="N4" s="29">
        <v>4.78</v>
      </c>
      <c r="O4" s="28">
        <v>51752</v>
      </c>
      <c r="P4" s="28">
        <v>50572</v>
      </c>
      <c r="Q4" s="32">
        <v>51752</v>
      </c>
      <c r="R4" s="32">
        <v>1300</v>
      </c>
      <c r="S4" s="28" t="s">
        <v>105</v>
      </c>
      <c r="T4" s="28" t="s">
        <v>153</v>
      </c>
      <c r="U4" s="32">
        <v>48.29</v>
      </c>
      <c r="V4" s="32">
        <v>1</v>
      </c>
      <c r="W4" s="32">
        <v>2.42</v>
      </c>
      <c r="X4" s="32">
        <v>0.51600000000000001</v>
      </c>
      <c r="Y4" s="32">
        <f t="shared" si="0"/>
        <v>2.42</v>
      </c>
      <c r="Z4" s="32">
        <f t="shared" si="1"/>
        <v>0.51600000000000001</v>
      </c>
      <c r="AA4" s="32">
        <v>0.63100000000000001</v>
      </c>
      <c r="AB4" s="33">
        <v>0.44062512533562798</v>
      </c>
      <c r="AC4">
        <f t="shared" si="2"/>
        <v>1380</v>
      </c>
      <c r="AD4">
        <f t="shared" si="3"/>
        <v>7</v>
      </c>
      <c r="AE4">
        <f t="shared" si="4"/>
        <v>1.6</v>
      </c>
      <c r="AF4">
        <f>'TP Factors'!$D$5</f>
        <v>0.88209793191670816</v>
      </c>
      <c r="AG4">
        <f t="shared" si="5"/>
        <v>1.4</v>
      </c>
    </row>
    <row r="5" spans="1:33">
      <c r="A5" s="28" t="s">
        <v>100</v>
      </c>
      <c r="B5" s="28">
        <v>17</v>
      </c>
      <c r="C5" s="28" t="s">
        <v>101</v>
      </c>
      <c r="D5" s="29">
        <v>32.369999999999997</v>
      </c>
      <c r="E5" s="28" t="s">
        <v>102</v>
      </c>
      <c r="F5" s="28">
        <v>1234</v>
      </c>
      <c r="G5" s="30">
        <v>81</v>
      </c>
      <c r="H5" s="28" t="s">
        <v>103</v>
      </c>
      <c r="I5" s="28" t="s">
        <v>104</v>
      </c>
      <c r="J5" s="28">
        <v>2638</v>
      </c>
      <c r="K5" s="31">
        <v>722.85941916900003</v>
      </c>
      <c r="L5" s="31">
        <v>13184.092606599999</v>
      </c>
      <c r="M5" s="29">
        <v>4.17</v>
      </c>
      <c r="N5" s="29">
        <v>0.4</v>
      </c>
      <c r="O5" s="28">
        <v>51801</v>
      </c>
      <c r="P5" s="28">
        <v>50616</v>
      </c>
      <c r="Q5" s="32">
        <v>51801</v>
      </c>
      <c r="R5" s="32">
        <v>1840</v>
      </c>
      <c r="S5" s="28" t="s">
        <v>107</v>
      </c>
      <c r="T5" s="28" t="s">
        <v>204</v>
      </c>
      <c r="U5" s="32">
        <v>48.29</v>
      </c>
      <c r="V5" s="32">
        <v>1</v>
      </c>
      <c r="W5" s="32">
        <v>1.58</v>
      </c>
      <c r="X5" s="32">
        <v>0.15</v>
      </c>
      <c r="Y5" s="32">
        <f t="shared" si="0"/>
        <v>1.58</v>
      </c>
      <c r="Z5" s="32">
        <f t="shared" si="1"/>
        <v>0.15</v>
      </c>
      <c r="AA5" s="32">
        <v>0.36299999999999999</v>
      </c>
      <c r="AB5" s="33">
        <v>2.3613347008297E-4</v>
      </c>
      <c r="AC5">
        <f t="shared" si="2"/>
        <v>0</v>
      </c>
      <c r="AD5">
        <f t="shared" si="3"/>
        <v>0</v>
      </c>
      <c r="AE5">
        <f t="shared" si="4"/>
        <v>0</v>
      </c>
      <c r="AF5">
        <f>'TP Factors'!$D$5</f>
        <v>0.88209793191670816</v>
      </c>
      <c r="AG5">
        <f t="shared" si="5"/>
        <v>0</v>
      </c>
    </row>
    <row r="6" spans="1:33">
      <c r="A6" s="28" t="s">
        <v>100</v>
      </c>
      <c r="B6" s="28">
        <v>17</v>
      </c>
      <c r="C6" s="28" t="s">
        <v>101</v>
      </c>
      <c r="D6" s="29">
        <v>32.369999999999997</v>
      </c>
      <c r="E6" s="28" t="s">
        <v>102</v>
      </c>
      <c r="F6" s="28">
        <v>1234</v>
      </c>
      <c r="G6" s="30">
        <v>102.5</v>
      </c>
      <c r="H6" s="28" t="s">
        <v>103</v>
      </c>
      <c r="I6" s="28" t="s">
        <v>104</v>
      </c>
      <c r="J6" s="28">
        <v>240</v>
      </c>
      <c r="K6" s="31">
        <v>111.38898545799999</v>
      </c>
      <c r="L6" s="31">
        <v>690.01267637000001</v>
      </c>
      <c r="M6" s="29">
        <v>0.35</v>
      </c>
      <c r="N6" s="29">
        <v>0.06</v>
      </c>
      <c r="O6" s="28">
        <v>51786</v>
      </c>
      <c r="P6" s="28">
        <v>50604</v>
      </c>
      <c r="Q6" s="32">
        <v>51786</v>
      </c>
      <c r="R6" s="32">
        <v>1300</v>
      </c>
      <c r="S6" s="28" t="s">
        <v>105</v>
      </c>
      <c r="T6" s="28" t="s">
        <v>153</v>
      </c>
      <c r="U6" s="32">
        <v>48.29</v>
      </c>
      <c r="V6" s="32">
        <v>0</v>
      </c>
      <c r="W6" s="32">
        <v>2.42</v>
      </c>
      <c r="X6" s="32">
        <v>0.51600000000000001</v>
      </c>
      <c r="Y6" s="32">
        <f>W6*0.7</f>
        <v>1.694</v>
      </c>
      <c r="Z6" s="32">
        <f>X6*0.5</f>
        <v>0.25800000000000001</v>
      </c>
      <c r="AA6" s="32">
        <v>0.63100000000000001</v>
      </c>
      <c r="AB6" s="33">
        <v>2.6423906900575299E-2</v>
      </c>
      <c r="AC6">
        <f t="shared" si="2"/>
        <v>83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B7" s="33">
        <f>SUM(AB2:AB6)</f>
        <v>11.290577033135486</v>
      </c>
      <c r="AD7">
        <f>SUM(AD2:AD6)</f>
        <v>305</v>
      </c>
      <c r="AG7">
        <f>SUM(AG2:AG6)</f>
        <v>47.5</v>
      </c>
    </row>
  </sheetData>
  <sortState ref="A2:Z6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29"/>
  <sheetViews>
    <sheetView topLeftCell="J1" workbookViewId="0">
      <selection activeCell="AC1" sqref="AC1:AG2"/>
    </sheetView>
  </sheetViews>
  <sheetFormatPr defaultRowHeight="12.75"/>
  <cols>
    <col min="1" max="1" width="8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7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20.85546875" style="33" bestFit="1" customWidth="1"/>
    <col min="29" max="29" width="12.28515625" customWidth="1"/>
    <col min="33" max="33" width="11.42578125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56" t="s">
        <v>211</v>
      </c>
      <c r="Z1" s="56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125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3456</v>
      </c>
      <c r="G2" s="30">
        <v>3</v>
      </c>
      <c r="H2" s="28" t="s">
        <v>103</v>
      </c>
      <c r="I2" s="28" t="s">
        <v>104</v>
      </c>
      <c r="J2" s="28">
        <v>249</v>
      </c>
      <c r="K2" s="31">
        <v>696.40480409600002</v>
      </c>
      <c r="L2" s="31">
        <v>5003.9832592700004</v>
      </c>
      <c r="M2" s="29">
        <v>0.17</v>
      </c>
      <c r="N2" s="29">
        <v>0.02</v>
      </c>
      <c r="O2" s="28">
        <v>51034</v>
      </c>
      <c r="P2" s="28">
        <v>49879</v>
      </c>
      <c r="Q2" s="32">
        <v>51034</v>
      </c>
      <c r="R2" s="32">
        <v>4340</v>
      </c>
      <c r="S2" s="28" t="s">
        <v>105</v>
      </c>
      <c r="T2" s="28" t="s">
        <v>135</v>
      </c>
      <c r="U2" s="32">
        <v>54.65</v>
      </c>
      <c r="V2" s="32">
        <v>1</v>
      </c>
      <c r="W2" s="32">
        <v>0.7</v>
      </c>
      <c r="X2" s="32">
        <v>0.09</v>
      </c>
      <c r="Y2" s="32">
        <f>W2</f>
        <v>0.7</v>
      </c>
      <c r="Z2" s="32">
        <f>X2</f>
        <v>0.09</v>
      </c>
      <c r="AA2" s="32">
        <v>0.10199999999999999</v>
      </c>
      <c r="AB2" s="33">
        <v>0.701871347155962</v>
      </c>
      <c r="AC2">
        <f>ROUND(AB2*AA2*U2*102.79,0)</f>
        <v>402</v>
      </c>
      <c r="AD2">
        <f>ROUND(Y2*AC2*0.002205,0)</f>
        <v>1</v>
      </c>
      <c r="AE2">
        <f>ROUND(Z2*AC2*0.002205,1)</f>
        <v>0.1</v>
      </c>
      <c r="AF2">
        <f>'TP Factors'!$D$5</f>
        <v>0.88209793191670816</v>
      </c>
      <c r="AG2">
        <f>ROUND(AE2*AF2,1)</f>
        <v>0.1</v>
      </c>
    </row>
    <row r="3" spans="1:33">
      <c r="A3" s="28" t="s">
        <v>125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11.1</v>
      </c>
      <c r="H3" s="28" t="s">
        <v>103</v>
      </c>
      <c r="I3" s="28" t="s">
        <v>104</v>
      </c>
      <c r="J3" s="28">
        <v>630</v>
      </c>
      <c r="K3" s="31">
        <v>960.67337426999995</v>
      </c>
      <c r="L3" s="31">
        <v>6467.7396823500003</v>
      </c>
      <c r="M3" s="29">
        <v>0.79</v>
      </c>
      <c r="N3" s="29">
        <v>0.03</v>
      </c>
      <c r="O3" s="28">
        <v>51074</v>
      </c>
      <c r="P3" s="28">
        <v>49919</v>
      </c>
      <c r="Q3" s="32">
        <v>51074</v>
      </c>
      <c r="R3" s="32">
        <v>8120</v>
      </c>
      <c r="S3" s="28" t="s">
        <v>105</v>
      </c>
      <c r="T3" s="28" t="s">
        <v>154</v>
      </c>
      <c r="U3" s="32">
        <v>54.65</v>
      </c>
      <c r="V3" s="32">
        <v>1</v>
      </c>
      <c r="W3" s="32">
        <v>1.25</v>
      </c>
      <c r="X3" s="32">
        <v>5.2999999999999999E-2</v>
      </c>
      <c r="Y3" s="32">
        <f t="shared" ref="Y3:Y23" si="0">W3</f>
        <v>1.25</v>
      </c>
      <c r="Z3" s="32">
        <f t="shared" ref="Z3:Z23" si="1">X3</f>
        <v>5.2999999999999999E-2</v>
      </c>
      <c r="AA3" s="32">
        <v>0.2</v>
      </c>
      <c r="AB3" s="33">
        <v>0.55314267875662604</v>
      </c>
      <c r="AC3">
        <f t="shared" ref="AC3:AC28" si="2">ROUND(AB3*AA3*U3*102.79,0)</f>
        <v>621</v>
      </c>
      <c r="AD3">
        <f t="shared" ref="AD3:AD28" si="3">ROUND(Y3*AC3*0.002205,0)</f>
        <v>2</v>
      </c>
      <c r="AE3">
        <f t="shared" ref="AE3:AE28" si="4">ROUND(Z3*AC3*0.002205,1)</f>
        <v>0.1</v>
      </c>
      <c r="AF3">
        <f>'TP Factors'!$D$5</f>
        <v>0.88209793191670816</v>
      </c>
      <c r="AG3">
        <f t="shared" ref="AG3:AG28" si="5">ROUND(AE3*AF3,1)</f>
        <v>0.1</v>
      </c>
    </row>
    <row r="4" spans="1:33">
      <c r="A4" s="28" t="s">
        <v>125</v>
      </c>
      <c r="B4" s="28">
        <v>17</v>
      </c>
      <c r="C4" s="28" t="s">
        <v>101</v>
      </c>
      <c r="D4" s="29">
        <v>32.369999999999997</v>
      </c>
      <c r="E4" s="28" t="s">
        <v>102</v>
      </c>
      <c r="F4" s="28">
        <v>3456</v>
      </c>
      <c r="G4" s="30">
        <v>4</v>
      </c>
      <c r="H4" s="28" t="s">
        <v>103</v>
      </c>
      <c r="I4" s="28" t="s">
        <v>104</v>
      </c>
      <c r="J4" s="28">
        <v>798</v>
      </c>
      <c r="K4" s="31">
        <v>796.32616071500001</v>
      </c>
      <c r="L4" s="31">
        <v>16387.0701873</v>
      </c>
      <c r="M4" s="29">
        <v>0.96</v>
      </c>
      <c r="N4" s="29">
        <v>0.05</v>
      </c>
      <c r="O4" s="28">
        <v>51082</v>
      </c>
      <c r="P4" s="28">
        <v>49927</v>
      </c>
      <c r="Q4" s="32">
        <v>51082</v>
      </c>
      <c r="R4" s="32">
        <v>3100</v>
      </c>
      <c r="S4" s="28" t="s">
        <v>105</v>
      </c>
      <c r="T4" s="28" t="s">
        <v>155</v>
      </c>
      <c r="U4" s="32">
        <v>54.65</v>
      </c>
      <c r="V4" s="32">
        <v>1</v>
      </c>
      <c r="W4" s="32">
        <v>1.25</v>
      </c>
      <c r="X4" s="32">
        <v>6.4000000000000001E-2</v>
      </c>
      <c r="Y4" s="32">
        <f t="shared" si="0"/>
        <v>1.25</v>
      </c>
      <c r="Z4" s="32">
        <f t="shared" si="1"/>
        <v>6.4000000000000001E-2</v>
      </c>
      <c r="AA4" s="32">
        <v>0.1</v>
      </c>
      <c r="AB4" s="33">
        <v>4.0493172498890502</v>
      </c>
      <c r="AC4">
        <f t="shared" si="2"/>
        <v>2275</v>
      </c>
      <c r="AD4">
        <f t="shared" si="3"/>
        <v>6</v>
      </c>
      <c r="AE4">
        <f t="shared" si="4"/>
        <v>0.3</v>
      </c>
      <c r="AF4">
        <f>'TP Factors'!$D$5</f>
        <v>0.88209793191670816</v>
      </c>
      <c r="AG4">
        <f t="shared" si="5"/>
        <v>0.3</v>
      </c>
    </row>
    <row r="5" spans="1:33">
      <c r="A5" s="28" t="s">
        <v>125</v>
      </c>
      <c r="B5" s="28">
        <v>17</v>
      </c>
      <c r="C5" s="28" t="s">
        <v>101</v>
      </c>
      <c r="D5" s="29">
        <v>32.369999999999997</v>
      </c>
      <c r="E5" s="28" t="s">
        <v>102</v>
      </c>
      <c r="F5" s="28">
        <v>3456</v>
      </c>
      <c r="G5" s="30">
        <v>3</v>
      </c>
      <c r="H5" s="28" t="s">
        <v>103</v>
      </c>
      <c r="I5" s="28" t="s">
        <v>104</v>
      </c>
      <c r="J5" s="28">
        <v>181</v>
      </c>
      <c r="K5" s="31">
        <v>546.19649569800004</v>
      </c>
      <c r="L5" s="31">
        <v>3647.1484171100001</v>
      </c>
      <c r="M5" s="29">
        <v>0.13</v>
      </c>
      <c r="N5" s="29">
        <v>0.02</v>
      </c>
      <c r="O5" s="28">
        <v>51136</v>
      </c>
      <c r="P5" s="28">
        <v>49979</v>
      </c>
      <c r="Q5" s="32">
        <v>51136</v>
      </c>
      <c r="R5" s="32">
        <v>4340</v>
      </c>
      <c r="S5" s="28" t="s">
        <v>105</v>
      </c>
      <c r="T5" s="28" t="s">
        <v>135</v>
      </c>
      <c r="U5" s="32">
        <v>54.65</v>
      </c>
      <c r="V5" s="32">
        <v>1</v>
      </c>
      <c r="W5" s="32">
        <v>0.7</v>
      </c>
      <c r="X5" s="32">
        <v>0.09</v>
      </c>
      <c r="Y5" s="32">
        <f t="shared" si="0"/>
        <v>0.7</v>
      </c>
      <c r="Z5" s="32">
        <f t="shared" si="1"/>
        <v>0.09</v>
      </c>
      <c r="AA5" s="32">
        <v>0.10199999999999999</v>
      </c>
      <c r="AB5" s="33">
        <v>0.77357206804378498</v>
      </c>
      <c r="AC5">
        <f t="shared" si="2"/>
        <v>443</v>
      </c>
      <c r="AD5">
        <f t="shared" si="3"/>
        <v>1</v>
      </c>
      <c r="AE5">
        <f t="shared" si="4"/>
        <v>0.1</v>
      </c>
      <c r="AF5">
        <f>'TP Factors'!$D$5</f>
        <v>0.88209793191670816</v>
      </c>
      <c r="AG5">
        <f t="shared" si="5"/>
        <v>0.1</v>
      </c>
    </row>
    <row r="6" spans="1:33">
      <c r="A6" s="28" t="s">
        <v>125</v>
      </c>
      <c r="B6" s="28">
        <v>0</v>
      </c>
      <c r="D6" s="29">
        <v>0</v>
      </c>
      <c r="E6" s="28" t="s">
        <v>102</v>
      </c>
      <c r="F6" s="28">
        <v>0</v>
      </c>
      <c r="G6" s="30">
        <v>4</v>
      </c>
      <c r="H6" s="28" t="s">
        <v>103</v>
      </c>
      <c r="I6" s="28" t="s">
        <v>104</v>
      </c>
      <c r="J6" s="28">
        <v>0</v>
      </c>
      <c r="K6" s="31">
        <v>373.87368537399999</v>
      </c>
      <c r="L6" s="31">
        <v>293.75206100999998</v>
      </c>
      <c r="M6" s="29">
        <v>0</v>
      </c>
      <c r="N6" s="29">
        <v>0</v>
      </c>
      <c r="O6" s="28">
        <v>0</v>
      </c>
      <c r="P6" s="28">
        <v>0</v>
      </c>
      <c r="Q6" s="32">
        <v>74127</v>
      </c>
      <c r="R6" s="32">
        <v>3100</v>
      </c>
      <c r="T6" s="28" t="s">
        <v>155</v>
      </c>
      <c r="U6" s="32">
        <v>54.65</v>
      </c>
      <c r="V6" s="32">
        <v>1</v>
      </c>
      <c r="W6" s="32">
        <v>1.2</v>
      </c>
      <c r="X6" s="32">
        <v>6.4000000000000001E-2</v>
      </c>
      <c r="Y6" s="32">
        <f t="shared" si="0"/>
        <v>1.2</v>
      </c>
      <c r="Z6" s="32">
        <f t="shared" si="1"/>
        <v>6.4000000000000001E-2</v>
      </c>
      <c r="AA6" s="32">
        <v>0.1</v>
      </c>
      <c r="AB6" s="33">
        <v>6.6331653330103005E-2</v>
      </c>
      <c r="AC6">
        <f t="shared" si="2"/>
        <v>37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7" s="28" t="s">
        <v>125</v>
      </c>
      <c r="B7" s="28">
        <v>0</v>
      </c>
      <c r="D7" s="29">
        <v>0</v>
      </c>
      <c r="E7" s="28" t="s">
        <v>102</v>
      </c>
      <c r="F7" s="28">
        <v>0</v>
      </c>
      <c r="G7" s="30">
        <v>3</v>
      </c>
      <c r="H7" s="28" t="s">
        <v>103</v>
      </c>
      <c r="I7" s="28" t="s">
        <v>104</v>
      </c>
      <c r="J7" s="28">
        <v>0</v>
      </c>
      <c r="K7" s="31">
        <v>264.38527763600001</v>
      </c>
      <c r="L7" s="31">
        <v>1119.8831928499999</v>
      </c>
      <c r="M7" s="29">
        <v>0</v>
      </c>
      <c r="N7" s="29">
        <v>0</v>
      </c>
      <c r="O7" s="28">
        <v>0</v>
      </c>
      <c r="P7" s="28">
        <v>0</v>
      </c>
      <c r="Q7" s="32">
        <v>74191</v>
      </c>
      <c r="R7" s="32">
        <v>4340</v>
      </c>
      <c r="T7" s="28" t="s">
        <v>135</v>
      </c>
      <c r="U7" s="32">
        <v>54.65</v>
      </c>
      <c r="V7" s="32">
        <v>1</v>
      </c>
      <c r="W7" s="32">
        <v>0.7</v>
      </c>
      <c r="X7" s="32">
        <v>0.09</v>
      </c>
      <c r="Y7" s="32">
        <f t="shared" si="0"/>
        <v>0.7</v>
      </c>
      <c r="Z7" s="32">
        <f t="shared" si="1"/>
        <v>0.09</v>
      </c>
      <c r="AA7" s="32">
        <v>0.10199999999999999</v>
      </c>
      <c r="AB7" s="33">
        <v>4.3628320372307801E-2</v>
      </c>
      <c r="AC7">
        <f t="shared" si="2"/>
        <v>25</v>
      </c>
      <c r="AD7">
        <f t="shared" si="3"/>
        <v>0</v>
      </c>
      <c r="AE7">
        <f t="shared" si="4"/>
        <v>0</v>
      </c>
      <c r="AF7">
        <f>'TP Factors'!$D$5</f>
        <v>0.88209793191670816</v>
      </c>
      <c r="AG7">
        <f t="shared" si="5"/>
        <v>0</v>
      </c>
    </row>
    <row r="8" spans="1:33">
      <c r="A8" s="28" t="s">
        <v>125</v>
      </c>
      <c r="B8" s="28">
        <v>0</v>
      </c>
      <c r="D8" s="29">
        <v>0</v>
      </c>
      <c r="E8" s="28" t="s">
        <v>102</v>
      </c>
      <c r="F8" s="28">
        <v>0</v>
      </c>
      <c r="G8" s="30">
        <v>4</v>
      </c>
      <c r="H8" s="28" t="s">
        <v>103</v>
      </c>
      <c r="I8" s="28" t="s">
        <v>104</v>
      </c>
      <c r="J8" s="28">
        <v>0</v>
      </c>
      <c r="K8" s="31">
        <v>149.01309154800001</v>
      </c>
      <c r="L8" s="31">
        <v>960.47449334199996</v>
      </c>
      <c r="M8" s="29">
        <v>0</v>
      </c>
      <c r="N8" s="29">
        <v>0</v>
      </c>
      <c r="O8" s="28">
        <v>0</v>
      </c>
      <c r="P8" s="28">
        <v>0</v>
      </c>
      <c r="Q8" s="32">
        <v>74348</v>
      </c>
      <c r="R8" s="32">
        <v>3100</v>
      </c>
      <c r="T8" s="28" t="s">
        <v>155</v>
      </c>
      <c r="U8" s="32">
        <v>54.65</v>
      </c>
      <c r="V8" s="32">
        <v>1</v>
      </c>
      <c r="W8" s="32">
        <v>1.2</v>
      </c>
      <c r="X8" s="32">
        <v>6.4000000000000001E-2</v>
      </c>
      <c r="Y8" s="32">
        <f t="shared" si="0"/>
        <v>1.2</v>
      </c>
      <c r="Z8" s="32">
        <f t="shared" si="1"/>
        <v>6.4000000000000001E-2</v>
      </c>
      <c r="AA8" s="32">
        <v>0.1</v>
      </c>
      <c r="AB8" s="33">
        <v>0.237151299229305</v>
      </c>
      <c r="AC8">
        <f t="shared" si="2"/>
        <v>133</v>
      </c>
      <c r="AD8">
        <f t="shared" si="3"/>
        <v>0</v>
      </c>
      <c r="AE8">
        <f t="shared" si="4"/>
        <v>0</v>
      </c>
      <c r="AF8">
        <f>'TP Factors'!$D$5</f>
        <v>0.88209793191670816</v>
      </c>
      <c r="AG8">
        <f t="shared" si="5"/>
        <v>0</v>
      </c>
    </row>
    <row r="9" spans="1:33">
      <c r="A9" s="28" t="s">
        <v>125</v>
      </c>
      <c r="B9" s="28">
        <v>0</v>
      </c>
      <c r="D9" s="29">
        <v>0</v>
      </c>
      <c r="E9" s="28" t="s">
        <v>102</v>
      </c>
      <c r="F9" s="28">
        <v>0</v>
      </c>
      <c r="G9" s="30">
        <v>4</v>
      </c>
      <c r="H9" s="28" t="s">
        <v>103</v>
      </c>
      <c r="I9" s="28" t="s">
        <v>104</v>
      </c>
      <c r="J9" s="28">
        <v>0</v>
      </c>
      <c r="K9" s="31">
        <v>281.94496459300001</v>
      </c>
      <c r="L9" s="31">
        <v>3745.43191531</v>
      </c>
      <c r="M9" s="29">
        <v>0</v>
      </c>
      <c r="N9" s="29">
        <v>0</v>
      </c>
      <c r="O9" s="28">
        <v>0</v>
      </c>
      <c r="P9" s="28">
        <v>0</v>
      </c>
      <c r="Q9" s="32">
        <v>74349</v>
      </c>
      <c r="R9" s="32">
        <v>3100</v>
      </c>
      <c r="T9" s="28" t="s">
        <v>155</v>
      </c>
      <c r="U9" s="32">
        <v>54.65</v>
      </c>
      <c r="V9" s="32">
        <v>1</v>
      </c>
      <c r="W9" s="32">
        <v>1.2</v>
      </c>
      <c r="X9" s="32">
        <v>6.4000000000000001E-2</v>
      </c>
      <c r="Y9" s="32">
        <f t="shared" si="0"/>
        <v>1.2</v>
      </c>
      <c r="Z9" s="32">
        <f t="shared" si="1"/>
        <v>6.4000000000000001E-2</v>
      </c>
      <c r="AA9" s="32">
        <v>0.1</v>
      </c>
      <c r="AB9" s="33">
        <v>0.45079045462631601</v>
      </c>
      <c r="AC9">
        <f t="shared" si="2"/>
        <v>253</v>
      </c>
      <c r="AD9">
        <f t="shared" si="3"/>
        <v>1</v>
      </c>
      <c r="AE9">
        <f t="shared" si="4"/>
        <v>0</v>
      </c>
      <c r="AF9">
        <f>'TP Factors'!$D$5</f>
        <v>0.88209793191670816</v>
      </c>
      <c r="AG9">
        <f t="shared" si="5"/>
        <v>0</v>
      </c>
    </row>
    <row r="10" spans="1:33">
      <c r="A10" s="28" t="s">
        <v>125</v>
      </c>
      <c r="B10" s="28">
        <v>0</v>
      </c>
      <c r="D10" s="29">
        <v>0</v>
      </c>
      <c r="E10" s="28" t="s">
        <v>102</v>
      </c>
      <c r="F10" s="28">
        <v>0</v>
      </c>
      <c r="G10" s="30">
        <v>4</v>
      </c>
      <c r="H10" s="28" t="s">
        <v>103</v>
      </c>
      <c r="I10" s="28" t="s">
        <v>104</v>
      </c>
      <c r="J10" s="28">
        <v>0</v>
      </c>
      <c r="K10" s="31">
        <v>200.374669926</v>
      </c>
      <c r="L10" s="31">
        <v>1545.2162091499999</v>
      </c>
      <c r="M10" s="29">
        <v>0</v>
      </c>
      <c r="N10" s="29">
        <v>0</v>
      </c>
      <c r="O10" s="28">
        <v>0</v>
      </c>
      <c r="P10" s="28">
        <v>0</v>
      </c>
      <c r="Q10" s="32">
        <v>74350</v>
      </c>
      <c r="R10" s="32">
        <v>3100</v>
      </c>
      <c r="T10" s="28" t="s">
        <v>169</v>
      </c>
      <c r="U10" s="32">
        <v>54.65</v>
      </c>
      <c r="V10" s="32">
        <v>1</v>
      </c>
      <c r="W10" s="32">
        <v>1.2</v>
      </c>
      <c r="X10" s="32">
        <v>6.4000000000000001E-2</v>
      </c>
      <c r="Y10" s="32">
        <f t="shared" si="0"/>
        <v>1.2</v>
      </c>
      <c r="Z10" s="32">
        <f t="shared" si="1"/>
        <v>6.4000000000000001E-2</v>
      </c>
      <c r="AA10" s="32">
        <v>0.41099999999999998</v>
      </c>
      <c r="AB10" s="33">
        <v>0.10983177351139201</v>
      </c>
      <c r="AC10">
        <f t="shared" si="2"/>
        <v>254</v>
      </c>
      <c r="AD10">
        <f t="shared" si="3"/>
        <v>1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28" t="s">
        <v>125</v>
      </c>
      <c r="B11" s="28">
        <v>0</v>
      </c>
      <c r="D11" s="29">
        <v>0</v>
      </c>
      <c r="E11" s="28" t="s">
        <v>102</v>
      </c>
      <c r="F11" s="28">
        <v>0</v>
      </c>
      <c r="G11" s="30">
        <v>4</v>
      </c>
      <c r="H11" s="28" t="s">
        <v>103</v>
      </c>
      <c r="I11" s="28" t="s">
        <v>104</v>
      </c>
      <c r="J11" s="28">
        <v>0</v>
      </c>
      <c r="K11" s="31">
        <v>1010.82531269</v>
      </c>
      <c r="L11" s="31">
        <v>23141.701162099998</v>
      </c>
      <c r="M11" s="29">
        <v>0</v>
      </c>
      <c r="N11" s="29">
        <v>0</v>
      </c>
      <c r="O11" s="28">
        <v>0</v>
      </c>
      <c r="P11" s="28">
        <v>0</v>
      </c>
      <c r="Q11" s="32">
        <v>74351</v>
      </c>
      <c r="R11" s="32">
        <v>3100</v>
      </c>
      <c r="T11" s="28" t="s">
        <v>155</v>
      </c>
      <c r="U11" s="32">
        <v>54.65</v>
      </c>
      <c r="V11" s="32">
        <v>1</v>
      </c>
      <c r="W11" s="32">
        <v>1.2</v>
      </c>
      <c r="X11" s="32">
        <v>6.4000000000000001E-2</v>
      </c>
      <c r="Y11" s="32">
        <f t="shared" si="0"/>
        <v>1.2</v>
      </c>
      <c r="Z11" s="32">
        <f t="shared" si="1"/>
        <v>6.4000000000000001E-2</v>
      </c>
      <c r="AA11" s="32">
        <v>0.1</v>
      </c>
      <c r="AB11" s="33">
        <v>5.7139312388572101</v>
      </c>
      <c r="AC11">
        <f t="shared" si="2"/>
        <v>3210</v>
      </c>
      <c r="AD11">
        <f t="shared" si="3"/>
        <v>8</v>
      </c>
      <c r="AE11">
        <f t="shared" si="4"/>
        <v>0.5</v>
      </c>
      <c r="AF11">
        <f>'TP Factors'!$D$5</f>
        <v>0.88209793191670816</v>
      </c>
      <c r="AG11">
        <f t="shared" si="5"/>
        <v>0.4</v>
      </c>
    </row>
    <row r="12" spans="1:33">
      <c r="A12" s="28" t="s">
        <v>125</v>
      </c>
      <c r="B12" s="28">
        <v>0</v>
      </c>
      <c r="D12" s="29">
        <v>0</v>
      </c>
      <c r="E12" s="28" t="s">
        <v>102</v>
      </c>
      <c r="F12" s="28">
        <v>0</v>
      </c>
      <c r="G12" s="30">
        <v>4</v>
      </c>
      <c r="H12" s="28" t="s">
        <v>103</v>
      </c>
      <c r="I12" s="28" t="s">
        <v>104</v>
      </c>
      <c r="J12" s="28">
        <v>0</v>
      </c>
      <c r="K12" s="31">
        <v>118.66830654499999</v>
      </c>
      <c r="L12" s="31">
        <v>630.82124724000005</v>
      </c>
      <c r="M12" s="29">
        <v>0</v>
      </c>
      <c r="N12" s="29">
        <v>0</v>
      </c>
      <c r="O12" s="28">
        <v>0</v>
      </c>
      <c r="P12" s="28">
        <v>0</v>
      </c>
      <c r="Q12" s="32">
        <v>74352</v>
      </c>
      <c r="R12" s="32">
        <v>3100</v>
      </c>
      <c r="T12" s="28" t="s">
        <v>155</v>
      </c>
      <c r="U12" s="32">
        <v>54.65</v>
      </c>
      <c r="V12" s="32">
        <v>1</v>
      </c>
      <c r="W12" s="32">
        <v>1.2</v>
      </c>
      <c r="X12" s="32">
        <v>6.4000000000000001E-2</v>
      </c>
      <c r="Y12" s="32">
        <f t="shared" si="0"/>
        <v>1.2</v>
      </c>
      <c r="Z12" s="32">
        <f t="shared" si="1"/>
        <v>6.4000000000000001E-2</v>
      </c>
      <c r="AA12" s="32">
        <v>0.1</v>
      </c>
      <c r="AB12" s="33">
        <v>0.14814086232708401</v>
      </c>
      <c r="AC12">
        <f t="shared" si="2"/>
        <v>83</v>
      </c>
      <c r="AD12">
        <f t="shared" si="3"/>
        <v>0</v>
      </c>
      <c r="AE12">
        <f t="shared" si="4"/>
        <v>0</v>
      </c>
      <c r="AF12">
        <f>'TP Factors'!$D$5</f>
        <v>0.88209793191670816</v>
      </c>
      <c r="AG12">
        <f t="shared" si="5"/>
        <v>0</v>
      </c>
    </row>
    <row r="13" spans="1:33">
      <c r="A13" s="28" t="s">
        <v>125</v>
      </c>
      <c r="B13" s="28">
        <v>0</v>
      </c>
      <c r="D13" s="29">
        <v>0</v>
      </c>
      <c r="E13" s="28" t="s">
        <v>102</v>
      </c>
      <c r="F13" s="28">
        <v>0</v>
      </c>
      <c r="G13" s="30">
        <v>4</v>
      </c>
      <c r="H13" s="28" t="s">
        <v>103</v>
      </c>
      <c r="I13" s="28" t="s">
        <v>104</v>
      </c>
      <c r="J13" s="28">
        <v>0</v>
      </c>
      <c r="K13" s="31">
        <v>945.99105517099997</v>
      </c>
      <c r="L13" s="31">
        <v>10260.3106195</v>
      </c>
      <c r="M13" s="29">
        <v>0</v>
      </c>
      <c r="N13" s="29">
        <v>0</v>
      </c>
      <c r="O13" s="28">
        <v>0</v>
      </c>
      <c r="P13" s="28">
        <v>0</v>
      </c>
      <c r="Q13" s="32">
        <v>74353</v>
      </c>
      <c r="R13" s="32">
        <v>3100</v>
      </c>
      <c r="T13" s="28" t="s">
        <v>155</v>
      </c>
      <c r="U13" s="32">
        <v>54.65</v>
      </c>
      <c r="V13" s="32">
        <v>1</v>
      </c>
      <c r="W13" s="32">
        <v>1.2</v>
      </c>
      <c r="X13" s="32">
        <v>6.4000000000000001E-2</v>
      </c>
      <c r="Y13" s="32">
        <f t="shared" si="0"/>
        <v>1.2</v>
      </c>
      <c r="Z13" s="32">
        <f t="shared" si="1"/>
        <v>6.4000000000000001E-2</v>
      </c>
      <c r="AA13" s="32">
        <v>0.1</v>
      </c>
      <c r="AB13" s="33">
        <v>2.4827546619135501</v>
      </c>
      <c r="AC13">
        <f t="shared" si="2"/>
        <v>1395</v>
      </c>
      <c r="AD13">
        <f t="shared" si="3"/>
        <v>4</v>
      </c>
      <c r="AE13">
        <f t="shared" si="4"/>
        <v>0.2</v>
      </c>
      <c r="AF13">
        <f>'TP Factors'!$D$5</f>
        <v>0.88209793191670816</v>
      </c>
      <c r="AG13">
        <f t="shared" si="5"/>
        <v>0.2</v>
      </c>
    </row>
    <row r="14" spans="1:33">
      <c r="A14" s="28" t="s">
        <v>125</v>
      </c>
      <c r="B14" s="28">
        <v>0</v>
      </c>
      <c r="D14" s="29">
        <v>0</v>
      </c>
      <c r="E14" s="28" t="s">
        <v>102</v>
      </c>
      <c r="F14" s="28">
        <v>0</v>
      </c>
      <c r="G14" s="30">
        <v>4</v>
      </c>
      <c r="H14" s="28" t="s">
        <v>103</v>
      </c>
      <c r="I14" s="28" t="s">
        <v>104</v>
      </c>
      <c r="J14" s="28">
        <v>0</v>
      </c>
      <c r="K14" s="31">
        <v>1276.3219197400001</v>
      </c>
      <c r="L14" s="31">
        <v>45390.977973000001</v>
      </c>
      <c r="M14" s="29">
        <v>0</v>
      </c>
      <c r="N14" s="29">
        <v>0</v>
      </c>
      <c r="O14" s="28">
        <v>0</v>
      </c>
      <c r="P14" s="28">
        <v>0</v>
      </c>
      <c r="Q14" s="32">
        <v>74354</v>
      </c>
      <c r="R14" s="32">
        <v>3100</v>
      </c>
      <c r="T14" s="28" t="s">
        <v>155</v>
      </c>
      <c r="U14" s="32">
        <v>54.65</v>
      </c>
      <c r="V14" s="32">
        <v>1</v>
      </c>
      <c r="W14" s="32">
        <v>1.2</v>
      </c>
      <c r="X14" s="32">
        <v>6.4000000000000001E-2</v>
      </c>
      <c r="Y14" s="32">
        <f t="shared" si="0"/>
        <v>1.2</v>
      </c>
      <c r="Z14" s="32">
        <f t="shared" si="1"/>
        <v>6.4000000000000001E-2</v>
      </c>
      <c r="AA14" s="32">
        <v>0.1</v>
      </c>
      <c r="AB14" s="33">
        <v>11.044534866699999</v>
      </c>
      <c r="AC14">
        <f t="shared" si="2"/>
        <v>6204</v>
      </c>
      <c r="AD14">
        <f t="shared" si="3"/>
        <v>16</v>
      </c>
      <c r="AE14">
        <f t="shared" si="4"/>
        <v>0.9</v>
      </c>
      <c r="AF14">
        <f>'TP Factors'!$D$5</f>
        <v>0.88209793191670816</v>
      </c>
      <c r="AG14">
        <f t="shared" si="5"/>
        <v>0.8</v>
      </c>
    </row>
    <row r="15" spans="1:33">
      <c r="A15" s="28" t="s">
        <v>125</v>
      </c>
      <c r="B15" s="28">
        <v>0</v>
      </c>
      <c r="D15" s="29">
        <v>0</v>
      </c>
      <c r="E15" s="28" t="s">
        <v>102</v>
      </c>
      <c r="F15" s="28">
        <v>0</v>
      </c>
      <c r="G15" s="30">
        <v>4</v>
      </c>
      <c r="H15" s="28" t="s">
        <v>103</v>
      </c>
      <c r="I15" s="28" t="s">
        <v>104</v>
      </c>
      <c r="J15" s="28">
        <v>0</v>
      </c>
      <c r="K15" s="31">
        <v>134.198001164</v>
      </c>
      <c r="L15" s="31">
        <v>644.793275225</v>
      </c>
      <c r="M15" s="29">
        <v>0</v>
      </c>
      <c r="N15" s="29">
        <v>0</v>
      </c>
      <c r="O15" s="28">
        <v>0</v>
      </c>
      <c r="P15" s="28">
        <v>0</v>
      </c>
      <c r="Q15" s="32">
        <v>74355</v>
      </c>
      <c r="R15" s="32">
        <v>3100</v>
      </c>
      <c r="T15" s="28" t="s">
        <v>169</v>
      </c>
      <c r="U15" s="32">
        <v>54.65</v>
      </c>
      <c r="V15" s="32">
        <v>1</v>
      </c>
      <c r="W15" s="32">
        <v>1.2</v>
      </c>
      <c r="X15" s="32">
        <v>6.4000000000000001E-2</v>
      </c>
      <c r="Y15" s="32">
        <f t="shared" si="0"/>
        <v>1.2</v>
      </c>
      <c r="Z15" s="32">
        <f t="shared" si="1"/>
        <v>6.4000000000000001E-2</v>
      </c>
      <c r="AA15" s="32">
        <v>0.41099999999999998</v>
      </c>
      <c r="AB15" s="33">
        <v>8.1006487890369502E-2</v>
      </c>
      <c r="AC15">
        <f t="shared" si="2"/>
        <v>187</v>
      </c>
      <c r="AD15">
        <f t="shared" si="3"/>
        <v>0</v>
      </c>
      <c r="AE15">
        <f t="shared" si="4"/>
        <v>0</v>
      </c>
      <c r="AF15">
        <f>'TP Factors'!$D$5</f>
        <v>0.88209793191670816</v>
      </c>
      <c r="AG15">
        <f t="shared" si="5"/>
        <v>0</v>
      </c>
    </row>
    <row r="16" spans="1:33">
      <c r="A16" s="28" t="s">
        <v>125</v>
      </c>
      <c r="B16" s="28">
        <v>0</v>
      </c>
      <c r="D16" s="29">
        <v>0</v>
      </c>
      <c r="E16" s="28" t="s">
        <v>102</v>
      </c>
      <c r="F16" s="28">
        <v>0</v>
      </c>
      <c r="G16" s="30">
        <v>0</v>
      </c>
      <c r="H16" s="28" t="s">
        <v>103</v>
      </c>
      <c r="I16" s="28" t="s">
        <v>104</v>
      </c>
      <c r="J16" s="28">
        <v>0</v>
      </c>
      <c r="K16" s="31">
        <v>727.67020291100005</v>
      </c>
      <c r="L16" s="31">
        <v>12162.546572400001</v>
      </c>
      <c r="M16" s="29">
        <v>0</v>
      </c>
      <c r="N16" s="29">
        <v>0</v>
      </c>
      <c r="O16" s="28">
        <v>0</v>
      </c>
      <c r="P16" s="28">
        <v>0</v>
      </c>
      <c r="Q16" s="32">
        <v>74623</v>
      </c>
      <c r="R16" s="32">
        <v>6300</v>
      </c>
      <c r="T16" s="28" t="s">
        <v>185</v>
      </c>
      <c r="U16" s="32">
        <v>54.65</v>
      </c>
      <c r="V16" s="32">
        <v>1</v>
      </c>
      <c r="W16" s="32">
        <v>0</v>
      </c>
      <c r="X16" s="32">
        <v>0</v>
      </c>
      <c r="Y16" s="32">
        <f t="shared" si="0"/>
        <v>0</v>
      </c>
      <c r="Z16" s="32">
        <f t="shared" si="1"/>
        <v>0</v>
      </c>
      <c r="AA16" s="32">
        <v>0.191</v>
      </c>
      <c r="AB16" s="33">
        <v>0.36221330030550197</v>
      </c>
      <c r="AC16">
        <f t="shared" si="2"/>
        <v>389</v>
      </c>
      <c r="AD16">
        <f t="shared" si="3"/>
        <v>0</v>
      </c>
      <c r="AE16">
        <f t="shared" si="4"/>
        <v>0</v>
      </c>
      <c r="AF16">
        <f>'TP Factors'!$D$5</f>
        <v>0.88209793191670816</v>
      </c>
      <c r="AG16">
        <f t="shared" si="5"/>
        <v>0</v>
      </c>
    </row>
    <row r="17" spans="1:33">
      <c r="A17" s="28" t="s">
        <v>125</v>
      </c>
      <c r="B17" s="28">
        <v>0</v>
      </c>
      <c r="D17" s="29">
        <v>0</v>
      </c>
      <c r="E17" s="28" t="s">
        <v>102</v>
      </c>
      <c r="F17" s="28">
        <v>0</v>
      </c>
      <c r="G17" s="30">
        <v>0</v>
      </c>
      <c r="H17" s="28" t="s">
        <v>103</v>
      </c>
      <c r="I17" s="28" t="s">
        <v>104</v>
      </c>
      <c r="J17" s="28">
        <v>0</v>
      </c>
      <c r="K17" s="31">
        <v>1233.8979684200001</v>
      </c>
      <c r="L17" s="31">
        <v>26297.345364600002</v>
      </c>
      <c r="M17" s="29">
        <v>0</v>
      </c>
      <c r="N17" s="29">
        <v>0</v>
      </c>
      <c r="O17" s="28">
        <v>0</v>
      </c>
      <c r="P17" s="28">
        <v>0</v>
      </c>
      <c r="Q17" s="32">
        <v>74624</v>
      </c>
      <c r="R17" s="32">
        <v>6300</v>
      </c>
      <c r="T17" s="28" t="s">
        <v>185</v>
      </c>
      <c r="U17" s="32">
        <v>54.65</v>
      </c>
      <c r="V17" s="32">
        <v>1</v>
      </c>
      <c r="W17" s="32">
        <v>0</v>
      </c>
      <c r="X17" s="32">
        <v>0</v>
      </c>
      <c r="Y17" s="32">
        <f t="shared" si="0"/>
        <v>0</v>
      </c>
      <c r="Z17" s="32">
        <f t="shared" si="1"/>
        <v>0</v>
      </c>
      <c r="AA17" s="32">
        <v>0.191</v>
      </c>
      <c r="AB17" s="33">
        <v>4.05328709312949</v>
      </c>
      <c r="AC17">
        <f t="shared" si="2"/>
        <v>4349</v>
      </c>
      <c r="AD17">
        <f t="shared" si="3"/>
        <v>0</v>
      </c>
      <c r="AE17">
        <f t="shared" si="4"/>
        <v>0</v>
      </c>
      <c r="AF17">
        <f>'TP Factors'!$D$5</f>
        <v>0.88209793191670816</v>
      </c>
      <c r="AG17">
        <f t="shared" si="5"/>
        <v>0</v>
      </c>
    </row>
    <row r="18" spans="1:33">
      <c r="A18" s="28" t="s">
        <v>125</v>
      </c>
      <c r="B18" s="28">
        <v>0</v>
      </c>
      <c r="D18" s="29">
        <v>0</v>
      </c>
      <c r="E18" s="28" t="s">
        <v>102</v>
      </c>
      <c r="F18" s="28">
        <v>0</v>
      </c>
      <c r="G18" s="30">
        <v>3</v>
      </c>
      <c r="H18" s="28" t="s">
        <v>103</v>
      </c>
      <c r="I18" s="28" t="s">
        <v>104</v>
      </c>
      <c r="J18" s="28">
        <v>0</v>
      </c>
      <c r="K18" s="31">
        <v>86.564061537599997</v>
      </c>
      <c r="L18" s="31">
        <v>249.84385818800001</v>
      </c>
      <c r="M18" s="29">
        <v>0</v>
      </c>
      <c r="N18" s="29">
        <v>0</v>
      </c>
      <c r="O18" s="28">
        <v>0</v>
      </c>
      <c r="P18" s="28">
        <v>0</v>
      </c>
      <c r="Q18" s="32">
        <v>75008</v>
      </c>
      <c r="R18" s="32">
        <v>4340</v>
      </c>
      <c r="T18" s="28" t="s">
        <v>135</v>
      </c>
      <c r="U18" s="32">
        <v>54.65</v>
      </c>
      <c r="V18" s="32">
        <v>1</v>
      </c>
      <c r="W18" s="32">
        <v>0.7</v>
      </c>
      <c r="X18" s="32">
        <v>0.09</v>
      </c>
      <c r="Y18" s="32">
        <f t="shared" si="0"/>
        <v>0.7</v>
      </c>
      <c r="Z18" s="32">
        <f t="shared" si="1"/>
        <v>0.09</v>
      </c>
      <c r="AA18" s="32">
        <v>0.10199999999999999</v>
      </c>
      <c r="AB18" s="33">
        <v>3.8774430680538E-3</v>
      </c>
      <c r="AC18">
        <f t="shared" si="2"/>
        <v>2</v>
      </c>
      <c r="AD18">
        <f t="shared" si="3"/>
        <v>0</v>
      </c>
      <c r="AE18">
        <f t="shared" si="4"/>
        <v>0</v>
      </c>
      <c r="AF18">
        <f>'TP Factors'!$D$5</f>
        <v>0.88209793191670816</v>
      </c>
      <c r="AG18">
        <f t="shared" si="5"/>
        <v>0</v>
      </c>
    </row>
    <row r="19" spans="1:33">
      <c r="A19" s="28" t="s">
        <v>125</v>
      </c>
      <c r="B19" s="28">
        <v>0</v>
      </c>
      <c r="D19" s="29">
        <v>0</v>
      </c>
      <c r="E19" s="28" t="s">
        <v>102</v>
      </c>
      <c r="F19" s="28">
        <v>0</v>
      </c>
      <c r="G19" s="30">
        <v>3</v>
      </c>
      <c r="H19" s="28" t="s">
        <v>103</v>
      </c>
      <c r="I19" s="28" t="s">
        <v>104</v>
      </c>
      <c r="J19" s="28">
        <v>0</v>
      </c>
      <c r="K19" s="31">
        <v>304.07376739900002</v>
      </c>
      <c r="L19" s="31">
        <v>4579.5051964100003</v>
      </c>
      <c r="M19" s="29">
        <v>0</v>
      </c>
      <c r="N19" s="29">
        <v>0</v>
      </c>
      <c r="O19" s="28">
        <v>0</v>
      </c>
      <c r="P19" s="28">
        <v>0</v>
      </c>
      <c r="Q19" s="32">
        <v>75012</v>
      </c>
      <c r="R19" s="32">
        <v>4340</v>
      </c>
      <c r="T19" s="28" t="s">
        <v>135</v>
      </c>
      <c r="U19" s="32">
        <v>54.65</v>
      </c>
      <c r="V19" s="32">
        <v>1</v>
      </c>
      <c r="W19" s="32">
        <v>0.7</v>
      </c>
      <c r="X19" s="32">
        <v>0.09</v>
      </c>
      <c r="Y19" s="32">
        <f t="shared" si="0"/>
        <v>0.7</v>
      </c>
      <c r="Z19" s="32">
        <f t="shared" si="1"/>
        <v>0.09</v>
      </c>
      <c r="AA19" s="32">
        <v>0.10199999999999999</v>
      </c>
      <c r="AB19" s="33">
        <v>0.44362176468953701</v>
      </c>
      <c r="AC19">
        <f t="shared" si="2"/>
        <v>254</v>
      </c>
      <c r="AD19">
        <f t="shared" si="3"/>
        <v>0</v>
      </c>
      <c r="AE19">
        <f t="shared" si="4"/>
        <v>0.1</v>
      </c>
      <c r="AF19">
        <f>'TP Factors'!$D$5</f>
        <v>0.88209793191670816</v>
      </c>
      <c r="AG19">
        <f t="shared" si="5"/>
        <v>0.1</v>
      </c>
    </row>
    <row r="20" spans="1:33">
      <c r="A20" s="28" t="s">
        <v>125</v>
      </c>
      <c r="B20" s="28">
        <v>0</v>
      </c>
      <c r="D20" s="29">
        <v>0</v>
      </c>
      <c r="E20" s="28" t="s">
        <v>102</v>
      </c>
      <c r="F20" s="28">
        <v>0</v>
      </c>
      <c r="G20" s="30">
        <v>3</v>
      </c>
      <c r="H20" s="28" t="s">
        <v>103</v>
      </c>
      <c r="I20" s="28" t="s">
        <v>104</v>
      </c>
      <c r="J20" s="28">
        <v>0</v>
      </c>
      <c r="K20" s="31">
        <v>250.75917314</v>
      </c>
      <c r="L20" s="31">
        <v>445.14570617200002</v>
      </c>
      <c r="M20" s="29">
        <v>0</v>
      </c>
      <c r="N20" s="29">
        <v>0</v>
      </c>
      <c r="O20" s="28">
        <v>0</v>
      </c>
      <c r="P20" s="28">
        <v>0</v>
      </c>
      <c r="Q20" s="32">
        <v>75013</v>
      </c>
      <c r="R20" s="32">
        <v>4340</v>
      </c>
      <c r="T20" s="28" t="s">
        <v>135</v>
      </c>
      <c r="U20" s="32">
        <v>54.65</v>
      </c>
      <c r="V20" s="32">
        <v>1</v>
      </c>
      <c r="W20" s="32">
        <v>0.7</v>
      </c>
      <c r="X20" s="32">
        <v>0.09</v>
      </c>
      <c r="Y20" s="32">
        <f t="shared" si="0"/>
        <v>0.7</v>
      </c>
      <c r="Z20" s="32">
        <f t="shared" si="1"/>
        <v>0.09</v>
      </c>
      <c r="AA20" s="32">
        <v>0.10199999999999999</v>
      </c>
      <c r="AB20" s="33">
        <v>4.6489198178569998E-5</v>
      </c>
      <c r="AC20">
        <f t="shared" si="2"/>
        <v>0</v>
      </c>
      <c r="AD20">
        <f t="shared" si="3"/>
        <v>0</v>
      </c>
      <c r="AE20">
        <f t="shared" si="4"/>
        <v>0</v>
      </c>
      <c r="AF20">
        <f>'TP Factors'!$D$5</f>
        <v>0.88209793191670816</v>
      </c>
      <c r="AG20">
        <f t="shared" si="5"/>
        <v>0</v>
      </c>
    </row>
    <row r="21" spans="1:33">
      <c r="A21" s="28" t="s">
        <v>125</v>
      </c>
      <c r="B21" s="28">
        <v>0</v>
      </c>
      <c r="D21" s="29">
        <v>0</v>
      </c>
      <c r="E21" s="28" t="s">
        <v>102</v>
      </c>
      <c r="F21" s="28">
        <v>0</v>
      </c>
      <c r="G21" s="30">
        <v>3</v>
      </c>
      <c r="H21" s="28" t="s">
        <v>103</v>
      </c>
      <c r="I21" s="28" t="s">
        <v>104</v>
      </c>
      <c r="J21" s="28">
        <v>0</v>
      </c>
      <c r="K21" s="31">
        <v>718.43900496200001</v>
      </c>
      <c r="L21" s="31">
        <v>12567.968311500001</v>
      </c>
      <c r="M21" s="29">
        <v>0</v>
      </c>
      <c r="N21" s="29">
        <v>0</v>
      </c>
      <c r="O21" s="28">
        <v>0</v>
      </c>
      <c r="P21" s="28">
        <v>0</v>
      </c>
      <c r="Q21" s="32">
        <v>75014</v>
      </c>
      <c r="R21" s="32">
        <v>4340</v>
      </c>
      <c r="T21" s="28" t="s">
        <v>135</v>
      </c>
      <c r="U21" s="32">
        <v>54.65</v>
      </c>
      <c r="V21" s="32">
        <v>1</v>
      </c>
      <c r="W21" s="32">
        <v>0.7</v>
      </c>
      <c r="X21" s="32">
        <v>0.09</v>
      </c>
      <c r="Y21" s="32">
        <f t="shared" si="0"/>
        <v>0.7</v>
      </c>
      <c r="Z21" s="32">
        <f t="shared" si="1"/>
        <v>0.09</v>
      </c>
      <c r="AA21" s="32">
        <v>0.10199999999999999</v>
      </c>
      <c r="AB21" s="33">
        <v>0.48793957441632901</v>
      </c>
      <c r="AC21">
        <f t="shared" si="2"/>
        <v>280</v>
      </c>
      <c r="AD21">
        <f t="shared" si="3"/>
        <v>0</v>
      </c>
      <c r="AE21">
        <f t="shared" si="4"/>
        <v>0.1</v>
      </c>
      <c r="AF21">
        <f>'TP Factors'!$D$5</f>
        <v>0.88209793191670816</v>
      </c>
      <c r="AG21">
        <f t="shared" si="5"/>
        <v>0.1</v>
      </c>
    </row>
    <row r="22" spans="1:33">
      <c r="A22" s="28" t="s">
        <v>125</v>
      </c>
      <c r="B22" s="28">
        <v>0</v>
      </c>
      <c r="D22" s="29">
        <v>0</v>
      </c>
      <c r="E22" s="28" t="s">
        <v>102</v>
      </c>
      <c r="F22" s="28">
        <v>0</v>
      </c>
      <c r="G22" s="30">
        <v>3</v>
      </c>
      <c r="H22" s="28" t="s">
        <v>103</v>
      </c>
      <c r="I22" s="28" t="s">
        <v>104</v>
      </c>
      <c r="J22" s="28">
        <v>0</v>
      </c>
      <c r="K22" s="31">
        <v>1243.16622833</v>
      </c>
      <c r="L22" s="31">
        <v>41647.505792099997</v>
      </c>
      <c r="M22" s="29">
        <v>0</v>
      </c>
      <c r="N22" s="29">
        <v>0</v>
      </c>
      <c r="O22" s="28">
        <v>0</v>
      </c>
      <c r="P22" s="28">
        <v>0</v>
      </c>
      <c r="Q22" s="32">
        <v>75015</v>
      </c>
      <c r="R22" s="32">
        <v>4340</v>
      </c>
      <c r="T22" s="28" t="s">
        <v>135</v>
      </c>
      <c r="U22" s="32">
        <v>54.65</v>
      </c>
      <c r="V22" s="32">
        <v>1</v>
      </c>
      <c r="W22" s="32">
        <v>0.7</v>
      </c>
      <c r="X22" s="32">
        <v>0.09</v>
      </c>
      <c r="Y22" s="32">
        <f t="shared" si="0"/>
        <v>0.7</v>
      </c>
      <c r="Z22" s="32">
        <f t="shared" si="1"/>
        <v>0.09</v>
      </c>
      <c r="AA22" s="32">
        <v>0.10199999999999999</v>
      </c>
      <c r="AB22" s="33">
        <v>1.9887732950079</v>
      </c>
      <c r="AC22">
        <f t="shared" si="2"/>
        <v>1140</v>
      </c>
      <c r="AD22">
        <f t="shared" si="3"/>
        <v>2</v>
      </c>
      <c r="AE22">
        <f t="shared" si="4"/>
        <v>0.2</v>
      </c>
      <c r="AF22">
        <f>'TP Factors'!$D$5</f>
        <v>0.88209793191670816</v>
      </c>
      <c r="AG22">
        <f t="shared" si="5"/>
        <v>0.2</v>
      </c>
    </row>
    <row r="23" spans="1:33">
      <c r="A23" s="28" t="s">
        <v>125</v>
      </c>
      <c r="B23" s="28">
        <v>17</v>
      </c>
      <c r="C23" s="28" t="s">
        <v>101</v>
      </c>
      <c r="D23" s="29">
        <v>32.369999999999997</v>
      </c>
      <c r="E23" s="28" t="s">
        <v>102</v>
      </c>
      <c r="F23" s="28">
        <v>1234</v>
      </c>
      <c r="G23" s="30">
        <v>11.1</v>
      </c>
      <c r="H23" s="28" t="s">
        <v>103</v>
      </c>
      <c r="I23" s="28" t="s">
        <v>104</v>
      </c>
      <c r="J23" s="28">
        <v>19</v>
      </c>
      <c r="K23" s="31">
        <v>70.476557465200003</v>
      </c>
      <c r="L23" s="31">
        <v>193.379047426</v>
      </c>
      <c r="M23" s="29">
        <v>0.02</v>
      </c>
      <c r="N23" s="29">
        <v>0</v>
      </c>
      <c r="O23" s="28">
        <v>51076</v>
      </c>
      <c r="P23" s="28">
        <v>49921</v>
      </c>
      <c r="Q23" s="32">
        <v>51076</v>
      </c>
      <c r="R23" s="32">
        <v>8120</v>
      </c>
      <c r="S23" s="28" t="s">
        <v>105</v>
      </c>
      <c r="T23" s="28" t="s">
        <v>154</v>
      </c>
      <c r="U23" s="32">
        <v>54.65</v>
      </c>
      <c r="V23" s="32">
        <v>0</v>
      </c>
      <c r="W23" s="32">
        <v>1.25</v>
      </c>
      <c r="X23" s="32">
        <v>5.2999999999999999E-2</v>
      </c>
      <c r="Y23" s="32">
        <f>W23*0.7</f>
        <v>0.875</v>
      </c>
      <c r="Z23" s="32">
        <f>X23*0.5</f>
        <v>2.6499999999999999E-2</v>
      </c>
      <c r="AA23" s="32">
        <v>0.2</v>
      </c>
      <c r="AB23" s="33">
        <v>1.8778699233992099E-2</v>
      </c>
      <c r="AC23">
        <f t="shared" si="2"/>
        <v>21</v>
      </c>
      <c r="AD23">
        <f t="shared" si="3"/>
        <v>0</v>
      </c>
      <c r="AE23">
        <f t="shared" si="4"/>
        <v>0</v>
      </c>
      <c r="AF23">
        <f>'TP Factors'!$D$5</f>
        <v>0.88209793191670816</v>
      </c>
      <c r="AG23">
        <f t="shared" si="5"/>
        <v>0</v>
      </c>
    </row>
    <row r="24" spans="1:33">
      <c r="A24" s="28" t="s">
        <v>125</v>
      </c>
      <c r="B24" s="28">
        <v>17</v>
      </c>
      <c r="C24" s="28" t="s">
        <v>101</v>
      </c>
      <c r="D24" s="29">
        <v>32.369999999999997</v>
      </c>
      <c r="E24" s="28" t="s">
        <v>102</v>
      </c>
      <c r="F24" s="28">
        <v>1234</v>
      </c>
      <c r="G24" s="30">
        <v>11.1</v>
      </c>
      <c r="H24" s="28" t="s">
        <v>103</v>
      </c>
      <c r="I24" s="28" t="s">
        <v>104</v>
      </c>
      <c r="J24" s="28">
        <v>7</v>
      </c>
      <c r="K24" s="31">
        <v>42.761395960400002</v>
      </c>
      <c r="L24" s="31">
        <v>71.923997591399996</v>
      </c>
      <c r="M24" s="29">
        <v>0.01</v>
      </c>
      <c r="N24" s="29">
        <v>0</v>
      </c>
      <c r="O24" s="28">
        <v>51094</v>
      </c>
      <c r="P24" s="28">
        <v>49937</v>
      </c>
      <c r="Q24" s="32">
        <v>51094</v>
      </c>
      <c r="R24" s="32">
        <v>8120</v>
      </c>
      <c r="S24" s="28" t="s">
        <v>105</v>
      </c>
      <c r="T24" s="28" t="s">
        <v>154</v>
      </c>
      <c r="U24" s="32">
        <v>54.65</v>
      </c>
      <c r="V24" s="32">
        <v>0</v>
      </c>
      <c r="W24" s="32">
        <v>1.25</v>
      </c>
      <c r="X24" s="32">
        <v>5.2999999999999999E-2</v>
      </c>
      <c r="Y24" s="32">
        <f t="shared" ref="Y24:Y28" si="6">W24*0.7</f>
        <v>0.875</v>
      </c>
      <c r="Z24" s="32">
        <f t="shared" ref="Z24:Z28" si="7">X24*0.5</f>
        <v>2.6499999999999999E-2</v>
      </c>
      <c r="AA24" s="32">
        <v>0.2</v>
      </c>
      <c r="AB24" s="33">
        <v>1.7440764280612701E-2</v>
      </c>
      <c r="AC24">
        <f t="shared" si="2"/>
        <v>20</v>
      </c>
      <c r="AD24">
        <f t="shared" si="3"/>
        <v>0</v>
      </c>
      <c r="AE24">
        <f t="shared" si="4"/>
        <v>0</v>
      </c>
      <c r="AF24">
        <f>'TP Factors'!$D$5</f>
        <v>0.88209793191670816</v>
      </c>
      <c r="AG24">
        <f t="shared" si="5"/>
        <v>0</v>
      </c>
    </row>
    <row r="25" spans="1:33">
      <c r="A25" s="28" t="s">
        <v>125</v>
      </c>
      <c r="B25" s="28">
        <v>17</v>
      </c>
      <c r="C25" s="28" t="s">
        <v>101</v>
      </c>
      <c r="D25" s="29">
        <v>32.369999999999997</v>
      </c>
      <c r="E25" s="28" t="s">
        <v>102</v>
      </c>
      <c r="F25" s="28">
        <v>1234</v>
      </c>
      <c r="G25" s="30">
        <v>11.1</v>
      </c>
      <c r="H25" s="28" t="s">
        <v>103</v>
      </c>
      <c r="I25" s="28" t="s">
        <v>104</v>
      </c>
      <c r="J25" s="28">
        <v>1</v>
      </c>
      <c r="K25" s="31">
        <v>11.9452049432</v>
      </c>
      <c r="L25" s="31">
        <v>5.6131588079599997</v>
      </c>
      <c r="M25" s="29">
        <v>0</v>
      </c>
      <c r="N25" s="29">
        <v>0</v>
      </c>
      <c r="O25" s="28">
        <v>51128</v>
      </c>
      <c r="P25" s="28">
        <v>49971</v>
      </c>
      <c r="Q25" s="32">
        <v>51128</v>
      </c>
      <c r="R25" s="32">
        <v>8120</v>
      </c>
      <c r="S25" s="28" t="s">
        <v>105</v>
      </c>
      <c r="T25" s="28" t="s">
        <v>154</v>
      </c>
      <c r="U25" s="32">
        <v>54.65</v>
      </c>
      <c r="V25" s="32">
        <v>0</v>
      </c>
      <c r="W25" s="32">
        <v>1.25</v>
      </c>
      <c r="X25" s="32">
        <v>5.2999999999999999E-2</v>
      </c>
      <c r="Y25" s="32">
        <f t="shared" si="6"/>
        <v>0.875</v>
      </c>
      <c r="Z25" s="32">
        <f t="shared" si="7"/>
        <v>2.6499999999999999E-2</v>
      </c>
      <c r="AA25" s="32">
        <v>0.2</v>
      </c>
      <c r="AB25" s="33">
        <v>1.38703619981027E-3</v>
      </c>
      <c r="AC25">
        <f t="shared" si="2"/>
        <v>2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26" s="28" t="s">
        <v>125</v>
      </c>
      <c r="B26" s="28">
        <v>17</v>
      </c>
      <c r="C26" s="28" t="s">
        <v>101</v>
      </c>
      <c r="D26" s="29">
        <v>32.369999999999997</v>
      </c>
      <c r="E26" s="28" t="s">
        <v>102</v>
      </c>
      <c r="F26" s="28">
        <v>1234</v>
      </c>
      <c r="G26" s="30">
        <v>11.1</v>
      </c>
      <c r="H26" s="28" t="s">
        <v>103</v>
      </c>
      <c r="I26" s="28" t="s">
        <v>104</v>
      </c>
      <c r="J26" s="28">
        <v>18</v>
      </c>
      <c r="K26" s="31">
        <v>69.381739806599995</v>
      </c>
      <c r="L26" s="31">
        <v>189.34653413000001</v>
      </c>
      <c r="M26" s="29">
        <v>0.02</v>
      </c>
      <c r="N26" s="29">
        <v>0</v>
      </c>
      <c r="O26" s="28">
        <v>51140</v>
      </c>
      <c r="P26" s="28">
        <v>49983</v>
      </c>
      <c r="Q26" s="32">
        <v>51140</v>
      </c>
      <c r="R26" s="32">
        <v>8120</v>
      </c>
      <c r="S26" s="28" t="s">
        <v>105</v>
      </c>
      <c r="T26" s="28" t="s">
        <v>154</v>
      </c>
      <c r="U26" s="32">
        <v>54.65</v>
      </c>
      <c r="V26" s="32">
        <v>0</v>
      </c>
      <c r="W26" s="32">
        <v>1.25</v>
      </c>
      <c r="X26" s="32">
        <v>5.2999999999999999E-2</v>
      </c>
      <c r="Y26" s="32">
        <f t="shared" si="6"/>
        <v>0.875</v>
      </c>
      <c r="Z26" s="32">
        <f t="shared" si="7"/>
        <v>2.6499999999999999E-2</v>
      </c>
      <c r="AA26" s="32">
        <v>0.2</v>
      </c>
      <c r="AB26" s="33">
        <v>3.7729348694957601E-2</v>
      </c>
      <c r="AC26">
        <f t="shared" si="2"/>
        <v>42</v>
      </c>
      <c r="AD26">
        <f t="shared" si="3"/>
        <v>0</v>
      </c>
      <c r="AE26">
        <f t="shared" si="4"/>
        <v>0</v>
      </c>
      <c r="AF26">
        <f>'TP Factors'!$D$5</f>
        <v>0.88209793191670816</v>
      </c>
      <c r="AG26">
        <f t="shared" si="5"/>
        <v>0</v>
      </c>
    </row>
    <row r="27" spans="1:33">
      <c r="A27" s="28" t="s">
        <v>125</v>
      </c>
      <c r="B27" s="28">
        <v>17</v>
      </c>
      <c r="C27" s="28" t="s">
        <v>101</v>
      </c>
      <c r="D27" s="29">
        <v>32.369999999999997</v>
      </c>
      <c r="E27" s="28" t="s">
        <v>102</v>
      </c>
      <c r="F27" s="28">
        <v>1234</v>
      </c>
      <c r="G27" s="30">
        <v>11.1</v>
      </c>
      <c r="H27" s="28" t="s">
        <v>103</v>
      </c>
      <c r="I27" s="28" t="s">
        <v>104</v>
      </c>
      <c r="J27" s="28">
        <v>6</v>
      </c>
      <c r="K27" s="31">
        <v>38.560901395999998</v>
      </c>
      <c r="L27" s="31">
        <v>58.484954782999999</v>
      </c>
      <c r="M27" s="29">
        <v>0.01</v>
      </c>
      <c r="N27" s="29">
        <v>0</v>
      </c>
      <c r="O27" s="28">
        <v>51171</v>
      </c>
      <c r="P27" s="28">
        <v>50014</v>
      </c>
      <c r="Q27" s="32">
        <v>51171</v>
      </c>
      <c r="R27" s="32">
        <v>8120</v>
      </c>
      <c r="S27" s="28" t="s">
        <v>105</v>
      </c>
      <c r="T27" s="28" t="s">
        <v>154</v>
      </c>
      <c r="U27" s="32">
        <v>54.65</v>
      </c>
      <c r="V27" s="32">
        <v>0</v>
      </c>
      <c r="W27" s="32">
        <v>1.25</v>
      </c>
      <c r="X27" s="32">
        <v>5.2999999999999999E-2</v>
      </c>
      <c r="Y27" s="32">
        <f t="shared" si="6"/>
        <v>0.875</v>
      </c>
      <c r="Z27" s="32">
        <f t="shared" si="7"/>
        <v>2.6499999999999999E-2</v>
      </c>
      <c r="AA27" s="32">
        <v>0.2</v>
      </c>
      <c r="AB27" s="33">
        <v>1.44518892505099E-2</v>
      </c>
      <c r="AC27">
        <f t="shared" si="2"/>
        <v>16</v>
      </c>
      <c r="AD27">
        <f t="shared" si="3"/>
        <v>0</v>
      </c>
      <c r="AE27">
        <f t="shared" si="4"/>
        <v>0</v>
      </c>
      <c r="AF27">
        <f>'TP Factors'!$D$5</f>
        <v>0.88209793191670816</v>
      </c>
      <c r="AG27">
        <f t="shared" si="5"/>
        <v>0</v>
      </c>
    </row>
    <row r="28" spans="1:33">
      <c r="A28" s="28" t="s">
        <v>125</v>
      </c>
      <c r="B28" s="28">
        <v>17</v>
      </c>
      <c r="C28" s="28" t="s">
        <v>101</v>
      </c>
      <c r="D28" s="29">
        <v>32.369999999999997</v>
      </c>
      <c r="E28" s="28" t="s">
        <v>102</v>
      </c>
      <c r="F28" s="28">
        <v>1234</v>
      </c>
      <c r="G28" s="30">
        <v>11.1</v>
      </c>
      <c r="H28" s="28" t="s">
        <v>103</v>
      </c>
      <c r="I28" s="28" t="s">
        <v>104</v>
      </c>
      <c r="J28" s="28">
        <v>16</v>
      </c>
      <c r="K28" s="31">
        <v>65.178405441799995</v>
      </c>
      <c r="L28" s="31">
        <v>167.10345543700001</v>
      </c>
      <c r="M28" s="29">
        <v>0.01</v>
      </c>
      <c r="N28" s="29">
        <v>0</v>
      </c>
      <c r="O28" s="28">
        <v>51231</v>
      </c>
      <c r="P28" s="28">
        <v>50073</v>
      </c>
      <c r="Q28" s="32">
        <v>51231</v>
      </c>
      <c r="R28" s="32">
        <v>8120</v>
      </c>
      <c r="S28" s="28" t="s">
        <v>105</v>
      </c>
      <c r="T28" s="28" t="s">
        <v>154</v>
      </c>
      <c r="U28" s="32">
        <v>54.65</v>
      </c>
      <c r="V28" s="32">
        <v>0</v>
      </c>
      <c r="W28" s="32">
        <v>1.25</v>
      </c>
      <c r="X28" s="32">
        <v>5.2999999999999999E-2</v>
      </c>
      <c r="Y28" s="32">
        <f t="shared" si="6"/>
        <v>0.875</v>
      </c>
      <c r="Z28" s="32">
        <f t="shared" si="7"/>
        <v>2.6499999999999999E-2</v>
      </c>
      <c r="AA28" s="32">
        <v>0.2</v>
      </c>
      <c r="AB28" s="33">
        <v>2.5248630980815E-2</v>
      </c>
      <c r="AC28">
        <f t="shared" si="2"/>
        <v>28</v>
      </c>
      <c r="AD28">
        <f t="shared" si="3"/>
        <v>0</v>
      </c>
      <c r="AE28">
        <f t="shared" si="4"/>
        <v>0</v>
      </c>
      <c r="AF28">
        <f>'TP Factors'!$D$5</f>
        <v>0.88209793191670816</v>
      </c>
      <c r="AG28">
        <f t="shared" si="5"/>
        <v>0</v>
      </c>
    </row>
    <row r="29" spans="1:33">
      <c r="AB29" s="33">
        <f>SUM(AB2:AB28)</f>
        <v>33.910800291058749</v>
      </c>
      <c r="AD29">
        <f>SUM(AD2:AD28)</f>
        <v>42</v>
      </c>
      <c r="AG29">
        <f>SUM(AG2:AG28)</f>
        <v>2.4000000000000004</v>
      </c>
    </row>
  </sheetData>
  <sortState ref="A2:Z28">
    <sortCondition descending="1" ref="V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4"/>
  <sheetViews>
    <sheetView topLeftCell="J1" workbookViewId="0">
      <selection activeCell="AC1" sqref="AC1:AG2"/>
    </sheetView>
  </sheetViews>
  <sheetFormatPr defaultRowHeight="12.75"/>
  <cols>
    <col min="1" max="1" width="8.7109375" style="28" bestFit="1" customWidth="1"/>
    <col min="2" max="2" width="11.28515625" style="28" bestFit="1" customWidth="1"/>
    <col min="3" max="3" width="11.85546875" style="28" bestFit="1" customWidth="1"/>
    <col min="4" max="4" width="10.28515625" style="29" bestFit="1" customWidth="1"/>
    <col min="5" max="5" width="10" style="28" bestFit="1" customWidth="1"/>
    <col min="6" max="6" width="11" style="28" bestFit="1" customWidth="1"/>
    <col min="7" max="7" width="10.5703125" style="30" bestFit="1" customWidth="1"/>
    <col min="8" max="8" width="8.42578125" style="28" bestFit="1" customWidth="1"/>
    <col min="9" max="9" width="11.42578125" style="28" bestFit="1" customWidth="1"/>
    <col min="10" max="10" width="12" style="28" bestFit="1" customWidth="1"/>
    <col min="11" max="11" width="16.7109375" style="31" bestFit="1" customWidth="1"/>
    <col min="12" max="12" width="18.85546875" style="31" bestFit="1" customWidth="1"/>
    <col min="13" max="14" width="7" style="29" bestFit="1" customWidth="1"/>
    <col min="15" max="16" width="6" style="28" bestFit="1" customWidth="1"/>
    <col min="17" max="17" width="12.5703125" style="32" bestFit="1" customWidth="1"/>
    <col min="18" max="18" width="11.5703125" style="32" bestFit="1" customWidth="1"/>
    <col min="19" max="19" width="10" style="28" bestFit="1" customWidth="1"/>
    <col min="20" max="20" width="10.85546875" style="28" bestFit="1" customWidth="1"/>
    <col min="21" max="21" width="14" style="32" bestFit="1" customWidth="1"/>
    <col min="22" max="22" width="13.42578125" style="32" bestFit="1" customWidth="1"/>
    <col min="23" max="24" width="8.5703125" style="32" bestFit="1" customWidth="1"/>
    <col min="25" max="26" width="8.5703125" style="32" customWidth="1"/>
    <col min="27" max="27" width="8.5703125" style="32" bestFit="1" customWidth="1"/>
    <col min="28" max="28" width="19.85546875" style="33" bestFit="1" customWidth="1"/>
    <col min="29" max="29" width="14" customWidth="1"/>
    <col min="33" max="33" width="11.85546875" customWidth="1"/>
  </cols>
  <sheetData>
    <row r="1" spans="1:33" ht="25.5">
      <c r="A1" s="28" t="s">
        <v>74</v>
      </c>
      <c r="B1" s="28" t="s">
        <v>75</v>
      </c>
      <c r="C1" s="28" t="s">
        <v>76</v>
      </c>
      <c r="D1" s="29" t="s">
        <v>77</v>
      </c>
      <c r="E1" s="28" t="s">
        <v>78</v>
      </c>
      <c r="F1" s="28" t="s">
        <v>79</v>
      </c>
      <c r="G1" s="30" t="s">
        <v>80</v>
      </c>
      <c r="H1" s="28" t="s">
        <v>81</v>
      </c>
      <c r="I1" s="28" t="s">
        <v>82</v>
      </c>
      <c r="J1" s="28" t="s">
        <v>83</v>
      </c>
      <c r="K1" s="31" t="s">
        <v>84</v>
      </c>
      <c r="L1" s="31" t="s">
        <v>85</v>
      </c>
      <c r="M1" s="29" t="s">
        <v>86</v>
      </c>
      <c r="N1" s="29" t="s">
        <v>87</v>
      </c>
      <c r="O1" s="28" t="s">
        <v>88</v>
      </c>
      <c r="P1" s="28" t="s">
        <v>89</v>
      </c>
      <c r="Q1" s="32" t="s">
        <v>90</v>
      </c>
      <c r="R1" s="32" t="s">
        <v>91</v>
      </c>
      <c r="S1" s="28" t="s">
        <v>92</v>
      </c>
      <c r="T1" s="28" t="s">
        <v>93</v>
      </c>
      <c r="U1" s="32" t="s">
        <v>94</v>
      </c>
      <c r="V1" s="32" t="s">
        <v>95</v>
      </c>
      <c r="W1" s="32" t="s">
        <v>96</v>
      </c>
      <c r="X1" s="32" t="s">
        <v>97</v>
      </c>
      <c r="Y1" s="56" t="s">
        <v>211</v>
      </c>
      <c r="Z1" s="56" t="s">
        <v>212</v>
      </c>
      <c r="AA1" s="32" t="s">
        <v>98</v>
      </c>
      <c r="AB1" s="33" t="s">
        <v>99</v>
      </c>
      <c r="AC1" s="43" t="s">
        <v>213</v>
      </c>
      <c r="AD1" s="43" t="s">
        <v>214</v>
      </c>
      <c r="AE1" s="43" t="s">
        <v>215</v>
      </c>
      <c r="AF1" s="43" t="s">
        <v>216</v>
      </c>
      <c r="AG1" s="43" t="s">
        <v>217</v>
      </c>
    </row>
    <row r="2" spans="1:33">
      <c r="A2" s="28" t="s">
        <v>125</v>
      </c>
      <c r="B2" s="28">
        <v>17</v>
      </c>
      <c r="C2" s="28" t="s">
        <v>101</v>
      </c>
      <c r="D2" s="29">
        <v>32.369999999999997</v>
      </c>
      <c r="E2" s="28" t="s">
        <v>102</v>
      </c>
      <c r="F2" s="28">
        <v>1234</v>
      </c>
      <c r="G2" s="30">
        <v>29</v>
      </c>
      <c r="H2" s="28" t="s">
        <v>103</v>
      </c>
      <c r="I2" s="28" t="s">
        <v>104</v>
      </c>
      <c r="J2" s="28">
        <v>50222</v>
      </c>
      <c r="K2" s="31">
        <v>6209.3333318100003</v>
      </c>
      <c r="L2" s="31">
        <v>468754.12819999998</v>
      </c>
      <c r="M2" s="29">
        <v>112</v>
      </c>
      <c r="N2" s="29">
        <v>15.87</v>
      </c>
      <c r="O2" s="28">
        <v>50478</v>
      </c>
      <c r="P2" s="28">
        <v>49326</v>
      </c>
      <c r="Q2" s="32">
        <v>50478</v>
      </c>
      <c r="R2" s="32">
        <v>1200</v>
      </c>
      <c r="S2" s="28" t="s">
        <v>105</v>
      </c>
      <c r="T2" s="28" t="s">
        <v>109</v>
      </c>
      <c r="U2" s="32">
        <v>54.65</v>
      </c>
      <c r="V2" s="32">
        <v>1</v>
      </c>
      <c r="W2" s="32">
        <v>2.39</v>
      </c>
      <c r="X2" s="32">
        <v>0.316</v>
      </c>
      <c r="Y2" s="32">
        <f>W2</f>
        <v>2.39</v>
      </c>
      <c r="Z2" s="32">
        <f>X2</f>
        <v>0.316</v>
      </c>
      <c r="AA2" s="32">
        <v>0.22</v>
      </c>
      <c r="AB2" s="33">
        <v>5.8645377000834298</v>
      </c>
      <c r="AC2">
        <f>ROUND(AB2*AA2*U2*102.79,0)</f>
        <v>7248</v>
      </c>
      <c r="AD2">
        <f>ROUND(Y2*AC2*0.002205,0)</f>
        <v>38</v>
      </c>
      <c r="AE2">
        <f>ROUND(Z2*AC2*0.002205,1)</f>
        <v>5.0999999999999996</v>
      </c>
      <c r="AF2">
        <f>'TP Factors'!$D$5</f>
        <v>0.88209793191670816</v>
      </c>
      <c r="AG2">
        <f>ROUND(AE2*AF2,1)</f>
        <v>4.5</v>
      </c>
    </row>
    <row r="3" spans="1:33">
      <c r="A3" s="28" t="s">
        <v>125</v>
      </c>
      <c r="B3" s="28">
        <v>17</v>
      </c>
      <c r="C3" s="28" t="s">
        <v>101</v>
      </c>
      <c r="D3" s="29">
        <v>32.369999999999997</v>
      </c>
      <c r="E3" s="28" t="s">
        <v>102</v>
      </c>
      <c r="F3" s="28">
        <v>1234</v>
      </c>
      <c r="G3" s="30">
        <v>29</v>
      </c>
      <c r="H3" s="28" t="s">
        <v>103</v>
      </c>
      <c r="I3" s="28" t="s">
        <v>104</v>
      </c>
      <c r="J3" s="28">
        <v>4155</v>
      </c>
      <c r="K3" s="31">
        <v>743.79908037099995</v>
      </c>
      <c r="L3" s="31">
        <v>18037.290474900001</v>
      </c>
      <c r="M3" s="29">
        <v>9.27</v>
      </c>
      <c r="N3" s="29">
        <v>1.31</v>
      </c>
      <c r="O3" s="28">
        <v>50760</v>
      </c>
      <c r="P3" s="28">
        <v>49607</v>
      </c>
      <c r="Q3" s="32">
        <v>50760</v>
      </c>
      <c r="R3" s="32">
        <v>1200</v>
      </c>
      <c r="S3" s="28" t="s">
        <v>207</v>
      </c>
      <c r="T3" s="28" t="s">
        <v>208</v>
      </c>
      <c r="U3" s="32">
        <v>54.65</v>
      </c>
      <c r="V3" s="32">
        <v>1</v>
      </c>
      <c r="W3" s="32">
        <v>2.39</v>
      </c>
      <c r="X3" s="32">
        <v>0.316</v>
      </c>
      <c r="Y3" s="32">
        <f>W3</f>
        <v>2.39</v>
      </c>
      <c r="Z3" s="32">
        <f>X3</f>
        <v>0.316</v>
      </c>
      <c r="AA3" s="32">
        <v>0.47299999999999998</v>
      </c>
      <c r="AB3" s="33">
        <v>1.5397693577419699E-2</v>
      </c>
      <c r="AC3">
        <f>ROUND(AB3*AA3*U3*102.79,0)</f>
        <v>41</v>
      </c>
      <c r="AD3">
        <f>ROUND(Y3*AC3*0.002205,0)</f>
        <v>0</v>
      </c>
      <c r="AE3">
        <f>ROUND(Z3*AC3*0.002205,1)</f>
        <v>0</v>
      </c>
      <c r="AF3">
        <f>'TP Factors'!$D$5</f>
        <v>0.88209793191670816</v>
      </c>
      <c r="AG3">
        <f>ROUND(AE3*AF3,1)</f>
        <v>0</v>
      </c>
    </row>
    <row r="4" spans="1:33">
      <c r="AB4" s="33">
        <f>SUM(AB2:AB3)</f>
        <v>5.8799353936608494</v>
      </c>
      <c r="AD4">
        <f>SUM(AD2:AD3)</f>
        <v>38</v>
      </c>
      <c r="AG4">
        <f>SUM(AG2:AG3)</f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Summary</vt:lpstr>
      <vt:lpstr>Wet Pond Calcs</vt:lpstr>
      <vt:lpstr>Bracco Pond A&amp;B</vt:lpstr>
      <vt:lpstr>Bracco Expansion</vt:lpstr>
      <vt:lpstr>Cocoa Village</vt:lpstr>
      <vt:lpstr>Morris Pond</vt:lpstr>
      <vt:lpstr>N Brevard Ave</vt:lpstr>
      <vt:lpstr>North Fiske</vt:lpstr>
      <vt:lpstr>Suntree BB</vt:lpstr>
      <vt:lpstr>Street Sweeping</vt:lpstr>
      <vt:lpstr>Reuse</vt:lpstr>
      <vt:lpstr>Diamond Square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2011-11-11T20:12:23Z</cp:lastPrinted>
  <dcterms:created xsi:type="dcterms:W3CDTF">2006-03-30T19:10:57Z</dcterms:created>
  <dcterms:modified xsi:type="dcterms:W3CDTF">2011-12-16T19:23:55Z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1943854736</vt:i4>
  </property>
  <property fmtid="{D5CDD505-2E9C-101B-9397-08002B2CF9AE}" pid="3" name="_EmailSubject">
    <vt:lpwstr>BMAP Project Spreadsheet Submittals for City Of Cocoa</vt:lpwstr>
  </property>
  <property fmtid="{D5CDD505-2E9C-101B-9397-08002B2CF9AE}" pid="4" name="_AuthorEmail">
    <vt:lpwstr>rdykes@cocoafl.org</vt:lpwstr>
  </property>
  <property fmtid="{D5CDD505-2E9C-101B-9397-08002B2CF9AE}" pid="5" name="_AuthorEmailDisplayName">
    <vt:lpwstr>Roger Dykes</vt:lpwstr>
  </property>
  <property fmtid="{D5CDD505-2E9C-101B-9397-08002B2CF9AE}" pid="6" name="_ReviewingToolsShownOnce">
    <vt:lpwstr/>
  </property>
</Properties>
</file>